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BB" sheetId="1" r:id="rId1"/>
    <sheet name="GCN" sheetId="2" r:id="rId2"/>
  </sheets>
  <externalReferences>
    <externalReference r:id="rId3"/>
  </externalReferences>
  <definedNames>
    <definedName name="Book1.xls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<sst xmlns="http://schemas.openxmlformats.org/spreadsheetml/2006/main" count="109" uniqueCount="76">
  <si>
    <t xml:space="preserve">CÔNG TY CỔ PHẦN </t>
  </si>
  <si>
    <t>CÔNG NGHỆ VÀ THƯƠNG MẠI FMS</t>
  </si>
  <si>
    <t>Tên đối tượng:</t>
  </si>
  <si>
    <t>a</t>
  </si>
  <si>
    <t>Nơi sản xuất:</t>
  </si>
  <si>
    <t>Kiểu sản xuất:</t>
  </si>
  <si>
    <t>Số:</t>
  </si>
  <si>
    <t>Đặc trưng kỹ thuật đo lường:</t>
  </si>
  <si>
    <t>-</t>
  </si>
  <si>
    <t>Đường kính danh định:</t>
  </si>
  <si>
    <t>DN =</t>
  </si>
  <si>
    <t>mm</t>
  </si>
  <si>
    <t>Lưu lượng danh định:</t>
  </si>
  <si>
    <r>
      <t>m</t>
    </r>
    <r>
      <rPr>
        <vertAlign val="superscript"/>
        <sz val="13"/>
        <color theme="1"/>
        <rFont val="Times New Roman"/>
        <charset val="134"/>
      </rPr>
      <t>3</t>
    </r>
    <r>
      <rPr>
        <sz val="13"/>
        <color theme="1"/>
        <rFont val="Times New Roman"/>
        <charset val="134"/>
      </rPr>
      <t>/h</t>
    </r>
  </si>
  <si>
    <t>Cơ sở sử dụng:</t>
  </si>
  <si>
    <t>Phương pháp thực hiện:</t>
  </si>
  <si>
    <t>Chuẩn được sử dụng:</t>
  </si>
  <si>
    <t>Người thực hiện:</t>
  </si>
  <si>
    <t>Ngày thực hiện:</t>
  </si>
  <si>
    <t>Kết quả kiểm tra</t>
  </si>
  <si>
    <t>1. Kết quả kiểm tra bên ngoài:</t>
  </si>
  <si>
    <t>Nhãn hiệu</t>
  </si>
  <si>
    <t>Đạt</t>
  </si>
  <si>
    <t>Không đạt</t>
  </si>
  <si>
    <t>Phụ kiện</t>
  </si>
  <si>
    <t>Bộ phận chỉ thị</t>
  </si>
  <si>
    <t>2. Kết quả kiểm tra kỹ thuật:</t>
  </si>
  <si>
    <t>- Kiểm tra khả năng hoạt động của hệ thống</t>
  </si>
  <si>
    <t>- Cài đặt chế độ "Calibration": …...............</t>
  </si>
  <si>
    <t>3. Kết quả kiểm tra đo lường:</t>
  </si>
  <si>
    <t>Mức 
Lưu lượng</t>
  </si>
  <si>
    <t>Số chỉ trên đồng hồ</t>
  </si>
  <si>
    <t>Số chỉ trên chuẩn</t>
  </si>
  <si>
    <t>Sai
số</t>
  </si>
  <si>
    <t>Hiệu
SS</t>
  </si>
  <si>
    <t>V1</t>
  </si>
  <si>
    <t>V2</t>
  </si>
  <si>
    <t>Vđh</t>
  </si>
  <si>
    <t>T</t>
  </si>
  <si>
    <t>Vc1</t>
  </si>
  <si>
    <t>Vc2</t>
  </si>
  <si>
    <t>Vc</t>
  </si>
  <si>
    <r>
      <t xml:space="preserve">       m</t>
    </r>
    <r>
      <rPr>
        <vertAlign val="super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 xml:space="preserve">/h    </t>
    </r>
  </si>
  <si>
    <t>Lít</t>
  </si>
  <si>
    <r>
      <t>0</t>
    </r>
    <r>
      <rPr>
        <sz val="12"/>
        <color theme="1"/>
        <rFont val="Times New Roman"/>
        <charset val="134"/>
      </rPr>
      <t>C</t>
    </r>
  </si>
  <si>
    <t>%</t>
  </si>
  <si>
    <r>
      <t>Q</t>
    </r>
    <r>
      <rPr>
        <vertAlign val="subscript"/>
        <sz val="12"/>
        <color theme="1"/>
        <rFont val="Times New Roman"/>
        <charset val="134"/>
      </rPr>
      <t>III</t>
    </r>
  </si>
  <si>
    <r>
      <t>Q</t>
    </r>
    <r>
      <rPr>
        <vertAlign val="subscript"/>
        <sz val="12"/>
        <color theme="1"/>
        <rFont val="Times New Roman"/>
        <charset val="134"/>
      </rPr>
      <t>II</t>
    </r>
  </si>
  <si>
    <r>
      <t>Q</t>
    </r>
    <r>
      <rPr>
        <vertAlign val="subscript"/>
        <sz val="12"/>
        <color theme="1"/>
        <rFont val="Times New Roman"/>
        <charset val="134"/>
      </rPr>
      <t>I</t>
    </r>
  </si>
  <si>
    <t>Người thực hiện</t>
  </si>
  <si>
    <t>Người soát lại</t>
  </si>
  <si>
    <r>
      <rPr>
        <b/>
        <sz val="13"/>
        <rFont val="Calibri"/>
        <charset val="134"/>
        <scheme val="minor"/>
      </rPr>
      <t>Số (</t>
    </r>
    <r>
      <rPr>
        <i/>
        <sz val="13"/>
        <rFont val="Calibri"/>
        <charset val="134"/>
        <scheme val="minor"/>
      </rPr>
      <t>№)</t>
    </r>
    <r>
      <rPr>
        <b/>
        <sz val="13"/>
        <rFont val="Calibri"/>
        <charset val="134"/>
        <scheme val="minor"/>
      </rPr>
      <t xml:space="preserve">: </t>
    </r>
  </si>
  <si>
    <t xml:space="preserve">Tên phương tiện đo: </t>
  </si>
  <si>
    <t xml:space="preserve"> (Object)</t>
  </si>
  <si>
    <t xml:space="preserve"> (Manufacture)</t>
  </si>
  <si>
    <t>Số Serial:</t>
  </si>
  <si>
    <t xml:space="preserve"> (Type)</t>
  </si>
  <si>
    <r>
      <rPr>
        <sz val="10"/>
        <rFont val="Calibri"/>
        <charset val="134"/>
        <scheme val="minor"/>
      </rPr>
      <t>(</t>
    </r>
    <r>
      <rPr>
        <i/>
        <sz val="10"/>
        <rFont val="Calibri"/>
        <charset val="134"/>
        <scheme val="minor"/>
      </rPr>
      <t>Serial №</t>
    </r>
    <r>
      <rPr>
        <sz val="10"/>
        <rFont val="Calibri"/>
        <charset val="134"/>
        <scheme val="minor"/>
      </rPr>
      <t xml:space="preserve">) </t>
    </r>
  </si>
  <si>
    <t>(Technical Specification)</t>
  </si>
  <si>
    <r>
      <rPr>
        <sz val="13"/>
        <rFont val="Calibri"/>
        <charset val="134"/>
        <scheme val="minor"/>
      </rPr>
      <t>m</t>
    </r>
    <r>
      <rPr>
        <vertAlign val="superscript"/>
        <sz val="13"/>
        <rFont val="Calibri"/>
        <charset val="134"/>
        <scheme val="minor"/>
      </rPr>
      <t>3</t>
    </r>
    <r>
      <rPr>
        <sz val="13"/>
        <rFont val="Calibri"/>
        <charset val="134"/>
        <scheme val="minor"/>
      </rPr>
      <t>/h</t>
    </r>
  </si>
  <si>
    <t>Ký hiệu PDM / Số quyết định:</t>
  </si>
  <si>
    <t>Đơn vị /
Người sử dụng:</t>
  </si>
  <si>
    <t>(User)</t>
  </si>
  <si>
    <t>Nơi sử dụng:</t>
  </si>
  <si>
    <t>(Place)</t>
  </si>
  <si>
    <t>(Method of Verification)</t>
  </si>
  <si>
    <r>
      <rPr>
        <sz val="13"/>
        <rFont val="Calibri"/>
        <charset val="134"/>
        <scheme val="minor"/>
      </rPr>
      <t xml:space="preserve">Kết luận: </t>
    </r>
    <r>
      <rPr>
        <b/>
        <sz val="13"/>
        <rFont val="Calibri"/>
        <charset val="134"/>
        <scheme val="minor"/>
      </rPr>
      <t>Đạt yêu cầu kỹ thuật đo lường</t>
    </r>
  </si>
  <si>
    <t xml:space="preserve">(Conclusion) </t>
  </si>
  <si>
    <t>Số tem:</t>
  </si>
  <si>
    <t>Hiệu lực đến:</t>
  </si>
  <si>
    <r>
      <rPr>
        <i/>
        <sz val="10"/>
        <rFont val="Calibri"/>
        <charset val="134"/>
        <scheme val="minor"/>
      </rPr>
      <t>(Verification stamp N</t>
    </r>
    <r>
      <rPr>
        <i/>
        <vertAlign val="superscript"/>
        <sz val="10"/>
        <rFont val="Calibri"/>
        <charset val="134"/>
        <scheme val="minor"/>
      </rPr>
      <t>0</t>
    </r>
    <r>
      <rPr>
        <i/>
        <sz val="10"/>
        <rFont val="Calibri"/>
        <charset val="134"/>
        <scheme val="minor"/>
      </rPr>
      <t xml:space="preserve">) </t>
    </r>
  </si>
  <si>
    <t xml:space="preserve">(Valid until) </t>
  </si>
  <si>
    <t>(Date of issue)</t>
  </si>
  <si>
    <t>GIÁM ĐỐC</t>
  </si>
  <si>
    <t>(Verified by)</t>
  </si>
  <si>
    <t>(Director)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</si>
</sst>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0.000000"/>
  </numFmts>
  <fonts count="4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3"/>
      <color theme="0"/>
      <name val="Calibri"/>
      <charset val="134"/>
      <scheme val="minor"/>
    </font>
    <font>
      <sz val="13"/>
      <name val="Calibri"/>
      <charset val="134"/>
      <scheme val="minor"/>
    </font>
    <font>
      <i/>
      <sz val="10"/>
      <name val="Calibri"/>
      <charset val="134"/>
      <scheme val="minor"/>
    </font>
    <font>
      <sz val="12"/>
      <name val="Calibri"/>
      <charset val="134"/>
      <scheme val="minor"/>
    </font>
    <font>
      <b/>
      <sz val="13"/>
      <name val="Calibri"/>
      <charset val="134"/>
      <scheme val="minor"/>
    </font>
    <font>
      <i/>
      <sz val="9"/>
      <name val="Calibri"/>
      <charset val="134"/>
      <scheme val="minor"/>
    </font>
    <font>
      <sz val="10"/>
      <name val="Calibri"/>
      <charset val="134"/>
      <scheme val="minor"/>
    </font>
    <font>
      <vertAlign val="superscript"/>
      <sz val="13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0"/>
      <color theme="0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  <font>
      <vertAlign val="superscript"/>
      <sz val="12"/>
      <color theme="1"/>
      <name val="Times New Roman"/>
      <charset val="134"/>
    </font>
    <font>
      <b/>
      <sz val="12"/>
      <color rgb="FFFF0000"/>
      <name val="Times New Roman"/>
      <charset val="134"/>
    </font>
    <font>
      <b/>
      <sz val="12"/>
      <name val="Times New Roman"/>
      <charset val="134"/>
    </font>
    <font>
      <b/>
      <sz val="1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bscript"/>
      <sz val="12"/>
      <color theme="1"/>
      <name val="Times New Roman"/>
      <charset val="134"/>
    </font>
    <font>
      <i/>
      <vertAlign val="superscript"/>
      <sz val="10"/>
      <name val="Calibri"/>
      <charset val="134"/>
      <scheme val="minor"/>
    </font>
    <font>
      <vertAlign val="superscript"/>
      <sz val="13"/>
      <color theme="1"/>
      <name val="Times New Roman"/>
      <charset val="134"/>
    </font>
    <font>
      <i/>
      <sz val="1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" borderId="3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39" applyNumberFormat="0" applyAlignment="0" applyProtection="0">
      <alignment vertical="center"/>
    </xf>
    <xf numFmtId="0" fontId="35" fillId="5" borderId="40" applyNumberFormat="0" applyAlignment="0" applyProtection="0">
      <alignment vertical="center"/>
    </xf>
    <xf numFmtId="0" fontId="36" fillId="5" borderId="39" applyNumberFormat="0" applyAlignment="0" applyProtection="0">
      <alignment vertical="center"/>
    </xf>
    <xf numFmtId="0" fontId="37" fillId="6" borderId="41" applyNumberFormat="0" applyAlignment="0" applyProtection="0">
      <alignment vertical="center"/>
    </xf>
    <xf numFmtId="0" fontId="38" fillId="0" borderId="42" applyNumberFormat="0" applyFill="0" applyAlignment="0" applyProtection="0">
      <alignment vertical="center"/>
    </xf>
    <xf numFmtId="0" fontId="39" fillId="0" borderId="43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vertical="center" wrapText="1"/>
    </xf>
    <xf numFmtId="0" fontId="4" fillId="0" borderId="0" xfId="0" applyFont="1" applyFill="1" applyAlignment="1"/>
    <xf numFmtId="0" fontId="10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top" wrapText="1"/>
    </xf>
    <xf numFmtId="0" fontId="5" fillId="0" borderId="0" xfId="0" applyFont="1" applyFill="1" applyAlignment="1"/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vertical="top"/>
    </xf>
    <xf numFmtId="0" fontId="18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20" fillId="0" borderId="0" xfId="0" applyFont="1" applyFill="1" applyAlignment="1">
      <alignment horizontal="left"/>
    </xf>
    <xf numFmtId="0" fontId="19" fillId="0" borderId="0" xfId="0" applyFont="1" applyFill="1" applyAlignment="1">
      <alignment horizontal="left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178" fontId="14" fillId="0" borderId="15" xfId="0" applyNumberFormat="1" applyFont="1" applyFill="1" applyBorder="1" applyAlignment="1">
      <alignment horizontal="center" vertical="center"/>
    </xf>
    <xf numFmtId="178" fontId="14" fillId="0" borderId="2" xfId="0" applyNumberFormat="1" applyFont="1" applyFill="1" applyBorder="1" applyAlignment="1">
      <alignment horizontal="center" vertical="center"/>
    </xf>
    <xf numFmtId="178" fontId="14" fillId="0" borderId="3" xfId="0" applyNumberFormat="1" applyFont="1" applyFill="1" applyBorder="1" applyAlignment="1">
      <alignment horizontal="center" vertical="center"/>
    </xf>
    <xf numFmtId="178" fontId="14" fillId="0" borderId="4" xfId="0" applyNumberFormat="1" applyFont="1" applyFill="1" applyBorder="1" applyAlignment="1">
      <alignment horizontal="center" vertical="center"/>
    </xf>
    <xf numFmtId="178" fontId="14" fillId="0" borderId="5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178" fontId="14" fillId="0" borderId="7" xfId="0" applyNumberFormat="1" applyFont="1" applyFill="1" applyBorder="1" applyAlignment="1">
      <alignment horizontal="center" vertical="center"/>
    </xf>
    <xf numFmtId="178" fontId="14" fillId="0" borderId="8" xfId="0" applyNumberFormat="1" applyFont="1" applyFill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178" fontId="14" fillId="0" borderId="19" xfId="0" applyNumberFormat="1" applyFont="1" applyFill="1" applyBorder="1" applyAlignment="1">
      <alignment horizontal="center" vertical="center"/>
    </xf>
    <xf numFmtId="178" fontId="14" fillId="0" borderId="9" xfId="0" applyNumberFormat="1" applyFont="1" applyFill="1" applyBorder="1" applyAlignment="1">
      <alignment horizontal="center" vertical="center"/>
    </xf>
    <xf numFmtId="178" fontId="14" fillId="0" borderId="10" xfId="0" applyNumberFormat="1" applyFont="1" applyFill="1" applyBorder="1" applyAlignment="1">
      <alignment horizontal="center" vertical="center"/>
    </xf>
    <xf numFmtId="178" fontId="14" fillId="0" borderId="20" xfId="0" applyNumberFormat="1" applyFont="1" applyFill="1" applyBorder="1" applyAlignment="1">
      <alignment horizontal="center" vertical="center"/>
    </xf>
    <xf numFmtId="178" fontId="14" fillId="0" borderId="21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20" fillId="0" borderId="0" xfId="0" applyFont="1" applyFill="1" applyAlignment="1"/>
    <xf numFmtId="0" fontId="19" fillId="0" borderId="0" xfId="0" applyFont="1" applyFill="1" applyAlignment="1">
      <alignment horizontal="left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178" fontId="14" fillId="0" borderId="26" xfId="0" applyNumberFormat="1" applyFont="1" applyFill="1" applyBorder="1" applyAlignment="1">
      <alignment horizontal="center" vertical="center"/>
    </xf>
    <xf numFmtId="178" fontId="14" fillId="0" borderId="27" xfId="0" applyNumberFormat="1" applyFont="1" applyFill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0" borderId="29" xfId="0" applyNumberFormat="1" applyFont="1" applyFill="1" applyBorder="1" applyAlignment="1">
      <alignment horizontal="center" vertical="center"/>
    </xf>
    <xf numFmtId="178" fontId="14" fillId="0" borderId="22" xfId="0" applyNumberFormat="1" applyFont="1" applyFill="1" applyBorder="1" applyAlignment="1">
      <alignment horizontal="center" vertical="center"/>
    </xf>
    <xf numFmtId="178" fontId="14" fillId="0" borderId="23" xfId="0" applyNumberFormat="1" applyFont="1" applyFill="1" applyBorder="1" applyAlignment="1">
      <alignment horizontal="center" vertical="center"/>
    </xf>
    <xf numFmtId="178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 wrapText="1"/>
    </xf>
    <xf numFmtId="0" fontId="14" fillId="0" borderId="32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center" vertical="center"/>
    </xf>
    <xf numFmtId="1" fontId="14" fillId="0" borderId="27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1" fontId="14" fillId="0" borderId="29" xfId="0" applyNumberFormat="1" applyFont="1" applyFill="1" applyBorder="1" applyAlignment="1">
      <alignment horizontal="center" vertical="center"/>
    </xf>
    <xf numFmtId="1" fontId="14" fillId="0" borderId="34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1" fontId="14" fillId="0" borderId="33" xfId="0" applyNumberFormat="1" applyFont="1" applyFill="1" applyBorder="1" applyAlignment="1">
      <alignment horizontal="center" vertical="center"/>
    </xf>
    <xf numFmtId="1" fontId="14" fillId="0" borderId="31" xfId="0" applyNumberFormat="1" applyFont="1" applyFill="1" applyBorder="1" applyAlignment="1">
      <alignment horizontal="center" vertical="center"/>
    </xf>
    <xf numFmtId="1" fontId="14" fillId="0" borderId="35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2" fontId="14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2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4" fillId="0" borderId="27" xfId="0" applyNumberFormat="1" applyFont="1" applyFill="1" applyBorder="1" applyAlignment="1">
      <alignment horizontal="center" vertical="center"/>
    </xf>
    <xf numFmtId="2" fontId="14" fillId="0" borderId="3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2" fontId="14" fillId="0" borderId="19" xfId="0" applyNumberFormat="1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4" fillId="0" borderId="29" xfId="0" applyNumberFormat="1" applyFont="1" applyFill="1" applyBorder="1" applyAlignment="1">
      <alignment horizontal="center" vertical="center"/>
    </xf>
    <xf numFmtId="2" fontId="14" fillId="0" borderId="34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10" xfId="0" applyNumberFormat="1" applyFont="1" applyFill="1" applyBorder="1" applyAlignment="1">
      <alignment horizontal="center" vertical="center"/>
    </xf>
    <xf numFmtId="2" fontId="14" fillId="0" borderId="22" xfId="0" applyNumberFormat="1" applyFont="1" applyFill="1" applyBorder="1" applyAlignment="1">
      <alignment horizontal="center" vertical="center"/>
    </xf>
    <xf numFmtId="2" fontId="14" fillId="0" borderId="23" xfId="0" applyNumberFormat="1" applyFont="1" applyFill="1" applyBorder="1" applyAlignment="1">
      <alignment horizontal="center" vertical="center"/>
    </xf>
    <xf numFmtId="2" fontId="14" fillId="0" borderId="33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2" fontId="14" fillId="0" borderId="21" xfId="0" applyNumberFormat="1" applyFont="1" applyFill="1" applyBorder="1" applyAlignment="1">
      <alignment horizontal="center" vertical="center"/>
    </xf>
    <xf numFmtId="2" fontId="14" fillId="0" borderId="30" xfId="0" applyNumberFormat="1" applyFont="1" applyFill="1" applyBorder="1" applyAlignment="1">
      <alignment horizontal="center" vertical="center"/>
    </xf>
    <xf numFmtId="2" fontId="14" fillId="0" borderId="31" xfId="0" applyNumberFormat="1" applyFont="1" applyFill="1" applyBorder="1" applyAlignment="1">
      <alignment horizontal="center" vertical="center"/>
    </xf>
    <xf numFmtId="2" fontId="14" fillId="0" borderId="3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1" fontId="14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 vertical="center"/>
    </xf>
    <xf numFmtId="1" fontId="20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178" fontId="14" fillId="0" borderId="0" xfId="0" applyNumberFormat="1" applyFont="1" applyFill="1" applyBorder="1" applyAlignment="1">
      <alignment horizontal="right" vertical="center"/>
    </xf>
    <xf numFmtId="1" fontId="14" fillId="0" borderId="0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top" wrapText="1"/>
    </xf>
    <xf numFmtId="179" fontId="20" fillId="0" borderId="0" xfId="0" applyNumberFormat="1" applyFont="1" applyFill="1" applyAlignment="1">
      <alignment horizontal="left"/>
    </xf>
    <xf numFmtId="0" fontId="19" fillId="0" borderId="0" xfId="0" applyFont="1" applyFill="1" applyBorder="1" applyAlignment="1">
      <alignment horizontal="left" wrapText="1"/>
    </xf>
    <xf numFmtId="178" fontId="14" fillId="0" borderId="0" xfId="0" applyNumberFormat="1" applyFont="1" applyFill="1" applyAlignment="1">
      <alignment vertical="center"/>
    </xf>
    <xf numFmtId="178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 quotePrefix="1">
      <alignment horizontal="center"/>
    </xf>
    <xf numFmtId="0" fontId="20" fillId="0" borderId="0" xfId="0" applyFont="1" applyFill="1" applyAlignment="1" quotePrefix="1">
      <alignment horizontal="left"/>
    </xf>
    <xf numFmtId="0" fontId="14" fillId="0" borderId="0" xfId="0" applyFont="1" applyFill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112060</xdr:colOff>
      <xdr:row>21</xdr:row>
      <xdr:rowOff>22411</xdr:rowOff>
    </xdr:from>
    <xdr:to>
      <xdr:col>21</xdr:col>
      <xdr:colOff>134471</xdr:colOff>
      <xdr:row>21</xdr:row>
      <xdr:rowOff>235323</xdr:rowOff>
    </xdr:to>
    <xdr:sp>
      <xdr:nvSpPr>
        <xdr:cNvPr id="34" name="Flowchart: Summing Junction 33"/>
        <xdr:cNvSpPr/>
      </xdr:nvSpPr>
      <xdr:spPr>
        <a:xfrm>
          <a:off x="3578860" y="5070475"/>
          <a:ext cx="193675" cy="21272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107578</xdr:colOff>
      <xdr:row>22</xdr:row>
      <xdr:rowOff>29134</xdr:rowOff>
    </xdr:from>
    <xdr:to>
      <xdr:col>21</xdr:col>
      <xdr:colOff>129989</xdr:colOff>
      <xdr:row>22</xdr:row>
      <xdr:rowOff>242046</xdr:rowOff>
    </xdr:to>
    <xdr:sp>
      <xdr:nvSpPr>
        <xdr:cNvPr id="35" name="Flowchart: Summing Junction 34"/>
        <xdr:cNvSpPr/>
      </xdr:nvSpPr>
      <xdr:spPr>
        <a:xfrm>
          <a:off x="3574415" y="5324475"/>
          <a:ext cx="193675" cy="213360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114302</xdr:colOff>
      <xdr:row>23</xdr:row>
      <xdr:rowOff>26333</xdr:rowOff>
    </xdr:from>
    <xdr:to>
      <xdr:col>21</xdr:col>
      <xdr:colOff>136713</xdr:colOff>
      <xdr:row>23</xdr:row>
      <xdr:rowOff>240366</xdr:rowOff>
    </xdr:to>
    <xdr:sp>
      <xdr:nvSpPr>
        <xdr:cNvPr id="36" name="Flowchart: Summing Junction 35"/>
        <xdr:cNvSpPr/>
      </xdr:nvSpPr>
      <xdr:spPr>
        <a:xfrm>
          <a:off x="3581400" y="5569585"/>
          <a:ext cx="193675" cy="21399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56030</xdr:colOff>
      <xdr:row>21</xdr:row>
      <xdr:rowOff>22411</xdr:rowOff>
    </xdr:from>
    <xdr:to>
      <xdr:col>26</xdr:col>
      <xdr:colOff>100853</xdr:colOff>
      <xdr:row>21</xdr:row>
      <xdr:rowOff>235323</xdr:rowOff>
    </xdr:to>
    <xdr:sp>
      <xdr:nvSpPr>
        <xdr:cNvPr id="37" name="Flowchart: Connector 36"/>
        <xdr:cNvSpPr/>
      </xdr:nvSpPr>
      <xdr:spPr>
        <a:xfrm>
          <a:off x="4380230" y="5070475"/>
          <a:ext cx="215900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51548</xdr:colOff>
      <xdr:row>22</xdr:row>
      <xdr:rowOff>17929</xdr:rowOff>
    </xdr:from>
    <xdr:to>
      <xdr:col>26</xdr:col>
      <xdr:colOff>96371</xdr:colOff>
      <xdr:row>22</xdr:row>
      <xdr:rowOff>230841</xdr:rowOff>
    </xdr:to>
    <xdr:sp>
      <xdr:nvSpPr>
        <xdr:cNvPr id="38" name="Flowchart: Connector 37"/>
        <xdr:cNvSpPr/>
      </xdr:nvSpPr>
      <xdr:spPr>
        <a:xfrm>
          <a:off x="4375785" y="5313680"/>
          <a:ext cx="215900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58271</xdr:colOff>
      <xdr:row>23</xdr:row>
      <xdr:rowOff>16808</xdr:rowOff>
    </xdr:from>
    <xdr:to>
      <xdr:col>26</xdr:col>
      <xdr:colOff>103094</xdr:colOff>
      <xdr:row>23</xdr:row>
      <xdr:rowOff>230841</xdr:rowOff>
    </xdr:to>
    <xdr:sp>
      <xdr:nvSpPr>
        <xdr:cNvPr id="39" name="Flowchart: Connector 38"/>
        <xdr:cNvSpPr/>
      </xdr:nvSpPr>
      <xdr:spPr>
        <a:xfrm>
          <a:off x="4382135" y="5560060"/>
          <a:ext cx="216535" cy="21399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109819</xdr:colOff>
      <xdr:row>25</xdr:row>
      <xdr:rowOff>8965</xdr:rowOff>
    </xdr:from>
    <xdr:to>
      <xdr:col>21</xdr:col>
      <xdr:colOff>132230</xdr:colOff>
      <xdr:row>25</xdr:row>
      <xdr:rowOff>221877</xdr:rowOff>
    </xdr:to>
    <xdr:sp>
      <xdr:nvSpPr>
        <xdr:cNvPr id="40" name="Flowchart: Summing Junction 39"/>
        <xdr:cNvSpPr/>
      </xdr:nvSpPr>
      <xdr:spPr>
        <a:xfrm>
          <a:off x="3576320" y="6047740"/>
          <a:ext cx="194310" cy="21272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53788</xdr:colOff>
      <xdr:row>25</xdr:row>
      <xdr:rowOff>8965</xdr:rowOff>
    </xdr:from>
    <xdr:to>
      <xdr:col>26</xdr:col>
      <xdr:colOff>98611</xdr:colOff>
      <xdr:row>25</xdr:row>
      <xdr:rowOff>221877</xdr:rowOff>
    </xdr:to>
    <xdr:sp>
      <xdr:nvSpPr>
        <xdr:cNvPr id="41" name="Flowchart: Connector 40"/>
        <xdr:cNvSpPr/>
      </xdr:nvSpPr>
      <xdr:spPr>
        <a:xfrm>
          <a:off x="4377690" y="6047740"/>
          <a:ext cx="216535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\Documents\WORK\FMS\Documents\(2024)_TongHopDongHoNuoc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"/>
      <sheetName val="BB"/>
      <sheetName val="KĐ"/>
      <sheetName val="DHN"/>
      <sheetName val="Qmax"/>
      <sheetName val="DHK"/>
      <sheetName val="BB_ToTo"/>
      <sheetName val="Range"/>
      <sheetName val="FullScale"/>
      <sheetName val="SiêuÂm"/>
      <sheetName val="1"/>
      <sheetName val="Vawr_Áp"/>
      <sheetName val="Vawr_LLK"/>
    </sheetNames>
    <sheetDataSet>
      <sheetData sheetId="0">
        <row r="1">
          <cell r="A1" t="str">
            <v>F1</v>
          </cell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  <cell r="F1" t="str">
            <v>F6</v>
          </cell>
          <cell r="G1" t="str">
            <v>F7</v>
          </cell>
          <cell r="H1" t="str">
            <v>F8</v>
          </cell>
          <cell r="I1" t="str">
            <v>F9</v>
          </cell>
          <cell r="J1" t="str">
            <v>F10</v>
          </cell>
          <cell r="K1" t="str">
            <v>F11</v>
          </cell>
          <cell r="L1" t="str">
            <v>F12</v>
          </cell>
          <cell r="M1" t="str">
            <v>78011850</v>
          </cell>
          <cell r="N1" t="str">
            <v>F14</v>
          </cell>
          <cell r="O1" t="str">
            <v>F15</v>
          </cell>
          <cell r="P1" t="str">
            <v>F16</v>
          </cell>
          <cell r="Q1" t="str">
            <v>F17</v>
          </cell>
          <cell r="R1" t="str">
            <v>F18</v>
          </cell>
          <cell r="S1" t="str">
            <v>F19</v>
          </cell>
          <cell r="T1" t="str">
            <v>F20</v>
          </cell>
          <cell r="U1" t="str">
            <v>F21</v>
          </cell>
          <cell r="V1" t="str">
            <v>F22</v>
          </cell>
          <cell r="W1" t="str">
            <v>F23</v>
          </cell>
          <cell r="X1" t="str">
            <v>F24</v>
          </cell>
          <cell r="Y1" t="str">
            <v>F25</v>
          </cell>
          <cell r="Z1" t="str">
            <v>F26</v>
          </cell>
          <cell r="AA1" t="str">
            <v>F27</v>
          </cell>
          <cell r="AB1" t="str">
            <v>F28</v>
          </cell>
          <cell r="AC1" t="str">
            <v>F29</v>
          </cell>
          <cell r="AD1" t="str">
            <v>F30</v>
          </cell>
          <cell r="AE1" t="str">
            <v>F31</v>
          </cell>
          <cell r="AF1" t="str">
            <v>F32</v>
          </cell>
          <cell r="AG1" t="str">
            <v>F33</v>
          </cell>
          <cell r="AH1" t="str">
            <v>F34</v>
          </cell>
          <cell r="AI1" t="str">
            <v>F35</v>
          </cell>
          <cell r="AJ1" t="str">
            <v>F36</v>
          </cell>
          <cell r="AK1" t="str">
            <v>F37</v>
          </cell>
          <cell r="AL1" t="str">
            <v>F38</v>
          </cell>
          <cell r="AM1" t="str">
            <v>F39</v>
          </cell>
          <cell r="AN1" t="str">
            <v>F40</v>
          </cell>
          <cell r="AO1" t="str">
            <v>F41</v>
          </cell>
          <cell r="AP1" t="str">
            <v>F42</v>
          </cell>
          <cell r="AQ1" t="str">
            <v>F43</v>
          </cell>
          <cell r="AR1" t="str">
            <v>F44</v>
          </cell>
          <cell r="AS1" t="str">
            <v>F45</v>
          </cell>
          <cell r="AT1" t="str">
            <v>F46</v>
          </cell>
          <cell r="AU1" t="str">
            <v>F47</v>
          </cell>
          <cell r="AV1" t="str">
            <v>F48</v>
          </cell>
          <cell r="AW1" t="str">
            <v>F49</v>
          </cell>
          <cell r="AX1" t="str">
            <v>F50</v>
          </cell>
          <cell r="AY1" t="str">
            <v>F51</v>
          </cell>
          <cell r="AZ1" t="str">
            <v>F52</v>
          </cell>
          <cell r="BA1" t="str">
            <v>F53</v>
          </cell>
          <cell r="BB1" t="str">
            <v>F54</v>
          </cell>
          <cell r="BC1" t="str">
            <v>F55</v>
          </cell>
          <cell r="BD1" t="str">
            <v>F56</v>
          </cell>
          <cell r="BE1" t="str">
            <v>F57</v>
          </cell>
          <cell r="BF1" t="str">
            <v>F58</v>
          </cell>
          <cell r="BG1" t="str">
            <v>F59</v>
          </cell>
          <cell r="BH1" t="str">
            <v>F60</v>
          </cell>
          <cell r="BI1" t="str">
            <v>F61</v>
          </cell>
          <cell r="BJ1" t="str">
            <v>F62</v>
          </cell>
          <cell r="BK1" t="str">
            <v>F63</v>
          </cell>
          <cell r="BL1" t="str">
            <v>F64</v>
          </cell>
          <cell r="BM1" t="str">
            <v>F65</v>
          </cell>
          <cell r="BN1" t="str">
            <v>F66</v>
          </cell>
          <cell r="BO1" t="str">
            <v>F67</v>
          </cell>
          <cell r="BP1" t="str">
            <v>F68</v>
          </cell>
          <cell r="BQ1" t="str">
            <v>F69</v>
          </cell>
          <cell r="BR1" t="str">
            <v>F70</v>
          </cell>
          <cell r="BS1" t="str">
            <v>F71</v>
          </cell>
          <cell r="BT1" t="str">
            <v>F72</v>
          </cell>
          <cell r="BU1" t="str">
            <v>F73</v>
          </cell>
          <cell r="BV1" t="str">
            <v>F74</v>
          </cell>
          <cell r="BW1" t="str">
            <v>F75</v>
          </cell>
          <cell r="BX1" t="str">
            <v>F76</v>
          </cell>
          <cell r="BY1" t="str">
            <v>F77</v>
          </cell>
          <cell r="BZ1" t="str">
            <v>F78</v>
          </cell>
          <cell r="CA1" t="str">
            <v>F79</v>
          </cell>
          <cell r="CB1" t="str">
            <v>F80</v>
          </cell>
          <cell r="CC1" t="str">
            <v>F81</v>
          </cell>
          <cell r="CD1" t="str">
            <v>F82</v>
          </cell>
          <cell r="CE1" t="str">
            <v>F83</v>
          </cell>
          <cell r="CF1" t="str">
            <v>F84</v>
          </cell>
          <cell r="CG1" t="str">
            <v>F85</v>
          </cell>
          <cell r="CH1" t="str">
            <v>F86</v>
          </cell>
          <cell r="CI1" t="str">
            <v>F87</v>
          </cell>
          <cell r="CJ1" t="str">
            <v>F88</v>
          </cell>
          <cell r="CK1" t="str">
            <v>F89</v>
          </cell>
          <cell r="CL1" t="str">
            <v>F90</v>
          </cell>
        </row>
        <row r="2">
          <cell r="A2" t="str">
            <v>TT</v>
          </cell>
          <cell r="B2" t="str">
            <v>Số GCN</v>
          </cell>
        </row>
        <row r="2">
          <cell r="D2" t="str">
            <v>BB</v>
          </cell>
          <cell r="E2" t="str">
            <v>Bộ phận</v>
          </cell>
          <cell r="F2" t="str">
            <v>Ngày cấp GCN</v>
          </cell>
        </row>
        <row r="2">
          <cell r="H2" t="str">
            <v>Người thực hiện</v>
          </cell>
          <cell r="I2" t="str">
            <v>Người soát BB</v>
          </cell>
          <cell r="J2" t="str">
            <v>Phương tiện đo</v>
          </cell>
          <cell r="K2" t="str">
            <v>Model</v>
          </cell>
        </row>
        <row r="2">
          <cell r="M2" t="str">
            <v>Serial</v>
          </cell>
        </row>
        <row r="2">
          <cell r="O2" t="str">
            <v>Nơi - Nước SX</v>
          </cell>
          <cell r="P2" t="str">
            <v>DN</v>
          </cell>
          <cell r="Q2" t="str">
            <v>Q3/Qn</v>
          </cell>
          <cell r="R2" t="str">
            <v>Q2/Qt</v>
          </cell>
          <cell r="S2" t="str">
            <v>Q1/Qmin</v>
          </cell>
          <cell r="T2" t="str">
            <v>Cấp</v>
          </cell>
          <cell r="U2" t="str">
            <v>R</v>
          </cell>
          <cell r="V2" t="str">
            <v>d</v>
          </cell>
          <cell r="W2" t="str">
            <v>Phạm vi đo</v>
          </cell>
        </row>
        <row r="2">
          <cell r="Y2" t="str">
            <v>Hệ số K</v>
          </cell>
          <cell r="Z2" t="str">
            <v>PDM</v>
          </cell>
          <cell r="AA2" t="str">
            <v>Tem</v>
          </cell>
          <cell r="AB2" t="str">
            <v>Ngày thực hiện</v>
          </cell>
          <cell r="AC2" t="str">
            <v>Hiệu lực</v>
          </cell>
          <cell r="AD2" t="str">
            <v>Đơn vị sử dụng</v>
          </cell>
          <cell r="AE2" t="str">
            <v>Nơi sử dụng</v>
          </cell>
          <cell r="AF2" t="str">
            <v>Địa chỉ nơi sử dụng</v>
          </cell>
          <cell r="AG2" t="str">
            <v>Khác hàng</v>
          </cell>
          <cell r="AH2" t="str">
            <v>Nhiệt độ</v>
          </cell>
          <cell r="AI2" t="str">
            <v>Độ ẩm</v>
          </cell>
          <cell r="AJ2" t="str">
            <v>Quy trình</v>
          </cell>
          <cell r="AK2" t="str">
            <v>QIII (Danh định)</v>
          </cell>
        </row>
        <row r="2">
          <cell r="BD2" t="str">
            <v>QII (Chuyển tiếp)</v>
          </cell>
        </row>
        <row r="2">
          <cell r="BW2" t="str">
            <v>QI (Min)</v>
          </cell>
        </row>
        <row r="3">
          <cell r="B3" t="str">
            <v>KĐ</v>
          </cell>
          <cell r="C3" t="str">
            <v>HC</v>
          </cell>
        </row>
        <row r="3">
          <cell r="F3" t="str">
            <v>Ngày</v>
          </cell>
          <cell r="G3" t="str">
            <v>Tháng</v>
          </cell>
        </row>
        <row r="3">
          <cell r="K3" t="str">
            <v>Sensor</v>
          </cell>
          <cell r="L3" t="str">
            <v>CT</v>
          </cell>
          <cell r="M3" t="str">
            <v>Sensor</v>
          </cell>
          <cell r="N3" t="str">
            <v>CT</v>
          </cell>
        </row>
        <row r="3">
          <cell r="W3" t="str">
            <v>Qmin</v>
          </cell>
          <cell r="X3" t="str">
            <v>Qmax</v>
          </cell>
        </row>
        <row r="3">
          <cell r="AK3" t="str">
            <v>QIII</v>
          </cell>
          <cell r="AL3" t="str">
            <v>Vtt</v>
          </cell>
          <cell r="AM3" t="str">
            <v>1</v>
          </cell>
          <cell r="AN3" t="str">
            <v>2</v>
          </cell>
          <cell r="AO3" t="str">
            <v>dh1</v>
          </cell>
          <cell r="AP3" t="str">
            <v>c1</v>
          </cell>
          <cell r="AQ3" t="str">
            <v>c2</v>
          </cell>
          <cell r="AR3" t="str">
            <v>Vc1</v>
          </cell>
          <cell r="AS3" t="str">
            <v>SS1</v>
          </cell>
          <cell r="AT3" t="str">
            <v>3</v>
          </cell>
          <cell r="AU3" t="str">
            <v>4</v>
          </cell>
          <cell r="AV3" t="str">
            <v>đh2</v>
          </cell>
          <cell r="AW3" t="str">
            <v>c3</v>
          </cell>
          <cell r="AX3" t="str">
            <v>c4</v>
          </cell>
          <cell r="AY3" t="str">
            <v>Vhc2</v>
          </cell>
          <cell r="AZ3" t="str">
            <v>SS2</v>
          </cell>
          <cell r="BA3" t="str">
            <v>SStb</v>
          </cell>
          <cell r="BB3" t="str">
            <v>Hiệu SS</v>
          </cell>
          <cell r="BC3" t="str">
            <v>Mf</v>
          </cell>
          <cell r="BD3" t="str">
            <v>QII</v>
          </cell>
          <cell r="BE3" t="str">
            <v>Vtt</v>
          </cell>
          <cell r="BF3" t="str">
            <v>5</v>
          </cell>
          <cell r="BG3" t="str">
            <v>6</v>
          </cell>
          <cell r="BH3" t="str">
            <v>Vđh3</v>
          </cell>
          <cell r="BI3" t="str">
            <v>c5</v>
          </cell>
          <cell r="BJ3" t="str">
            <v>c6</v>
          </cell>
          <cell r="BK3" t="str">
            <v>Vhc3</v>
          </cell>
          <cell r="BL3" t="str">
            <v>SS3</v>
          </cell>
          <cell r="BM3" t="str">
            <v>7</v>
          </cell>
          <cell r="BN3" t="str">
            <v>8</v>
          </cell>
          <cell r="BO3" t="str">
            <v>Vđh4</v>
          </cell>
          <cell r="BP3" t="str">
            <v>c7</v>
          </cell>
          <cell r="BQ3" t="str">
            <v>c8</v>
          </cell>
          <cell r="BR3" t="str">
            <v>Vhc4</v>
          </cell>
          <cell r="BS3" t="str">
            <v>SS4</v>
          </cell>
          <cell r="BT3" t="str">
            <v>SStb</v>
          </cell>
          <cell r="BU3" t="str">
            <v>Hiệu SS</v>
          </cell>
          <cell r="BV3" t="str">
            <v>Mf</v>
          </cell>
          <cell r="BW3" t="str">
            <v>QI</v>
          </cell>
          <cell r="BX3" t="str">
            <v>Vtt</v>
          </cell>
          <cell r="BY3" t="str">
            <v>9</v>
          </cell>
          <cell r="BZ3" t="str">
            <v>10</v>
          </cell>
          <cell r="CA3" t="str">
            <v>Vđh5</v>
          </cell>
          <cell r="CB3" t="str">
            <v>c9</v>
          </cell>
          <cell r="CC3" t="str">
            <v>c10</v>
          </cell>
          <cell r="CD3" t="str">
            <v>Vhc5</v>
          </cell>
          <cell r="CE3" t="str">
            <v>SS5</v>
          </cell>
          <cell r="CF3" t="str">
            <v>11</v>
          </cell>
          <cell r="CG3" t="str">
            <v>12</v>
          </cell>
          <cell r="CH3" t="str">
            <v>Vđh6</v>
          </cell>
          <cell r="CI3" t="str">
            <v>c11</v>
          </cell>
          <cell r="CJ3" t="str">
            <v>c12</v>
          </cell>
          <cell r="CK3" t="str">
            <v>Vhc6</v>
          </cell>
          <cell r="CL3" t="str">
            <v>SS6</v>
          </cell>
        </row>
        <row r="4">
          <cell r="A4">
            <v>1</v>
          </cell>
          <cell r="B4" t="str">
            <v>000001</v>
          </cell>
        </row>
        <row r="4">
          <cell r="F4" t="str">
            <v>2</v>
          </cell>
          <cell r="G4" t="str">
            <v>1</v>
          </cell>
          <cell r="H4" t="str">
            <v>TRẦN NGỌC ÁNH</v>
          </cell>
          <cell r="I4" t="str">
            <v>NGUYỄN HẢI ĐĂNG</v>
          </cell>
          <cell r="J4" t="str">
            <v>Đồng hồ đo nước lạnh có cơ cấu điện tử</v>
          </cell>
          <cell r="K4" t="str">
            <v>SU300-KR</v>
          </cell>
        </row>
        <row r="4">
          <cell r="M4" t="str">
            <v>V02340</v>
          </cell>
        </row>
        <row r="4">
          <cell r="O4" t="str">
            <v>Aichi Tokei Denki Co.,Ltd. - Nhật Bản</v>
          </cell>
          <cell r="P4">
            <v>300</v>
          </cell>
          <cell r="Q4">
            <v>1000</v>
          </cell>
          <cell r="R4">
            <v>8</v>
          </cell>
          <cell r="S4">
            <v>5</v>
          </cell>
          <cell r="T4">
            <v>2</v>
          </cell>
          <cell r="U4">
            <v>200</v>
          </cell>
          <cell r="V4">
            <v>10</v>
          </cell>
        </row>
        <row r="4">
          <cell r="Z4" t="str">
            <v>PDM 531-2017</v>
          </cell>
          <cell r="AA4" t="str">
            <v>3A 589337</v>
          </cell>
          <cell r="AB4" t="str">
            <v>2/1/2024</v>
          </cell>
          <cell r="AC4" t="str">
            <v>31-1-2027</v>
          </cell>
          <cell r="AD4" t="str">
            <v>CÔNG TY CỔ PHẦN NƯỚC SẠCH YÊN BÌNH</v>
          </cell>
          <cell r="AE4" t="str">
            <v>CÔNG TY CỔ PHẦN NƯỚC SẠCH YÊN BÌNH</v>
          </cell>
        </row>
        <row r="4">
          <cell r="AG4" t="str">
            <v>FMS_aTuyen</v>
          </cell>
          <cell r="AH4">
            <v>23</v>
          </cell>
          <cell r="AI4">
            <v>78</v>
          </cell>
          <cell r="AJ4">
            <v>6</v>
          </cell>
          <cell r="AK4">
            <v>350</v>
          </cell>
          <cell r="AL4">
            <v>34120</v>
          </cell>
          <cell r="AM4">
            <v>21000</v>
          </cell>
          <cell r="AN4">
            <v>70050</v>
          </cell>
          <cell r="AO4">
            <v>49050</v>
          </cell>
          <cell r="AP4">
            <v>54.6</v>
          </cell>
          <cell r="AQ4">
            <v>48802.4</v>
          </cell>
          <cell r="AR4">
            <v>48747.8</v>
          </cell>
          <cell r="AS4">
            <v>0.62</v>
          </cell>
          <cell r="AT4">
            <v>70050</v>
          </cell>
          <cell r="AU4">
            <v>164880</v>
          </cell>
          <cell r="AV4">
            <v>94830</v>
          </cell>
          <cell r="AW4">
            <v>48802.4</v>
          </cell>
          <cell r="AX4">
            <v>143048.1</v>
          </cell>
          <cell r="AY4">
            <v>94245.7</v>
          </cell>
          <cell r="AZ4">
            <v>0.616</v>
          </cell>
          <cell r="BA4">
            <v>0.618</v>
          </cell>
          <cell r="BB4">
            <v>0.004</v>
          </cell>
          <cell r="BC4">
            <v>0.99382</v>
          </cell>
          <cell r="BD4">
            <v>8</v>
          </cell>
          <cell r="BE4">
            <v>2000</v>
          </cell>
          <cell r="BF4">
            <v>165080</v>
          </cell>
          <cell r="BG4">
            <v>166140</v>
          </cell>
          <cell r="BH4">
            <v>1060</v>
          </cell>
          <cell r="BI4">
            <v>143048.1</v>
          </cell>
          <cell r="BJ4">
            <v>144107.4</v>
          </cell>
          <cell r="BK4">
            <v>1059.29999999999</v>
          </cell>
          <cell r="BL4">
            <v>0.066</v>
          </cell>
          <cell r="BM4">
            <v>166140</v>
          </cell>
          <cell r="BN4">
            <v>170390</v>
          </cell>
          <cell r="BO4">
            <v>4250</v>
          </cell>
          <cell r="BP4">
            <v>144107.4</v>
          </cell>
          <cell r="BQ4">
            <v>148347.4</v>
          </cell>
          <cell r="BR4">
            <v>4240</v>
          </cell>
          <cell r="BS4">
            <v>0.236</v>
          </cell>
          <cell r="BT4">
            <v>0.151</v>
          </cell>
          <cell r="BU4">
            <v>-0.17</v>
          </cell>
          <cell r="BV4">
            <v>1.0017</v>
          </cell>
          <cell r="BW4">
            <v>5</v>
          </cell>
          <cell r="BX4">
            <v>2000</v>
          </cell>
          <cell r="BY4">
            <v>170610</v>
          </cell>
          <cell r="BZ4">
            <v>172610</v>
          </cell>
          <cell r="CA4">
            <v>2000</v>
          </cell>
          <cell r="CB4">
            <v>148347.4</v>
          </cell>
          <cell r="CC4">
            <v>150433.6</v>
          </cell>
          <cell r="CD4">
            <v>2086.20000000001</v>
          </cell>
          <cell r="CE4">
            <v>-4.132</v>
          </cell>
          <cell r="CF4">
            <v>172610</v>
          </cell>
          <cell r="CG4">
            <v>177000</v>
          </cell>
          <cell r="CH4">
            <v>4390</v>
          </cell>
          <cell r="CI4">
            <v>150433.6</v>
          </cell>
          <cell r="CJ4">
            <v>155011.6</v>
          </cell>
          <cell r="CK4">
            <v>4578</v>
          </cell>
          <cell r="CL4">
            <v>-4.107</v>
          </cell>
        </row>
        <row r="5">
          <cell r="A5">
            <v>2</v>
          </cell>
        </row>
        <row r="5">
          <cell r="C5" t="str">
            <v>00376</v>
          </cell>
        </row>
        <row r="5">
          <cell r="F5" t="str">
            <v>18</v>
          </cell>
          <cell r="G5" t="str">
            <v>1</v>
          </cell>
          <cell r="H5" t="str">
            <v>TRẦN NGỌC ÁNH</v>
          </cell>
          <cell r="I5" t="str">
            <v>NGUYỄN HẢI ĐĂNG</v>
          </cell>
          <cell r="J5" t="str">
            <v>Đồng hồ đo nước</v>
          </cell>
          <cell r="K5" t="str">
            <v>KM-100mm</v>
          </cell>
        </row>
        <row r="5">
          <cell r="M5" t="str">
            <v>1045339</v>
          </cell>
        </row>
        <row r="5">
          <cell r="O5" t="str">
            <v>KOMAX - Hàn Quốc</v>
          </cell>
          <cell r="P5">
            <v>100</v>
          </cell>
          <cell r="Q5">
            <v>60</v>
          </cell>
          <cell r="R5">
            <v>12</v>
          </cell>
          <cell r="S5">
            <v>1.8</v>
          </cell>
          <cell r="T5" t="str">
            <v>B</v>
          </cell>
        </row>
        <row r="5">
          <cell r="V5">
            <v>2</v>
          </cell>
        </row>
        <row r="5">
          <cell r="AA5">
            <v>70549</v>
          </cell>
          <cell r="AB5" t="str">
            <v>18/1/2024</v>
          </cell>
          <cell r="AC5" t="str">
            <v>31-1-2025</v>
          </cell>
          <cell r="AD5" t="str">
            <v>CÔNG TY CỔ PHẦN GIẤY VIỆT TRÌ</v>
          </cell>
          <cell r="AE5" t="str">
            <v>CÔNG TY CỔ PHẦN GIẤY VIỆT TRÌ</v>
          </cell>
          <cell r="AF5" t="str">
            <v>Đường Sông Thao - p.Bến Gót - tp.Việt Trì - t.Phú Thọ - Việt Nam</v>
          </cell>
          <cell r="AG5" t="str">
            <v>giayVietTri</v>
          </cell>
          <cell r="AH5">
            <v>20</v>
          </cell>
          <cell r="AI5">
            <v>82</v>
          </cell>
          <cell r="AJ5">
            <v>2</v>
          </cell>
          <cell r="AK5">
            <v>60</v>
          </cell>
          <cell r="AL5">
            <v>6941</v>
          </cell>
          <cell r="AM5">
            <v>3984</v>
          </cell>
          <cell r="AN5">
            <v>12226</v>
          </cell>
          <cell r="AO5">
            <v>8242</v>
          </cell>
          <cell r="AP5">
            <v>170.5</v>
          </cell>
          <cell r="AQ5">
            <v>8340.6</v>
          </cell>
          <cell r="AR5">
            <v>8170.1</v>
          </cell>
          <cell r="AS5">
            <v>0.88</v>
          </cell>
          <cell r="AT5">
            <v>12226</v>
          </cell>
          <cell r="AU5">
            <v>31512</v>
          </cell>
          <cell r="AV5">
            <v>19286</v>
          </cell>
          <cell r="AW5">
            <v>8340.6</v>
          </cell>
          <cell r="AX5">
            <v>27486.6</v>
          </cell>
          <cell r="AY5">
            <v>19146</v>
          </cell>
          <cell r="AZ5">
            <v>0.726</v>
          </cell>
          <cell r="BA5">
            <v>0.803</v>
          </cell>
          <cell r="BB5">
            <v>0.154</v>
          </cell>
          <cell r="BC5">
            <v>0.99197</v>
          </cell>
          <cell r="BD5">
            <v>12</v>
          </cell>
          <cell r="BE5">
            <v>498</v>
          </cell>
          <cell r="BF5">
            <v>32002</v>
          </cell>
          <cell r="BG5">
            <v>32500</v>
          </cell>
          <cell r="BH5">
            <v>498</v>
          </cell>
          <cell r="BI5">
            <v>0</v>
          </cell>
          <cell r="BJ5">
            <v>500.7</v>
          </cell>
          <cell r="BK5">
            <v>500.7</v>
          </cell>
          <cell r="BL5">
            <v>-0.539</v>
          </cell>
          <cell r="BM5">
            <v>32500</v>
          </cell>
          <cell r="BN5">
            <v>33002</v>
          </cell>
          <cell r="BO5">
            <v>502</v>
          </cell>
          <cell r="BP5">
            <v>0</v>
          </cell>
          <cell r="BQ5">
            <v>505.1</v>
          </cell>
          <cell r="BR5">
            <v>505.1</v>
          </cell>
          <cell r="BS5">
            <v>-0.614</v>
          </cell>
          <cell r="BT5">
            <v>-0.577</v>
          </cell>
          <cell r="BU5">
            <v>0.075</v>
          </cell>
          <cell r="BV5">
            <v>0.99925</v>
          </cell>
          <cell r="BW5">
            <v>1.8</v>
          </cell>
          <cell r="BX5">
            <v>507</v>
          </cell>
          <cell r="BY5">
            <v>33038</v>
          </cell>
          <cell r="BZ5">
            <v>33540</v>
          </cell>
          <cell r="CA5">
            <v>502</v>
          </cell>
          <cell r="CB5">
            <v>0</v>
          </cell>
          <cell r="CC5">
            <v>500.1</v>
          </cell>
          <cell r="CD5">
            <v>500.1</v>
          </cell>
          <cell r="CE5">
            <v>0.38</v>
          </cell>
          <cell r="CF5">
            <v>33540</v>
          </cell>
          <cell r="CG5">
            <v>34044</v>
          </cell>
          <cell r="CH5">
            <v>504</v>
          </cell>
          <cell r="CI5">
            <v>0</v>
          </cell>
          <cell r="CJ5">
            <v>502.4</v>
          </cell>
          <cell r="CK5">
            <v>502.4</v>
          </cell>
          <cell r="CL5">
            <v>0.318</v>
          </cell>
        </row>
        <row r="6">
          <cell r="A6">
            <v>3</v>
          </cell>
          <cell r="B6" t="str">
            <v>000324</v>
          </cell>
        </row>
        <row r="6">
          <cell r="F6" t="str">
            <v>22</v>
          </cell>
          <cell r="G6" t="str">
            <v>1</v>
          </cell>
          <cell r="H6" t="str">
            <v>TRẦN NGỌC ÁNH</v>
          </cell>
          <cell r="I6" t="str">
            <v>NGUYỄN HẢI ĐĂNG</v>
          </cell>
          <cell r="J6" t="str">
            <v>Đồng hồ đo nước lạnh có cơ cấu điện tử</v>
          </cell>
          <cell r="K6" t="str">
            <v>SU050-KR</v>
          </cell>
        </row>
        <row r="6">
          <cell r="M6" t="str">
            <v>V01843</v>
          </cell>
        </row>
        <row r="6">
          <cell r="O6" t="str">
            <v>Aichi Tokei Denki Co.,Ltd. - Nhật Bản</v>
          </cell>
          <cell r="P6">
            <v>50</v>
          </cell>
          <cell r="Q6">
            <v>40</v>
          </cell>
          <cell r="R6">
            <v>0.32</v>
          </cell>
          <cell r="S6">
            <v>0.2</v>
          </cell>
          <cell r="T6">
            <v>2</v>
          </cell>
          <cell r="U6">
            <v>200</v>
          </cell>
          <cell r="V6">
            <v>0.01</v>
          </cell>
        </row>
        <row r="6">
          <cell r="Z6" t="str">
            <v>PDM 522-2017</v>
          </cell>
          <cell r="AA6" t="str">
            <v>3A 589314</v>
          </cell>
          <cell r="AB6" t="str">
            <v>22/1/2024</v>
          </cell>
          <cell r="AC6" t="str">
            <v>31-1-2027</v>
          </cell>
          <cell r="AD6" t="str">
            <v>CÔNG TY TNHH CÔNG NGHỆ MINGHUI VIỆT NAM</v>
          </cell>
          <cell r="AE6" t="str">
            <v>CÔNG TY TNHH CÔNG NGHỆ MINGHUI VIỆT NAM</v>
          </cell>
          <cell r="AF6" t="str">
            <v>Lô CN18, KCN Yên Bình, p. Đồng Tiến, tp. Phổ Yên, t. Thái Nguyên, Việt Nam</v>
          </cell>
          <cell r="AG6" t="str">
            <v>aPhi</v>
          </cell>
          <cell r="AH6">
            <v>12</v>
          </cell>
          <cell r="AI6">
            <v>59</v>
          </cell>
          <cell r="AJ6">
            <v>6</v>
          </cell>
          <cell r="AK6">
            <v>14</v>
          </cell>
          <cell r="AL6">
            <v>500</v>
          </cell>
          <cell r="AM6">
            <v>12</v>
          </cell>
          <cell r="AN6">
            <v>519</v>
          </cell>
          <cell r="AO6">
            <v>507</v>
          </cell>
          <cell r="AP6">
            <v>0</v>
          </cell>
          <cell r="AQ6">
            <v>499</v>
          </cell>
          <cell r="AR6">
            <v>499</v>
          </cell>
          <cell r="AS6">
            <v>1.603</v>
          </cell>
          <cell r="AT6">
            <v>519</v>
          </cell>
          <cell r="AU6">
            <v>1021</v>
          </cell>
          <cell r="AV6">
            <v>502</v>
          </cell>
          <cell r="AW6">
            <v>0</v>
          </cell>
          <cell r="AX6">
            <v>494.9</v>
          </cell>
          <cell r="AY6">
            <v>494.9</v>
          </cell>
          <cell r="AZ6">
            <v>1.414</v>
          </cell>
          <cell r="BA6">
            <v>1.509</v>
          </cell>
          <cell r="BB6">
            <v>0.189</v>
          </cell>
          <cell r="BC6">
            <v>0.98491</v>
          </cell>
          <cell r="BD6">
            <v>0.32</v>
          </cell>
          <cell r="BE6">
            <v>9.94</v>
          </cell>
          <cell r="BF6">
            <v>1032.73</v>
          </cell>
          <cell r="BG6">
            <v>1042.85</v>
          </cell>
          <cell r="BH6">
            <v>10.1199999999999</v>
          </cell>
          <cell r="BI6">
            <v>0</v>
          </cell>
          <cell r="BJ6">
            <v>10.1</v>
          </cell>
          <cell r="BK6">
            <v>10.1</v>
          </cell>
          <cell r="BL6">
            <v>0.198</v>
          </cell>
          <cell r="BM6">
            <v>1042.85</v>
          </cell>
          <cell r="BN6">
            <v>1052.79</v>
          </cell>
          <cell r="BO6">
            <v>9.94000000000005</v>
          </cell>
          <cell r="BP6">
            <v>0</v>
          </cell>
          <cell r="BQ6">
            <v>9.9</v>
          </cell>
          <cell r="BR6">
            <v>9.9</v>
          </cell>
          <cell r="BS6">
            <v>0.404</v>
          </cell>
          <cell r="BT6">
            <v>0.301</v>
          </cell>
          <cell r="BU6">
            <v>-0.206</v>
          </cell>
          <cell r="BV6">
            <v>1.00206</v>
          </cell>
          <cell r="BW6">
            <v>0.2</v>
          </cell>
          <cell r="BX6">
            <v>10.04</v>
          </cell>
          <cell r="BY6">
            <v>1057.68</v>
          </cell>
          <cell r="BZ6">
            <v>1067.74</v>
          </cell>
          <cell r="CA6">
            <v>10.0599999999999</v>
          </cell>
          <cell r="CB6">
            <v>0</v>
          </cell>
          <cell r="CC6">
            <v>10</v>
          </cell>
          <cell r="CD6">
            <v>10</v>
          </cell>
          <cell r="CE6">
            <v>0.6</v>
          </cell>
          <cell r="CF6">
            <v>1067.74</v>
          </cell>
          <cell r="CG6">
            <v>1077.68</v>
          </cell>
          <cell r="CH6">
            <v>9.94000000000005</v>
          </cell>
          <cell r="CI6">
            <v>0</v>
          </cell>
          <cell r="CJ6">
            <v>9.9</v>
          </cell>
          <cell r="CK6">
            <v>9.9</v>
          </cell>
          <cell r="CL6">
            <v>0.404</v>
          </cell>
        </row>
        <row r="7">
          <cell r="A7">
            <v>4</v>
          </cell>
        </row>
        <row r="7">
          <cell r="C7" t="str">
            <v>00524</v>
          </cell>
        </row>
        <row r="7">
          <cell r="F7" t="str">
            <v>26</v>
          </cell>
          <cell r="G7" t="str">
            <v>1</v>
          </cell>
          <cell r="H7" t="str">
            <v>TRẦN NGỌC ÁNH</v>
          </cell>
          <cell r="I7" t="str">
            <v>NGUYỄN HẢI ĐĂNG</v>
          </cell>
          <cell r="J7" t="str">
            <v>Đồng hồ đo nước</v>
          </cell>
          <cell r="K7" t="str">
            <v>XFF10-40K1C1E2F3T1P2D2J1W1</v>
          </cell>
        </row>
        <row r="7">
          <cell r="M7" t="str">
            <v>230594</v>
          </cell>
        </row>
        <row r="7">
          <cell r="O7" t="str">
            <v>Jiangsu Xunfei Instrument Co.,Ltd</v>
          </cell>
          <cell r="P7">
            <v>40</v>
          </cell>
          <cell r="Q7">
            <v>0</v>
          </cell>
          <cell r="R7">
            <v>5</v>
          </cell>
          <cell r="S7">
            <v>0</v>
          </cell>
          <cell r="T7">
            <v>2</v>
          </cell>
        </row>
        <row r="7">
          <cell r="V7">
            <v>0.1</v>
          </cell>
          <cell r="W7">
            <v>0</v>
          </cell>
          <cell r="X7">
            <v>20</v>
          </cell>
          <cell r="Y7">
            <v>1.4187</v>
          </cell>
        </row>
        <row r="7">
          <cell r="AA7">
            <v>76294</v>
          </cell>
          <cell r="AB7" t="str">
            <v>26/1/2024</v>
          </cell>
          <cell r="AC7" t="str">
            <v>30-1-2025</v>
          </cell>
          <cell r="AD7" t="str">
            <v>CÔNG TY TNHH BỆNH VIỆN ĐA KHOA TƯ NHÂN - PHÚC TRƯỜNG MINH</v>
          </cell>
          <cell r="AE7" t="str">
            <v>CÔNG TY TNHH BỆNH VIỆN ĐA KHOA TƯ NHÂN - PHÚC TRƯỜNG MINH</v>
          </cell>
          <cell r="AF7" t="str">
            <v>Số 8 Châu Văn Liêm, Phú Đô, Nam Từ Liêm, Hà Nội</v>
          </cell>
          <cell r="AG7" t="str">
            <v>emAnh</v>
          </cell>
          <cell r="AH7">
            <v>13</v>
          </cell>
          <cell r="AI7">
            <v>56</v>
          </cell>
          <cell r="AJ7">
            <v>2</v>
          </cell>
          <cell r="AK7" t="str">
            <v>15</v>
          </cell>
          <cell r="AL7" t="str">
            <v>-1.81</v>
          </cell>
        </row>
        <row r="7">
          <cell r="AN7" t="str">
            <v>10</v>
          </cell>
          <cell r="AO7" t="str">
            <v>-1.23</v>
          </cell>
        </row>
        <row r="7">
          <cell r="AQ7" t="str">
            <v>5</v>
          </cell>
          <cell r="AR7" t="str">
            <v>-1.55</v>
          </cell>
        </row>
        <row r="8">
          <cell r="A8">
            <v>5</v>
          </cell>
        </row>
        <row r="8">
          <cell r="C8" t="str">
            <v>00525</v>
          </cell>
        </row>
        <row r="8">
          <cell r="F8" t="str">
            <v>26</v>
          </cell>
          <cell r="G8" t="str">
            <v>1</v>
          </cell>
          <cell r="H8" t="str">
            <v>TRẦN NGỌC ÁNH</v>
          </cell>
          <cell r="I8" t="str">
            <v>NGUYỄN HẢI ĐĂNG</v>
          </cell>
          <cell r="J8" t="str">
            <v>Đồng hồ đo nước</v>
          </cell>
          <cell r="K8" t="str">
            <v>XFF10-40K1C1E2F3T1P2D2J1W1</v>
          </cell>
        </row>
        <row r="8">
          <cell r="M8" t="str">
            <v>230592</v>
          </cell>
        </row>
        <row r="8">
          <cell r="O8" t="str">
            <v>Jiangsu Xunfei Instrument Co.,Ltd</v>
          </cell>
          <cell r="P8">
            <v>40</v>
          </cell>
          <cell r="Q8">
            <v>0</v>
          </cell>
          <cell r="R8">
            <v>5</v>
          </cell>
          <cell r="S8">
            <v>0</v>
          </cell>
          <cell r="T8">
            <v>2</v>
          </cell>
        </row>
        <row r="8">
          <cell r="V8">
            <v>0.1</v>
          </cell>
          <cell r="W8">
            <v>0</v>
          </cell>
          <cell r="X8">
            <v>20</v>
          </cell>
          <cell r="Y8">
            <v>1.4108</v>
          </cell>
        </row>
        <row r="8">
          <cell r="AA8">
            <v>76292</v>
          </cell>
          <cell r="AB8" t="str">
            <v>26/1/2024</v>
          </cell>
          <cell r="AC8" t="str">
            <v>30-1-2025</v>
          </cell>
          <cell r="AD8" t="str">
            <v>CÔNG TY TNHH BỆNH VIỆN ĐA KHOA TƯ NHÂN - PHÚC TRƯỜNG MINH</v>
          </cell>
          <cell r="AE8" t="str">
            <v>CÔNG TY TNHH BỆNH VIỆN ĐA KHOA TƯ NHÂN - PHÚC TRƯỜNG MINH</v>
          </cell>
          <cell r="AF8" t="str">
            <v>Số 8 Châu Văn Liêm, Phú Đô, Nam Từ Liêm, Hà Nội</v>
          </cell>
          <cell r="AG8" t="str">
            <v>emAnh</v>
          </cell>
          <cell r="AH8">
            <v>13</v>
          </cell>
          <cell r="AI8">
            <v>56</v>
          </cell>
          <cell r="AJ8">
            <v>2</v>
          </cell>
          <cell r="AK8" t="str">
            <v>15</v>
          </cell>
          <cell r="AL8" t="str">
            <v>-0.56</v>
          </cell>
        </row>
        <row r="8">
          <cell r="AN8" t="str">
            <v>10</v>
          </cell>
          <cell r="AO8" t="str">
            <v>-0.16</v>
          </cell>
        </row>
        <row r="8">
          <cell r="AQ8" t="str">
            <v>5</v>
          </cell>
          <cell r="AR8" t="str">
            <v>-0.34</v>
          </cell>
        </row>
        <row r="9">
          <cell r="A9">
            <v>6</v>
          </cell>
        </row>
        <row r="9">
          <cell r="C9" t="str">
            <v>00526</v>
          </cell>
        </row>
        <row r="9">
          <cell r="F9" t="str">
            <v>26</v>
          </cell>
          <cell r="G9" t="str">
            <v>1</v>
          </cell>
          <cell r="H9" t="str">
            <v>TRẦN NGỌC ÁNH</v>
          </cell>
          <cell r="I9" t="str">
            <v>NGUYỄN HẢI ĐĂNG</v>
          </cell>
          <cell r="J9" t="str">
            <v>Đồng hồ đo nước</v>
          </cell>
          <cell r="K9" t="str">
            <v>XFF10-40K1C1E2F3T1P2D2J1W1</v>
          </cell>
        </row>
        <row r="9">
          <cell r="M9" t="str">
            <v>230593</v>
          </cell>
        </row>
        <row r="9">
          <cell r="O9" t="str">
            <v>Jiangsu Xunfei Instrument Co.,Ltd</v>
          </cell>
          <cell r="P9">
            <v>40</v>
          </cell>
          <cell r="Q9">
            <v>0</v>
          </cell>
          <cell r="R9">
            <v>5</v>
          </cell>
          <cell r="S9">
            <v>0</v>
          </cell>
          <cell r="T9">
            <v>2</v>
          </cell>
        </row>
        <row r="9">
          <cell r="V9">
            <v>0.1</v>
          </cell>
          <cell r="W9">
            <v>0</v>
          </cell>
          <cell r="X9">
            <v>20</v>
          </cell>
          <cell r="Y9">
            <v>1.4234</v>
          </cell>
        </row>
        <row r="9">
          <cell r="AA9">
            <v>76293</v>
          </cell>
          <cell r="AB9" t="str">
            <v>26/1/2024</v>
          </cell>
          <cell r="AC9" t="str">
            <v>30-1-2025</v>
          </cell>
          <cell r="AD9" t="str">
            <v>CÔNG TY TNHH BỆNH VIỆN ĐA KHOA TƯ NHÂN - PHÚC TRƯỜNG MINH</v>
          </cell>
          <cell r="AE9" t="str">
            <v>CÔNG TY TNHH BỆNH VIỆN ĐA KHOA TƯ NHÂN - PHÚC TRƯỜNG MINH</v>
          </cell>
          <cell r="AF9" t="str">
            <v>Số 8 Châu Văn Liêm, Phú Đô, Nam Từ Liêm, Hà Nội</v>
          </cell>
          <cell r="AG9" t="str">
            <v>emAnh</v>
          </cell>
          <cell r="AH9">
            <v>13</v>
          </cell>
          <cell r="AI9">
            <v>56</v>
          </cell>
          <cell r="AJ9">
            <v>2</v>
          </cell>
          <cell r="AK9" t="str">
            <v>15</v>
          </cell>
          <cell r="AL9" t="str">
            <v>-1.01</v>
          </cell>
        </row>
        <row r="9">
          <cell r="AN9" t="str">
            <v>10</v>
          </cell>
          <cell r="AO9" t="str">
            <v>-0.56</v>
          </cell>
        </row>
        <row r="9">
          <cell r="AQ9" t="str">
            <v>5</v>
          </cell>
          <cell r="AR9" t="str">
            <v>-0.97</v>
          </cell>
        </row>
        <row r="10">
          <cell r="A10">
            <v>7</v>
          </cell>
          <cell r="B10" t="str">
            <v>000784</v>
          </cell>
        </row>
        <row r="10">
          <cell r="F10" t="str">
            <v>05</v>
          </cell>
          <cell r="G10" t="str">
            <v>02</v>
          </cell>
          <cell r="H10" t="str">
            <v>TRẦN NGỌC ÁNH</v>
          </cell>
          <cell r="I10" t="str">
            <v>NGUYỄN HẢI ĐĂNG</v>
          </cell>
          <cell r="J10" t="str">
            <v>Đồng hồ đo nước lạnh có cơ cấu điện tử</v>
          </cell>
          <cell r="K10" t="str">
            <v>MWN100-08</v>
          </cell>
        </row>
        <row r="10">
          <cell r="M10" t="str">
            <v>78954392</v>
          </cell>
        </row>
        <row r="10">
          <cell r="O10" t="str">
            <v>Apator Powogaz S.A. - Ba Lan</v>
          </cell>
          <cell r="P10">
            <v>100</v>
          </cell>
          <cell r="Q10">
            <v>160</v>
          </cell>
          <cell r="R10">
            <v>1.28</v>
          </cell>
          <cell r="S10">
            <v>0.8</v>
          </cell>
          <cell r="T10">
            <v>2</v>
          </cell>
          <cell r="U10">
            <v>200</v>
          </cell>
          <cell r="V10">
            <v>0.5</v>
          </cell>
        </row>
        <row r="10">
          <cell r="Y10">
            <v>1.4187</v>
          </cell>
          <cell r="Z10" t="str">
            <v>PDM 2435-2020</v>
          </cell>
          <cell r="AA10" t="str">
            <v>3A 589305</v>
          </cell>
          <cell r="AB10" t="str">
            <v>5/2/2024</v>
          </cell>
          <cell r="AC10" t="str">
            <v>28-2-2029</v>
          </cell>
          <cell r="AD10" t="str">
            <v>Công ty cổ phần nước sạch Vĩnh Phúc</v>
          </cell>
          <cell r="AE10" t="str">
            <v>Công ty cổ phần nước sạch Vĩnh Phúc</v>
          </cell>
        </row>
        <row r="10">
          <cell r="AG10" t="str">
            <v>Son Nguyen</v>
          </cell>
          <cell r="AH10">
            <v>13</v>
          </cell>
          <cell r="AI10">
            <v>56</v>
          </cell>
          <cell r="AJ10">
            <v>6</v>
          </cell>
          <cell r="AK10">
            <v>56</v>
          </cell>
          <cell r="AL10">
            <v>4398</v>
          </cell>
          <cell r="AM10">
            <v>660.5</v>
          </cell>
          <cell r="AN10">
            <v>3302.5</v>
          </cell>
          <cell r="AO10">
            <v>2642</v>
          </cell>
          <cell r="AP10">
            <v>111.5</v>
          </cell>
          <cell r="AQ10">
            <v>2782.1</v>
          </cell>
          <cell r="AR10">
            <v>2670.6</v>
          </cell>
          <cell r="AS10">
            <v>-1.071</v>
          </cell>
          <cell r="AT10">
            <v>3302.5</v>
          </cell>
          <cell r="AU10">
            <v>10814.5</v>
          </cell>
          <cell r="AV10">
            <v>7512</v>
          </cell>
          <cell r="AW10">
            <v>2782.1</v>
          </cell>
          <cell r="AX10">
            <v>10376.3</v>
          </cell>
          <cell r="AY10">
            <v>7594.2</v>
          </cell>
          <cell r="AZ10">
            <v>-1.094</v>
          </cell>
          <cell r="BA10">
            <v>-1.083</v>
          </cell>
          <cell r="BB10">
            <v>0.023</v>
          </cell>
          <cell r="BC10">
            <v>1.01083</v>
          </cell>
          <cell r="BD10">
            <v>1.28</v>
          </cell>
          <cell r="BE10">
            <v>100.4</v>
          </cell>
          <cell r="BF10">
            <v>10859.5</v>
          </cell>
          <cell r="BG10">
            <v>10961</v>
          </cell>
          <cell r="BH10">
            <v>101.5</v>
          </cell>
          <cell r="BI10">
            <v>0</v>
          </cell>
          <cell r="BJ10">
            <v>102.2</v>
          </cell>
          <cell r="BK10">
            <v>102.2</v>
          </cell>
          <cell r="BL10">
            <v>-0.685</v>
          </cell>
          <cell r="BM10">
            <v>10961</v>
          </cell>
          <cell r="BN10">
            <v>11060.5</v>
          </cell>
          <cell r="BO10">
            <v>99.5</v>
          </cell>
          <cell r="BP10">
            <v>0</v>
          </cell>
          <cell r="BQ10">
            <v>100.1</v>
          </cell>
          <cell r="BR10">
            <v>100.1</v>
          </cell>
          <cell r="BS10">
            <v>-0.599</v>
          </cell>
          <cell r="BT10">
            <v>-0.642</v>
          </cell>
          <cell r="BU10">
            <v>-0.086</v>
          </cell>
          <cell r="BV10">
            <v>1.00086</v>
          </cell>
          <cell r="BW10">
            <v>0.8</v>
          </cell>
          <cell r="BX10">
            <v>100.8</v>
          </cell>
          <cell r="BY10">
            <v>11100.5</v>
          </cell>
          <cell r="BZ10">
            <v>11200.5</v>
          </cell>
          <cell r="CA10">
            <v>100</v>
          </cell>
          <cell r="CB10">
            <v>0</v>
          </cell>
          <cell r="CC10">
            <v>104.2</v>
          </cell>
          <cell r="CD10">
            <v>104.2</v>
          </cell>
          <cell r="CE10">
            <v>-4.031</v>
          </cell>
          <cell r="CF10">
            <v>11200.5</v>
          </cell>
          <cell r="CG10">
            <v>11300.5</v>
          </cell>
          <cell r="CH10">
            <v>100</v>
          </cell>
          <cell r="CI10">
            <v>0</v>
          </cell>
          <cell r="CJ10">
            <v>104.3</v>
          </cell>
          <cell r="CK10">
            <v>104.3</v>
          </cell>
          <cell r="CL10">
            <v>-4.123</v>
          </cell>
        </row>
        <row r="11">
          <cell r="A11">
            <v>8</v>
          </cell>
          <cell r="B11" t="str">
            <v>000785</v>
          </cell>
        </row>
        <row r="11">
          <cell r="F11" t="str">
            <v>05</v>
          </cell>
          <cell r="G11" t="str">
            <v>02</v>
          </cell>
          <cell r="H11" t="str">
            <v>TRẦN NGỌC ÁNH</v>
          </cell>
          <cell r="I11" t="str">
            <v>NGUYỄN HẢI ĐĂNG</v>
          </cell>
          <cell r="J11" t="str">
            <v>Đồng hồ đo nước lạnh có cơ cấu điện tử</v>
          </cell>
          <cell r="K11" t="str">
            <v>MWN100-08</v>
          </cell>
        </row>
        <row r="11">
          <cell r="M11" t="str">
            <v>78954388</v>
          </cell>
        </row>
        <row r="11">
          <cell r="O11" t="str">
            <v>Apator Powogaz S.A. - Ba Lan</v>
          </cell>
          <cell r="P11">
            <v>100</v>
          </cell>
          <cell r="Q11">
            <v>160</v>
          </cell>
          <cell r="R11">
            <v>1.28</v>
          </cell>
          <cell r="S11">
            <v>0.8</v>
          </cell>
          <cell r="T11">
            <v>2</v>
          </cell>
          <cell r="U11">
            <v>200</v>
          </cell>
          <cell r="V11">
            <v>0.5</v>
          </cell>
        </row>
        <row r="11">
          <cell r="Y11">
            <v>1.4108</v>
          </cell>
          <cell r="Z11" t="str">
            <v>PDM 2435-2020</v>
          </cell>
          <cell r="AA11" t="str">
            <v>3A 589306</v>
          </cell>
          <cell r="AB11" t="str">
            <v>5/2/2024</v>
          </cell>
          <cell r="AC11" t="str">
            <v>28-2-2029</v>
          </cell>
          <cell r="AD11" t="str">
            <v>Công ty cổ phần nước sạch Vĩnh Phúc</v>
          </cell>
          <cell r="AE11" t="str">
            <v>Công ty cổ phần nước sạch Vĩnh Phúc</v>
          </cell>
        </row>
        <row r="11">
          <cell r="AG11" t="str">
            <v>Son Nguyen</v>
          </cell>
          <cell r="AH11">
            <v>13</v>
          </cell>
          <cell r="AI11">
            <v>56</v>
          </cell>
          <cell r="AJ11">
            <v>6</v>
          </cell>
          <cell r="AK11">
            <v>56</v>
          </cell>
          <cell r="AL11">
            <v>4734</v>
          </cell>
          <cell r="AM11">
            <v>1203</v>
          </cell>
          <cell r="AN11">
            <v>4121</v>
          </cell>
          <cell r="AO11">
            <v>2918</v>
          </cell>
          <cell r="AP11">
            <v>233.5</v>
          </cell>
          <cell r="AQ11">
            <v>3136.4</v>
          </cell>
          <cell r="AR11">
            <v>2902.9</v>
          </cell>
          <cell r="AS11">
            <v>0.52</v>
          </cell>
          <cell r="AT11">
            <v>4121</v>
          </cell>
          <cell r="AU11">
            <v>10775</v>
          </cell>
          <cell r="AV11">
            <v>6654</v>
          </cell>
          <cell r="AW11">
            <v>3136.4</v>
          </cell>
          <cell r="AX11">
            <v>9753.3</v>
          </cell>
          <cell r="AY11">
            <v>6616.9</v>
          </cell>
          <cell r="AZ11">
            <v>0.558</v>
          </cell>
          <cell r="BA11">
            <v>0.539</v>
          </cell>
          <cell r="BB11">
            <v>-0.038</v>
          </cell>
          <cell r="BC11">
            <v>0.99461</v>
          </cell>
          <cell r="BD11">
            <v>1.28</v>
          </cell>
          <cell r="BE11">
            <v>100</v>
          </cell>
          <cell r="BF11">
            <v>10807.5</v>
          </cell>
          <cell r="BG11">
            <v>10907</v>
          </cell>
          <cell r="BH11">
            <v>99.5</v>
          </cell>
          <cell r="BI11">
            <v>0</v>
          </cell>
          <cell r="BJ11">
            <v>100.7</v>
          </cell>
          <cell r="BK11">
            <v>100.7</v>
          </cell>
          <cell r="BL11">
            <v>-1.192</v>
          </cell>
          <cell r="BM11">
            <v>10907</v>
          </cell>
          <cell r="BN11">
            <v>11007</v>
          </cell>
          <cell r="BO11">
            <v>100</v>
          </cell>
          <cell r="BP11">
            <v>0</v>
          </cell>
          <cell r="BQ11">
            <v>101.1</v>
          </cell>
          <cell r="BR11">
            <v>101.1</v>
          </cell>
          <cell r="BS11">
            <v>-1.088</v>
          </cell>
          <cell r="BT11">
            <v>-1.14</v>
          </cell>
          <cell r="BU11">
            <v>-0.104</v>
          </cell>
          <cell r="BV11">
            <v>1.00104</v>
          </cell>
          <cell r="BW11">
            <v>0.8</v>
          </cell>
          <cell r="BX11">
            <v>101</v>
          </cell>
          <cell r="BY11">
            <v>11045.5</v>
          </cell>
          <cell r="BZ11">
            <v>11145</v>
          </cell>
          <cell r="CA11">
            <v>99.5</v>
          </cell>
          <cell r="CB11">
            <v>0</v>
          </cell>
          <cell r="CC11">
            <v>102.4</v>
          </cell>
          <cell r="CD11">
            <v>102.4</v>
          </cell>
          <cell r="CE11">
            <v>-2.832</v>
          </cell>
          <cell r="CF11">
            <v>11145</v>
          </cell>
          <cell r="CG11">
            <v>11245</v>
          </cell>
          <cell r="CH11">
            <v>100</v>
          </cell>
          <cell r="CI11">
            <v>0</v>
          </cell>
          <cell r="CJ11">
            <v>102.5</v>
          </cell>
          <cell r="CK11">
            <v>102.5</v>
          </cell>
          <cell r="CL11">
            <v>-2.439</v>
          </cell>
        </row>
        <row r="12">
          <cell r="A12">
            <v>9</v>
          </cell>
          <cell r="B12" t="str">
            <v>000786</v>
          </cell>
        </row>
        <row r="12">
          <cell r="F12" t="str">
            <v>05</v>
          </cell>
          <cell r="G12" t="str">
            <v>02</v>
          </cell>
          <cell r="H12" t="str">
            <v>TRẦN NGỌC ÁNH</v>
          </cell>
          <cell r="I12" t="str">
            <v>NGUYỄN HẢI ĐĂNG</v>
          </cell>
          <cell r="J12" t="str">
            <v>Đồng hồ đo nước lạnh có cơ cấu điện tử</v>
          </cell>
          <cell r="K12" t="str">
            <v>MWN100-08</v>
          </cell>
        </row>
        <row r="12">
          <cell r="M12" t="str">
            <v>78954394</v>
          </cell>
        </row>
        <row r="12">
          <cell r="O12" t="str">
            <v>Apator Powogaz S.A. - Ba Lan</v>
          </cell>
          <cell r="P12">
            <v>100</v>
          </cell>
          <cell r="Q12">
            <v>160</v>
          </cell>
          <cell r="R12">
            <v>1.28</v>
          </cell>
          <cell r="S12">
            <v>0.8</v>
          </cell>
          <cell r="T12">
            <v>2</v>
          </cell>
          <cell r="U12">
            <v>200</v>
          </cell>
          <cell r="V12">
            <v>0.5</v>
          </cell>
        </row>
        <row r="12">
          <cell r="Y12">
            <v>1.4234</v>
          </cell>
          <cell r="Z12" t="str">
            <v>PDM 2435-2020</v>
          </cell>
          <cell r="AA12" t="str">
            <v>3A 589307</v>
          </cell>
          <cell r="AB12" t="str">
            <v>5/2/2024</v>
          </cell>
          <cell r="AC12" t="str">
            <v>28-2-2029</v>
          </cell>
          <cell r="AD12" t="str">
            <v>Công ty cổ phần nước sạch Vĩnh Phúc</v>
          </cell>
          <cell r="AE12" t="str">
            <v>Công ty cổ phần nước sạch Vĩnh Phúc</v>
          </cell>
        </row>
        <row r="12">
          <cell r="AG12" t="str">
            <v>Son Nguyen</v>
          </cell>
          <cell r="AH12">
            <v>13</v>
          </cell>
          <cell r="AI12">
            <v>56</v>
          </cell>
          <cell r="AJ12">
            <v>6</v>
          </cell>
          <cell r="AK12">
            <v>56</v>
          </cell>
          <cell r="AL12">
            <v>3612</v>
          </cell>
          <cell r="AM12">
            <v>838</v>
          </cell>
          <cell r="AN12">
            <v>5849</v>
          </cell>
          <cell r="AO12">
            <v>5011</v>
          </cell>
          <cell r="AP12">
            <v>219.5</v>
          </cell>
          <cell r="AQ12">
            <v>5294.4</v>
          </cell>
          <cell r="AR12">
            <v>5074.9</v>
          </cell>
          <cell r="AS12">
            <v>-1.259</v>
          </cell>
          <cell r="AT12">
            <v>5849</v>
          </cell>
          <cell r="AU12">
            <v>14016</v>
          </cell>
          <cell r="AV12">
            <v>8167</v>
          </cell>
          <cell r="AW12">
            <v>5294.4</v>
          </cell>
          <cell r="AX12">
            <v>13588.1</v>
          </cell>
          <cell r="AY12">
            <v>8293.7</v>
          </cell>
          <cell r="AZ12">
            <v>-1.551</v>
          </cell>
          <cell r="BA12">
            <v>-1.405</v>
          </cell>
          <cell r="BB12">
            <v>0.292</v>
          </cell>
          <cell r="BC12">
            <v>1.01405</v>
          </cell>
          <cell r="BD12">
            <v>1.28</v>
          </cell>
          <cell r="BE12">
            <v>100.2</v>
          </cell>
          <cell r="BF12">
            <v>14047.5</v>
          </cell>
          <cell r="BG12">
            <v>14147</v>
          </cell>
          <cell r="BH12">
            <v>99.5</v>
          </cell>
          <cell r="BI12">
            <v>0</v>
          </cell>
          <cell r="BJ12">
            <v>99.5</v>
          </cell>
          <cell r="BK12">
            <v>99.5</v>
          </cell>
          <cell r="BL12">
            <v>0</v>
          </cell>
          <cell r="BM12">
            <v>14147</v>
          </cell>
          <cell r="BN12">
            <v>14246.5</v>
          </cell>
          <cell r="BO12">
            <v>99.5</v>
          </cell>
          <cell r="BP12">
            <v>0</v>
          </cell>
          <cell r="BQ12">
            <v>99.2</v>
          </cell>
          <cell r="BR12">
            <v>99.2</v>
          </cell>
          <cell r="BS12">
            <v>0.302</v>
          </cell>
          <cell r="BT12">
            <v>0.151</v>
          </cell>
          <cell r="BU12">
            <v>-0.302</v>
          </cell>
          <cell r="BV12">
            <v>1.00302</v>
          </cell>
          <cell r="BW12">
            <v>0.8</v>
          </cell>
          <cell r="BX12">
            <v>99.8</v>
          </cell>
          <cell r="BY12">
            <v>14276.5</v>
          </cell>
          <cell r="BZ12">
            <v>14376</v>
          </cell>
          <cell r="CA12">
            <v>99.5</v>
          </cell>
          <cell r="CB12">
            <v>0</v>
          </cell>
          <cell r="CC12">
            <v>104.4</v>
          </cell>
          <cell r="CD12">
            <v>104.4</v>
          </cell>
          <cell r="CE12">
            <v>-4.693</v>
          </cell>
          <cell r="CF12">
            <v>14376</v>
          </cell>
          <cell r="CG12">
            <v>14477</v>
          </cell>
          <cell r="CH12">
            <v>101</v>
          </cell>
          <cell r="CI12">
            <v>0</v>
          </cell>
          <cell r="CJ12">
            <v>105.6</v>
          </cell>
          <cell r="CK12">
            <v>105.6</v>
          </cell>
          <cell r="CL12">
            <v>-4.356</v>
          </cell>
        </row>
        <row r="13">
          <cell r="A13">
            <v>10</v>
          </cell>
        </row>
        <row r="13">
          <cell r="C13" t="str">
            <v>01095</v>
          </cell>
        </row>
        <row r="13">
          <cell r="F13" t="str">
            <v>5</v>
          </cell>
          <cell r="G13" t="str">
            <v>3</v>
          </cell>
          <cell r="H13" t="str">
            <v>TRẦN NGỌC ÁNH</v>
          </cell>
          <cell r="I13" t="str">
            <v>NGUYỄN HẢI ĐĂNG</v>
          </cell>
          <cell r="J13" t="str">
            <v>Đồng hồ đo nước</v>
          </cell>
          <cell r="K13" t="str">
            <v>Woltman</v>
          </cell>
        </row>
        <row r="13">
          <cell r="M13" t="str">
            <v>2023 3Y 2840</v>
          </cell>
        </row>
        <row r="13">
          <cell r="O13" t="str">
            <v>FG - Trung Quốc</v>
          </cell>
          <cell r="P13">
            <v>80</v>
          </cell>
          <cell r="Q13">
            <v>63</v>
          </cell>
          <cell r="R13" t="str">
            <v>10</v>
          </cell>
          <cell r="S13" t="str">
            <v>3</v>
          </cell>
          <cell r="T13" t="str">
            <v>2</v>
          </cell>
          <cell r="U13">
            <v>50</v>
          </cell>
          <cell r="V13">
            <v>5</v>
          </cell>
        </row>
        <row r="13">
          <cell r="AA13">
            <v>70604</v>
          </cell>
          <cell r="AB13" t="str">
            <v>5/3/2024</v>
          </cell>
          <cell r="AC13" t="str">
            <v>30-3-2025</v>
          </cell>
          <cell r="AD13" t="str">
            <v>CÔNG TY TNHH DYNAMIX MATERIAL SCIENCE</v>
          </cell>
          <cell r="AE13" t="str">
            <v>CÔNG TY TNHH DYNAMIX MATERIAL SCIENCE</v>
          </cell>
          <cell r="AF13" t="str">
            <v>Lô CN05, KCNp Bình Xuyên II, Bình Xuyên, Vĩnh Phúc</v>
          </cell>
          <cell r="AG13" t="str">
            <v>Erico</v>
          </cell>
          <cell r="AH13" t="str">
            <v>16</v>
          </cell>
          <cell r="AI13" t="str">
            <v>78</v>
          </cell>
          <cell r="AJ13">
            <v>2</v>
          </cell>
          <cell r="AK13">
            <v>22.05</v>
          </cell>
          <cell r="AL13">
            <v>1000</v>
          </cell>
          <cell r="AM13">
            <v>10200</v>
          </cell>
          <cell r="AN13">
            <v>11200</v>
          </cell>
          <cell r="AO13">
            <v>1000</v>
          </cell>
          <cell r="AP13">
            <v>172.7</v>
          </cell>
          <cell r="AQ13">
            <v>1165.2</v>
          </cell>
          <cell r="AR13">
            <v>992.5</v>
          </cell>
          <cell r="AS13">
            <v>0.756</v>
          </cell>
          <cell r="AT13">
            <v>11200</v>
          </cell>
          <cell r="AU13">
            <v>13340</v>
          </cell>
          <cell r="AV13">
            <v>2140</v>
          </cell>
          <cell r="AW13">
            <v>1165.2</v>
          </cell>
          <cell r="AX13">
            <v>3295</v>
          </cell>
          <cell r="AY13">
            <v>2129.8</v>
          </cell>
          <cell r="AZ13">
            <v>0.477</v>
          </cell>
          <cell r="BA13">
            <v>0.617</v>
          </cell>
          <cell r="BB13">
            <v>0.279</v>
          </cell>
          <cell r="BC13">
            <v>0.99383</v>
          </cell>
          <cell r="BD13" t="str">
            <v>10</v>
          </cell>
          <cell r="BE13">
            <v>1000</v>
          </cell>
          <cell r="BF13">
            <v>13405</v>
          </cell>
          <cell r="BG13">
            <v>15070</v>
          </cell>
          <cell r="BH13">
            <v>1665</v>
          </cell>
          <cell r="BI13">
            <v>3295</v>
          </cell>
          <cell r="BJ13">
            <v>4967.4</v>
          </cell>
          <cell r="BK13">
            <v>1672.4</v>
          </cell>
          <cell r="BL13">
            <v>-0.442</v>
          </cell>
          <cell r="BM13">
            <v>15070</v>
          </cell>
          <cell r="BN13">
            <v>17250</v>
          </cell>
          <cell r="BO13">
            <v>2180</v>
          </cell>
          <cell r="BP13">
            <v>4967.4</v>
          </cell>
          <cell r="BQ13">
            <v>7157.8</v>
          </cell>
          <cell r="BR13">
            <v>2190.4</v>
          </cell>
          <cell r="BS13">
            <v>-0.475</v>
          </cell>
          <cell r="BT13">
            <v>-0.459</v>
          </cell>
          <cell r="BU13">
            <v>0.033</v>
          </cell>
          <cell r="BV13">
            <v>0.99967</v>
          </cell>
          <cell r="BW13" t="str">
            <v>3</v>
          </cell>
          <cell r="BX13">
            <v>1000</v>
          </cell>
          <cell r="BY13">
            <v>17310</v>
          </cell>
          <cell r="BZ13">
            <v>18310</v>
          </cell>
          <cell r="CA13">
            <v>1000</v>
          </cell>
          <cell r="CB13">
            <v>7157.8</v>
          </cell>
          <cell r="CC13">
            <v>8160.7</v>
          </cell>
          <cell r="CD13">
            <v>1002.9</v>
          </cell>
          <cell r="CE13">
            <v>-0.289</v>
          </cell>
          <cell r="CF13">
            <v>18310</v>
          </cell>
          <cell r="CG13">
            <v>20590</v>
          </cell>
          <cell r="CH13">
            <v>2280</v>
          </cell>
          <cell r="CI13">
            <v>8160.7</v>
          </cell>
          <cell r="CJ13">
            <v>10438.1</v>
          </cell>
          <cell r="CK13">
            <v>2277.4</v>
          </cell>
          <cell r="CL13">
            <v>0.114</v>
          </cell>
        </row>
        <row r="14">
          <cell r="A14">
            <v>11</v>
          </cell>
          <cell r="B14" t="str">
            <v>001363</v>
          </cell>
        </row>
        <row r="14">
          <cell r="F14" t="str">
            <v>7</v>
          </cell>
          <cell r="G14" t="str">
            <v>3</v>
          </cell>
          <cell r="H14" t="str">
            <v>TRẦN NGỌC ÁNH</v>
          </cell>
          <cell r="I14" t="str">
            <v>NGUYỄN HẢI ĐĂNG</v>
          </cell>
          <cell r="J14" t="str">
            <v>Đồng hồ đo nước lạnh cơ khí</v>
          </cell>
          <cell r="K14" t="str">
            <v>LXS-50E</v>
          </cell>
        </row>
        <row r="14">
          <cell r="M14" t="str">
            <v>231250Y0011</v>
          </cell>
        </row>
        <row r="14">
          <cell r="O14" t="str">
            <v>Fuzhou Fuda Meter Co.,Ltd. - Trung Quốc</v>
          </cell>
          <cell r="P14">
            <v>50</v>
          </cell>
          <cell r="Q14">
            <v>15</v>
          </cell>
          <cell r="R14">
            <v>3</v>
          </cell>
          <cell r="S14">
            <v>0.45</v>
          </cell>
          <cell r="T14" t="str">
            <v>B</v>
          </cell>
        </row>
        <row r="14">
          <cell r="V14">
            <v>0.5</v>
          </cell>
        </row>
        <row r="14">
          <cell r="Z14" t="str">
            <v>PDM 686-2016</v>
          </cell>
          <cell r="AA14" t="str">
            <v>3A 589384</v>
          </cell>
          <cell r="AB14" t="str">
            <v>7/3/2024</v>
          </cell>
          <cell r="AC14" t="str">
            <v>31-3-2029</v>
          </cell>
          <cell r="AD14" t="str">
            <v>Công ty TNHH Thủy sản Australis Việt Nam</v>
          </cell>
          <cell r="AE14" t="str">
            <v>Công ty TNHH Thủy sản Australis Việt Nam</v>
          </cell>
          <cell r="AF14" t="str">
            <v>Tổ dân phố 5-Đông Hòa, P. Ninh Hải, Tx. Ninh Hòa, Khánh Hòa, Việt Nam</v>
          </cell>
          <cell r="AG14" t="str">
            <v>MinhHoa</v>
          </cell>
          <cell r="AH14">
            <v>22</v>
          </cell>
          <cell r="AI14">
            <v>72</v>
          </cell>
          <cell r="AJ14">
            <v>6</v>
          </cell>
          <cell r="AK14">
            <v>15</v>
          </cell>
          <cell r="AL14">
            <v>503</v>
          </cell>
          <cell r="AM14">
            <v>1189.5</v>
          </cell>
          <cell r="AN14">
            <v>1693.5</v>
          </cell>
          <cell r="AO14">
            <v>504</v>
          </cell>
          <cell r="AP14">
            <v>0</v>
          </cell>
          <cell r="AQ14">
            <v>512.1</v>
          </cell>
          <cell r="AR14">
            <v>512.1</v>
          </cell>
          <cell r="AS14">
            <v>-1.582</v>
          </cell>
          <cell r="AT14">
            <v>1693.5</v>
          </cell>
          <cell r="AU14">
            <v>2190.5</v>
          </cell>
          <cell r="AV14">
            <v>497</v>
          </cell>
          <cell r="AW14">
            <v>0</v>
          </cell>
          <cell r="AX14">
            <v>506.4</v>
          </cell>
          <cell r="AY14">
            <v>506.4</v>
          </cell>
          <cell r="AZ14">
            <v>-1.891</v>
          </cell>
          <cell r="BA14">
            <v>-1.737</v>
          </cell>
          <cell r="BB14">
            <v>0.309</v>
          </cell>
          <cell r="BC14">
            <v>1.01737</v>
          </cell>
          <cell r="BD14">
            <v>3</v>
          </cell>
          <cell r="BE14">
            <v>99.4</v>
          </cell>
          <cell r="BF14">
            <v>2310.5</v>
          </cell>
          <cell r="BG14">
            <v>2410</v>
          </cell>
          <cell r="BH14">
            <v>99.5</v>
          </cell>
          <cell r="BI14">
            <v>0</v>
          </cell>
          <cell r="BJ14">
            <v>101.2</v>
          </cell>
          <cell r="BK14">
            <v>101.2</v>
          </cell>
          <cell r="BL14">
            <v>-1.68</v>
          </cell>
          <cell r="BM14">
            <v>2410</v>
          </cell>
          <cell r="BN14">
            <v>2510</v>
          </cell>
          <cell r="BO14">
            <v>100</v>
          </cell>
          <cell r="BP14">
            <v>0</v>
          </cell>
          <cell r="BQ14">
            <v>101.4</v>
          </cell>
          <cell r="BR14">
            <v>101.4</v>
          </cell>
          <cell r="BS14">
            <v>-1.381</v>
          </cell>
          <cell r="BT14">
            <v>-1.531</v>
          </cell>
          <cell r="BU14">
            <v>-0.299</v>
          </cell>
          <cell r="BV14">
            <v>1.00299</v>
          </cell>
          <cell r="BW14">
            <v>0.45</v>
          </cell>
          <cell r="BX14">
            <v>100</v>
          </cell>
          <cell r="BY14">
            <v>2527</v>
          </cell>
          <cell r="BZ14">
            <v>2627</v>
          </cell>
          <cell r="CA14">
            <v>100</v>
          </cell>
          <cell r="CB14">
            <v>0</v>
          </cell>
          <cell r="CC14">
            <v>104.6</v>
          </cell>
          <cell r="CD14">
            <v>104.6</v>
          </cell>
          <cell r="CE14">
            <v>-4.398</v>
          </cell>
          <cell r="CF14">
            <v>2627</v>
          </cell>
          <cell r="CG14">
            <v>2727.5</v>
          </cell>
          <cell r="CH14">
            <v>100.5</v>
          </cell>
          <cell r="CI14">
            <v>0</v>
          </cell>
          <cell r="CJ14">
            <v>104.8</v>
          </cell>
          <cell r="CK14">
            <v>104.8</v>
          </cell>
          <cell r="CL14">
            <v>-4.103</v>
          </cell>
        </row>
        <row r="15">
          <cell r="A15">
            <v>12</v>
          </cell>
          <cell r="B15" t="str">
            <v>001364</v>
          </cell>
        </row>
        <row r="15">
          <cell r="F15" t="str">
            <v>7</v>
          </cell>
          <cell r="G15" t="str">
            <v>3</v>
          </cell>
          <cell r="H15" t="str">
            <v>TRẦN NGỌC ÁNH</v>
          </cell>
          <cell r="I15" t="str">
            <v>NGUYỄN HẢI ĐĂNG</v>
          </cell>
          <cell r="J15" t="str">
            <v>Đồng hồ đo nước lạnh cơ khí</v>
          </cell>
          <cell r="K15" t="str">
            <v>LXS-50E</v>
          </cell>
        </row>
        <row r="15">
          <cell r="M15" t="str">
            <v>231250Y0066</v>
          </cell>
        </row>
        <row r="15">
          <cell r="O15" t="str">
            <v>Fuzhou Fuda Meter Co.,Ltd. - Trung Quốc</v>
          </cell>
          <cell r="P15">
            <v>50</v>
          </cell>
          <cell r="Q15">
            <v>15</v>
          </cell>
          <cell r="R15">
            <v>3</v>
          </cell>
          <cell r="S15">
            <v>0.45</v>
          </cell>
          <cell r="T15" t="str">
            <v>B</v>
          </cell>
        </row>
        <row r="15">
          <cell r="V15">
            <v>0.5</v>
          </cell>
        </row>
        <row r="15">
          <cell r="Z15" t="str">
            <v>PDM 686-2016</v>
          </cell>
          <cell r="AA15" t="str">
            <v>3A 589385</v>
          </cell>
          <cell r="AB15" t="str">
            <v>7/3/2024</v>
          </cell>
          <cell r="AC15" t="str">
            <v>31-3-2029</v>
          </cell>
          <cell r="AD15" t="str">
            <v>Công ty TNHH Thủy sản Australis Việt Nam</v>
          </cell>
          <cell r="AE15" t="str">
            <v>Công ty TNHH Thủy sản Australis Việt Nam</v>
          </cell>
          <cell r="AF15" t="str">
            <v>Tổ dân phố 5-Đông Hòa, P. Ninh Hải, Tx. Ninh Hòa, Khánh Hòa, Việt Nam</v>
          </cell>
          <cell r="AG15" t="str">
            <v>MinhHoa</v>
          </cell>
          <cell r="AH15">
            <v>22</v>
          </cell>
          <cell r="AI15">
            <v>72</v>
          </cell>
          <cell r="AJ15">
            <v>6</v>
          </cell>
          <cell r="AK15">
            <v>15</v>
          </cell>
          <cell r="AL15">
            <v>498</v>
          </cell>
          <cell r="AM15">
            <v>1010</v>
          </cell>
          <cell r="AN15">
            <v>1516</v>
          </cell>
          <cell r="AO15">
            <v>506</v>
          </cell>
          <cell r="AP15">
            <v>0</v>
          </cell>
          <cell r="AQ15">
            <v>504.1</v>
          </cell>
          <cell r="AR15">
            <v>504.1</v>
          </cell>
          <cell r="AS15">
            <v>0.377</v>
          </cell>
          <cell r="AT15">
            <v>1516</v>
          </cell>
          <cell r="AU15">
            <v>2022</v>
          </cell>
          <cell r="AV15">
            <v>506</v>
          </cell>
          <cell r="AW15">
            <v>0</v>
          </cell>
          <cell r="AX15">
            <v>504.3</v>
          </cell>
          <cell r="AY15">
            <v>504.3</v>
          </cell>
          <cell r="AZ15">
            <v>0.336</v>
          </cell>
          <cell r="BA15">
            <v>0.357</v>
          </cell>
          <cell r="BB15">
            <v>0.041</v>
          </cell>
          <cell r="BC15">
            <v>0.99643</v>
          </cell>
          <cell r="BD15">
            <v>3</v>
          </cell>
          <cell r="BE15">
            <v>101</v>
          </cell>
          <cell r="BF15">
            <v>2108.5</v>
          </cell>
          <cell r="BG15">
            <v>2210</v>
          </cell>
          <cell r="BH15">
            <v>101.5</v>
          </cell>
          <cell r="BI15">
            <v>0</v>
          </cell>
          <cell r="BJ15">
            <v>102.9</v>
          </cell>
          <cell r="BK15">
            <v>102.9</v>
          </cell>
          <cell r="BL15">
            <v>-1.361</v>
          </cell>
          <cell r="BM15">
            <v>2210</v>
          </cell>
          <cell r="BN15">
            <v>2311</v>
          </cell>
          <cell r="BO15">
            <v>101</v>
          </cell>
          <cell r="BP15">
            <v>0</v>
          </cell>
          <cell r="BQ15">
            <v>102.3</v>
          </cell>
          <cell r="BR15">
            <v>102.3</v>
          </cell>
          <cell r="BS15">
            <v>-1.271</v>
          </cell>
          <cell r="BT15">
            <v>-1.316</v>
          </cell>
          <cell r="BU15">
            <v>-0.09</v>
          </cell>
          <cell r="BV15">
            <v>1.0009</v>
          </cell>
          <cell r="BW15">
            <v>0.45</v>
          </cell>
          <cell r="BX15">
            <v>100.6</v>
          </cell>
          <cell r="BY15">
            <v>2331.5</v>
          </cell>
          <cell r="BZ15">
            <v>2432</v>
          </cell>
          <cell r="CA15">
            <v>100.5</v>
          </cell>
          <cell r="CB15">
            <v>0</v>
          </cell>
          <cell r="CC15">
            <v>104</v>
          </cell>
          <cell r="CD15">
            <v>104</v>
          </cell>
          <cell r="CE15">
            <v>-3.365</v>
          </cell>
          <cell r="CF15">
            <v>2432</v>
          </cell>
          <cell r="CG15">
            <v>2533.5</v>
          </cell>
          <cell r="CH15">
            <v>101.5</v>
          </cell>
          <cell r="CI15">
            <v>0</v>
          </cell>
          <cell r="CJ15">
            <v>105.1</v>
          </cell>
          <cell r="CK15">
            <v>105.1</v>
          </cell>
          <cell r="CL15">
            <v>-3.425</v>
          </cell>
        </row>
        <row r="16">
          <cell r="A16">
            <v>13</v>
          </cell>
          <cell r="B16" t="str">
            <v>001365</v>
          </cell>
        </row>
        <row r="16">
          <cell r="F16" t="str">
            <v>7</v>
          </cell>
          <cell r="G16" t="str">
            <v>3</v>
          </cell>
          <cell r="H16" t="str">
            <v>TRẦN NGỌC ÁNH</v>
          </cell>
          <cell r="I16" t="str">
            <v>NGUYỄN HẢI ĐĂNG</v>
          </cell>
          <cell r="J16" t="str">
            <v>Đồng hồ đo nước lạnh cơ khí</v>
          </cell>
          <cell r="K16" t="str">
            <v>LXS-50E</v>
          </cell>
        </row>
        <row r="16">
          <cell r="M16" t="str">
            <v>231250Y0019</v>
          </cell>
        </row>
        <row r="16">
          <cell r="O16" t="str">
            <v>Fuzhou Fuda Meter Co.,Ltd. - Trung Quốc</v>
          </cell>
          <cell r="P16">
            <v>50</v>
          </cell>
          <cell r="Q16">
            <v>15</v>
          </cell>
          <cell r="R16">
            <v>3</v>
          </cell>
          <cell r="S16">
            <v>0.45</v>
          </cell>
          <cell r="T16" t="str">
            <v>B</v>
          </cell>
        </row>
        <row r="16">
          <cell r="V16">
            <v>0.5</v>
          </cell>
        </row>
        <row r="16">
          <cell r="Z16" t="str">
            <v>PDM 686-2016</v>
          </cell>
          <cell r="AA16" t="str">
            <v>3A 589386</v>
          </cell>
          <cell r="AB16" t="str">
            <v>7/3/2024</v>
          </cell>
          <cell r="AC16" t="str">
            <v>31-3-2029</v>
          </cell>
          <cell r="AD16" t="str">
            <v>Công ty TNHH Thủy sản Australis Việt Nam</v>
          </cell>
          <cell r="AE16" t="str">
            <v>Công ty TNHH Thủy sản Australis Việt Nam</v>
          </cell>
          <cell r="AF16" t="str">
            <v>Tổ dân phố 5-Đông Hòa, P. Ninh Hải, Tx. Ninh Hòa, Khánh Hòa, Việt Nam</v>
          </cell>
          <cell r="AG16" t="str">
            <v>MinhHoa</v>
          </cell>
          <cell r="AH16">
            <v>22</v>
          </cell>
          <cell r="AI16">
            <v>72</v>
          </cell>
          <cell r="AJ16">
            <v>6</v>
          </cell>
          <cell r="AK16">
            <v>15</v>
          </cell>
          <cell r="AL16">
            <v>504</v>
          </cell>
          <cell r="AM16">
            <v>978.5</v>
          </cell>
          <cell r="AN16">
            <v>1481.5</v>
          </cell>
          <cell r="AO16">
            <v>503</v>
          </cell>
          <cell r="AP16">
            <v>0</v>
          </cell>
          <cell r="AQ16">
            <v>500.4</v>
          </cell>
          <cell r="AR16">
            <v>500.4</v>
          </cell>
          <cell r="AS16">
            <v>0.52</v>
          </cell>
          <cell r="AT16">
            <v>1481.5</v>
          </cell>
          <cell r="AU16">
            <v>1982.5</v>
          </cell>
          <cell r="AV16">
            <v>501</v>
          </cell>
          <cell r="AW16">
            <v>0</v>
          </cell>
          <cell r="AX16">
            <v>498.1</v>
          </cell>
          <cell r="AY16">
            <v>498.1</v>
          </cell>
          <cell r="AZ16">
            <v>0.579</v>
          </cell>
          <cell r="BA16">
            <v>0.55</v>
          </cell>
          <cell r="BB16">
            <v>-0.059</v>
          </cell>
          <cell r="BC16">
            <v>0.9945</v>
          </cell>
          <cell r="BD16">
            <v>3</v>
          </cell>
          <cell r="BE16">
            <v>101.2</v>
          </cell>
          <cell r="BF16">
            <v>2050</v>
          </cell>
          <cell r="BG16">
            <v>2149.5</v>
          </cell>
          <cell r="BH16">
            <v>99.5</v>
          </cell>
          <cell r="BI16">
            <v>0</v>
          </cell>
          <cell r="BJ16">
            <v>100.4</v>
          </cell>
          <cell r="BK16">
            <v>100.4</v>
          </cell>
          <cell r="BL16">
            <v>-0.896</v>
          </cell>
          <cell r="BM16">
            <v>2149.5</v>
          </cell>
          <cell r="BN16">
            <v>2250.5</v>
          </cell>
          <cell r="BO16">
            <v>101</v>
          </cell>
          <cell r="BP16">
            <v>0</v>
          </cell>
          <cell r="BQ16">
            <v>101.7</v>
          </cell>
          <cell r="BR16">
            <v>101.7</v>
          </cell>
          <cell r="BS16">
            <v>-0.688</v>
          </cell>
          <cell r="BT16">
            <v>-0.792</v>
          </cell>
          <cell r="BU16">
            <v>-0.208</v>
          </cell>
          <cell r="BV16">
            <v>1.00208</v>
          </cell>
          <cell r="BW16">
            <v>0.45</v>
          </cell>
          <cell r="BX16">
            <v>100.4</v>
          </cell>
          <cell r="BY16">
            <v>2259.5</v>
          </cell>
          <cell r="BZ16">
            <v>2360.5</v>
          </cell>
          <cell r="CA16">
            <v>101</v>
          </cell>
          <cell r="CB16">
            <v>0</v>
          </cell>
          <cell r="CC16">
            <v>100.7</v>
          </cell>
          <cell r="CD16">
            <v>100.7</v>
          </cell>
          <cell r="CE16">
            <v>0.298</v>
          </cell>
          <cell r="CF16">
            <v>2360.5</v>
          </cell>
          <cell r="CG16">
            <v>2462</v>
          </cell>
          <cell r="CH16">
            <v>101.5</v>
          </cell>
          <cell r="CI16">
            <v>0</v>
          </cell>
          <cell r="CJ16">
            <v>100.8</v>
          </cell>
          <cell r="CK16">
            <v>100.8</v>
          </cell>
          <cell r="CL16">
            <v>0.694</v>
          </cell>
        </row>
        <row r="17">
          <cell r="A17">
            <v>14</v>
          </cell>
          <cell r="B17" t="str">
            <v>001366</v>
          </cell>
        </row>
        <row r="17">
          <cell r="F17" t="str">
            <v>7</v>
          </cell>
          <cell r="G17" t="str">
            <v>3</v>
          </cell>
          <cell r="H17" t="str">
            <v>TRẦN NGỌC ÁNH</v>
          </cell>
          <cell r="I17" t="str">
            <v>NGUYỄN HẢI ĐĂNG</v>
          </cell>
          <cell r="J17" t="str">
            <v>Đồng hồ đo nước lạnh cơ khí</v>
          </cell>
          <cell r="K17" t="str">
            <v>LXS-50E</v>
          </cell>
        </row>
        <row r="17">
          <cell r="M17" t="str">
            <v>231250Y0042</v>
          </cell>
        </row>
        <row r="17">
          <cell r="O17" t="str">
            <v>Fuzhou Fuda Meter Co.,Ltd. - Trung Quốc</v>
          </cell>
          <cell r="P17">
            <v>50</v>
          </cell>
          <cell r="Q17">
            <v>15</v>
          </cell>
          <cell r="R17">
            <v>3</v>
          </cell>
          <cell r="S17">
            <v>0.45</v>
          </cell>
          <cell r="T17" t="str">
            <v>B</v>
          </cell>
        </row>
        <row r="17">
          <cell r="V17">
            <v>0.5</v>
          </cell>
        </row>
        <row r="17">
          <cell r="Z17" t="str">
            <v>PDM 686-2016</v>
          </cell>
          <cell r="AA17" t="str">
            <v>3A 589387</v>
          </cell>
          <cell r="AB17" t="str">
            <v>7/3/2024</v>
          </cell>
          <cell r="AC17" t="str">
            <v>31-3-2029</v>
          </cell>
          <cell r="AD17" t="str">
            <v>Công ty TNHH Thủy sản Australis Việt Nam</v>
          </cell>
          <cell r="AE17" t="str">
            <v>Công ty TNHH Thủy sản Australis Việt Nam</v>
          </cell>
          <cell r="AF17" t="str">
            <v>Tổ dân phố 5-Đông Hòa, P. Ninh Hải, Tx. Ninh Hòa, Khánh Hòa, Việt Nam</v>
          </cell>
          <cell r="AG17" t="str">
            <v>MinhHoa</v>
          </cell>
          <cell r="AH17">
            <v>22</v>
          </cell>
          <cell r="AI17">
            <v>72</v>
          </cell>
          <cell r="AJ17">
            <v>6</v>
          </cell>
          <cell r="AK17">
            <v>15</v>
          </cell>
          <cell r="AL17">
            <v>504</v>
          </cell>
          <cell r="AM17">
            <v>789.5</v>
          </cell>
          <cell r="AN17">
            <v>1290.5</v>
          </cell>
          <cell r="AO17">
            <v>501</v>
          </cell>
          <cell r="AP17">
            <v>0</v>
          </cell>
          <cell r="AQ17">
            <v>503.2</v>
          </cell>
          <cell r="AR17">
            <v>503.2</v>
          </cell>
          <cell r="AS17">
            <v>-0.437</v>
          </cell>
          <cell r="AT17">
            <v>1290.5</v>
          </cell>
          <cell r="AU17">
            <v>1796.5</v>
          </cell>
          <cell r="AV17">
            <v>506</v>
          </cell>
          <cell r="AW17">
            <v>0</v>
          </cell>
          <cell r="AX17">
            <v>507.7</v>
          </cell>
          <cell r="AY17">
            <v>507.7</v>
          </cell>
          <cell r="AZ17">
            <v>-0.336</v>
          </cell>
          <cell r="BA17">
            <v>-0.387</v>
          </cell>
          <cell r="BB17">
            <v>-0.101</v>
          </cell>
          <cell r="BC17">
            <v>1.00387</v>
          </cell>
          <cell r="BD17">
            <v>3</v>
          </cell>
          <cell r="BE17">
            <v>100.8</v>
          </cell>
          <cell r="BF17">
            <v>1865</v>
          </cell>
          <cell r="BG17">
            <v>1965.5</v>
          </cell>
          <cell r="BH17">
            <v>100.5</v>
          </cell>
          <cell r="BI17">
            <v>0</v>
          </cell>
          <cell r="BJ17">
            <v>101.7</v>
          </cell>
          <cell r="BK17">
            <v>101.7</v>
          </cell>
          <cell r="BL17">
            <v>-1.18</v>
          </cell>
          <cell r="BM17">
            <v>1965.5</v>
          </cell>
          <cell r="BN17">
            <v>2066.5</v>
          </cell>
          <cell r="BO17">
            <v>101</v>
          </cell>
          <cell r="BP17">
            <v>0</v>
          </cell>
          <cell r="BQ17">
            <v>102.2</v>
          </cell>
          <cell r="BR17">
            <v>102.2</v>
          </cell>
          <cell r="BS17">
            <v>-1.174</v>
          </cell>
          <cell r="BT17">
            <v>-1.177</v>
          </cell>
          <cell r="BU17">
            <v>-0.006</v>
          </cell>
          <cell r="BV17">
            <v>1.00006</v>
          </cell>
          <cell r="BW17">
            <v>0.45</v>
          </cell>
          <cell r="BX17">
            <v>100.6</v>
          </cell>
          <cell r="BY17">
            <v>2078.5</v>
          </cell>
          <cell r="BZ17">
            <v>2180</v>
          </cell>
          <cell r="CA17">
            <v>101.5</v>
          </cell>
          <cell r="CB17">
            <v>0</v>
          </cell>
          <cell r="CC17">
            <v>102.5</v>
          </cell>
          <cell r="CD17">
            <v>102.5</v>
          </cell>
          <cell r="CE17">
            <v>-0.976</v>
          </cell>
          <cell r="CF17">
            <v>2180</v>
          </cell>
          <cell r="CG17">
            <v>2280.5</v>
          </cell>
          <cell r="CH17">
            <v>100.5</v>
          </cell>
          <cell r="CI17">
            <v>0</v>
          </cell>
          <cell r="CJ17">
            <v>101.5</v>
          </cell>
          <cell r="CK17">
            <v>101.5</v>
          </cell>
          <cell r="CL17">
            <v>-0.985</v>
          </cell>
        </row>
        <row r="18">
          <cell r="A18">
            <v>15</v>
          </cell>
        </row>
        <row r="18">
          <cell r="C18" t="str">
            <v>01110</v>
          </cell>
        </row>
        <row r="18">
          <cell r="F18" t="str">
            <v>8</v>
          </cell>
          <cell r="G18" t="str">
            <v>3</v>
          </cell>
          <cell r="H18" t="str">
            <v>TRẦN NGỌC ÁNH</v>
          </cell>
          <cell r="I18" t="str">
            <v>NGUYỄN HẢI ĐĂNG</v>
          </cell>
          <cell r="J18" t="str">
            <v>Đồng hồ đo nước</v>
          </cell>
          <cell r="K18" t="str">
            <v>WP G</v>
          </cell>
        </row>
        <row r="18">
          <cell r="M18" t="str">
            <v>23200032</v>
          </cell>
        </row>
        <row r="18">
          <cell r="O18" t="str">
            <v>WESAN</v>
          </cell>
          <cell r="P18">
            <v>200</v>
          </cell>
          <cell r="Q18">
            <v>630</v>
          </cell>
          <cell r="R18">
            <v>10.08</v>
          </cell>
          <cell r="S18">
            <v>6.3</v>
          </cell>
          <cell r="T18">
            <v>2</v>
          </cell>
          <cell r="U18">
            <v>160</v>
          </cell>
          <cell r="V18">
            <v>1</v>
          </cell>
        </row>
        <row r="18">
          <cell r="AA18">
            <v>70134</v>
          </cell>
          <cell r="AB18" t="str">
            <v>8/3/2024</v>
          </cell>
          <cell r="AC18" t="str">
            <v>30-3-2025</v>
          </cell>
          <cell r="AD18" t="str">
            <v>CÔNG TY TNHH DEVIWAS</v>
          </cell>
          <cell r="AE18" t="str">
            <v>CÔNG TY TNHH DEVIWAS</v>
          </cell>
          <cell r="AF18" t="str">
            <v>Số 8 ngõ 230/96 Định Công Thượng, p.Định Công, q.Hoàng Mai, tp.Hà Nội</v>
          </cell>
          <cell r="AG18" t="str">
            <v>QuanBeo</v>
          </cell>
          <cell r="AH18">
            <v>18</v>
          </cell>
          <cell r="AI18">
            <v>76</v>
          </cell>
          <cell r="AJ18">
            <v>2</v>
          </cell>
          <cell r="AK18">
            <v>220.5</v>
          </cell>
          <cell r="AL18">
            <v>17534</v>
          </cell>
          <cell r="AM18">
            <v>291</v>
          </cell>
          <cell r="AN18">
            <v>18728</v>
          </cell>
          <cell r="AO18">
            <v>18437</v>
          </cell>
          <cell r="AP18">
            <v>104.5</v>
          </cell>
          <cell r="AQ18">
            <v>18303.1</v>
          </cell>
          <cell r="AR18">
            <v>18198.6</v>
          </cell>
          <cell r="AS18">
            <v>1.31</v>
          </cell>
          <cell r="AT18">
            <v>18728</v>
          </cell>
          <cell r="AU18">
            <v>48427</v>
          </cell>
          <cell r="AV18">
            <v>29699</v>
          </cell>
          <cell r="AW18">
            <v>18303.1</v>
          </cell>
          <cell r="AX18">
            <v>47660.7</v>
          </cell>
          <cell r="AY18">
            <v>29357.6</v>
          </cell>
          <cell r="AZ18">
            <v>1.15</v>
          </cell>
          <cell r="BA18">
            <v>1.23</v>
          </cell>
          <cell r="BB18">
            <v>0.16</v>
          </cell>
          <cell r="BC18">
            <v>0.9877</v>
          </cell>
          <cell r="BD18">
            <v>10.08</v>
          </cell>
          <cell r="BE18">
            <v>498</v>
          </cell>
          <cell r="BF18">
            <v>48886</v>
          </cell>
          <cell r="BG18">
            <v>49393</v>
          </cell>
          <cell r="BH18">
            <v>507</v>
          </cell>
          <cell r="BI18">
            <v>0</v>
          </cell>
          <cell r="BJ18">
            <v>503.3</v>
          </cell>
          <cell r="BK18">
            <v>503.3</v>
          </cell>
          <cell r="BL18">
            <v>0.735</v>
          </cell>
          <cell r="BM18">
            <v>49393</v>
          </cell>
          <cell r="BN18">
            <v>49893</v>
          </cell>
          <cell r="BO18">
            <v>500</v>
          </cell>
          <cell r="BP18">
            <v>0</v>
          </cell>
          <cell r="BQ18">
            <v>494.9</v>
          </cell>
          <cell r="BR18">
            <v>494.9</v>
          </cell>
          <cell r="BS18">
            <v>1.031</v>
          </cell>
          <cell r="BT18">
            <v>0.883</v>
          </cell>
          <cell r="BU18">
            <v>-0.296</v>
          </cell>
          <cell r="BV18">
            <v>1.00296</v>
          </cell>
          <cell r="BW18">
            <v>6.3</v>
          </cell>
          <cell r="BX18">
            <v>502</v>
          </cell>
          <cell r="BY18">
            <v>50033</v>
          </cell>
          <cell r="BZ18">
            <v>50531</v>
          </cell>
          <cell r="CA18">
            <v>498</v>
          </cell>
          <cell r="CB18">
            <v>0</v>
          </cell>
          <cell r="CC18">
            <v>498.9</v>
          </cell>
          <cell r="CD18">
            <v>498.9</v>
          </cell>
          <cell r="CE18">
            <v>-0.18</v>
          </cell>
          <cell r="CF18">
            <v>50531</v>
          </cell>
          <cell r="CG18">
            <v>51034</v>
          </cell>
          <cell r="CH18">
            <v>503</v>
          </cell>
          <cell r="CI18">
            <v>0</v>
          </cell>
          <cell r="CJ18">
            <v>503</v>
          </cell>
          <cell r="CK18">
            <v>503</v>
          </cell>
          <cell r="CL18">
            <v>0</v>
          </cell>
        </row>
        <row r="19">
          <cell r="A19">
            <v>16</v>
          </cell>
          <cell r="B19" t="str">
            <v>001703</v>
          </cell>
        </row>
        <row r="19">
          <cell r="F19" t="str">
            <v>15</v>
          </cell>
          <cell r="G19" t="str">
            <v>03</v>
          </cell>
          <cell r="H19" t="str">
            <v>TRẦN NGỌC ÁNH</v>
          </cell>
          <cell r="I19" t="str">
            <v>NGUYỄN HẢI ĐĂNG</v>
          </cell>
          <cell r="J19" t="str">
            <v>Đồng hồ đo nước lạnh có cơ cấu điện tử</v>
          </cell>
          <cell r="K19" t="str">
            <v>SU200-KR</v>
          </cell>
        </row>
        <row r="19">
          <cell r="M19" t="str">
            <v>V01214</v>
          </cell>
        </row>
        <row r="19">
          <cell r="O19" t="str">
            <v>Aichi Tokei Denki Co.,Ltd. - Nhật Bản</v>
          </cell>
          <cell r="P19">
            <v>200</v>
          </cell>
          <cell r="Q19">
            <v>630</v>
          </cell>
          <cell r="R19">
            <v>5.04</v>
          </cell>
          <cell r="S19">
            <v>3.15</v>
          </cell>
          <cell r="T19">
            <v>2</v>
          </cell>
          <cell r="U19">
            <v>200</v>
          </cell>
          <cell r="V19">
            <v>1</v>
          </cell>
        </row>
        <row r="19">
          <cell r="Z19" t="str">
            <v>PDM 524-2017</v>
          </cell>
          <cell r="AA19" t="str">
            <v>3A 589428</v>
          </cell>
          <cell r="AB19" t="str">
            <v>15/3/2024</v>
          </cell>
          <cell r="AC19" t="str">
            <v>31-3-2027</v>
          </cell>
          <cell r="AD19" t="str">
            <v>CÔNG TY TNHH KHU CÔNG NGHIỆP THĂNG LONG II</v>
          </cell>
          <cell r="AE19" t="str">
            <v>CÔNG TY TNHH KHU CÔNG NGHIỆP THĂNG LONG II</v>
          </cell>
        </row>
        <row r="19">
          <cell r="AG19" t="str">
            <v>Tlip2</v>
          </cell>
          <cell r="AH19">
            <v>17</v>
          </cell>
          <cell r="AI19">
            <v>77</v>
          </cell>
          <cell r="AJ19">
            <v>6</v>
          </cell>
          <cell r="AK19">
            <v>220.5</v>
          </cell>
          <cell r="AL19">
            <v>26735</v>
          </cell>
          <cell r="AM19">
            <v>1362</v>
          </cell>
          <cell r="AN19">
            <v>27478</v>
          </cell>
          <cell r="AO19">
            <v>26116</v>
          </cell>
          <cell r="AP19">
            <v>111.5</v>
          </cell>
          <cell r="AQ19">
            <v>25940.8</v>
          </cell>
          <cell r="AR19">
            <v>25829.3</v>
          </cell>
          <cell r="AS19">
            <v>1.11</v>
          </cell>
          <cell r="AT19">
            <v>27478</v>
          </cell>
          <cell r="AU19">
            <v>78251</v>
          </cell>
          <cell r="AV19">
            <v>50773</v>
          </cell>
          <cell r="AW19">
            <v>25940.8</v>
          </cell>
          <cell r="AX19">
            <v>76120.7</v>
          </cell>
          <cell r="AY19">
            <v>50179.9</v>
          </cell>
          <cell r="AZ19">
            <v>1.168</v>
          </cell>
          <cell r="BA19">
            <v>1.139</v>
          </cell>
          <cell r="BB19">
            <v>-0.058</v>
          </cell>
          <cell r="BC19">
            <v>0.98861</v>
          </cell>
          <cell r="BD19">
            <v>5.04</v>
          </cell>
          <cell r="BE19">
            <v>498</v>
          </cell>
          <cell r="BF19">
            <v>78395</v>
          </cell>
          <cell r="BG19">
            <v>78897</v>
          </cell>
          <cell r="BH19">
            <v>502</v>
          </cell>
          <cell r="BI19">
            <v>0</v>
          </cell>
          <cell r="BJ19">
            <v>501.9</v>
          </cell>
          <cell r="BK19">
            <v>501.9</v>
          </cell>
          <cell r="BL19">
            <v>0.02</v>
          </cell>
          <cell r="BM19">
            <v>78897</v>
          </cell>
          <cell r="BN19">
            <v>79404</v>
          </cell>
          <cell r="BO19">
            <v>507</v>
          </cell>
          <cell r="BP19">
            <v>0</v>
          </cell>
          <cell r="BQ19">
            <v>507.2</v>
          </cell>
          <cell r="BR19">
            <v>507.2</v>
          </cell>
          <cell r="BS19">
            <v>-0.039</v>
          </cell>
          <cell r="BT19">
            <v>-0.01</v>
          </cell>
          <cell r="BU19">
            <v>0.059</v>
          </cell>
          <cell r="BV19">
            <v>0.99941</v>
          </cell>
          <cell r="BW19">
            <v>3.15</v>
          </cell>
          <cell r="BX19">
            <v>501</v>
          </cell>
          <cell r="BY19">
            <v>79539</v>
          </cell>
          <cell r="BZ19">
            <v>80036</v>
          </cell>
          <cell r="CA19">
            <v>497</v>
          </cell>
          <cell r="CB19">
            <v>0</v>
          </cell>
          <cell r="CC19">
            <v>501.1</v>
          </cell>
          <cell r="CD19">
            <v>501.1</v>
          </cell>
          <cell r="CE19">
            <v>-0.818</v>
          </cell>
          <cell r="CF19">
            <v>80036</v>
          </cell>
          <cell r="CG19">
            <v>80535</v>
          </cell>
          <cell r="CH19">
            <v>499</v>
          </cell>
          <cell r="CI19">
            <v>0</v>
          </cell>
          <cell r="CJ19">
            <v>502.7</v>
          </cell>
          <cell r="CK19">
            <v>502.7</v>
          </cell>
          <cell r="CL19">
            <v>-0.736</v>
          </cell>
        </row>
        <row r="20">
          <cell r="A20">
            <v>17</v>
          </cell>
          <cell r="B20" t="str">
            <v>001704</v>
          </cell>
        </row>
        <row r="20">
          <cell r="F20" t="str">
            <v>15</v>
          </cell>
          <cell r="G20" t="str">
            <v>03</v>
          </cell>
          <cell r="H20" t="str">
            <v>TRẦN NGỌC ÁNH</v>
          </cell>
          <cell r="I20" t="str">
            <v>NGUYỄN HẢI ĐĂNG</v>
          </cell>
          <cell r="J20" t="str">
            <v>Đồng hồ đo nước lạnh có cơ cấu điện tử</v>
          </cell>
          <cell r="K20" t="str">
            <v>SU200-KR</v>
          </cell>
        </row>
        <row r="20">
          <cell r="M20" t="str">
            <v>V01225</v>
          </cell>
        </row>
        <row r="20">
          <cell r="O20" t="str">
            <v>Aichi Tokei Denki Co.,Ltd. - Nhật Bản</v>
          </cell>
          <cell r="P20">
            <v>200</v>
          </cell>
          <cell r="Q20">
            <v>630</v>
          </cell>
          <cell r="R20">
            <v>5.04</v>
          </cell>
          <cell r="S20">
            <v>3.15</v>
          </cell>
          <cell r="T20">
            <v>2</v>
          </cell>
          <cell r="U20">
            <v>200</v>
          </cell>
          <cell r="V20">
            <v>1</v>
          </cell>
        </row>
        <row r="20">
          <cell r="Z20" t="str">
            <v>PDM 524-2017</v>
          </cell>
          <cell r="AA20" t="str">
            <v>3A 589429</v>
          </cell>
          <cell r="AB20" t="str">
            <v>15/3/2024</v>
          </cell>
          <cell r="AC20" t="str">
            <v>31-3-2027</v>
          </cell>
          <cell r="AD20" t="str">
            <v>CÔNG TY TNHH KHU CÔNG NGHIỆP THĂNG LONG II</v>
          </cell>
          <cell r="AE20" t="str">
            <v>CÔNG TY TNHH KHU CÔNG NGHIỆP THĂNG LONG II</v>
          </cell>
        </row>
        <row r="20">
          <cell r="AG20" t="str">
            <v>Tlip2</v>
          </cell>
          <cell r="AH20">
            <v>17</v>
          </cell>
          <cell r="AI20">
            <v>77</v>
          </cell>
          <cell r="AJ20">
            <v>6</v>
          </cell>
          <cell r="AK20">
            <v>220.5</v>
          </cell>
          <cell r="AL20">
            <v>25275</v>
          </cell>
          <cell r="AM20">
            <v>1299</v>
          </cell>
          <cell r="AN20">
            <v>13887</v>
          </cell>
          <cell r="AO20">
            <v>12588</v>
          </cell>
          <cell r="AP20">
            <v>209.9</v>
          </cell>
          <cell r="AQ20">
            <v>12571.7</v>
          </cell>
          <cell r="AR20">
            <v>12361.8</v>
          </cell>
          <cell r="AS20">
            <v>1.83</v>
          </cell>
          <cell r="AT20">
            <v>13887</v>
          </cell>
          <cell r="AU20">
            <v>48170</v>
          </cell>
          <cell r="AV20">
            <v>34283</v>
          </cell>
          <cell r="AW20">
            <v>12571.7</v>
          </cell>
          <cell r="AX20">
            <v>46338.7</v>
          </cell>
          <cell r="AY20">
            <v>33767</v>
          </cell>
          <cell r="AZ20">
            <v>1.505</v>
          </cell>
          <cell r="BA20">
            <v>1.668</v>
          </cell>
          <cell r="BB20">
            <v>0.325</v>
          </cell>
          <cell r="BC20">
            <v>0.98332</v>
          </cell>
          <cell r="BD20">
            <v>5.04</v>
          </cell>
          <cell r="BE20">
            <v>497</v>
          </cell>
          <cell r="BF20">
            <v>48352</v>
          </cell>
          <cell r="BG20">
            <v>48853</v>
          </cell>
          <cell r="BH20">
            <v>501</v>
          </cell>
          <cell r="BI20">
            <v>0</v>
          </cell>
          <cell r="BJ20">
            <v>498.1</v>
          </cell>
          <cell r="BK20">
            <v>498.1</v>
          </cell>
          <cell r="BL20">
            <v>0.582</v>
          </cell>
          <cell r="BM20">
            <v>48853</v>
          </cell>
          <cell r="BN20">
            <v>49360</v>
          </cell>
          <cell r="BO20">
            <v>507</v>
          </cell>
          <cell r="BP20">
            <v>0</v>
          </cell>
          <cell r="BQ20">
            <v>504.4</v>
          </cell>
          <cell r="BR20">
            <v>504.4</v>
          </cell>
          <cell r="BS20">
            <v>0.515</v>
          </cell>
          <cell r="BT20">
            <v>0.549</v>
          </cell>
          <cell r="BU20">
            <v>0.067</v>
          </cell>
          <cell r="BV20">
            <v>0.99933</v>
          </cell>
          <cell r="BW20">
            <v>3.15</v>
          </cell>
          <cell r="BX20">
            <v>497</v>
          </cell>
          <cell r="BY20">
            <v>49478</v>
          </cell>
          <cell r="BZ20">
            <v>49980</v>
          </cell>
          <cell r="CA20">
            <v>502</v>
          </cell>
          <cell r="CB20">
            <v>0</v>
          </cell>
          <cell r="CC20">
            <v>519.2</v>
          </cell>
          <cell r="CD20">
            <v>519.2</v>
          </cell>
          <cell r="CE20">
            <v>-3.313</v>
          </cell>
          <cell r="CF20">
            <v>49980</v>
          </cell>
          <cell r="CG20">
            <v>50483</v>
          </cell>
          <cell r="CH20">
            <v>503</v>
          </cell>
          <cell r="CI20">
            <v>0</v>
          </cell>
          <cell r="CJ20">
            <v>519.7</v>
          </cell>
          <cell r="CK20">
            <v>519.7</v>
          </cell>
          <cell r="CL20">
            <v>-3.213</v>
          </cell>
        </row>
        <row r="21">
          <cell r="A21">
            <v>18</v>
          </cell>
          <cell r="B21" t="str">
            <v>001705</v>
          </cell>
        </row>
        <row r="21">
          <cell r="F21" t="str">
            <v>15</v>
          </cell>
          <cell r="G21" t="str">
            <v>03</v>
          </cell>
          <cell r="H21" t="str">
            <v>TRẦN NGỌC ÁNH</v>
          </cell>
          <cell r="I21" t="str">
            <v>NGUYỄN HẢI ĐĂNG</v>
          </cell>
          <cell r="J21" t="str">
            <v>Đồng hồ đo nước lạnh có cơ cấu điện tử</v>
          </cell>
          <cell r="K21" t="str">
            <v>SU200-KR</v>
          </cell>
        </row>
        <row r="21">
          <cell r="M21" t="str">
            <v>V01226</v>
          </cell>
        </row>
        <row r="21">
          <cell r="O21" t="str">
            <v>Aichi Tokei Denki Co.,Ltd. - Nhật Bản</v>
          </cell>
          <cell r="P21">
            <v>200</v>
          </cell>
          <cell r="Q21">
            <v>630</v>
          </cell>
          <cell r="R21">
            <v>5.04</v>
          </cell>
          <cell r="S21">
            <v>3.15</v>
          </cell>
          <cell r="T21">
            <v>2</v>
          </cell>
          <cell r="U21">
            <v>200</v>
          </cell>
          <cell r="V21">
            <v>1</v>
          </cell>
        </row>
        <row r="21">
          <cell r="Z21" t="str">
            <v>PDM 524-2017</v>
          </cell>
          <cell r="AA21" t="str">
            <v>3A 589430</v>
          </cell>
          <cell r="AB21" t="str">
            <v>15/3/2024</v>
          </cell>
          <cell r="AC21" t="str">
            <v>31-3-2027</v>
          </cell>
          <cell r="AD21" t="str">
            <v>CÔNG TY TNHH KHU CÔNG NGHIỆP THĂNG LONG II</v>
          </cell>
          <cell r="AE21" t="str">
            <v>CÔNG TY TNHH KHU CÔNG NGHIỆP THĂNG LONG II</v>
          </cell>
        </row>
        <row r="21">
          <cell r="AG21" t="str">
            <v>Tlip2</v>
          </cell>
          <cell r="AH21">
            <v>17</v>
          </cell>
          <cell r="AI21">
            <v>77</v>
          </cell>
          <cell r="AJ21">
            <v>6</v>
          </cell>
          <cell r="AK21">
            <v>220.5</v>
          </cell>
          <cell r="AL21">
            <v>27746</v>
          </cell>
          <cell r="AM21">
            <v>614</v>
          </cell>
          <cell r="AN21">
            <v>19132</v>
          </cell>
          <cell r="AO21">
            <v>18518</v>
          </cell>
          <cell r="AP21">
            <v>79.6</v>
          </cell>
          <cell r="AQ21">
            <v>18323.9</v>
          </cell>
          <cell r="AR21">
            <v>18244.3</v>
          </cell>
          <cell r="AS21">
            <v>1.5</v>
          </cell>
          <cell r="AT21">
            <v>19132</v>
          </cell>
          <cell r="AU21">
            <v>52307</v>
          </cell>
          <cell r="AV21">
            <v>33175</v>
          </cell>
          <cell r="AW21">
            <v>18323.9</v>
          </cell>
          <cell r="AX21">
            <v>51046.3</v>
          </cell>
          <cell r="AY21">
            <v>32722.4</v>
          </cell>
          <cell r="AZ21">
            <v>1.364</v>
          </cell>
          <cell r="BA21">
            <v>1.432</v>
          </cell>
          <cell r="BB21">
            <v>0.136</v>
          </cell>
          <cell r="BC21">
            <v>0.98568</v>
          </cell>
          <cell r="BD21">
            <v>5.04</v>
          </cell>
          <cell r="BE21">
            <v>503</v>
          </cell>
          <cell r="BF21">
            <v>52525</v>
          </cell>
          <cell r="BG21">
            <v>53030</v>
          </cell>
          <cell r="BH21">
            <v>505</v>
          </cell>
          <cell r="BI21">
            <v>0</v>
          </cell>
          <cell r="BJ21">
            <v>499.2</v>
          </cell>
          <cell r="BK21">
            <v>499.2</v>
          </cell>
          <cell r="BL21">
            <v>1.162</v>
          </cell>
          <cell r="BM21">
            <v>53030</v>
          </cell>
          <cell r="BN21">
            <v>53530</v>
          </cell>
          <cell r="BO21">
            <v>500</v>
          </cell>
          <cell r="BP21">
            <v>0</v>
          </cell>
          <cell r="BQ21">
            <v>494.6</v>
          </cell>
          <cell r="BR21">
            <v>494.6</v>
          </cell>
          <cell r="BS21">
            <v>1.092</v>
          </cell>
          <cell r="BT21">
            <v>1.127</v>
          </cell>
          <cell r="BU21">
            <v>0.07</v>
          </cell>
          <cell r="BV21">
            <v>0.9993</v>
          </cell>
          <cell r="BW21">
            <v>3.15</v>
          </cell>
          <cell r="BX21">
            <v>501</v>
          </cell>
          <cell r="BY21">
            <v>53603</v>
          </cell>
          <cell r="BZ21">
            <v>54101</v>
          </cell>
          <cell r="CA21">
            <v>498</v>
          </cell>
          <cell r="CB21">
            <v>0</v>
          </cell>
          <cell r="CC21">
            <v>505.4</v>
          </cell>
          <cell r="CD21">
            <v>505.4</v>
          </cell>
          <cell r="CE21">
            <v>-1.464</v>
          </cell>
          <cell r="CF21">
            <v>54101</v>
          </cell>
          <cell r="CG21">
            <v>54607</v>
          </cell>
          <cell r="CH21">
            <v>506</v>
          </cell>
          <cell r="CI21">
            <v>0</v>
          </cell>
          <cell r="CJ21">
            <v>513.6</v>
          </cell>
          <cell r="CK21">
            <v>513.6</v>
          </cell>
          <cell r="CL21">
            <v>-1.48</v>
          </cell>
        </row>
        <row r="22">
          <cell r="A22">
            <v>19</v>
          </cell>
          <cell r="B22" t="str">
            <v>001706</v>
          </cell>
        </row>
        <row r="22">
          <cell r="F22" t="str">
            <v>15</v>
          </cell>
          <cell r="G22" t="str">
            <v>03</v>
          </cell>
          <cell r="H22" t="str">
            <v>TRẦN NGỌC ÁNH</v>
          </cell>
          <cell r="I22" t="str">
            <v>NGUYỄN HẢI ĐĂNG</v>
          </cell>
          <cell r="J22" t="str">
            <v>Đồng hồ đo nước lạnh có cơ cấu điện tử</v>
          </cell>
          <cell r="K22" t="str">
            <v>SU200-KR</v>
          </cell>
        </row>
        <row r="22">
          <cell r="M22" t="str">
            <v>V01221</v>
          </cell>
        </row>
        <row r="22">
          <cell r="O22" t="str">
            <v>Aichi Tokei Denki Co.,Ltd. - Nhật Bản</v>
          </cell>
          <cell r="P22">
            <v>200</v>
          </cell>
          <cell r="Q22">
            <v>630</v>
          </cell>
          <cell r="R22">
            <v>5.04</v>
          </cell>
          <cell r="S22">
            <v>3.15</v>
          </cell>
          <cell r="T22">
            <v>2</v>
          </cell>
          <cell r="U22">
            <v>200</v>
          </cell>
          <cell r="V22">
            <v>1</v>
          </cell>
        </row>
        <row r="22">
          <cell r="Z22" t="str">
            <v>PDM 524-2017</v>
          </cell>
          <cell r="AA22" t="str">
            <v>3A 589431</v>
          </cell>
          <cell r="AB22" t="str">
            <v>15/3/2024</v>
          </cell>
          <cell r="AC22" t="str">
            <v>31-3-2027</v>
          </cell>
          <cell r="AD22" t="str">
            <v>CÔNG TY TNHH KHU CÔNG NGHIỆP THĂNG LONG II</v>
          </cell>
          <cell r="AE22" t="str">
            <v>CÔNG TY TNHH KHU CÔNG NGHIỆP THĂNG LONG II</v>
          </cell>
        </row>
        <row r="22">
          <cell r="AG22" t="str">
            <v>Tlip2</v>
          </cell>
          <cell r="AH22">
            <v>17</v>
          </cell>
          <cell r="AI22">
            <v>77</v>
          </cell>
          <cell r="AJ22">
            <v>6</v>
          </cell>
          <cell r="AK22">
            <v>220.5</v>
          </cell>
          <cell r="AL22">
            <v>28155</v>
          </cell>
          <cell r="AM22">
            <v>316</v>
          </cell>
          <cell r="AN22">
            <v>13922</v>
          </cell>
          <cell r="AO22">
            <v>13606</v>
          </cell>
          <cell r="AP22">
            <v>28.3</v>
          </cell>
          <cell r="AQ22">
            <v>13550.5</v>
          </cell>
          <cell r="AR22">
            <v>13522.2</v>
          </cell>
          <cell r="AS22">
            <v>0.62</v>
          </cell>
          <cell r="AT22">
            <v>13922</v>
          </cell>
          <cell r="AU22">
            <v>49118</v>
          </cell>
          <cell r="AV22">
            <v>35196</v>
          </cell>
          <cell r="AW22">
            <v>13550.5</v>
          </cell>
          <cell r="AX22">
            <v>48542.8</v>
          </cell>
          <cell r="AY22">
            <v>34992.3</v>
          </cell>
          <cell r="AZ22">
            <v>0.579</v>
          </cell>
          <cell r="BA22">
            <v>0.6</v>
          </cell>
          <cell r="BB22">
            <v>0.041</v>
          </cell>
          <cell r="BC22">
            <v>0.994</v>
          </cell>
          <cell r="BD22">
            <v>5.04</v>
          </cell>
          <cell r="BE22">
            <v>501</v>
          </cell>
          <cell r="BF22">
            <v>49313</v>
          </cell>
          <cell r="BG22">
            <v>49810</v>
          </cell>
          <cell r="BH22">
            <v>497</v>
          </cell>
          <cell r="BI22">
            <v>0</v>
          </cell>
          <cell r="BJ22">
            <v>498.1</v>
          </cell>
          <cell r="BK22">
            <v>498.1</v>
          </cell>
          <cell r="BL22">
            <v>-0.221</v>
          </cell>
          <cell r="BM22">
            <v>49810</v>
          </cell>
          <cell r="BN22">
            <v>50316</v>
          </cell>
          <cell r="BO22">
            <v>506</v>
          </cell>
          <cell r="BP22">
            <v>0</v>
          </cell>
          <cell r="BQ22">
            <v>505.8</v>
          </cell>
          <cell r="BR22">
            <v>505.8</v>
          </cell>
          <cell r="BS22">
            <v>0.04</v>
          </cell>
          <cell r="BT22">
            <v>-0.091</v>
          </cell>
          <cell r="BU22">
            <v>-0.261</v>
          </cell>
          <cell r="BV22">
            <v>1.00261</v>
          </cell>
          <cell r="BW22">
            <v>3.15</v>
          </cell>
          <cell r="BX22">
            <v>502</v>
          </cell>
          <cell r="BY22">
            <v>50407</v>
          </cell>
          <cell r="BZ22">
            <v>50910</v>
          </cell>
          <cell r="CA22">
            <v>503</v>
          </cell>
          <cell r="CB22">
            <v>0</v>
          </cell>
          <cell r="CC22">
            <v>511.8</v>
          </cell>
          <cell r="CD22">
            <v>511.8</v>
          </cell>
          <cell r="CE22">
            <v>-1.719</v>
          </cell>
          <cell r="CF22">
            <v>50910</v>
          </cell>
          <cell r="CG22">
            <v>51417</v>
          </cell>
          <cell r="CH22">
            <v>507</v>
          </cell>
          <cell r="CI22">
            <v>0</v>
          </cell>
          <cell r="CJ22">
            <v>516</v>
          </cell>
          <cell r="CK22">
            <v>516</v>
          </cell>
          <cell r="CL22">
            <v>-1.744</v>
          </cell>
        </row>
        <row r="23">
          <cell r="A23">
            <v>20</v>
          </cell>
          <cell r="B23" t="str">
            <v>001707</v>
          </cell>
        </row>
        <row r="23">
          <cell r="F23" t="str">
            <v>15</v>
          </cell>
          <cell r="G23" t="str">
            <v>03</v>
          </cell>
          <cell r="H23" t="str">
            <v>TRẦN NGỌC ÁNH</v>
          </cell>
          <cell r="I23" t="str">
            <v>NGUYỄN HẢI ĐĂNG</v>
          </cell>
          <cell r="J23" t="str">
            <v>Đồng hồ đo nước lạnh có cơ cấu điện tử</v>
          </cell>
          <cell r="K23" t="str">
            <v>SU200-KR</v>
          </cell>
        </row>
        <row r="23">
          <cell r="M23" t="str">
            <v>V01212</v>
          </cell>
        </row>
        <row r="23">
          <cell r="O23" t="str">
            <v>Aichi Tokei Denki Co.,Ltd. - Nhật Bản</v>
          </cell>
          <cell r="P23">
            <v>200</v>
          </cell>
          <cell r="Q23">
            <v>630</v>
          </cell>
          <cell r="R23">
            <v>5.04</v>
          </cell>
          <cell r="S23">
            <v>3.15</v>
          </cell>
          <cell r="T23">
            <v>2</v>
          </cell>
          <cell r="U23">
            <v>200</v>
          </cell>
          <cell r="V23">
            <v>1</v>
          </cell>
        </row>
        <row r="23">
          <cell r="Z23" t="str">
            <v>PDM 524-2017</v>
          </cell>
          <cell r="AA23" t="str">
            <v>3A 589432</v>
          </cell>
          <cell r="AB23" t="str">
            <v>15/3/2024</v>
          </cell>
          <cell r="AC23" t="str">
            <v>31-3-2027</v>
          </cell>
          <cell r="AD23" t="str">
            <v>CÔNG TY TNHH KHU CÔNG NGHIỆP THĂNG LONG II</v>
          </cell>
          <cell r="AE23" t="str">
            <v>CÔNG TY TNHH KHU CÔNG NGHIỆP THĂNG LONG II</v>
          </cell>
        </row>
        <row r="23">
          <cell r="AG23" t="str">
            <v>Tlip2</v>
          </cell>
          <cell r="AH23">
            <v>17</v>
          </cell>
          <cell r="AI23">
            <v>77</v>
          </cell>
          <cell r="AJ23">
            <v>6</v>
          </cell>
          <cell r="AK23">
            <v>220.5</v>
          </cell>
          <cell r="AL23">
            <v>22934</v>
          </cell>
          <cell r="AM23">
            <v>254</v>
          </cell>
          <cell r="AN23">
            <v>17282</v>
          </cell>
          <cell r="AO23">
            <v>17028</v>
          </cell>
          <cell r="AP23">
            <v>106.5</v>
          </cell>
          <cell r="AQ23">
            <v>16899.4</v>
          </cell>
          <cell r="AR23">
            <v>16792.9</v>
          </cell>
          <cell r="AS23">
            <v>1.4</v>
          </cell>
          <cell r="AT23">
            <v>17282</v>
          </cell>
          <cell r="AU23">
            <v>74755</v>
          </cell>
          <cell r="AV23">
            <v>57473</v>
          </cell>
          <cell r="AW23">
            <v>16899.4</v>
          </cell>
          <cell r="AX23">
            <v>73745.4</v>
          </cell>
          <cell r="AY23">
            <v>56846</v>
          </cell>
          <cell r="AZ23">
            <v>1.091</v>
          </cell>
          <cell r="BA23">
            <v>1.246</v>
          </cell>
          <cell r="BB23">
            <v>0.309</v>
          </cell>
          <cell r="BC23">
            <v>0.98754</v>
          </cell>
          <cell r="BD23">
            <v>5.04</v>
          </cell>
          <cell r="BE23">
            <v>504</v>
          </cell>
          <cell r="BF23">
            <v>74891</v>
          </cell>
          <cell r="BG23">
            <v>75392</v>
          </cell>
          <cell r="BH23">
            <v>501</v>
          </cell>
          <cell r="BI23">
            <v>0</v>
          </cell>
          <cell r="BJ23">
            <v>510.4</v>
          </cell>
          <cell r="BK23">
            <v>510.4</v>
          </cell>
          <cell r="BL23">
            <v>-1.842</v>
          </cell>
          <cell r="BM23">
            <v>75392</v>
          </cell>
          <cell r="BN23">
            <v>75899</v>
          </cell>
          <cell r="BO23">
            <v>507</v>
          </cell>
          <cell r="BP23">
            <v>0</v>
          </cell>
          <cell r="BQ23">
            <v>514.9</v>
          </cell>
          <cell r="BR23">
            <v>514.9</v>
          </cell>
          <cell r="BS23">
            <v>-1.534</v>
          </cell>
          <cell r="BT23">
            <v>-1.688</v>
          </cell>
          <cell r="BU23">
            <v>-0.308</v>
          </cell>
          <cell r="BV23">
            <v>1.00308</v>
          </cell>
          <cell r="BW23">
            <v>3.15</v>
          </cell>
          <cell r="BX23">
            <v>507</v>
          </cell>
          <cell r="BY23">
            <v>76057</v>
          </cell>
          <cell r="BZ23">
            <v>76556</v>
          </cell>
          <cell r="CA23">
            <v>499</v>
          </cell>
          <cell r="CB23">
            <v>0</v>
          </cell>
          <cell r="CC23">
            <v>523.1</v>
          </cell>
          <cell r="CD23">
            <v>523.1</v>
          </cell>
          <cell r="CE23">
            <v>-4.607</v>
          </cell>
          <cell r="CF23">
            <v>76556</v>
          </cell>
          <cell r="CG23">
            <v>77054</v>
          </cell>
          <cell r="CH23">
            <v>498</v>
          </cell>
          <cell r="CI23">
            <v>0</v>
          </cell>
          <cell r="CJ23">
            <v>522.5</v>
          </cell>
          <cell r="CK23">
            <v>522.5</v>
          </cell>
          <cell r="CL23">
            <v>-4.689</v>
          </cell>
        </row>
        <row r="24">
          <cell r="A24">
            <v>21</v>
          </cell>
          <cell r="B24" t="str">
            <v>001708</v>
          </cell>
        </row>
        <row r="24">
          <cell r="F24" t="str">
            <v>15</v>
          </cell>
          <cell r="G24" t="str">
            <v>03</v>
          </cell>
          <cell r="H24" t="str">
            <v>TRẦN NGỌC ÁNH</v>
          </cell>
          <cell r="I24" t="str">
            <v>NGUYỄN HẢI ĐĂNG</v>
          </cell>
          <cell r="J24" t="str">
            <v>Đồng hồ đo nước lạnh có cơ cấu điện tử</v>
          </cell>
          <cell r="K24" t="str">
            <v>SU200-KR</v>
          </cell>
        </row>
        <row r="24">
          <cell r="M24" t="str">
            <v>V01217</v>
          </cell>
        </row>
        <row r="24">
          <cell r="O24" t="str">
            <v>Aichi Tokei Denki Co.,Ltd. - Nhật Bản</v>
          </cell>
          <cell r="P24">
            <v>200</v>
          </cell>
          <cell r="Q24">
            <v>630</v>
          </cell>
          <cell r="R24">
            <v>5.04</v>
          </cell>
          <cell r="S24">
            <v>3.15</v>
          </cell>
          <cell r="T24">
            <v>2</v>
          </cell>
          <cell r="U24">
            <v>200</v>
          </cell>
          <cell r="V24">
            <v>1</v>
          </cell>
        </row>
        <row r="24">
          <cell r="Z24" t="str">
            <v>PDM 524-2017</v>
          </cell>
          <cell r="AA24" t="str">
            <v>3A 589433</v>
          </cell>
          <cell r="AB24" t="str">
            <v>15/3/2024</v>
          </cell>
          <cell r="AC24" t="str">
            <v>31-3-2027</v>
          </cell>
          <cell r="AD24" t="str">
            <v>CÔNG TY TNHH KHU CÔNG NGHIỆP THĂNG LONG II</v>
          </cell>
          <cell r="AE24" t="str">
            <v>CÔNG TY TNHH KHU CÔNG NGHIỆP THĂNG LONG II</v>
          </cell>
        </row>
        <row r="24">
          <cell r="AG24" t="str">
            <v>Tlip2</v>
          </cell>
          <cell r="AH24">
            <v>17</v>
          </cell>
          <cell r="AI24">
            <v>77</v>
          </cell>
          <cell r="AJ24">
            <v>6</v>
          </cell>
          <cell r="AK24">
            <v>220.5</v>
          </cell>
          <cell r="AL24">
            <v>21036</v>
          </cell>
          <cell r="AM24">
            <v>1278</v>
          </cell>
          <cell r="AN24">
            <v>30478</v>
          </cell>
          <cell r="AO24">
            <v>29200</v>
          </cell>
          <cell r="AP24">
            <v>52.5</v>
          </cell>
          <cell r="AQ24">
            <v>29115.9</v>
          </cell>
          <cell r="AR24">
            <v>29063.4</v>
          </cell>
          <cell r="AS24">
            <v>0.47</v>
          </cell>
          <cell r="AT24">
            <v>30478</v>
          </cell>
          <cell r="AU24">
            <v>86264</v>
          </cell>
          <cell r="AV24">
            <v>55786</v>
          </cell>
          <cell r="AW24">
            <v>29115.9</v>
          </cell>
          <cell r="AX24">
            <v>84717.3</v>
          </cell>
          <cell r="AY24">
            <v>55601.4</v>
          </cell>
          <cell r="AZ24">
            <v>0.331</v>
          </cell>
          <cell r="BA24">
            <v>0.401</v>
          </cell>
          <cell r="BB24">
            <v>0.139</v>
          </cell>
          <cell r="BC24">
            <v>0.99599</v>
          </cell>
          <cell r="BD24">
            <v>5.04</v>
          </cell>
          <cell r="BE24">
            <v>498</v>
          </cell>
          <cell r="BF24">
            <v>86359</v>
          </cell>
          <cell r="BG24">
            <v>86865</v>
          </cell>
          <cell r="BH24">
            <v>506</v>
          </cell>
          <cell r="BI24">
            <v>0</v>
          </cell>
          <cell r="BJ24">
            <v>506</v>
          </cell>
          <cell r="BK24">
            <v>506</v>
          </cell>
          <cell r="BL24">
            <v>0</v>
          </cell>
          <cell r="BM24">
            <v>86865</v>
          </cell>
          <cell r="BN24">
            <v>87370</v>
          </cell>
          <cell r="BO24">
            <v>505</v>
          </cell>
          <cell r="BP24">
            <v>0</v>
          </cell>
          <cell r="BQ24">
            <v>503.1</v>
          </cell>
          <cell r="BR24">
            <v>503.1</v>
          </cell>
          <cell r="BS24">
            <v>0.378</v>
          </cell>
          <cell r="BT24">
            <v>0.189</v>
          </cell>
          <cell r="BU24">
            <v>-0.378</v>
          </cell>
          <cell r="BV24">
            <v>1.00378</v>
          </cell>
          <cell r="BW24">
            <v>3.15</v>
          </cell>
          <cell r="BX24">
            <v>498</v>
          </cell>
          <cell r="BY24">
            <v>87473</v>
          </cell>
          <cell r="BZ24">
            <v>87980</v>
          </cell>
          <cell r="CA24">
            <v>507</v>
          </cell>
          <cell r="CB24">
            <v>0</v>
          </cell>
          <cell r="CC24">
            <v>524.4</v>
          </cell>
          <cell r="CD24">
            <v>524.4</v>
          </cell>
          <cell r="CE24">
            <v>-3.318</v>
          </cell>
          <cell r="CF24">
            <v>87980</v>
          </cell>
          <cell r="CG24">
            <v>88486</v>
          </cell>
          <cell r="CH24">
            <v>506</v>
          </cell>
          <cell r="CI24">
            <v>0</v>
          </cell>
          <cell r="CJ24">
            <v>523.3</v>
          </cell>
          <cell r="CK24">
            <v>523.3</v>
          </cell>
          <cell r="CL24">
            <v>-3.306</v>
          </cell>
        </row>
        <row r="25">
          <cell r="A25">
            <v>22</v>
          </cell>
          <cell r="B25" t="str">
            <v>001709</v>
          </cell>
        </row>
        <row r="25">
          <cell r="F25" t="str">
            <v>15</v>
          </cell>
          <cell r="G25" t="str">
            <v>03</v>
          </cell>
          <cell r="H25" t="str">
            <v>TRẦN NGỌC ÁNH</v>
          </cell>
          <cell r="I25" t="str">
            <v>NGUYỄN HẢI ĐĂNG</v>
          </cell>
          <cell r="J25" t="str">
            <v>Đồng hồ đo nước lạnh có cơ cấu điện tử</v>
          </cell>
          <cell r="K25" t="str">
            <v>SU200-KR</v>
          </cell>
        </row>
        <row r="25">
          <cell r="M25" t="str">
            <v>V01223</v>
          </cell>
        </row>
        <row r="25">
          <cell r="O25" t="str">
            <v>Aichi Tokei Denki Co.,Ltd. - Nhật Bản</v>
          </cell>
          <cell r="P25">
            <v>200</v>
          </cell>
          <cell r="Q25">
            <v>630</v>
          </cell>
          <cell r="R25">
            <v>5.04</v>
          </cell>
          <cell r="S25">
            <v>3.15</v>
          </cell>
          <cell r="T25">
            <v>2</v>
          </cell>
          <cell r="U25">
            <v>200</v>
          </cell>
          <cell r="V25">
            <v>1</v>
          </cell>
        </row>
        <row r="25">
          <cell r="Z25" t="str">
            <v>PDM 524-2017</v>
          </cell>
          <cell r="AA25" t="str">
            <v>3A 589434</v>
          </cell>
          <cell r="AB25" t="str">
            <v>15/3/2024</v>
          </cell>
          <cell r="AC25" t="str">
            <v>31-3-2027</v>
          </cell>
          <cell r="AD25" t="str">
            <v>CÔNG TY TNHH KHU CÔNG NGHIỆP THĂNG LONG II</v>
          </cell>
          <cell r="AE25" t="str">
            <v>CÔNG TY TNHH KHU CÔNG NGHIỆP THĂNG LONG II</v>
          </cell>
        </row>
        <row r="25">
          <cell r="AG25" t="str">
            <v>Tlip2</v>
          </cell>
          <cell r="AH25">
            <v>17</v>
          </cell>
          <cell r="AI25">
            <v>77</v>
          </cell>
          <cell r="AJ25">
            <v>6</v>
          </cell>
          <cell r="AK25">
            <v>220.5</v>
          </cell>
          <cell r="AL25">
            <v>11928</v>
          </cell>
          <cell r="AM25">
            <v>600</v>
          </cell>
          <cell r="AN25">
            <v>26485</v>
          </cell>
          <cell r="AO25">
            <v>25885</v>
          </cell>
          <cell r="AP25">
            <v>157.5</v>
          </cell>
          <cell r="AQ25">
            <v>25584.8</v>
          </cell>
          <cell r="AR25">
            <v>25427.3</v>
          </cell>
          <cell r="AS25">
            <v>1.8</v>
          </cell>
          <cell r="AT25">
            <v>26485</v>
          </cell>
          <cell r="AU25">
            <v>94122</v>
          </cell>
          <cell r="AV25">
            <v>67637</v>
          </cell>
          <cell r="AW25">
            <v>25584.8</v>
          </cell>
          <cell r="AX25">
            <v>92079.4</v>
          </cell>
          <cell r="AY25">
            <v>66494.6</v>
          </cell>
          <cell r="AZ25">
            <v>1.689</v>
          </cell>
          <cell r="BA25">
            <v>1.745</v>
          </cell>
          <cell r="BB25">
            <v>0.111</v>
          </cell>
          <cell r="BC25">
            <v>0.98255</v>
          </cell>
          <cell r="BD25">
            <v>5.04</v>
          </cell>
          <cell r="BE25">
            <v>505</v>
          </cell>
          <cell r="BF25">
            <v>94226</v>
          </cell>
          <cell r="BG25">
            <v>94728</v>
          </cell>
          <cell r="BH25">
            <v>502</v>
          </cell>
          <cell r="BI25">
            <v>0</v>
          </cell>
          <cell r="BJ25">
            <v>504.6</v>
          </cell>
          <cell r="BK25">
            <v>504.6</v>
          </cell>
          <cell r="BL25">
            <v>-0.515</v>
          </cell>
          <cell r="BM25">
            <v>94728</v>
          </cell>
          <cell r="BN25">
            <v>95227</v>
          </cell>
          <cell r="BO25">
            <v>499</v>
          </cell>
          <cell r="BP25">
            <v>0</v>
          </cell>
          <cell r="BQ25">
            <v>502</v>
          </cell>
          <cell r="BR25">
            <v>502</v>
          </cell>
          <cell r="BS25">
            <v>-0.598</v>
          </cell>
          <cell r="BT25">
            <v>-0.557</v>
          </cell>
          <cell r="BU25">
            <v>0.083</v>
          </cell>
          <cell r="BV25">
            <v>0.99917</v>
          </cell>
          <cell r="BW25">
            <v>3.15</v>
          </cell>
          <cell r="BX25">
            <v>498</v>
          </cell>
          <cell r="BY25">
            <v>95320</v>
          </cell>
          <cell r="BZ25">
            <v>95824</v>
          </cell>
          <cell r="CA25">
            <v>504</v>
          </cell>
          <cell r="CB25">
            <v>0</v>
          </cell>
          <cell r="CC25">
            <v>508.9</v>
          </cell>
          <cell r="CD25">
            <v>508.9</v>
          </cell>
          <cell r="CE25">
            <v>-0.963</v>
          </cell>
          <cell r="CF25">
            <v>95824</v>
          </cell>
          <cell r="CG25">
            <v>96329</v>
          </cell>
          <cell r="CH25">
            <v>505</v>
          </cell>
          <cell r="CI25">
            <v>0</v>
          </cell>
          <cell r="CJ25">
            <v>510.4</v>
          </cell>
          <cell r="CK25">
            <v>510.4</v>
          </cell>
          <cell r="CL25">
            <v>-1.058</v>
          </cell>
        </row>
        <row r="26">
          <cell r="A26">
            <v>23</v>
          </cell>
          <cell r="B26" t="str">
            <v>001710</v>
          </cell>
        </row>
        <row r="26">
          <cell r="F26" t="str">
            <v>15</v>
          </cell>
          <cell r="G26" t="str">
            <v>03</v>
          </cell>
          <cell r="H26" t="str">
            <v>TRẦN NGỌC ÁNH</v>
          </cell>
          <cell r="I26" t="str">
            <v>NGUYỄN HẢI ĐĂNG</v>
          </cell>
          <cell r="J26" t="str">
            <v>Đồng hồ đo nước lạnh có cơ cấu điện tử</v>
          </cell>
          <cell r="K26" t="str">
            <v>SU200-KR</v>
          </cell>
        </row>
        <row r="26">
          <cell r="M26" t="str">
            <v>V01219</v>
          </cell>
        </row>
        <row r="26">
          <cell r="O26" t="str">
            <v>Aichi Tokei Denki Co.,Ltd. - Nhật Bản</v>
          </cell>
          <cell r="P26">
            <v>200</v>
          </cell>
          <cell r="Q26">
            <v>630</v>
          </cell>
          <cell r="R26">
            <v>5.04</v>
          </cell>
          <cell r="S26">
            <v>3.15</v>
          </cell>
          <cell r="T26">
            <v>2</v>
          </cell>
          <cell r="U26">
            <v>200</v>
          </cell>
          <cell r="V26">
            <v>1</v>
          </cell>
        </row>
        <row r="26">
          <cell r="Z26" t="str">
            <v>PDM 524-2017</v>
          </cell>
          <cell r="AA26" t="str">
            <v>3A 589435</v>
          </cell>
          <cell r="AB26" t="str">
            <v>15/3/2024</v>
          </cell>
          <cell r="AC26" t="str">
            <v>31-3-2027</v>
          </cell>
          <cell r="AD26" t="str">
            <v>CÔNG TY TNHH KHU CÔNG NGHIỆP THĂNG LONG II</v>
          </cell>
          <cell r="AE26" t="str">
            <v>CÔNG TY TNHH KHU CÔNG NGHIỆP THĂNG LONG II</v>
          </cell>
        </row>
        <row r="26">
          <cell r="AG26" t="str">
            <v>Tlip2</v>
          </cell>
          <cell r="AH26">
            <v>17</v>
          </cell>
          <cell r="AI26">
            <v>77</v>
          </cell>
          <cell r="AJ26">
            <v>6</v>
          </cell>
          <cell r="AK26">
            <v>220.5</v>
          </cell>
          <cell r="AL26">
            <v>27770</v>
          </cell>
          <cell r="AM26">
            <v>1437</v>
          </cell>
          <cell r="AN26">
            <v>12290</v>
          </cell>
          <cell r="AO26">
            <v>10853</v>
          </cell>
          <cell r="AP26">
            <v>200.4</v>
          </cell>
          <cell r="AQ26">
            <v>10927.9</v>
          </cell>
          <cell r="AR26">
            <v>10727.5</v>
          </cell>
          <cell r="AS26">
            <v>1.17</v>
          </cell>
          <cell r="AT26">
            <v>12290</v>
          </cell>
          <cell r="AU26">
            <v>39056</v>
          </cell>
          <cell r="AV26">
            <v>26766</v>
          </cell>
          <cell r="AW26">
            <v>10927.9</v>
          </cell>
          <cell r="AX26">
            <v>37448.3</v>
          </cell>
          <cell r="AY26">
            <v>26520.4</v>
          </cell>
          <cell r="AZ26">
            <v>0.918</v>
          </cell>
          <cell r="BA26">
            <v>1.044</v>
          </cell>
          <cell r="BB26">
            <v>0.252</v>
          </cell>
          <cell r="BC26">
            <v>0.98956</v>
          </cell>
          <cell r="BD26">
            <v>5.04</v>
          </cell>
          <cell r="BE26">
            <v>502</v>
          </cell>
          <cell r="BF26">
            <v>39167</v>
          </cell>
          <cell r="BG26">
            <v>39667</v>
          </cell>
          <cell r="BH26">
            <v>500</v>
          </cell>
          <cell r="BI26">
            <v>0</v>
          </cell>
          <cell r="BJ26">
            <v>492.8</v>
          </cell>
          <cell r="BK26">
            <v>492.8</v>
          </cell>
          <cell r="BL26">
            <v>1.461</v>
          </cell>
          <cell r="BM26">
            <v>39667</v>
          </cell>
          <cell r="BN26">
            <v>40171</v>
          </cell>
          <cell r="BO26">
            <v>504</v>
          </cell>
          <cell r="BP26">
            <v>0</v>
          </cell>
          <cell r="BQ26">
            <v>496.1</v>
          </cell>
          <cell r="BR26">
            <v>496.1</v>
          </cell>
          <cell r="BS26">
            <v>1.592</v>
          </cell>
          <cell r="BT26">
            <v>1.527</v>
          </cell>
          <cell r="BU26">
            <v>-0.131</v>
          </cell>
          <cell r="BV26">
            <v>1.00131</v>
          </cell>
          <cell r="BW26">
            <v>3.15</v>
          </cell>
          <cell r="BX26">
            <v>497</v>
          </cell>
          <cell r="BY26">
            <v>40265</v>
          </cell>
          <cell r="BZ26">
            <v>40764</v>
          </cell>
          <cell r="CA26">
            <v>499</v>
          </cell>
          <cell r="CB26">
            <v>0</v>
          </cell>
          <cell r="CC26">
            <v>498.2</v>
          </cell>
          <cell r="CD26">
            <v>498.2</v>
          </cell>
          <cell r="CE26">
            <v>0.161</v>
          </cell>
          <cell r="CF26">
            <v>40764</v>
          </cell>
          <cell r="CG26">
            <v>41261</v>
          </cell>
          <cell r="CH26">
            <v>497</v>
          </cell>
          <cell r="CI26">
            <v>0</v>
          </cell>
          <cell r="CJ26">
            <v>496.6</v>
          </cell>
          <cell r="CK26">
            <v>496.6</v>
          </cell>
          <cell r="CL26">
            <v>0.081</v>
          </cell>
        </row>
        <row r="27">
          <cell r="A27">
            <v>24</v>
          </cell>
          <cell r="B27" t="str">
            <v>001711</v>
          </cell>
        </row>
        <row r="27">
          <cell r="F27" t="str">
            <v>15</v>
          </cell>
          <cell r="G27" t="str">
            <v>03</v>
          </cell>
          <cell r="H27" t="str">
            <v>TRẦN NGỌC ÁNH</v>
          </cell>
          <cell r="I27" t="str">
            <v>NGUYỄN HẢI ĐĂNG</v>
          </cell>
          <cell r="J27" t="str">
            <v>Đồng hồ đo nước lạnh có cơ cấu điện tử</v>
          </cell>
          <cell r="K27" t="str">
            <v>SU200-KR</v>
          </cell>
        </row>
        <row r="27">
          <cell r="M27" t="str">
            <v>V01224</v>
          </cell>
        </row>
        <row r="27">
          <cell r="O27" t="str">
            <v>Aichi Tokei Denki Co.,Ltd. - Nhật Bản</v>
          </cell>
          <cell r="P27">
            <v>200</v>
          </cell>
          <cell r="Q27">
            <v>630</v>
          </cell>
          <cell r="R27">
            <v>5.04</v>
          </cell>
          <cell r="S27">
            <v>3.15</v>
          </cell>
          <cell r="T27">
            <v>2</v>
          </cell>
          <cell r="U27">
            <v>200</v>
          </cell>
          <cell r="V27">
            <v>1</v>
          </cell>
        </row>
        <row r="27">
          <cell r="Z27" t="str">
            <v>PDM 524-2017</v>
          </cell>
          <cell r="AA27" t="str">
            <v>3A 589436</v>
          </cell>
          <cell r="AB27" t="str">
            <v>15/3/2024</v>
          </cell>
          <cell r="AC27" t="str">
            <v>31-3-2027</v>
          </cell>
          <cell r="AD27" t="str">
            <v>CÔNG TY TNHH KHU CÔNG NGHIỆP THĂNG LONG II</v>
          </cell>
          <cell r="AE27" t="str">
            <v>CÔNG TY TNHH KHU CÔNG NGHIỆP THĂNG LONG II</v>
          </cell>
        </row>
        <row r="27">
          <cell r="AG27" t="str">
            <v>Tlip2</v>
          </cell>
          <cell r="AH27">
            <v>17</v>
          </cell>
          <cell r="AI27">
            <v>77</v>
          </cell>
          <cell r="AJ27">
            <v>6</v>
          </cell>
          <cell r="AK27">
            <v>220.5</v>
          </cell>
          <cell r="AL27">
            <v>23575</v>
          </cell>
          <cell r="AM27">
            <v>1829</v>
          </cell>
          <cell r="AN27">
            <v>27648</v>
          </cell>
          <cell r="AO27">
            <v>25819</v>
          </cell>
          <cell r="AP27">
            <v>117.7</v>
          </cell>
          <cell r="AQ27">
            <v>26105.6</v>
          </cell>
          <cell r="AR27">
            <v>25987.9</v>
          </cell>
          <cell r="AS27">
            <v>-0.65</v>
          </cell>
          <cell r="AT27">
            <v>27648</v>
          </cell>
          <cell r="AU27">
            <v>56909</v>
          </cell>
          <cell r="AV27">
            <v>29261</v>
          </cell>
          <cell r="AW27">
            <v>26105.6</v>
          </cell>
          <cell r="AX27">
            <v>55627</v>
          </cell>
          <cell r="AY27">
            <v>29521.4</v>
          </cell>
          <cell r="AZ27">
            <v>-0.89</v>
          </cell>
          <cell r="BA27">
            <v>-0.77</v>
          </cell>
          <cell r="BB27">
            <v>0.24</v>
          </cell>
          <cell r="BC27">
            <v>1.0077</v>
          </cell>
          <cell r="BD27">
            <v>5.04</v>
          </cell>
          <cell r="BE27">
            <v>502</v>
          </cell>
          <cell r="BF27">
            <v>57020</v>
          </cell>
          <cell r="BG27">
            <v>57517</v>
          </cell>
          <cell r="BH27">
            <v>497</v>
          </cell>
          <cell r="BI27">
            <v>0</v>
          </cell>
          <cell r="BJ27">
            <v>499.4</v>
          </cell>
          <cell r="BK27">
            <v>499.4</v>
          </cell>
          <cell r="BL27">
            <v>-0.481</v>
          </cell>
          <cell r="BM27">
            <v>57517</v>
          </cell>
          <cell r="BN27">
            <v>58020</v>
          </cell>
          <cell r="BO27">
            <v>503</v>
          </cell>
          <cell r="BP27">
            <v>0</v>
          </cell>
          <cell r="BQ27">
            <v>504</v>
          </cell>
          <cell r="BR27">
            <v>504</v>
          </cell>
          <cell r="BS27">
            <v>-0.198</v>
          </cell>
          <cell r="BT27">
            <v>-0.34</v>
          </cell>
          <cell r="BU27">
            <v>-0.283</v>
          </cell>
          <cell r="BV27">
            <v>1.00283</v>
          </cell>
          <cell r="BW27">
            <v>3.15</v>
          </cell>
          <cell r="BX27">
            <v>506</v>
          </cell>
          <cell r="BY27">
            <v>58164</v>
          </cell>
          <cell r="BZ27">
            <v>58670</v>
          </cell>
          <cell r="CA27">
            <v>506</v>
          </cell>
          <cell r="CB27">
            <v>0</v>
          </cell>
          <cell r="CC27">
            <v>519.9</v>
          </cell>
          <cell r="CD27">
            <v>519.9</v>
          </cell>
          <cell r="CE27">
            <v>-2.674</v>
          </cell>
          <cell r="CF27">
            <v>58670</v>
          </cell>
          <cell r="CG27">
            <v>59167</v>
          </cell>
          <cell r="CH27">
            <v>497</v>
          </cell>
          <cell r="CI27">
            <v>0</v>
          </cell>
          <cell r="CJ27">
            <v>510</v>
          </cell>
          <cell r="CK27">
            <v>510</v>
          </cell>
          <cell r="CL27">
            <v>-2.549</v>
          </cell>
        </row>
        <row r="28">
          <cell r="A28">
            <v>25</v>
          </cell>
          <cell r="B28" t="str">
            <v>001712</v>
          </cell>
        </row>
        <row r="28">
          <cell r="F28" t="str">
            <v>15</v>
          </cell>
          <cell r="G28" t="str">
            <v>03</v>
          </cell>
          <cell r="H28" t="str">
            <v>TRẦN NGỌC ÁNH</v>
          </cell>
          <cell r="I28" t="str">
            <v>NGUYỄN HẢI ĐĂNG</v>
          </cell>
          <cell r="J28" t="str">
            <v>Đồng hồ đo nước lạnh có cơ cấu điện tử</v>
          </cell>
          <cell r="K28" t="str">
            <v>SU200-KR</v>
          </cell>
        </row>
        <row r="28">
          <cell r="M28" t="str">
            <v>V01216</v>
          </cell>
        </row>
        <row r="28">
          <cell r="O28" t="str">
            <v>Aichi Tokei Denki Co.,Ltd. - Nhật Bản</v>
          </cell>
          <cell r="P28">
            <v>200</v>
          </cell>
          <cell r="Q28">
            <v>630</v>
          </cell>
          <cell r="R28">
            <v>5.04</v>
          </cell>
          <cell r="S28">
            <v>3.15</v>
          </cell>
          <cell r="T28">
            <v>2</v>
          </cell>
          <cell r="U28">
            <v>200</v>
          </cell>
          <cell r="V28">
            <v>1</v>
          </cell>
        </row>
        <row r="28">
          <cell r="Z28" t="str">
            <v>PDM 524-2017</v>
          </cell>
          <cell r="AA28" t="str">
            <v>3A 589437</v>
          </cell>
          <cell r="AB28" t="str">
            <v>15/3/2024</v>
          </cell>
          <cell r="AC28" t="str">
            <v>31-3-2027</v>
          </cell>
          <cell r="AD28" t="str">
            <v>CÔNG TY TNHH KHU CÔNG NGHIỆP THĂNG LONG II</v>
          </cell>
          <cell r="AE28" t="str">
            <v>CÔNG TY TNHH KHU CÔNG NGHIỆP THĂNG LONG II</v>
          </cell>
        </row>
        <row r="28">
          <cell r="AG28" t="str">
            <v>Tlip2</v>
          </cell>
          <cell r="AH28">
            <v>17</v>
          </cell>
          <cell r="AI28">
            <v>77</v>
          </cell>
          <cell r="AJ28">
            <v>6</v>
          </cell>
          <cell r="AK28">
            <v>220.5</v>
          </cell>
          <cell r="AL28">
            <v>28308</v>
          </cell>
          <cell r="AM28">
            <v>2365</v>
          </cell>
          <cell r="AN28">
            <v>24379</v>
          </cell>
          <cell r="AO28">
            <v>22014</v>
          </cell>
          <cell r="AP28">
            <v>75.6</v>
          </cell>
          <cell r="AQ28">
            <v>21807.1</v>
          </cell>
          <cell r="AR28">
            <v>21731.5</v>
          </cell>
          <cell r="AS28">
            <v>1.3</v>
          </cell>
          <cell r="AT28">
            <v>24379</v>
          </cell>
          <cell r="AU28">
            <v>65234</v>
          </cell>
          <cell r="AV28">
            <v>40855</v>
          </cell>
          <cell r="AW28">
            <v>21807.1</v>
          </cell>
          <cell r="AX28">
            <v>62173.7</v>
          </cell>
          <cell r="AY28">
            <v>40366.6</v>
          </cell>
          <cell r="AZ28">
            <v>1.195</v>
          </cell>
          <cell r="BA28">
            <v>1.248</v>
          </cell>
          <cell r="BB28">
            <v>0.105</v>
          </cell>
          <cell r="BC28">
            <v>0.98752</v>
          </cell>
          <cell r="BD28">
            <v>5.04</v>
          </cell>
          <cell r="BE28">
            <v>504</v>
          </cell>
          <cell r="BF28">
            <v>65485</v>
          </cell>
          <cell r="BG28">
            <v>65984</v>
          </cell>
          <cell r="BH28">
            <v>499</v>
          </cell>
          <cell r="BI28">
            <v>0</v>
          </cell>
          <cell r="BJ28">
            <v>492.5</v>
          </cell>
          <cell r="BK28">
            <v>492.5</v>
          </cell>
          <cell r="BL28">
            <v>1.32</v>
          </cell>
          <cell r="BM28">
            <v>65984</v>
          </cell>
          <cell r="BN28">
            <v>66489</v>
          </cell>
          <cell r="BO28">
            <v>505</v>
          </cell>
          <cell r="BP28">
            <v>0</v>
          </cell>
          <cell r="BQ28">
            <v>498.3</v>
          </cell>
          <cell r="BR28">
            <v>498.3</v>
          </cell>
          <cell r="BS28">
            <v>1.345</v>
          </cell>
          <cell r="BT28">
            <v>1.333</v>
          </cell>
          <cell r="BU28">
            <v>-0.025</v>
          </cell>
          <cell r="BV28">
            <v>1.00025</v>
          </cell>
          <cell r="BW28">
            <v>3.15</v>
          </cell>
          <cell r="BX28">
            <v>503</v>
          </cell>
          <cell r="BY28">
            <v>66605</v>
          </cell>
          <cell r="BZ28">
            <v>67103</v>
          </cell>
          <cell r="CA28">
            <v>498</v>
          </cell>
          <cell r="CB28">
            <v>0</v>
          </cell>
          <cell r="CC28">
            <v>495.5</v>
          </cell>
          <cell r="CD28">
            <v>495.5</v>
          </cell>
          <cell r="CE28">
            <v>0.505</v>
          </cell>
          <cell r="CF28">
            <v>67103</v>
          </cell>
          <cell r="CG28">
            <v>67609</v>
          </cell>
          <cell r="CH28">
            <v>506</v>
          </cell>
          <cell r="CI28">
            <v>0</v>
          </cell>
          <cell r="CJ28">
            <v>501.9</v>
          </cell>
          <cell r="CK28">
            <v>501.9</v>
          </cell>
          <cell r="CL28">
            <v>0.817</v>
          </cell>
        </row>
        <row r="29">
          <cell r="A29">
            <v>26</v>
          </cell>
          <cell r="B29" t="str">
            <v>001713</v>
          </cell>
        </row>
        <row r="29">
          <cell r="F29" t="str">
            <v>15</v>
          </cell>
          <cell r="G29" t="str">
            <v>03</v>
          </cell>
          <cell r="H29" t="str">
            <v>TRẦN NGỌC ÁNH</v>
          </cell>
          <cell r="I29" t="str">
            <v>NGUYỄN HẢI ĐĂNG</v>
          </cell>
          <cell r="J29" t="str">
            <v>Đồng hồ đo nước lạnh có cơ cấu điện tử</v>
          </cell>
          <cell r="K29" t="str">
            <v>SU200-KR</v>
          </cell>
        </row>
        <row r="29">
          <cell r="M29" t="str">
            <v>V01213</v>
          </cell>
        </row>
        <row r="29">
          <cell r="O29" t="str">
            <v>Aichi Tokei Denki Co.,Ltd. - Nhật Bản</v>
          </cell>
          <cell r="P29">
            <v>200</v>
          </cell>
          <cell r="Q29">
            <v>630</v>
          </cell>
          <cell r="R29">
            <v>5.04</v>
          </cell>
          <cell r="S29">
            <v>3.15</v>
          </cell>
          <cell r="T29">
            <v>2</v>
          </cell>
          <cell r="U29">
            <v>200</v>
          </cell>
          <cell r="V29">
            <v>1</v>
          </cell>
        </row>
        <row r="29">
          <cell r="Z29" t="str">
            <v>PDM 524-2017</v>
          </cell>
          <cell r="AA29" t="str">
            <v>3A 589438</v>
          </cell>
          <cell r="AB29" t="str">
            <v>15/3/2024</v>
          </cell>
          <cell r="AC29" t="str">
            <v>31-3-2027</v>
          </cell>
          <cell r="AD29" t="str">
            <v>CÔNG TY TNHH KHU CÔNG NGHIỆP THĂNG LONG II</v>
          </cell>
          <cell r="AE29" t="str">
            <v>CÔNG TY TNHH KHU CÔNG NGHIỆP THĂNG LONG II</v>
          </cell>
        </row>
        <row r="29">
          <cell r="AG29" t="str">
            <v>Tlip2</v>
          </cell>
          <cell r="AH29">
            <v>17</v>
          </cell>
          <cell r="AI29">
            <v>77</v>
          </cell>
          <cell r="AJ29">
            <v>6</v>
          </cell>
          <cell r="AK29">
            <v>220.5</v>
          </cell>
          <cell r="AL29">
            <v>22955</v>
          </cell>
          <cell r="AM29">
            <v>390</v>
          </cell>
          <cell r="AN29">
            <v>20272</v>
          </cell>
          <cell r="AO29">
            <v>19882</v>
          </cell>
          <cell r="AP29">
            <v>220.2</v>
          </cell>
          <cell r="AQ29">
            <v>19932.7</v>
          </cell>
          <cell r="AR29">
            <v>19712.5</v>
          </cell>
          <cell r="AS29">
            <v>0.86</v>
          </cell>
          <cell r="AT29">
            <v>20272</v>
          </cell>
          <cell r="AU29">
            <v>62303</v>
          </cell>
          <cell r="AV29">
            <v>42031</v>
          </cell>
          <cell r="AW29">
            <v>19932.7</v>
          </cell>
          <cell r="AX29">
            <v>61626.8</v>
          </cell>
          <cell r="AY29">
            <v>41694.1</v>
          </cell>
          <cell r="AZ29">
            <v>0.802</v>
          </cell>
          <cell r="BA29">
            <v>0.831</v>
          </cell>
          <cell r="BB29">
            <v>0.058</v>
          </cell>
          <cell r="BC29">
            <v>0.99169</v>
          </cell>
          <cell r="BD29">
            <v>5.04</v>
          </cell>
          <cell r="BE29">
            <v>499</v>
          </cell>
          <cell r="BF29">
            <v>62526</v>
          </cell>
          <cell r="BG29">
            <v>63029</v>
          </cell>
          <cell r="BH29">
            <v>503</v>
          </cell>
          <cell r="BI29">
            <v>0</v>
          </cell>
          <cell r="BJ29">
            <v>505.2</v>
          </cell>
          <cell r="BK29">
            <v>505.2</v>
          </cell>
          <cell r="BL29">
            <v>-0.435</v>
          </cell>
          <cell r="BM29">
            <v>63029</v>
          </cell>
          <cell r="BN29">
            <v>63531</v>
          </cell>
          <cell r="BO29">
            <v>502</v>
          </cell>
          <cell r="BP29">
            <v>0</v>
          </cell>
          <cell r="BQ29">
            <v>503.4</v>
          </cell>
          <cell r="BR29">
            <v>503.4</v>
          </cell>
          <cell r="BS29">
            <v>-0.278</v>
          </cell>
          <cell r="BT29">
            <v>-0.357</v>
          </cell>
          <cell r="BU29">
            <v>-0.157</v>
          </cell>
          <cell r="BV29">
            <v>1.00157</v>
          </cell>
          <cell r="BW29">
            <v>3.15</v>
          </cell>
          <cell r="BX29">
            <v>501</v>
          </cell>
          <cell r="BY29">
            <v>63641</v>
          </cell>
          <cell r="BZ29">
            <v>64143</v>
          </cell>
          <cell r="CA29">
            <v>502</v>
          </cell>
          <cell r="CB29">
            <v>0</v>
          </cell>
          <cell r="CC29">
            <v>508.2</v>
          </cell>
          <cell r="CD29">
            <v>508.2</v>
          </cell>
          <cell r="CE29">
            <v>-1.22</v>
          </cell>
          <cell r="CF29">
            <v>64143</v>
          </cell>
          <cell r="CG29">
            <v>64642</v>
          </cell>
          <cell r="CH29">
            <v>499</v>
          </cell>
          <cell r="CI29">
            <v>0</v>
          </cell>
          <cell r="CJ29">
            <v>504.8</v>
          </cell>
          <cell r="CK29">
            <v>504.8</v>
          </cell>
          <cell r="CL29">
            <v>-1.149</v>
          </cell>
        </row>
        <row r="30">
          <cell r="A30">
            <v>27</v>
          </cell>
          <cell r="B30" t="str">
            <v>001714</v>
          </cell>
        </row>
        <row r="30">
          <cell r="F30" t="str">
            <v>15</v>
          </cell>
          <cell r="G30" t="str">
            <v>03</v>
          </cell>
          <cell r="H30" t="str">
            <v>TRẦN NGỌC ÁNH</v>
          </cell>
          <cell r="I30" t="str">
            <v>NGUYỄN HẢI ĐĂNG</v>
          </cell>
          <cell r="J30" t="str">
            <v>Đồng hồ đo nước lạnh có cơ cấu điện tử</v>
          </cell>
          <cell r="K30" t="str">
            <v>SU200-KR</v>
          </cell>
        </row>
        <row r="30">
          <cell r="M30" t="str">
            <v>V01218</v>
          </cell>
        </row>
        <row r="30">
          <cell r="O30" t="str">
            <v>Aichi Tokei Denki Co.,Ltd. - Nhật Bản</v>
          </cell>
          <cell r="P30">
            <v>200</v>
          </cell>
          <cell r="Q30">
            <v>630</v>
          </cell>
          <cell r="R30">
            <v>5.04</v>
          </cell>
          <cell r="S30">
            <v>3.15</v>
          </cell>
          <cell r="T30">
            <v>2</v>
          </cell>
          <cell r="U30">
            <v>200</v>
          </cell>
          <cell r="V30">
            <v>1</v>
          </cell>
        </row>
        <row r="30">
          <cell r="Z30" t="str">
            <v>PDM 524-2017</v>
          </cell>
          <cell r="AA30" t="str">
            <v>3A 589439</v>
          </cell>
          <cell r="AB30" t="str">
            <v>15/3/2024</v>
          </cell>
          <cell r="AC30" t="str">
            <v>31-3-2027</v>
          </cell>
          <cell r="AD30" t="str">
            <v>CÔNG TY TNHH KHU CÔNG NGHIỆP THĂNG LONG II</v>
          </cell>
          <cell r="AE30" t="str">
            <v>CÔNG TY TNHH KHU CÔNG NGHIỆP THĂNG LONG II</v>
          </cell>
        </row>
        <row r="30">
          <cell r="AG30" t="str">
            <v>Tlip2</v>
          </cell>
          <cell r="AH30">
            <v>17</v>
          </cell>
          <cell r="AI30">
            <v>77</v>
          </cell>
          <cell r="AJ30">
            <v>6</v>
          </cell>
          <cell r="AK30">
            <v>220.5</v>
          </cell>
          <cell r="AL30">
            <v>21209</v>
          </cell>
          <cell r="AM30">
            <v>258</v>
          </cell>
          <cell r="AN30">
            <v>17974</v>
          </cell>
          <cell r="AO30">
            <v>17716</v>
          </cell>
          <cell r="AP30">
            <v>142.9</v>
          </cell>
          <cell r="AQ30">
            <v>18063.2</v>
          </cell>
          <cell r="AR30">
            <v>17920.3</v>
          </cell>
          <cell r="AS30">
            <v>-1.14</v>
          </cell>
          <cell r="AT30">
            <v>17974</v>
          </cell>
          <cell r="AU30">
            <v>53670</v>
          </cell>
          <cell r="AV30">
            <v>35696</v>
          </cell>
          <cell r="AW30">
            <v>18063.2</v>
          </cell>
          <cell r="AX30">
            <v>54214</v>
          </cell>
          <cell r="AY30">
            <v>36150.8</v>
          </cell>
          <cell r="AZ30">
            <v>-1.274</v>
          </cell>
          <cell r="BA30">
            <v>-1.207</v>
          </cell>
          <cell r="BB30">
            <v>0.134</v>
          </cell>
          <cell r="BC30">
            <v>1.01207</v>
          </cell>
          <cell r="BD30">
            <v>5.04</v>
          </cell>
          <cell r="BE30">
            <v>499</v>
          </cell>
          <cell r="BF30">
            <v>53851</v>
          </cell>
          <cell r="BG30">
            <v>54356</v>
          </cell>
          <cell r="BH30">
            <v>505</v>
          </cell>
          <cell r="BI30">
            <v>0</v>
          </cell>
          <cell r="BJ30">
            <v>507.4</v>
          </cell>
          <cell r="BK30">
            <v>507.4</v>
          </cell>
          <cell r="BL30">
            <v>-0.473</v>
          </cell>
          <cell r="BM30">
            <v>54356</v>
          </cell>
          <cell r="BN30">
            <v>54854</v>
          </cell>
          <cell r="BO30">
            <v>498</v>
          </cell>
          <cell r="BP30">
            <v>0</v>
          </cell>
          <cell r="BQ30">
            <v>498.7</v>
          </cell>
          <cell r="BR30">
            <v>498.7</v>
          </cell>
          <cell r="BS30">
            <v>-0.14</v>
          </cell>
          <cell r="BT30">
            <v>-0.307</v>
          </cell>
          <cell r="BU30">
            <v>-0.333</v>
          </cell>
          <cell r="BV30">
            <v>1.00333</v>
          </cell>
          <cell r="BW30">
            <v>3.15</v>
          </cell>
          <cell r="BX30">
            <v>505</v>
          </cell>
          <cell r="BY30">
            <v>55005</v>
          </cell>
          <cell r="BZ30">
            <v>55503</v>
          </cell>
          <cell r="CA30">
            <v>498</v>
          </cell>
          <cell r="CB30">
            <v>0</v>
          </cell>
          <cell r="CC30">
            <v>498.1</v>
          </cell>
          <cell r="CD30">
            <v>498.1</v>
          </cell>
          <cell r="CE30">
            <v>-0.02</v>
          </cell>
          <cell r="CF30">
            <v>55503</v>
          </cell>
          <cell r="CG30">
            <v>56005</v>
          </cell>
          <cell r="CH30">
            <v>502</v>
          </cell>
          <cell r="CI30">
            <v>0</v>
          </cell>
          <cell r="CJ30">
            <v>500.8</v>
          </cell>
          <cell r="CK30">
            <v>500.8</v>
          </cell>
          <cell r="CL30">
            <v>0.24</v>
          </cell>
        </row>
        <row r="31">
          <cell r="A31">
            <v>28</v>
          </cell>
          <cell r="B31" t="str">
            <v>001715</v>
          </cell>
        </row>
        <row r="31">
          <cell r="F31" t="str">
            <v>15</v>
          </cell>
          <cell r="G31" t="str">
            <v>03</v>
          </cell>
          <cell r="H31" t="str">
            <v>TRẦN NGỌC ÁNH</v>
          </cell>
          <cell r="I31" t="str">
            <v>NGUYỄN HẢI ĐĂNG</v>
          </cell>
          <cell r="J31" t="str">
            <v>Đồng hồ đo nước lạnh có cơ cấu điện tử</v>
          </cell>
          <cell r="K31" t="str">
            <v>SU200-KR</v>
          </cell>
        </row>
        <row r="31">
          <cell r="M31" t="str">
            <v>V01222</v>
          </cell>
        </row>
        <row r="31">
          <cell r="O31" t="str">
            <v>Aichi Tokei Denki Co.,Ltd. - Nhật Bản</v>
          </cell>
          <cell r="P31">
            <v>200</v>
          </cell>
          <cell r="Q31">
            <v>630</v>
          </cell>
          <cell r="R31">
            <v>5.04</v>
          </cell>
          <cell r="S31">
            <v>3.15</v>
          </cell>
          <cell r="T31">
            <v>2</v>
          </cell>
          <cell r="U31">
            <v>200</v>
          </cell>
          <cell r="V31">
            <v>1</v>
          </cell>
        </row>
        <row r="31">
          <cell r="Z31" t="str">
            <v>PDM 524-2017</v>
          </cell>
          <cell r="AA31" t="str">
            <v>3A 589440</v>
          </cell>
          <cell r="AB31" t="str">
            <v>15/3/2024</v>
          </cell>
          <cell r="AC31" t="str">
            <v>31-3-2027</v>
          </cell>
          <cell r="AD31" t="str">
            <v>CÔNG TY TNHH KHU CÔNG NGHIỆP THĂNG LONG II</v>
          </cell>
          <cell r="AE31" t="str">
            <v>CÔNG TY TNHH KHU CÔNG NGHIỆP THĂNG LONG II</v>
          </cell>
        </row>
        <row r="31">
          <cell r="AG31" t="str">
            <v>Tlip2</v>
          </cell>
          <cell r="AH31">
            <v>17</v>
          </cell>
          <cell r="AI31">
            <v>77</v>
          </cell>
          <cell r="AJ31">
            <v>6</v>
          </cell>
          <cell r="AK31">
            <v>220.5</v>
          </cell>
          <cell r="AL31">
            <v>24041</v>
          </cell>
          <cell r="AM31">
            <v>518</v>
          </cell>
          <cell r="AN31">
            <v>25118</v>
          </cell>
          <cell r="AO31">
            <v>24600</v>
          </cell>
          <cell r="AP31">
            <v>180.5</v>
          </cell>
          <cell r="AQ31">
            <v>24575.6</v>
          </cell>
          <cell r="AR31">
            <v>24395.1</v>
          </cell>
          <cell r="AS31">
            <v>0.84</v>
          </cell>
          <cell r="AT31">
            <v>25118</v>
          </cell>
          <cell r="AU31">
            <v>66132</v>
          </cell>
          <cell r="AV31">
            <v>41014</v>
          </cell>
          <cell r="AW31">
            <v>24575.6</v>
          </cell>
          <cell r="AX31">
            <v>65302.1</v>
          </cell>
          <cell r="AY31">
            <v>40726.5</v>
          </cell>
          <cell r="AZ31">
            <v>0.701</v>
          </cell>
          <cell r="BA31">
            <v>0.771</v>
          </cell>
          <cell r="BB31">
            <v>0.139</v>
          </cell>
          <cell r="BC31">
            <v>0.99229</v>
          </cell>
          <cell r="BD31">
            <v>5.04</v>
          </cell>
          <cell r="BE31">
            <v>497</v>
          </cell>
          <cell r="BF31">
            <v>66308</v>
          </cell>
          <cell r="BG31">
            <v>66815</v>
          </cell>
          <cell r="BH31">
            <v>507</v>
          </cell>
          <cell r="BI31">
            <v>0</v>
          </cell>
          <cell r="BJ31">
            <v>516.7</v>
          </cell>
          <cell r="BK31">
            <v>516.7</v>
          </cell>
          <cell r="BL31">
            <v>-1.877</v>
          </cell>
          <cell r="BM31">
            <v>66815</v>
          </cell>
          <cell r="BN31">
            <v>67320</v>
          </cell>
          <cell r="BO31">
            <v>505</v>
          </cell>
          <cell r="BP31">
            <v>0</v>
          </cell>
          <cell r="BQ31">
            <v>515.2</v>
          </cell>
          <cell r="BR31">
            <v>515.2</v>
          </cell>
          <cell r="BS31">
            <v>-1.98</v>
          </cell>
          <cell r="BT31">
            <v>-1.929</v>
          </cell>
          <cell r="BU31">
            <v>0.103</v>
          </cell>
          <cell r="BV31">
            <v>0.99897</v>
          </cell>
          <cell r="BW31">
            <v>3.15</v>
          </cell>
          <cell r="BX31">
            <v>504</v>
          </cell>
          <cell r="BY31">
            <v>67393</v>
          </cell>
          <cell r="BZ31">
            <v>67899</v>
          </cell>
          <cell r="CA31">
            <v>506</v>
          </cell>
          <cell r="CB31">
            <v>0</v>
          </cell>
          <cell r="CC31">
            <v>511.6</v>
          </cell>
          <cell r="CD31">
            <v>511.6</v>
          </cell>
          <cell r="CE31">
            <v>-1.095</v>
          </cell>
          <cell r="CF31">
            <v>67899</v>
          </cell>
          <cell r="CG31">
            <v>68402</v>
          </cell>
          <cell r="CH31">
            <v>503</v>
          </cell>
          <cell r="CI31">
            <v>0</v>
          </cell>
          <cell r="CJ31">
            <v>507.6</v>
          </cell>
          <cell r="CK31">
            <v>507.6</v>
          </cell>
          <cell r="CL31">
            <v>-0.906</v>
          </cell>
        </row>
        <row r="32">
          <cell r="A32">
            <v>29</v>
          </cell>
          <cell r="B32" t="str">
            <v>001716</v>
          </cell>
        </row>
        <row r="32">
          <cell r="F32" t="str">
            <v>15</v>
          </cell>
          <cell r="G32" t="str">
            <v>03</v>
          </cell>
          <cell r="H32" t="str">
            <v>TRẦN NGỌC ÁNH</v>
          </cell>
          <cell r="I32" t="str">
            <v>NGUYỄN HẢI ĐĂNG</v>
          </cell>
          <cell r="J32" t="str">
            <v>Đồng hồ đo nước lạnh có cơ cấu điện tử</v>
          </cell>
          <cell r="K32" t="str">
            <v>SU200-KR</v>
          </cell>
        </row>
        <row r="32">
          <cell r="M32" t="str">
            <v>V00428</v>
          </cell>
        </row>
        <row r="32">
          <cell r="O32" t="str">
            <v>Aichi Tokei Denki Co.,Ltd. - Nhật Bản</v>
          </cell>
          <cell r="P32">
            <v>200</v>
          </cell>
          <cell r="Q32">
            <v>630</v>
          </cell>
          <cell r="R32">
            <v>5.04</v>
          </cell>
          <cell r="S32">
            <v>3.15</v>
          </cell>
          <cell r="T32">
            <v>2</v>
          </cell>
          <cell r="U32">
            <v>200</v>
          </cell>
          <cell r="V32">
            <v>1</v>
          </cell>
        </row>
        <row r="32">
          <cell r="Z32" t="str">
            <v>PDM 524-2017</v>
          </cell>
          <cell r="AA32" t="str">
            <v>3A 589441</v>
          </cell>
          <cell r="AB32" t="str">
            <v>15/3/2024</v>
          </cell>
          <cell r="AC32" t="str">
            <v>31-3-2027</v>
          </cell>
          <cell r="AD32" t="str">
            <v>CÔNG TY TNHH KHU CÔNG NGHIỆP THĂNG LONG II</v>
          </cell>
          <cell r="AE32" t="str">
            <v>CÔNG TY TNHH KHU CÔNG NGHIỆP THĂNG LONG II</v>
          </cell>
        </row>
        <row r="32">
          <cell r="AG32" t="str">
            <v>Tlip2</v>
          </cell>
          <cell r="AH32">
            <v>17</v>
          </cell>
          <cell r="AI32">
            <v>77</v>
          </cell>
          <cell r="AJ32">
            <v>6</v>
          </cell>
          <cell r="AK32">
            <v>220.5</v>
          </cell>
          <cell r="AL32">
            <v>23873</v>
          </cell>
          <cell r="AM32">
            <v>2311</v>
          </cell>
          <cell r="AN32">
            <v>20176</v>
          </cell>
          <cell r="AO32">
            <v>17865</v>
          </cell>
          <cell r="AP32">
            <v>55.3</v>
          </cell>
          <cell r="AQ32">
            <v>18001.1</v>
          </cell>
          <cell r="AR32">
            <v>17945.8</v>
          </cell>
          <cell r="AS32">
            <v>-0.45</v>
          </cell>
          <cell r="AT32">
            <v>20176</v>
          </cell>
          <cell r="AU32">
            <v>48874</v>
          </cell>
          <cell r="AV32">
            <v>28698</v>
          </cell>
          <cell r="AW32">
            <v>18001.1</v>
          </cell>
          <cell r="AX32">
            <v>46861.9</v>
          </cell>
          <cell r="AY32">
            <v>28860.8</v>
          </cell>
          <cell r="AZ32">
            <v>-0.567</v>
          </cell>
          <cell r="BA32">
            <v>-0.509</v>
          </cell>
          <cell r="BB32">
            <v>0.117</v>
          </cell>
          <cell r="BC32">
            <v>1.00509</v>
          </cell>
          <cell r="BD32">
            <v>5.04</v>
          </cell>
          <cell r="BE32">
            <v>503</v>
          </cell>
          <cell r="BF32">
            <v>49084</v>
          </cell>
          <cell r="BG32">
            <v>49586</v>
          </cell>
          <cell r="BH32">
            <v>502</v>
          </cell>
          <cell r="BI32">
            <v>0</v>
          </cell>
          <cell r="BJ32">
            <v>503.2</v>
          </cell>
          <cell r="BK32">
            <v>503.2</v>
          </cell>
          <cell r="BL32">
            <v>-0.238</v>
          </cell>
          <cell r="BM32">
            <v>49586</v>
          </cell>
          <cell r="BN32">
            <v>50087</v>
          </cell>
          <cell r="BO32">
            <v>501</v>
          </cell>
          <cell r="BP32">
            <v>0</v>
          </cell>
          <cell r="BQ32">
            <v>501.4</v>
          </cell>
          <cell r="BR32">
            <v>501.4</v>
          </cell>
          <cell r="BS32">
            <v>-0.08</v>
          </cell>
          <cell r="BT32">
            <v>-0.159</v>
          </cell>
          <cell r="BU32">
            <v>-0.158</v>
          </cell>
          <cell r="BV32">
            <v>1.00158</v>
          </cell>
          <cell r="BW32">
            <v>3.15</v>
          </cell>
          <cell r="BX32">
            <v>506</v>
          </cell>
          <cell r="BY32">
            <v>50215</v>
          </cell>
          <cell r="BZ32">
            <v>50717</v>
          </cell>
          <cell r="CA32">
            <v>502</v>
          </cell>
          <cell r="CB32">
            <v>0</v>
          </cell>
          <cell r="CC32">
            <v>497.4</v>
          </cell>
          <cell r="CD32">
            <v>497.4</v>
          </cell>
          <cell r="CE32">
            <v>0.925</v>
          </cell>
          <cell r="CF32">
            <v>50717</v>
          </cell>
          <cell r="CG32">
            <v>51216</v>
          </cell>
          <cell r="CH32">
            <v>499</v>
          </cell>
          <cell r="CI32">
            <v>0</v>
          </cell>
          <cell r="CJ32">
            <v>493.3</v>
          </cell>
          <cell r="CK32">
            <v>493.3</v>
          </cell>
          <cell r="CL32">
            <v>1.155</v>
          </cell>
        </row>
        <row r="33">
          <cell r="A33">
            <v>30</v>
          </cell>
          <cell r="B33" t="str">
            <v>001717</v>
          </cell>
        </row>
        <row r="33">
          <cell r="F33" t="str">
            <v>15</v>
          </cell>
          <cell r="G33" t="str">
            <v>03</v>
          </cell>
          <cell r="H33" t="str">
            <v>TRẦN NGỌC ÁNH</v>
          </cell>
          <cell r="I33" t="str">
            <v>NGUYỄN HẢI ĐĂNG</v>
          </cell>
          <cell r="J33" t="str">
            <v>Đồng hồ đo nước lạnh có cơ cấu điện tử</v>
          </cell>
          <cell r="K33" t="str">
            <v>SU200-KR</v>
          </cell>
        </row>
        <row r="33">
          <cell r="M33" t="str">
            <v>V01220</v>
          </cell>
        </row>
        <row r="33">
          <cell r="O33" t="str">
            <v>Aichi Tokei Denki Co.,Ltd. - Nhật Bản</v>
          </cell>
          <cell r="P33">
            <v>200</v>
          </cell>
          <cell r="Q33">
            <v>630</v>
          </cell>
          <cell r="R33">
            <v>5.04</v>
          </cell>
          <cell r="S33">
            <v>3.15</v>
          </cell>
          <cell r="T33">
            <v>2</v>
          </cell>
          <cell r="U33">
            <v>200</v>
          </cell>
          <cell r="V33">
            <v>1</v>
          </cell>
        </row>
        <row r="33">
          <cell r="Z33" t="str">
            <v>PDM 524-2017</v>
          </cell>
          <cell r="AA33" t="str">
            <v>3A 589442</v>
          </cell>
          <cell r="AB33" t="str">
            <v>15/3/2024</v>
          </cell>
          <cell r="AC33" t="str">
            <v>31-3-2027</v>
          </cell>
          <cell r="AD33" t="str">
            <v>CÔNG TY TNHH KHU CÔNG NGHIỆP THĂNG LONG II</v>
          </cell>
          <cell r="AE33" t="str">
            <v>CÔNG TY TNHH KHU CÔNG NGHIỆP THĂNG LONG II</v>
          </cell>
        </row>
        <row r="33">
          <cell r="AG33" t="str">
            <v>Tlip2</v>
          </cell>
          <cell r="AH33">
            <v>17</v>
          </cell>
          <cell r="AI33">
            <v>77</v>
          </cell>
          <cell r="AJ33">
            <v>6</v>
          </cell>
          <cell r="AK33">
            <v>220.5</v>
          </cell>
          <cell r="AL33">
            <v>22402</v>
          </cell>
          <cell r="AM33">
            <v>1366</v>
          </cell>
          <cell r="AN33">
            <v>26349</v>
          </cell>
          <cell r="AO33">
            <v>24983</v>
          </cell>
          <cell r="AP33">
            <v>36.8</v>
          </cell>
          <cell r="AQ33">
            <v>24979.9</v>
          </cell>
          <cell r="AR33">
            <v>24943.1</v>
          </cell>
          <cell r="AS33">
            <v>0.16</v>
          </cell>
          <cell r="AT33">
            <v>26349</v>
          </cell>
          <cell r="AU33">
            <v>71647</v>
          </cell>
          <cell r="AV33">
            <v>45298</v>
          </cell>
          <cell r="AW33">
            <v>24979.9</v>
          </cell>
          <cell r="AX33">
            <v>70341.9</v>
          </cell>
          <cell r="AY33">
            <v>45362</v>
          </cell>
          <cell r="AZ33">
            <v>-0.141</v>
          </cell>
          <cell r="BA33">
            <v>0.01</v>
          </cell>
          <cell r="BB33">
            <v>0.301</v>
          </cell>
          <cell r="BC33">
            <v>0.9999</v>
          </cell>
          <cell r="BD33">
            <v>5.04</v>
          </cell>
          <cell r="BE33">
            <v>504</v>
          </cell>
          <cell r="BF33">
            <v>71770</v>
          </cell>
          <cell r="BG33">
            <v>72271</v>
          </cell>
          <cell r="BH33">
            <v>501</v>
          </cell>
          <cell r="BI33">
            <v>0</v>
          </cell>
          <cell r="BJ33">
            <v>506.1</v>
          </cell>
          <cell r="BK33">
            <v>506.1</v>
          </cell>
          <cell r="BL33">
            <v>-1.008</v>
          </cell>
          <cell r="BM33">
            <v>72271</v>
          </cell>
          <cell r="BN33">
            <v>72778</v>
          </cell>
          <cell r="BO33">
            <v>507</v>
          </cell>
          <cell r="BP33">
            <v>0</v>
          </cell>
          <cell r="BQ33">
            <v>510.1</v>
          </cell>
          <cell r="BR33">
            <v>510.1</v>
          </cell>
          <cell r="BS33">
            <v>-0.608</v>
          </cell>
          <cell r="BT33">
            <v>-0.808</v>
          </cell>
          <cell r="BU33">
            <v>-0.4</v>
          </cell>
          <cell r="BV33">
            <v>1.004</v>
          </cell>
          <cell r="BW33">
            <v>3.15</v>
          </cell>
          <cell r="BX33">
            <v>503</v>
          </cell>
          <cell r="BY33">
            <v>72859</v>
          </cell>
          <cell r="BZ33">
            <v>73365</v>
          </cell>
          <cell r="CA33">
            <v>506</v>
          </cell>
          <cell r="CB33">
            <v>0</v>
          </cell>
          <cell r="CC33">
            <v>501.4</v>
          </cell>
          <cell r="CD33">
            <v>501.4</v>
          </cell>
          <cell r="CE33">
            <v>0.917</v>
          </cell>
          <cell r="CF33">
            <v>73365</v>
          </cell>
          <cell r="CG33">
            <v>73870</v>
          </cell>
          <cell r="CH33">
            <v>505</v>
          </cell>
          <cell r="CI33">
            <v>0</v>
          </cell>
          <cell r="CJ33">
            <v>499.7</v>
          </cell>
          <cell r="CK33">
            <v>499.7</v>
          </cell>
          <cell r="CL33">
            <v>1.061</v>
          </cell>
        </row>
        <row r="34">
          <cell r="A34">
            <v>31</v>
          </cell>
          <cell r="B34" t="str">
            <v>001718</v>
          </cell>
        </row>
        <row r="34">
          <cell r="F34" t="str">
            <v>15</v>
          </cell>
          <cell r="G34" t="str">
            <v>03</v>
          </cell>
          <cell r="H34" t="str">
            <v>TRẦN NGỌC ÁNH</v>
          </cell>
          <cell r="I34" t="str">
            <v>NGUYỄN HẢI ĐĂNG</v>
          </cell>
          <cell r="J34" t="str">
            <v>Đồng hồ đo nước lạnh có cơ cấu điện tử</v>
          </cell>
          <cell r="K34" t="str">
            <v>SU200-KR</v>
          </cell>
        </row>
        <row r="34">
          <cell r="M34" t="str">
            <v>V01215</v>
          </cell>
        </row>
        <row r="34">
          <cell r="O34" t="str">
            <v>Aichi Tokei Denki Co.,Ltd. - Nhật Bản</v>
          </cell>
          <cell r="P34">
            <v>200</v>
          </cell>
          <cell r="Q34">
            <v>630</v>
          </cell>
          <cell r="R34">
            <v>5.04</v>
          </cell>
          <cell r="S34">
            <v>3.15</v>
          </cell>
          <cell r="T34">
            <v>2</v>
          </cell>
          <cell r="U34">
            <v>200</v>
          </cell>
          <cell r="V34">
            <v>1</v>
          </cell>
        </row>
        <row r="34">
          <cell r="Z34" t="str">
            <v>PDM 524-2017</v>
          </cell>
          <cell r="AA34" t="str">
            <v>3A 589443</v>
          </cell>
          <cell r="AB34" t="str">
            <v>15/3/2024</v>
          </cell>
          <cell r="AC34" t="str">
            <v>31-3-2027</v>
          </cell>
          <cell r="AD34" t="str">
            <v>CÔNG TY TNHH KHU CÔNG NGHIỆP THĂNG LONG II</v>
          </cell>
          <cell r="AE34" t="str">
            <v>CÔNG TY TNHH KHU CÔNG NGHIỆP THĂNG LONG II</v>
          </cell>
        </row>
        <row r="34">
          <cell r="AG34" t="str">
            <v>Tlip2</v>
          </cell>
          <cell r="AH34">
            <v>17</v>
          </cell>
          <cell r="AI34">
            <v>77</v>
          </cell>
          <cell r="AJ34">
            <v>6</v>
          </cell>
          <cell r="AK34">
            <v>220.5</v>
          </cell>
          <cell r="AL34">
            <v>24486</v>
          </cell>
          <cell r="AM34">
            <v>1136</v>
          </cell>
          <cell r="AN34">
            <v>17887</v>
          </cell>
          <cell r="AO34">
            <v>16751</v>
          </cell>
          <cell r="AP34">
            <v>104.5</v>
          </cell>
          <cell r="AQ34">
            <v>16778.8</v>
          </cell>
          <cell r="AR34">
            <v>16674.3</v>
          </cell>
          <cell r="AS34">
            <v>0.46</v>
          </cell>
          <cell r="AT34">
            <v>17887</v>
          </cell>
          <cell r="AU34">
            <v>70253</v>
          </cell>
          <cell r="AV34">
            <v>52366</v>
          </cell>
          <cell r="AW34">
            <v>16778.8</v>
          </cell>
          <cell r="AX34">
            <v>68961.6</v>
          </cell>
          <cell r="AY34">
            <v>52182.8</v>
          </cell>
          <cell r="AZ34">
            <v>0.35</v>
          </cell>
          <cell r="BA34">
            <v>0.405</v>
          </cell>
          <cell r="BB34">
            <v>0.11</v>
          </cell>
          <cell r="BC34">
            <v>0.99595</v>
          </cell>
          <cell r="BD34">
            <v>5.04</v>
          </cell>
          <cell r="BE34">
            <v>501</v>
          </cell>
          <cell r="BF34">
            <v>70431</v>
          </cell>
          <cell r="BG34">
            <v>70931</v>
          </cell>
          <cell r="BH34">
            <v>500</v>
          </cell>
          <cell r="BI34">
            <v>0</v>
          </cell>
          <cell r="BJ34">
            <v>505.7</v>
          </cell>
          <cell r="BK34">
            <v>505.7</v>
          </cell>
          <cell r="BL34">
            <v>-1.127</v>
          </cell>
          <cell r="BM34">
            <v>70931</v>
          </cell>
          <cell r="BN34">
            <v>71436</v>
          </cell>
          <cell r="BO34">
            <v>505</v>
          </cell>
          <cell r="BP34">
            <v>0</v>
          </cell>
          <cell r="BQ34">
            <v>509.2</v>
          </cell>
          <cell r="BR34">
            <v>509.2</v>
          </cell>
          <cell r="BS34">
            <v>-0.825</v>
          </cell>
          <cell r="BT34">
            <v>-0.976</v>
          </cell>
          <cell r="BU34">
            <v>-0.302</v>
          </cell>
          <cell r="BV34">
            <v>1.00302</v>
          </cell>
          <cell r="BW34">
            <v>3.15</v>
          </cell>
          <cell r="BX34">
            <v>499</v>
          </cell>
          <cell r="BY34">
            <v>71564</v>
          </cell>
          <cell r="BZ34">
            <v>72065</v>
          </cell>
          <cell r="CA34">
            <v>501</v>
          </cell>
          <cell r="CB34">
            <v>0</v>
          </cell>
          <cell r="CC34">
            <v>515.8</v>
          </cell>
          <cell r="CD34">
            <v>515.8</v>
          </cell>
          <cell r="CE34">
            <v>-2.869</v>
          </cell>
          <cell r="CF34">
            <v>72065</v>
          </cell>
          <cell r="CG34">
            <v>72563</v>
          </cell>
          <cell r="CH34">
            <v>498</v>
          </cell>
          <cell r="CI34">
            <v>0</v>
          </cell>
          <cell r="CJ34">
            <v>511.7</v>
          </cell>
          <cell r="CK34">
            <v>511.7</v>
          </cell>
          <cell r="CL34">
            <v>-2.677</v>
          </cell>
        </row>
        <row r="35">
          <cell r="A35">
            <v>32</v>
          </cell>
        </row>
        <row r="35">
          <cell r="C35" t="str">
            <v>01871</v>
          </cell>
        </row>
        <row r="35">
          <cell r="F35" t="str">
            <v>25</v>
          </cell>
          <cell r="G35" t="str">
            <v>03</v>
          </cell>
          <cell r="H35" t="str">
            <v>TRẦN NGỌC ÁNH</v>
          </cell>
          <cell r="I35" t="str">
            <v>NGUYỄN HẢI ĐĂNG</v>
          </cell>
          <cell r="J35" t="str">
            <v>Đồng hồ đo nước</v>
          </cell>
          <cell r="K35" t="str">
            <v>LXS-50E</v>
          </cell>
        </row>
        <row r="35">
          <cell r="M35" t="str">
            <v>2021 07 Y7890</v>
          </cell>
        </row>
        <row r="35">
          <cell r="O35" t="str">
            <v>FG</v>
          </cell>
          <cell r="P35">
            <v>50</v>
          </cell>
          <cell r="Q35">
            <v>25</v>
          </cell>
          <cell r="R35">
            <v>0.8</v>
          </cell>
          <cell r="S35">
            <v>0.5</v>
          </cell>
          <cell r="T35">
            <v>2</v>
          </cell>
          <cell r="U35">
            <v>50</v>
          </cell>
          <cell r="V35">
            <v>0.2</v>
          </cell>
        </row>
        <row r="35">
          <cell r="AA35">
            <v>70622</v>
          </cell>
          <cell r="AB35" t="str">
            <v>23/3/2024</v>
          </cell>
          <cell r="AC35" t="str">
            <v>31-3-2025</v>
          </cell>
          <cell r="AD35" t="str">
            <v>Chi nhánh Luyện Đồng Lào Cai</v>
          </cell>
          <cell r="AE35" t="str">
            <v>Chi nhánh Luyện Đồng Lào Cai</v>
          </cell>
          <cell r="AF35" t="str">
            <v>Khu công nghiệp Tằng Loỏng, huyện Bảo Thắng, tình Lào Cai</v>
          </cell>
          <cell r="AG35" t="str">
            <v>VuKy</v>
          </cell>
          <cell r="AH35">
            <v>23</v>
          </cell>
          <cell r="AI35">
            <v>93</v>
          </cell>
          <cell r="AJ35">
            <v>2</v>
          </cell>
          <cell r="AK35">
            <v>8.75</v>
          </cell>
          <cell r="AL35">
            <v>505</v>
          </cell>
          <cell r="AM35">
            <v>149.2</v>
          </cell>
          <cell r="AN35">
            <v>647.2</v>
          </cell>
          <cell r="AO35">
            <v>498</v>
          </cell>
          <cell r="AP35">
            <v>0</v>
          </cell>
          <cell r="AQ35">
            <v>506.5</v>
          </cell>
          <cell r="AR35">
            <v>506.5</v>
          </cell>
          <cell r="AS35">
            <v>-1.678</v>
          </cell>
          <cell r="AT35">
            <v>647.2</v>
          </cell>
          <cell r="AU35">
            <v>1148.2</v>
          </cell>
          <cell r="AV35">
            <v>501</v>
          </cell>
          <cell r="AW35">
            <v>0</v>
          </cell>
          <cell r="AX35">
            <v>510</v>
          </cell>
          <cell r="AY35">
            <v>510</v>
          </cell>
          <cell r="AZ35">
            <v>-1.796</v>
          </cell>
          <cell r="BA35">
            <v>-1.737</v>
          </cell>
          <cell r="BB35">
            <v>0.118</v>
          </cell>
          <cell r="BC35">
            <v>1.01737</v>
          </cell>
          <cell r="BD35">
            <v>0.8</v>
          </cell>
          <cell r="BE35">
            <v>101.4</v>
          </cell>
          <cell r="BF35">
            <v>1177.6</v>
          </cell>
          <cell r="BG35">
            <v>1278.4</v>
          </cell>
          <cell r="BH35">
            <v>100.8</v>
          </cell>
          <cell r="BI35">
            <v>0</v>
          </cell>
          <cell r="BJ35">
            <v>99.7</v>
          </cell>
          <cell r="BK35">
            <v>99.7</v>
          </cell>
          <cell r="BL35">
            <v>1.103</v>
          </cell>
          <cell r="BM35">
            <v>1278.4</v>
          </cell>
          <cell r="BN35">
            <v>1377.8</v>
          </cell>
          <cell r="BO35">
            <v>99.4000000000001</v>
          </cell>
          <cell r="BP35">
            <v>0</v>
          </cell>
          <cell r="BQ35">
            <v>98</v>
          </cell>
          <cell r="BR35">
            <v>98</v>
          </cell>
          <cell r="BS35">
            <v>1.429</v>
          </cell>
          <cell r="BT35">
            <v>1.266</v>
          </cell>
          <cell r="BU35">
            <v>-0.326</v>
          </cell>
          <cell r="BV35">
            <v>1.00326</v>
          </cell>
          <cell r="BW35">
            <v>0.5</v>
          </cell>
          <cell r="BX35">
            <v>101.2</v>
          </cell>
          <cell r="BY35">
            <v>1397.8</v>
          </cell>
          <cell r="BZ35">
            <v>1498.4</v>
          </cell>
          <cell r="CA35">
            <v>100.6</v>
          </cell>
          <cell r="CB35">
            <v>0</v>
          </cell>
          <cell r="CC35">
            <v>102</v>
          </cell>
          <cell r="CD35">
            <v>102</v>
          </cell>
          <cell r="CE35">
            <v>-1.373</v>
          </cell>
          <cell r="CF35">
            <v>1498.4</v>
          </cell>
          <cell r="CG35">
            <v>1599.4</v>
          </cell>
          <cell r="CH35">
            <v>101</v>
          </cell>
          <cell r="CI35">
            <v>0</v>
          </cell>
          <cell r="CJ35">
            <v>102.2</v>
          </cell>
          <cell r="CK35">
            <v>102.2</v>
          </cell>
          <cell r="CL35">
            <v>-1.174</v>
          </cell>
        </row>
        <row r="36">
          <cell r="A36">
            <v>33</v>
          </cell>
        </row>
        <row r="36">
          <cell r="C36" t="str">
            <v>01872</v>
          </cell>
        </row>
        <row r="36">
          <cell r="F36" t="str">
            <v>25</v>
          </cell>
          <cell r="G36" t="str">
            <v>03</v>
          </cell>
          <cell r="H36" t="str">
            <v>TRẦN NGỌC ÁNH</v>
          </cell>
          <cell r="I36" t="str">
            <v>NGUYỄN HẢI ĐĂNG</v>
          </cell>
          <cell r="J36" t="str">
            <v>Đồng hồ đo nước</v>
          </cell>
          <cell r="K36" t="str">
            <v>LXS-50E</v>
          </cell>
        </row>
        <row r="36">
          <cell r="M36" t="str">
            <v>2021 07 Y 8180</v>
          </cell>
        </row>
        <row r="36">
          <cell r="O36" t="str">
            <v>FG</v>
          </cell>
          <cell r="P36">
            <v>50</v>
          </cell>
          <cell r="Q36">
            <v>25</v>
          </cell>
          <cell r="R36">
            <v>0.8</v>
          </cell>
          <cell r="S36">
            <v>0.5</v>
          </cell>
          <cell r="T36">
            <v>2</v>
          </cell>
          <cell r="U36">
            <v>50</v>
          </cell>
          <cell r="V36">
            <v>0.2</v>
          </cell>
        </row>
        <row r="36">
          <cell r="AA36">
            <v>70623</v>
          </cell>
          <cell r="AB36" t="str">
            <v>23/3/2024</v>
          </cell>
          <cell r="AC36" t="str">
            <v>31-3-2025</v>
          </cell>
          <cell r="AD36" t="str">
            <v>Chi nhánh Luyện Đồng Lào Cai</v>
          </cell>
          <cell r="AE36" t="str">
            <v>Chi nhánh Luyện Đồng Lào Cai</v>
          </cell>
          <cell r="AF36" t="str">
            <v>Khu công nghiệp Tằng Loỏng, huyện Bảo Thắng, tình Lào Cai</v>
          </cell>
          <cell r="AG36" t="str">
            <v>VuKy</v>
          </cell>
          <cell r="AH36">
            <v>23</v>
          </cell>
          <cell r="AI36">
            <v>93</v>
          </cell>
          <cell r="AJ36">
            <v>2</v>
          </cell>
          <cell r="AK36">
            <v>8.75</v>
          </cell>
          <cell r="AL36">
            <v>507</v>
          </cell>
          <cell r="AM36">
            <v>154</v>
          </cell>
          <cell r="AN36">
            <v>655</v>
          </cell>
          <cell r="AO36">
            <v>501</v>
          </cell>
          <cell r="AP36">
            <v>0</v>
          </cell>
          <cell r="AQ36">
            <v>508.9</v>
          </cell>
          <cell r="AR36">
            <v>508.9</v>
          </cell>
          <cell r="AS36">
            <v>-1.552</v>
          </cell>
          <cell r="AT36">
            <v>655</v>
          </cell>
          <cell r="AU36">
            <v>1162</v>
          </cell>
          <cell r="AV36">
            <v>507</v>
          </cell>
          <cell r="AW36">
            <v>0</v>
          </cell>
          <cell r="AX36">
            <v>515.3</v>
          </cell>
          <cell r="AY36">
            <v>515.3</v>
          </cell>
          <cell r="AZ36">
            <v>-1.637</v>
          </cell>
          <cell r="BA36">
            <v>-1.595</v>
          </cell>
          <cell r="BB36">
            <v>0.085</v>
          </cell>
          <cell r="BC36">
            <v>1.01595</v>
          </cell>
          <cell r="BD36">
            <v>0.8</v>
          </cell>
          <cell r="BE36">
            <v>101.2</v>
          </cell>
          <cell r="BF36">
            <v>1176.6</v>
          </cell>
          <cell r="BG36">
            <v>1277.4</v>
          </cell>
          <cell r="BH36">
            <v>100.8</v>
          </cell>
          <cell r="BI36">
            <v>0</v>
          </cell>
          <cell r="BJ36">
            <v>100.9</v>
          </cell>
          <cell r="BK36">
            <v>100.9</v>
          </cell>
          <cell r="BL36">
            <v>-0.099</v>
          </cell>
          <cell r="BM36">
            <v>1277.4</v>
          </cell>
          <cell r="BN36">
            <v>1378.8</v>
          </cell>
          <cell r="BO36">
            <v>101.4</v>
          </cell>
          <cell r="BP36">
            <v>0</v>
          </cell>
          <cell r="BQ36">
            <v>101.6</v>
          </cell>
          <cell r="BR36">
            <v>101.6</v>
          </cell>
          <cell r="BS36">
            <v>-0.197</v>
          </cell>
          <cell r="BT36">
            <v>-0.148</v>
          </cell>
          <cell r="BU36">
            <v>0.098</v>
          </cell>
          <cell r="BV36">
            <v>0.99902</v>
          </cell>
          <cell r="BW36">
            <v>0.5</v>
          </cell>
          <cell r="BX36">
            <v>99.4</v>
          </cell>
          <cell r="BY36">
            <v>1394.6</v>
          </cell>
          <cell r="BZ36">
            <v>1495.4</v>
          </cell>
          <cell r="CA36">
            <v>100.8</v>
          </cell>
          <cell r="CB36">
            <v>0</v>
          </cell>
          <cell r="CC36">
            <v>103.8</v>
          </cell>
          <cell r="CD36">
            <v>103.8</v>
          </cell>
          <cell r="CE36">
            <v>-2.89</v>
          </cell>
          <cell r="CF36">
            <v>1495.4</v>
          </cell>
          <cell r="CG36">
            <v>1595.2</v>
          </cell>
          <cell r="CH36">
            <v>99.8</v>
          </cell>
          <cell r="CI36">
            <v>0</v>
          </cell>
          <cell r="CJ36">
            <v>102.7</v>
          </cell>
          <cell r="CK36">
            <v>102.7</v>
          </cell>
          <cell r="CL36">
            <v>-2.824</v>
          </cell>
        </row>
        <row r="37">
          <cell r="A37">
            <v>34</v>
          </cell>
        </row>
        <row r="37">
          <cell r="C37" t="str">
            <v>01873</v>
          </cell>
        </row>
        <row r="37">
          <cell r="F37" t="str">
            <v>25</v>
          </cell>
          <cell r="G37" t="str">
            <v>03</v>
          </cell>
          <cell r="H37" t="str">
            <v>TRẦN NGỌC ÁNH</v>
          </cell>
          <cell r="I37" t="str">
            <v>NGUYỄN HẢI ĐĂNG</v>
          </cell>
          <cell r="J37" t="str">
            <v>Đồng hồ đo nước</v>
          </cell>
          <cell r="K37" t="str">
            <v>Woltman</v>
          </cell>
        </row>
        <row r="37">
          <cell r="M37" t="str">
            <v>QJ17 3 9591</v>
          </cell>
        </row>
        <row r="37">
          <cell r="O37" t="str">
            <v>FG</v>
          </cell>
          <cell r="P37">
            <v>80</v>
          </cell>
          <cell r="Q37">
            <v>63</v>
          </cell>
          <cell r="R37">
            <v>2.016</v>
          </cell>
          <cell r="S37">
            <v>1.26</v>
          </cell>
          <cell r="T37">
            <v>2</v>
          </cell>
          <cell r="U37">
            <v>50</v>
          </cell>
          <cell r="V37">
            <v>0.5</v>
          </cell>
        </row>
        <row r="37">
          <cell r="AA37">
            <v>70624</v>
          </cell>
          <cell r="AB37" t="str">
            <v>23/3/2024</v>
          </cell>
          <cell r="AC37" t="str">
            <v>31-3-2025</v>
          </cell>
          <cell r="AD37" t="str">
            <v>Chi nhánh Luyện Đồng Lào Cai</v>
          </cell>
          <cell r="AE37" t="str">
            <v>Chi nhánh Luyện Đồng Lào Cai</v>
          </cell>
          <cell r="AF37" t="str">
            <v>Khu công nghiệp Tằng Loỏng, huyện Bảo Thắng, tình Lào Cai</v>
          </cell>
          <cell r="AG37" t="str">
            <v>VuKy</v>
          </cell>
          <cell r="AH37">
            <v>23</v>
          </cell>
          <cell r="AI37">
            <v>93</v>
          </cell>
          <cell r="AJ37">
            <v>2</v>
          </cell>
          <cell r="AK37">
            <v>22.05</v>
          </cell>
          <cell r="AL37">
            <v>1899</v>
          </cell>
          <cell r="AM37">
            <v>563.5</v>
          </cell>
          <cell r="AN37">
            <v>2255.5</v>
          </cell>
          <cell r="AO37">
            <v>1692</v>
          </cell>
          <cell r="AP37">
            <v>170.3</v>
          </cell>
          <cell r="AQ37">
            <v>1857.2</v>
          </cell>
          <cell r="AR37">
            <v>1686.9</v>
          </cell>
          <cell r="AS37">
            <v>0.302</v>
          </cell>
          <cell r="AT37">
            <v>2255.5</v>
          </cell>
          <cell r="AU37">
            <v>4804</v>
          </cell>
          <cell r="AV37">
            <v>2548.5</v>
          </cell>
          <cell r="AW37">
            <v>1857.2</v>
          </cell>
          <cell r="AX37">
            <v>4402.2</v>
          </cell>
          <cell r="AY37">
            <v>2545</v>
          </cell>
          <cell r="AZ37">
            <v>0.137</v>
          </cell>
          <cell r="BA37">
            <v>0.22</v>
          </cell>
          <cell r="BB37">
            <v>0.165</v>
          </cell>
          <cell r="BC37">
            <v>0.9978</v>
          </cell>
          <cell r="BD37">
            <v>2.016</v>
          </cell>
          <cell r="BE37">
            <v>99.6</v>
          </cell>
          <cell r="BF37">
            <v>4900.5</v>
          </cell>
          <cell r="BG37">
            <v>5000.5</v>
          </cell>
          <cell r="BH37">
            <v>100</v>
          </cell>
          <cell r="BI37">
            <v>0</v>
          </cell>
          <cell r="BJ37">
            <v>101.8</v>
          </cell>
          <cell r="BK37">
            <v>101.8</v>
          </cell>
          <cell r="BL37">
            <v>-1.768</v>
          </cell>
          <cell r="BM37">
            <v>5000.5</v>
          </cell>
          <cell r="BN37">
            <v>5100</v>
          </cell>
          <cell r="BO37">
            <v>99.5</v>
          </cell>
          <cell r="BP37">
            <v>0</v>
          </cell>
          <cell r="BQ37">
            <v>101.3</v>
          </cell>
          <cell r="BR37">
            <v>101.3</v>
          </cell>
          <cell r="BS37">
            <v>-1.777</v>
          </cell>
          <cell r="BT37">
            <v>-1.773</v>
          </cell>
          <cell r="BU37">
            <v>0.009</v>
          </cell>
          <cell r="BV37">
            <v>0.99991</v>
          </cell>
          <cell r="BW37">
            <v>1.26</v>
          </cell>
          <cell r="BX37">
            <v>100.8</v>
          </cell>
          <cell r="BY37">
            <v>5161.5</v>
          </cell>
          <cell r="BZ37">
            <v>5261.5</v>
          </cell>
          <cell r="CA37">
            <v>100</v>
          </cell>
          <cell r="CB37">
            <v>0</v>
          </cell>
          <cell r="CC37">
            <v>99.4</v>
          </cell>
          <cell r="CD37">
            <v>99.4</v>
          </cell>
          <cell r="CE37">
            <v>0.604</v>
          </cell>
          <cell r="CF37">
            <v>5261.5</v>
          </cell>
          <cell r="CG37">
            <v>5361.5</v>
          </cell>
          <cell r="CH37">
            <v>100</v>
          </cell>
          <cell r="CI37">
            <v>0</v>
          </cell>
          <cell r="CJ37">
            <v>99.2</v>
          </cell>
          <cell r="CK37">
            <v>99.2</v>
          </cell>
          <cell r="CL37">
            <v>0.806</v>
          </cell>
        </row>
        <row r="38">
          <cell r="A38">
            <v>35</v>
          </cell>
          <cell r="B38" t="str">
            <v>001822</v>
          </cell>
        </row>
        <row r="38">
          <cell r="F38" t="str">
            <v>25</v>
          </cell>
          <cell r="G38" t="str">
            <v>03</v>
          </cell>
          <cell r="H38" t="str">
            <v>TRẦN NGỌC ÁNH</v>
          </cell>
          <cell r="I38" t="str">
            <v>NGUYỄN HẢI ĐĂNG</v>
          </cell>
          <cell r="J38" t="str">
            <v>Đồng hồ đo nước lạnh có cơ cấu điện tử</v>
          </cell>
          <cell r="K38" t="str">
            <v>SITRANS F M MAG 5100 W</v>
          </cell>
          <cell r="L38" t="str">
            <v>SITRANS F M MAG 5000</v>
          </cell>
          <cell r="M38" t="str">
            <v>113203H363</v>
          </cell>
          <cell r="N38" t="str">
            <v>N1R3230064</v>
          </cell>
          <cell r="O38" t="str">
            <v>Siemens S.A.S - Pháp</v>
          </cell>
          <cell r="P38">
            <v>65</v>
          </cell>
          <cell r="Q38">
            <v>25</v>
          </cell>
          <cell r="R38">
            <v>0.634920634920635</v>
          </cell>
          <cell r="S38">
            <v>0.396825396825397</v>
          </cell>
          <cell r="T38">
            <v>2</v>
          </cell>
          <cell r="U38">
            <v>63</v>
          </cell>
          <cell r="V38">
            <v>0.1</v>
          </cell>
        </row>
        <row r="38">
          <cell r="Y38" t="str">
            <v>3,019881</v>
          </cell>
          <cell r="Z38" t="str">
            <v>PDM 4925-2019</v>
          </cell>
          <cell r="AA38" t="str">
            <v>3A 589444</v>
          </cell>
          <cell r="AB38" t="str">
            <v>22/3/2024</v>
          </cell>
          <cell r="AC38" t="str">
            <v>31-3-2027</v>
          </cell>
          <cell r="AD38" t="str">
            <v>CÔNG TY TNHH KYOCERA VIỆT NAM</v>
          </cell>
          <cell r="AE38" t="str">
            <v>CÔNG TY TNHH KYOCERA VIỆT NAM</v>
          </cell>
          <cell r="AF38" t="str">
            <v>Lô đất số B-1, Khu công nghiệp Thăng Long II, Xã Liêu Xá, Huyện Yên Mỹ, Tỉnh Hưng Yên, Việt Nam</v>
          </cell>
          <cell r="AG38" t="str">
            <v>aTuyen</v>
          </cell>
          <cell r="AH38">
            <v>24</v>
          </cell>
          <cell r="AI38">
            <v>81</v>
          </cell>
          <cell r="AJ38">
            <v>6</v>
          </cell>
          <cell r="AK38">
            <v>8.75</v>
          </cell>
          <cell r="AL38">
            <v>499</v>
          </cell>
          <cell r="AM38">
            <v>53.2</v>
          </cell>
          <cell r="AN38">
            <v>550.2</v>
          </cell>
          <cell r="AO38">
            <v>497</v>
          </cell>
          <cell r="AP38">
            <v>0</v>
          </cell>
          <cell r="AQ38">
            <v>502.5</v>
          </cell>
          <cell r="AR38">
            <v>502.5</v>
          </cell>
          <cell r="AS38">
            <v>-1.095</v>
          </cell>
          <cell r="AT38">
            <v>550.2</v>
          </cell>
          <cell r="AU38">
            <v>1055.2</v>
          </cell>
          <cell r="AV38">
            <v>505</v>
          </cell>
          <cell r="AW38">
            <v>0</v>
          </cell>
          <cell r="AX38">
            <v>511.9</v>
          </cell>
          <cell r="AY38">
            <v>511.9</v>
          </cell>
          <cell r="AZ38">
            <v>-1.366</v>
          </cell>
          <cell r="BA38">
            <v>-1.231</v>
          </cell>
          <cell r="BB38">
            <v>0.271</v>
          </cell>
          <cell r="BC38">
            <v>1.01231</v>
          </cell>
          <cell r="BD38">
            <v>0.634920634920635</v>
          </cell>
          <cell r="BE38">
            <v>25.2</v>
          </cell>
          <cell r="BF38">
            <v>1071.2</v>
          </cell>
          <cell r="BG38">
            <v>1096.4</v>
          </cell>
          <cell r="BH38">
            <v>25.2</v>
          </cell>
          <cell r="BI38">
            <v>0</v>
          </cell>
          <cell r="BJ38">
            <v>25.5</v>
          </cell>
          <cell r="BK38">
            <v>25.5</v>
          </cell>
          <cell r="BL38">
            <v>-1.176</v>
          </cell>
          <cell r="BM38">
            <v>1096.4</v>
          </cell>
          <cell r="BN38">
            <v>1121.7</v>
          </cell>
          <cell r="BO38">
            <v>25.3</v>
          </cell>
          <cell r="BP38">
            <v>0</v>
          </cell>
          <cell r="BQ38">
            <v>25.6</v>
          </cell>
          <cell r="BR38">
            <v>25.6</v>
          </cell>
          <cell r="BS38">
            <v>-1.172</v>
          </cell>
          <cell r="BT38">
            <v>-1.174</v>
          </cell>
          <cell r="BU38">
            <v>-0.004</v>
          </cell>
          <cell r="BV38">
            <v>1.00004</v>
          </cell>
          <cell r="BW38">
            <v>0.396825396825397</v>
          </cell>
          <cell r="BX38">
            <v>24.95</v>
          </cell>
          <cell r="BY38">
            <v>1139.8</v>
          </cell>
          <cell r="BZ38">
            <v>1164.8</v>
          </cell>
          <cell r="CA38">
            <v>25</v>
          </cell>
          <cell r="CB38">
            <v>0</v>
          </cell>
          <cell r="CC38">
            <v>25</v>
          </cell>
          <cell r="CD38">
            <v>25</v>
          </cell>
          <cell r="CE38">
            <v>0</v>
          </cell>
          <cell r="CF38">
            <v>1164.8</v>
          </cell>
          <cell r="CG38">
            <v>1189.7</v>
          </cell>
          <cell r="CH38">
            <v>24.9000000000001</v>
          </cell>
          <cell r="CI38">
            <v>0</v>
          </cell>
          <cell r="CJ38">
            <v>24.9</v>
          </cell>
          <cell r="CK38">
            <v>24.9</v>
          </cell>
          <cell r="CL38">
            <v>0</v>
          </cell>
        </row>
        <row r="39">
          <cell r="A39">
            <v>36</v>
          </cell>
        </row>
        <row r="39">
          <cell r="C39" t="str">
            <v>01954</v>
          </cell>
        </row>
        <row r="39">
          <cell r="F39" t="str">
            <v>25</v>
          </cell>
          <cell r="G39" t="str">
            <v>03</v>
          </cell>
          <cell r="H39" t="str">
            <v>TRẦN NGỌC ÁNH</v>
          </cell>
          <cell r="I39" t="str">
            <v>NGUYỄN HẢI ĐĂNG</v>
          </cell>
          <cell r="J39" t="str">
            <v>Đồng hồ đo nước</v>
          </cell>
          <cell r="K39" t="str">
            <v>JS16-07</v>
          </cell>
        </row>
        <row r="39">
          <cell r="M39" t="str">
            <v>79079024</v>
          </cell>
        </row>
        <row r="39">
          <cell r="O39" t="str">
            <v>Apator Powogaz S.A. - Ba Lan</v>
          </cell>
          <cell r="P39">
            <v>40</v>
          </cell>
          <cell r="Q39">
            <v>16</v>
          </cell>
          <cell r="R39">
            <v>0.256</v>
          </cell>
          <cell r="S39">
            <v>0.16</v>
          </cell>
          <cell r="T39">
            <v>2</v>
          </cell>
          <cell r="U39">
            <v>100</v>
          </cell>
          <cell r="V39">
            <v>0.05</v>
          </cell>
        </row>
        <row r="39">
          <cell r="AA39">
            <v>70620</v>
          </cell>
          <cell r="AB39" t="str">
            <v>25/3/2024</v>
          </cell>
          <cell r="AC39" t="str">
            <v>31-3-2025</v>
          </cell>
          <cell r="AD39" t="str">
            <v>TRUNG TÂM NƯỚC SINH HOẠT VÀ VSNT THANH HÓA</v>
          </cell>
          <cell r="AE39" t="str">
            <v>TRUNG TÂM NƯỚC SINH HOẠT VÀ VSNT THANH HÓA</v>
          </cell>
        </row>
        <row r="39">
          <cell r="AG39" t="str">
            <v>SonNguyen</v>
          </cell>
          <cell r="AH39">
            <v>23</v>
          </cell>
          <cell r="AI39">
            <v>88</v>
          </cell>
          <cell r="AJ39">
            <v>2</v>
          </cell>
          <cell r="AK39">
            <v>5.6</v>
          </cell>
          <cell r="AL39">
            <v>502</v>
          </cell>
          <cell r="AM39">
            <v>62.1</v>
          </cell>
          <cell r="AN39">
            <v>565.1</v>
          </cell>
          <cell r="AO39">
            <v>503</v>
          </cell>
          <cell r="AP39">
            <v>0</v>
          </cell>
          <cell r="AQ39">
            <v>511.6</v>
          </cell>
          <cell r="AR39">
            <v>511.6</v>
          </cell>
          <cell r="AS39">
            <v>-1.681</v>
          </cell>
          <cell r="AT39">
            <v>565.1</v>
          </cell>
          <cell r="AU39">
            <v>1062.1</v>
          </cell>
          <cell r="AV39">
            <v>497</v>
          </cell>
          <cell r="AW39">
            <v>0</v>
          </cell>
          <cell r="AX39">
            <v>506.3</v>
          </cell>
          <cell r="AY39">
            <v>506.3</v>
          </cell>
          <cell r="AZ39">
            <v>-1.871</v>
          </cell>
          <cell r="BA39">
            <v>-1.776</v>
          </cell>
          <cell r="BB39">
            <v>0.19</v>
          </cell>
          <cell r="BC39">
            <v>1.01776</v>
          </cell>
          <cell r="BD39">
            <v>0.256</v>
          </cell>
          <cell r="BE39">
            <v>10.12</v>
          </cell>
          <cell r="BF39">
            <v>1068.15</v>
          </cell>
          <cell r="BG39">
            <v>1078.2</v>
          </cell>
          <cell r="BH39">
            <v>10.05</v>
          </cell>
          <cell r="BI39">
            <v>0</v>
          </cell>
          <cell r="BJ39">
            <v>10.1</v>
          </cell>
          <cell r="BK39">
            <v>10.1</v>
          </cell>
          <cell r="BL39">
            <v>-0.495</v>
          </cell>
          <cell r="BM39">
            <v>1078.2</v>
          </cell>
          <cell r="BN39">
            <v>1088.15</v>
          </cell>
          <cell r="BO39">
            <v>9.95000000000005</v>
          </cell>
          <cell r="BP39">
            <v>0</v>
          </cell>
          <cell r="BQ39">
            <v>10</v>
          </cell>
          <cell r="BR39">
            <v>10</v>
          </cell>
          <cell r="BS39">
            <v>-0.5</v>
          </cell>
          <cell r="BT39">
            <v>-0.498</v>
          </cell>
          <cell r="BU39">
            <v>0.005</v>
          </cell>
          <cell r="BV39">
            <v>0.99995</v>
          </cell>
          <cell r="BW39">
            <v>0.16</v>
          </cell>
          <cell r="BX39">
            <v>10.1</v>
          </cell>
          <cell r="BY39">
            <v>1092.35</v>
          </cell>
          <cell r="BZ39">
            <v>1102.3</v>
          </cell>
          <cell r="CA39">
            <v>9.95000000000005</v>
          </cell>
          <cell r="CB39">
            <v>0</v>
          </cell>
          <cell r="CC39">
            <v>9.8</v>
          </cell>
          <cell r="CD39">
            <v>9.8</v>
          </cell>
          <cell r="CE39">
            <v>1.531</v>
          </cell>
          <cell r="CF39">
            <v>1102.3</v>
          </cell>
          <cell r="CG39">
            <v>1112.4</v>
          </cell>
          <cell r="CH39">
            <v>10.0999999999999</v>
          </cell>
          <cell r="CI39">
            <v>0</v>
          </cell>
          <cell r="CJ39">
            <v>9.9</v>
          </cell>
          <cell r="CK39">
            <v>9.9</v>
          </cell>
          <cell r="CL39">
            <v>2.02</v>
          </cell>
        </row>
        <row r="40">
          <cell r="A40">
            <v>37</v>
          </cell>
        </row>
        <row r="40">
          <cell r="C40" t="str">
            <v>01955</v>
          </cell>
        </row>
        <row r="40">
          <cell r="F40" t="str">
            <v>25</v>
          </cell>
          <cell r="G40" t="str">
            <v>03</v>
          </cell>
          <cell r="H40" t="str">
            <v>TRẦN NGỌC ÁNH</v>
          </cell>
          <cell r="I40" t="str">
            <v>NGUYỄN HẢI ĐĂNG</v>
          </cell>
          <cell r="J40" t="str">
            <v>Đồng hồ đo nước</v>
          </cell>
          <cell r="K40" t="str">
            <v>JS16-07</v>
          </cell>
        </row>
        <row r="40">
          <cell r="M40" t="str">
            <v>79079022</v>
          </cell>
        </row>
        <row r="40">
          <cell r="O40" t="str">
            <v>Apator Powogaz S.A. - Ba Lan</v>
          </cell>
          <cell r="P40">
            <v>40</v>
          </cell>
          <cell r="Q40">
            <v>16</v>
          </cell>
          <cell r="R40">
            <v>0.256</v>
          </cell>
          <cell r="S40">
            <v>0.16</v>
          </cell>
          <cell r="T40">
            <v>2</v>
          </cell>
          <cell r="U40">
            <v>100</v>
          </cell>
          <cell r="V40">
            <v>0.05</v>
          </cell>
        </row>
        <row r="40">
          <cell r="AA40">
            <v>70621</v>
          </cell>
          <cell r="AB40" t="str">
            <v>25/3/2024</v>
          </cell>
          <cell r="AC40" t="str">
            <v>31-3-2025</v>
          </cell>
          <cell r="AD40" t="str">
            <v>TRUNG TÂM NƯỚC SINH HOẠT VÀ VSNT THANH HÓA</v>
          </cell>
          <cell r="AE40" t="str">
            <v>TRUNG TÂM NƯỚC SINH HOẠT VÀ VSNT THANH HÓA</v>
          </cell>
        </row>
        <row r="40">
          <cell r="AG40" t="str">
            <v>SonNguyen</v>
          </cell>
          <cell r="AH40">
            <v>23</v>
          </cell>
          <cell r="AI40">
            <v>88</v>
          </cell>
          <cell r="AJ40">
            <v>2</v>
          </cell>
          <cell r="AK40">
            <v>5.6</v>
          </cell>
          <cell r="AL40">
            <v>502</v>
          </cell>
          <cell r="AM40">
            <v>93</v>
          </cell>
          <cell r="AN40">
            <v>597</v>
          </cell>
          <cell r="AO40">
            <v>504</v>
          </cell>
          <cell r="AP40">
            <v>0</v>
          </cell>
          <cell r="AQ40">
            <v>509.1</v>
          </cell>
          <cell r="AR40">
            <v>509.1</v>
          </cell>
          <cell r="AS40">
            <v>-1.002</v>
          </cell>
          <cell r="AT40">
            <v>597</v>
          </cell>
          <cell r="AU40">
            <v>1095</v>
          </cell>
          <cell r="AV40">
            <v>498</v>
          </cell>
          <cell r="AW40">
            <v>0</v>
          </cell>
          <cell r="AX40">
            <v>503.9</v>
          </cell>
          <cell r="AY40">
            <v>503.9</v>
          </cell>
          <cell r="AZ40">
            <v>-1.185</v>
          </cell>
          <cell r="BA40">
            <v>-1.094</v>
          </cell>
          <cell r="BB40">
            <v>0.183</v>
          </cell>
          <cell r="BC40">
            <v>1.01094</v>
          </cell>
          <cell r="BD40">
            <v>0.256</v>
          </cell>
          <cell r="BE40">
            <v>9.96</v>
          </cell>
          <cell r="BF40">
            <v>1104.1</v>
          </cell>
          <cell r="BG40">
            <v>1114.2</v>
          </cell>
          <cell r="BH40">
            <v>10.0999999999999</v>
          </cell>
          <cell r="BI40">
            <v>0</v>
          </cell>
          <cell r="BJ40">
            <v>10.3</v>
          </cell>
          <cell r="BK40">
            <v>10.3</v>
          </cell>
          <cell r="BL40">
            <v>-1.942</v>
          </cell>
          <cell r="BM40">
            <v>1114.2</v>
          </cell>
          <cell r="BN40">
            <v>1124.35</v>
          </cell>
          <cell r="BO40">
            <v>10.1500000000001</v>
          </cell>
          <cell r="BP40">
            <v>0</v>
          </cell>
          <cell r="BQ40">
            <v>10.3</v>
          </cell>
          <cell r="BR40">
            <v>10.3</v>
          </cell>
          <cell r="BS40">
            <v>-1.456</v>
          </cell>
          <cell r="BT40">
            <v>-1.699</v>
          </cell>
          <cell r="BU40">
            <v>-0.486</v>
          </cell>
          <cell r="BV40">
            <v>1.00486</v>
          </cell>
          <cell r="BW40">
            <v>0.16</v>
          </cell>
          <cell r="BX40">
            <v>9.94</v>
          </cell>
          <cell r="BY40">
            <v>1130.6</v>
          </cell>
          <cell r="BZ40">
            <v>1140.75</v>
          </cell>
          <cell r="CA40">
            <v>10.1500000000001</v>
          </cell>
          <cell r="CB40">
            <v>0</v>
          </cell>
          <cell r="CC40">
            <v>10.5</v>
          </cell>
          <cell r="CD40">
            <v>10.5</v>
          </cell>
          <cell r="CE40">
            <v>-3.333</v>
          </cell>
          <cell r="CF40">
            <v>1140.75</v>
          </cell>
          <cell r="CG40">
            <v>1150.7</v>
          </cell>
          <cell r="CH40">
            <v>9.95000000000005</v>
          </cell>
          <cell r="CI40">
            <v>0</v>
          </cell>
          <cell r="CJ40">
            <v>10.3</v>
          </cell>
          <cell r="CK40">
            <v>10.3</v>
          </cell>
          <cell r="CL40">
            <v>-3.398</v>
          </cell>
        </row>
        <row r="41">
          <cell r="A41">
            <v>38</v>
          </cell>
          <cell r="B41" t="str">
            <v>001825</v>
          </cell>
        </row>
        <row r="41">
          <cell r="F41" t="str">
            <v>25</v>
          </cell>
          <cell r="G41" t="str">
            <v>03</v>
          </cell>
          <cell r="H41" t="str">
            <v>TRẦN NGỌC ÁNH</v>
          </cell>
          <cell r="I41" t="str">
            <v>NGUYỄN HẢI ĐĂNG</v>
          </cell>
          <cell r="J41" t="str">
            <v>Đồng hồ đo nước</v>
          </cell>
          <cell r="K41" t="str">
            <v>MWN300-08</v>
          </cell>
        </row>
        <row r="41">
          <cell r="M41" t="str">
            <v>75110549</v>
          </cell>
        </row>
        <row r="41">
          <cell r="O41" t="str">
            <v>Apator Powogaz S.A. - Ba Lan</v>
          </cell>
          <cell r="P41">
            <v>300</v>
          </cell>
          <cell r="Q41">
            <v>1600</v>
          </cell>
          <cell r="R41">
            <v>20.48</v>
          </cell>
          <cell r="S41">
            <v>12.8</v>
          </cell>
          <cell r="T41">
            <v>2</v>
          </cell>
          <cell r="U41">
            <v>125</v>
          </cell>
          <cell r="V41">
            <v>5</v>
          </cell>
        </row>
        <row r="41">
          <cell r="Z41" t="str">
            <v>PDM 356-2022</v>
          </cell>
          <cell r="AA41" t="str">
            <v>3A 582515</v>
          </cell>
          <cell r="AB41" t="str">
            <v>25/3/2024</v>
          </cell>
          <cell r="AC41" t="str">
            <v>31-3-2029</v>
          </cell>
          <cell r="AD41" t="str">
            <v>TRUNG TÂM NƯỚC SINH HOẠT VÀ VSNT THANH HÓA</v>
          </cell>
          <cell r="AE41" t="str">
            <v>TRUNG TÂM NƯỚC SINH HOẠT VÀ VSNT THANH HÓA</v>
          </cell>
        </row>
        <row r="41">
          <cell r="AG41" t="str">
            <v>SonNguyen</v>
          </cell>
          <cell r="AH41">
            <v>23</v>
          </cell>
          <cell r="AI41">
            <v>88</v>
          </cell>
          <cell r="AJ41">
            <v>6</v>
          </cell>
          <cell r="AK41">
            <v>560</v>
          </cell>
          <cell r="AL41">
            <v>53119</v>
          </cell>
          <cell r="AM41">
            <v>9220</v>
          </cell>
          <cell r="AN41">
            <v>68035</v>
          </cell>
          <cell r="AO41">
            <v>58815</v>
          </cell>
          <cell r="AP41">
            <v>194.4</v>
          </cell>
          <cell r="AQ41">
            <v>58467.5</v>
          </cell>
          <cell r="AR41">
            <v>58273.1</v>
          </cell>
          <cell r="AS41">
            <v>0.93</v>
          </cell>
          <cell r="AT41">
            <v>68035</v>
          </cell>
          <cell r="AU41">
            <v>232625</v>
          </cell>
          <cell r="AV41">
            <v>164590</v>
          </cell>
          <cell r="AW41">
            <v>58467.5</v>
          </cell>
          <cell r="AX41">
            <v>221544.1</v>
          </cell>
          <cell r="AY41">
            <v>163076.6</v>
          </cell>
          <cell r="AZ41">
            <v>0.919</v>
          </cell>
          <cell r="BA41">
            <v>0.925</v>
          </cell>
          <cell r="BB41">
            <v>0.011</v>
          </cell>
          <cell r="BC41">
            <v>0.99075</v>
          </cell>
          <cell r="BD41">
            <v>20.48</v>
          </cell>
          <cell r="BE41">
            <v>1000</v>
          </cell>
          <cell r="BF41">
            <v>233295</v>
          </cell>
          <cell r="BG41">
            <v>234265</v>
          </cell>
          <cell r="BH41">
            <v>970</v>
          </cell>
          <cell r="BI41">
            <v>221544.1</v>
          </cell>
          <cell r="BJ41">
            <v>222503.7</v>
          </cell>
          <cell r="BK41">
            <v>959.600000000006</v>
          </cell>
          <cell r="BL41">
            <v>1.084</v>
          </cell>
          <cell r="BM41">
            <v>234265</v>
          </cell>
          <cell r="BN41">
            <v>236480</v>
          </cell>
          <cell r="BO41">
            <v>2215</v>
          </cell>
          <cell r="BP41">
            <v>222503.7</v>
          </cell>
          <cell r="BQ41">
            <v>224696.4</v>
          </cell>
          <cell r="BR41">
            <v>2192.69999999998</v>
          </cell>
          <cell r="BS41">
            <v>1.017</v>
          </cell>
          <cell r="BT41">
            <v>1.051</v>
          </cell>
          <cell r="BU41">
            <v>0.067</v>
          </cell>
          <cell r="BV41">
            <v>0.99933</v>
          </cell>
          <cell r="BW41">
            <v>12.8</v>
          </cell>
          <cell r="BX41">
            <v>1000</v>
          </cell>
          <cell r="BY41">
            <v>236930</v>
          </cell>
          <cell r="BZ41">
            <v>237925</v>
          </cell>
          <cell r="CA41">
            <v>995</v>
          </cell>
          <cell r="CB41">
            <v>224696.4</v>
          </cell>
          <cell r="CC41">
            <v>225698.5</v>
          </cell>
          <cell r="CD41">
            <v>1002.10000000001</v>
          </cell>
          <cell r="CE41">
            <v>-0.709</v>
          </cell>
          <cell r="CF41">
            <v>237925</v>
          </cell>
          <cell r="CG41">
            <v>239885</v>
          </cell>
          <cell r="CH41">
            <v>1960</v>
          </cell>
          <cell r="CI41">
            <v>225698.5</v>
          </cell>
          <cell r="CJ41">
            <v>227665.3</v>
          </cell>
          <cell r="CK41">
            <v>1966.79999999999</v>
          </cell>
          <cell r="CL41">
            <v>-0.346</v>
          </cell>
        </row>
        <row r="42">
          <cell r="A42">
            <v>39</v>
          </cell>
          <cell r="B42" t="str">
            <v>001826</v>
          </cell>
        </row>
        <row r="42">
          <cell r="F42" t="str">
            <v>25</v>
          </cell>
          <cell r="G42" t="str">
            <v>03</v>
          </cell>
          <cell r="H42" t="str">
            <v>TRẦN NGỌC ÁNH</v>
          </cell>
          <cell r="I42" t="str">
            <v>NGUYỄN HẢI ĐĂNG</v>
          </cell>
          <cell r="J42" t="str">
            <v>Đồng hồ đo nước</v>
          </cell>
          <cell r="K42" t="str">
            <v>JS6.3-08</v>
          </cell>
        </row>
        <row r="42">
          <cell r="M42" t="str">
            <v>75316036</v>
          </cell>
        </row>
        <row r="42">
          <cell r="O42" t="str">
            <v>Apator Powogaz S.A. - Ba Lan</v>
          </cell>
          <cell r="P42">
            <v>25</v>
          </cell>
          <cell r="Q42">
            <v>6.3</v>
          </cell>
          <cell r="R42">
            <v>0.1008</v>
          </cell>
          <cell r="S42">
            <v>0.063</v>
          </cell>
          <cell r="T42">
            <v>2</v>
          </cell>
          <cell r="U42">
            <v>100</v>
          </cell>
          <cell r="V42">
            <v>0.1</v>
          </cell>
        </row>
        <row r="42">
          <cell r="Z42" t="str">
            <v>PDM 2921-2021</v>
          </cell>
          <cell r="AA42" t="str">
            <v>3A 582514</v>
          </cell>
          <cell r="AB42" t="str">
            <v>25/3/2024</v>
          </cell>
          <cell r="AC42" t="str">
            <v>31-3-2029</v>
          </cell>
          <cell r="AD42" t="str">
            <v>TRUNG TÂM NƯỚC SINH HOẠT VÀ VSNT THANH HÓA</v>
          </cell>
          <cell r="AE42" t="str">
            <v>TRUNG TÂM NƯỚC SINH HOẠT VÀ VSNT THANH HÓA</v>
          </cell>
        </row>
        <row r="42">
          <cell r="AG42" t="str">
            <v>SonNguyen</v>
          </cell>
          <cell r="AH42">
            <v>23</v>
          </cell>
          <cell r="AI42">
            <v>88</v>
          </cell>
          <cell r="AJ42">
            <v>6</v>
          </cell>
          <cell r="AK42">
            <v>2.205</v>
          </cell>
          <cell r="AL42">
            <v>99.4</v>
          </cell>
          <cell r="AM42">
            <v>146.1</v>
          </cell>
          <cell r="AN42">
            <v>246.7</v>
          </cell>
          <cell r="AO42">
            <v>100.6</v>
          </cell>
          <cell r="AP42">
            <v>0</v>
          </cell>
          <cell r="AQ42">
            <v>100.7</v>
          </cell>
          <cell r="AR42">
            <v>100.7</v>
          </cell>
          <cell r="AS42">
            <v>-0.099</v>
          </cell>
          <cell r="AT42">
            <v>246.7</v>
          </cell>
          <cell r="AU42">
            <v>347.7</v>
          </cell>
          <cell r="AV42">
            <v>101</v>
          </cell>
          <cell r="AW42">
            <v>0</v>
          </cell>
          <cell r="AX42">
            <v>101.1</v>
          </cell>
          <cell r="AY42">
            <v>101.1</v>
          </cell>
          <cell r="AZ42">
            <v>-0.099</v>
          </cell>
          <cell r="BA42">
            <v>-0.099</v>
          </cell>
          <cell r="BB42">
            <v>0</v>
          </cell>
          <cell r="BC42">
            <v>1.00099</v>
          </cell>
          <cell r="BD42">
            <v>0.1008</v>
          </cell>
          <cell r="BE42">
            <v>25.3</v>
          </cell>
          <cell r="BF42">
            <v>351.4</v>
          </cell>
          <cell r="BG42">
            <v>376.6</v>
          </cell>
          <cell r="BH42">
            <v>25.2</v>
          </cell>
          <cell r="BI42">
            <v>0</v>
          </cell>
          <cell r="BJ42">
            <v>25.3</v>
          </cell>
          <cell r="BK42">
            <v>25.3</v>
          </cell>
          <cell r="BL42">
            <v>-0.395</v>
          </cell>
          <cell r="BM42">
            <v>376.6</v>
          </cell>
          <cell r="BN42">
            <v>401.8</v>
          </cell>
          <cell r="BO42">
            <v>25.2</v>
          </cell>
          <cell r="BP42">
            <v>0</v>
          </cell>
          <cell r="BQ42">
            <v>25.3</v>
          </cell>
          <cell r="BR42">
            <v>25.3</v>
          </cell>
          <cell r="BS42">
            <v>-0.395</v>
          </cell>
          <cell r="BT42">
            <v>-0.395</v>
          </cell>
          <cell r="BU42">
            <v>0</v>
          </cell>
          <cell r="BV42">
            <v>1</v>
          </cell>
          <cell r="BW42">
            <v>0.063</v>
          </cell>
          <cell r="BX42">
            <v>24.85</v>
          </cell>
          <cell r="BY42">
            <v>404</v>
          </cell>
          <cell r="BZ42">
            <v>429</v>
          </cell>
          <cell r="CA42">
            <v>25</v>
          </cell>
          <cell r="CB42">
            <v>0</v>
          </cell>
          <cell r="CC42">
            <v>24.9</v>
          </cell>
          <cell r="CD42">
            <v>24.9</v>
          </cell>
          <cell r="CE42">
            <v>0.402</v>
          </cell>
          <cell r="CF42">
            <v>429</v>
          </cell>
          <cell r="CG42">
            <v>454.1</v>
          </cell>
          <cell r="CH42">
            <v>25.1</v>
          </cell>
          <cell r="CI42">
            <v>0</v>
          </cell>
          <cell r="CJ42">
            <v>24.9</v>
          </cell>
          <cell r="CK42">
            <v>24.9</v>
          </cell>
          <cell r="CL42">
            <v>0.803</v>
          </cell>
        </row>
        <row r="43">
          <cell r="A43">
            <v>40</v>
          </cell>
          <cell r="B43" t="str">
            <v>001827</v>
          </cell>
        </row>
        <row r="43">
          <cell r="F43" t="str">
            <v>25</v>
          </cell>
          <cell r="G43" t="str">
            <v>03</v>
          </cell>
          <cell r="H43" t="str">
            <v>TRẦN NGỌC ÁNH</v>
          </cell>
          <cell r="I43" t="str">
            <v>NGUYỄN HẢI ĐĂNG</v>
          </cell>
          <cell r="J43" t="str">
            <v>Đồng hồ đo nước</v>
          </cell>
          <cell r="K43" t="str">
            <v>JS6.3-08</v>
          </cell>
        </row>
        <row r="43">
          <cell r="M43" t="str">
            <v>75316030</v>
          </cell>
        </row>
        <row r="43">
          <cell r="O43" t="str">
            <v>Apator Powogaz S.A. - Ba Lan</v>
          </cell>
          <cell r="P43">
            <v>25</v>
          </cell>
          <cell r="Q43">
            <v>6.3</v>
          </cell>
          <cell r="R43">
            <v>0.1008</v>
          </cell>
          <cell r="S43">
            <v>0.063</v>
          </cell>
          <cell r="T43">
            <v>2</v>
          </cell>
          <cell r="U43">
            <v>100</v>
          </cell>
          <cell r="V43">
            <v>0.1</v>
          </cell>
        </row>
        <row r="43">
          <cell r="Z43" t="str">
            <v>PDM 2921-2021</v>
          </cell>
          <cell r="AA43" t="str">
            <v>3A 582513</v>
          </cell>
          <cell r="AB43" t="str">
            <v>25/3/2024</v>
          </cell>
          <cell r="AC43" t="str">
            <v>31-3-2029</v>
          </cell>
          <cell r="AD43" t="str">
            <v>TRUNG TÂM NƯỚC SINH HOẠT VÀ VSNT THANH HÓA</v>
          </cell>
          <cell r="AE43" t="str">
            <v>TRUNG TÂM NƯỚC SINH HOẠT VÀ VSNT THANH HÓA</v>
          </cell>
        </row>
        <row r="43">
          <cell r="AG43" t="str">
            <v>SonNguyen</v>
          </cell>
          <cell r="AH43">
            <v>23</v>
          </cell>
          <cell r="AI43">
            <v>88</v>
          </cell>
          <cell r="AJ43">
            <v>6</v>
          </cell>
          <cell r="AK43">
            <v>2.205</v>
          </cell>
          <cell r="AL43">
            <v>101.2</v>
          </cell>
          <cell r="AM43">
            <v>22.9</v>
          </cell>
          <cell r="AN43">
            <v>122.3</v>
          </cell>
          <cell r="AO43">
            <v>99.4</v>
          </cell>
          <cell r="AP43">
            <v>0</v>
          </cell>
          <cell r="AQ43">
            <v>98.5</v>
          </cell>
          <cell r="AR43">
            <v>98.5</v>
          </cell>
          <cell r="AS43">
            <v>0.914</v>
          </cell>
          <cell r="AT43">
            <v>122.3</v>
          </cell>
          <cell r="AU43">
            <v>222.9</v>
          </cell>
          <cell r="AV43">
            <v>100.6</v>
          </cell>
          <cell r="AW43">
            <v>0</v>
          </cell>
          <cell r="AX43">
            <v>99.8</v>
          </cell>
          <cell r="AY43">
            <v>99.8</v>
          </cell>
          <cell r="AZ43">
            <v>0.795</v>
          </cell>
          <cell r="BA43">
            <v>0.855</v>
          </cell>
          <cell r="BB43">
            <v>0.119</v>
          </cell>
          <cell r="BC43">
            <v>0.99145</v>
          </cell>
          <cell r="BD43">
            <v>0.1008</v>
          </cell>
          <cell r="BE43">
            <v>25.15</v>
          </cell>
          <cell r="BF43">
            <v>225.8</v>
          </cell>
          <cell r="BG43">
            <v>251.2</v>
          </cell>
          <cell r="BH43">
            <v>25.4</v>
          </cell>
          <cell r="BI43">
            <v>0</v>
          </cell>
          <cell r="BJ43">
            <v>25.7</v>
          </cell>
          <cell r="BK43">
            <v>25.7</v>
          </cell>
          <cell r="BL43">
            <v>-1.167</v>
          </cell>
          <cell r="BM43">
            <v>251.2</v>
          </cell>
          <cell r="BN43">
            <v>276.3</v>
          </cell>
          <cell r="BO43">
            <v>25.1</v>
          </cell>
          <cell r="BP43">
            <v>0</v>
          </cell>
          <cell r="BQ43">
            <v>25.3</v>
          </cell>
          <cell r="BR43">
            <v>25.3</v>
          </cell>
          <cell r="BS43">
            <v>-0.791</v>
          </cell>
          <cell r="BT43">
            <v>-0.979</v>
          </cell>
          <cell r="BU43">
            <v>-0.376</v>
          </cell>
          <cell r="BV43">
            <v>1.00376</v>
          </cell>
          <cell r="BW43">
            <v>0.063</v>
          </cell>
          <cell r="BX43">
            <v>25.3</v>
          </cell>
          <cell r="BY43">
            <v>277.8</v>
          </cell>
          <cell r="BZ43">
            <v>303.1</v>
          </cell>
          <cell r="CA43">
            <v>25.3</v>
          </cell>
          <cell r="CB43">
            <v>0</v>
          </cell>
          <cell r="CC43">
            <v>26.2</v>
          </cell>
          <cell r="CD43">
            <v>26.2</v>
          </cell>
          <cell r="CE43">
            <v>-3.435</v>
          </cell>
          <cell r="CF43">
            <v>303.1</v>
          </cell>
          <cell r="CG43">
            <v>328.1</v>
          </cell>
          <cell r="CH43">
            <v>25</v>
          </cell>
          <cell r="CI43">
            <v>0</v>
          </cell>
          <cell r="CJ43">
            <v>25.9</v>
          </cell>
          <cell r="CK43">
            <v>25.9</v>
          </cell>
          <cell r="CL43">
            <v>-3.475</v>
          </cell>
        </row>
        <row r="44">
          <cell r="A44">
            <v>41</v>
          </cell>
          <cell r="B44" t="str">
            <v>001828</v>
          </cell>
        </row>
        <row r="44">
          <cell r="F44" t="str">
            <v>25</v>
          </cell>
          <cell r="G44" t="str">
            <v>03</v>
          </cell>
          <cell r="H44" t="str">
            <v>TRẦN NGỌC ÁNH</v>
          </cell>
          <cell r="I44" t="str">
            <v>NGUYỄN HẢI ĐĂNG</v>
          </cell>
          <cell r="J44" t="str">
            <v>Đồng hồ đo nước</v>
          </cell>
          <cell r="K44" t="str">
            <v>JS10-08</v>
          </cell>
        </row>
        <row r="44">
          <cell r="M44" t="str">
            <v>75315943</v>
          </cell>
        </row>
        <row r="44">
          <cell r="O44" t="str">
            <v>Apator Powogaz S.A. - Ba Lan</v>
          </cell>
          <cell r="P44" t="str">
            <v>32</v>
          </cell>
          <cell r="Q44" t="str">
            <v>10</v>
          </cell>
          <cell r="R44" t="str">
            <v>0.16</v>
          </cell>
          <cell r="S44" t="str">
            <v>0.1</v>
          </cell>
          <cell r="T44">
            <v>2</v>
          </cell>
          <cell r="U44">
            <v>100</v>
          </cell>
          <cell r="V44">
            <v>0.1</v>
          </cell>
        </row>
        <row r="44">
          <cell r="Z44" t="str">
            <v>PDM 2922-2021</v>
          </cell>
          <cell r="AA44" t="str">
            <v>3A 582512</v>
          </cell>
          <cell r="AB44" t="str">
            <v>25/3/2024</v>
          </cell>
          <cell r="AC44" t="str">
            <v>31-3-2029</v>
          </cell>
          <cell r="AD44" t="str">
            <v>TRUNG TÂM NƯỚC SINH HOẠT VÀ VSNT THANH HÓA</v>
          </cell>
          <cell r="AE44" t="str">
            <v>TRUNG TÂM NƯỚC SINH HOẠT VÀ VSNT THANH HÓA</v>
          </cell>
        </row>
        <row r="44">
          <cell r="AG44" t="str">
            <v>SonNguyen</v>
          </cell>
          <cell r="AH44">
            <v>23</v>
          </cell>
          <cell r="AI44">
            <v>88</v>
          </cell>
          <cell r="AJ44">
            <v>6</v>
          </cell>
          <cell r="AK44">
            <v>2.205</v>
          </cell>
          <cell r="AL44">
            <v>100.4</v>
          </cell>
          <cell r="AM44">
            <v>239.6</v>
          </cell>
          <cell r="AN44">
            <v>340.2</v>
          </cell>
          <cell r="AO44">
            <v>100.6</v>
          </cell>
          <cell r="AP44">
            <v>0</v>
          </cell>
          <cell r="AQ44">
            <v>101.3</v>
          </cell>
          <cell r="AR44">
            <v>101.3</v>
          </cell>
          <cell r="AS44">
            <v>-0.691</v>
          </cell>
          <cell r="AT44">
            <v>340.2</v>
          </cell>
          <cell r="AU44">
            <v>441.2</v>
          </cell>
          <cell r="AV44">
            <v>101</v>
          </cell>
          <cell r="AW44">
            <v>0</v>
          </cell>
          <cell r="AX44">
            <v>101.6</v>
          </cell>
          <cell r="AY44">
            <v>101.6</v>
          </cell>
          <cell r="AZ44">
            <v>-0.594</v>
          </cell>
          <cell r="BA44">
            <v>-0.643</v>
          </cell>
          <cell r="BB44">
            <v>-0.097</v>
          </cell>
          <cell r="BC44">
            <v>1.00643</v>
          </cell>
          <cell r="BD44">
            <v>0.1008</v>
          </cell>
          <cell r="BE44">
            <v>25.1</v>
          </cell>
          <cell r="BF44">
            <v>445.6</v>
          </cell>
          <cell r="BG44">
            <v>470.7</v>
          </cell>
          <cell r="BH44">
            <v>25.1</v>
          </cell>
          <cell r="BI44">
            <v>0</v>
          </cell>
          <cell r="BJ44">
            <v>25.2</v>
          </cell>
          <cell r="BK44">
            <v>25.2</v>
          </cell>
          <cell r="BL44">
            <v>-0.397</v>
          </cell>
          <cell r="BM44">
            <v>470.7</v>
          </cell>
          <cell r="BN44">
            <v>495.6</v>
          </cell>
          <cell r="BO44">
            <v>24.9</v>
          </cell>
          <cell r="BP44">
            <v>0</v>
          </cell>
          <cell r="BQ44">
            <v>25</v>
          </cell>
          <cell r="BR44">
            <v>25</v>
          </cell>
          <cell r="BS44">
            <v>-0.4</v>
          </cell>
          <cell r="BT44">
            <v>-0.399</v>
          </cell>
          <cell r="BU44">
            <v>0.003</v>
          </cell>
          <cell r="BV44">
            <v>0.99997</v>
          </cell>
          <cell r="BW44">
            <v>0.063</v>
          </cell>
          <cell r="BX44">
            <v>25.2</v>
          </cell>
          <cell r="BY44">
            <v>498.1</v>
          </cell>
          <cell r="BZ44">
            <v>523.1</v>
          </cell>
          <cell r="CA44">
            <v>25</v>
          </cell>
          <cell r="CB44">
            <v>0</v>
          </cell>
          <cell r="CC44">
            <v>25.2</v>
          </cell>
          <cell r="CD44">
            <v>25.2</v>
          </cell>
          <cell r="CE44">
            <v>-0.794</v>
          </cell>
          <cell r="CF44">
            <v>523.1</v>
          </cell>
          <cell r="CG44">
            <v>548.3</v>
          </cell>
          <cell r="CH44">
            <v>25.2</v>
          </cell>
          <cell r="CI44">
            <v>0</v>
          </cell>
          <cell r="CJ44">
            <v>25.4</v>
          </cell>
          <cell r="CK44">
            <v>25.4</v>
          </cell>
          <cell r="CL44">
            <v>-0.787</v>
          </cell>
        </row>
        <row r="45">
          <cell r="A45">
            <v>42</v>
          </cell>
          <cell r="B45" t="str">
            <v>001829</v>
          </cell>
        </row>
        <row r="45">
          <cell r="F45" t="str">
            <v>25</v>
          </cell>
          <cell r="G45" t="str">
            <v>03</v>
          </cell>
          <cell r="H45" t="str">
            <v>TRẦN NGỌC ÁNH</v>
          </cell>
          <cell r="I45" t="str">
            <v>NGUYỄN HẢI ĐĂNG</v>
          </cell>
          <cell r="J45" t="str">
            <v>Đồng hồ đo nước</v>
          </cell>
          <cell r="K45" t="str">
            <v>LXS-15E</v>
          </cell>
        </row>
        <row r="45">
          <cell r="M45" t="str">
            <v>2304015Y2810</v>
          </cell>
        </row>
        <row r="45">
          <cell r="O45" t="str">
            <v>Fuzhou Fuda Meter Co.,Ltd. - Trung Quốc</v>
          </cell>
          <cell r="P45">
            <v>15</v>
          </cell>
          <cell r="Q45">
            <v>1.5</v>
          </cell>
          <cell r="R45">
            <v>0.12</v>
          </cell>
          <cell r="S45">
            <v>0.03</v>
          </cell>
          <cell r="T45" t="str">
            <v>B</v>
          </cell>
        </row>
        <row r="45">
          <cell r="V45">
            <v>0.05</v>
          </cell>
        </row>
        <row r="45">
          <cell r="Z45" t="str">
            <v>PDM 562-2016</v>
          </cell>
          <cell r="AA45" t="str">
            <v>3A589388</v>
          </cell>
          <cell r="AB45" t="str">
            <v>25/3/2024</v>
          </cell>
          <cell r="AC45" t="str">
            <v>31-3-2029</v>
          </cell>
          <cell r="AD45" t="str">
            <v>Chi nhánh Nghi Sơn- Công ty Cổ phần Quản lý và Khai thác Tài sản Dầu Khí</v>
          </cell>
          <cell r="AE45" t="str">
            <v>Chi nhánh Nghi Sơn- Công ty Cổ phần Quản lý và Khai thác Tài sản Dầu Khí</v>
          </cell>
          <cell r="AF45" t="str">
            <v>Vạn Xuân Thành, Phường Xuân Lâm, Thị xã Nghi Sơn, tỉnh Thanh Hóa</v>
          </cell>
          <cell r="AG45" t="str">
            <v>Minh Hoa</v>
          </cell>
          <cell r="AH45">
            <v>24</v>
          </cell>
          <cell r="AI45">
            <v>81</v>
          </cell>
          <cell r="AJ45">
            <v>6</v>
          </cell>
          <cell r="AK45">
            <v>1.5</v>
          </cell>
          <cell r="AL45">
            <v>100.8</v>
          </cell>
          <cell r="AM45">
            <v>87.9</v>
          </cell>
          <cell r="AN45">
            <v>187.7</v>
          </cell>
          <cell r="AO45">
            <v>99.8</v>
          </cell>
          <cell r="AP45">
            <v>0</v>
          </cell>
          <cell r="AQ45">
            <v>100.9</v>
          </cell>
          <cell r="AR45">
            <v>100.9</v>
          </cell>
          <cell r="AS45">
            <v>-1.09</v>
          </cell>
          <cell r="AT45">
            <v>187.7</v>
          </cell>
          <cell r="AU45">
            <v>287.9</v>
          </cell>
          <cell r="AV45">
            <v>100.2</v>
          </cell>
          <cell r="AW45">
            <v>0</v>
          </cell>
          <cell r="AX45">
            <v>101.4</v>
          </cell>
          <cell r="AY45">
            <v>101.4</v>
          </cell>
          <cell r="AZ45">
            <v>-1.198</v>
          </cell>
          <cell r="BA45">
            <v>-1.144</v>
          </cell>
          <cell r="BB45">
            <v>0.108</v>
          </cell>
          <cell r="BC45">
            <v>1.01144</v>
          </cell>
          <cell r="BD45">
            <v>0.12</v>
          </cell>
          <cell r="BE45">
            <v>9.98</v>
          </cell>
          <cell r="BF45">
            <v>293.35</v>
          </cell>
          <cell r="BG45">
            <v>303.5</v>
          </cell>
          <cell r="BH45">
            <v>10.15</v>
          </cell>
          <cell r="BI45">
            <v>0</v>
          </cell>
          <cell r="BJ45">
            <v>10</v>
          </cell>
          <cell r="BK45">
            <v>10</v>
          </cell>
          <cell r="BL45">
            <v>1.5</v>
          </cell>
          <cell r="BM45">
            <v>303.5</v>
          </cell>
          <cell r="BN45">
            <v>313.6</v>
          </cell>
          <cell r="BO45">
            <v>10.1</v>
          </cell>
          <cell r="BP45">
            <v>0</v>
          </cell>
          <cell r="BQ45">
            <v>9.9</v>
          </cell>
          <cell r="BR45">
            <v>9.9</v>
          </cell>
          <cell r="BS45">
            <v>2.02</v>
          </cell>
          <cell r="BT45">
            <v>1.76</v>
          </cell>
          <cell r="BU45">
            <v>-0.52</v>
          </cell>
          <cell r="BV45">
            <v>1.0052</v>
          </cell>
          <cell r="BW45">
            <v>0.03</v>
          </cell>
          <cell r="BX45">
            <v>10.14</v>
          </cell>
          <cell r="BY45">
            <v>315.05</v>
          </cell>
          <cell r="BZ45">
            <v>325.15</v>
          </cell>
          <cell r="CA45">
            <v>10.1</v>
          </cell>
          <cell r="CB45">
            <v>0</v>
          </cell>
          <cell r="CC45">
            <v>10.3</v>
          </cell>
          <cell r="CD45">
            <v>10.3</v>
          </cell>
          <cell r="CE45">
            <v>-1.942</v>
          </cell>
          <cell r="CF45">
            <v>325.15</v>
          </cell>
          <cell r="CG45">
            <v>335.15</v>
          </cell>
          <cell r="CH45">
            <v>10</v>
          </cell>
          <cell r="CI45">
            <v>0</v>
          </cell>
          <cell r="CJ45">
            <v>10.2</v>
          </cell>
          <cell r="CK45">
            <v>10.2</v>
          </cell>
          <cell r="CL45">
            <v>-1.961</v>
          </cell>
        </row>
        <row r="46">
          <cell r="A46">
            <v>43</v>
          </cell>
          <cell r="B46" t="str">
            <v>001830</v>
          </cell>
        </row>
        <row r="46">
          <cell r="F46" t="str">
            <v>25</v>
          </cell>
          <cell r="G46" t="str">
            <v>03</v>
          </cell>
          <cell r="H46" t="str">
            <v>TRẦN NGỌC ÁNH</v>
          </cell>
          <cell r="I46" t="str">
            <v>NGUYỄN HẢI ĐĂNG</v>
          </cell>
          <cell r="J46" t="str">
            <v>Đồng hồ đo nước</v>
          </cell>
          <cell r="K46" t="str">
            <v>LXS-15E</v>
          </cell>
        </row>
        <row r="46">
          <cell r="M46" t="str">
            <v>2304015Y2848</v>
          </cell>
        </row>
        <row r="46">
          <cell r="O46" t="str">
            <v>Fuzhou Fuda Meter Co.,Ltd. - Trung Quốc</v>
          </cell>
          <cell r="P46">
            <v>15</v>
          </cell>
          <cell r="Q46">
            <v>1.5</v>
          </cell>
          <cell r="R46">
            <v>0.12</v>
          </cell>
          <cell r="S46">
            <v>0.03</v>
          </cell>
          <cell r="T46" t="str">
            <v>B</v>
          </cell>
        </row>
        <row r="46">
          <cell r="V46">
            <v>0.05</v>
          </cell>
        </row>
        <row r="46">
          <cell r="Z46" t="str">
            <v>PDM 562-2016</v>
          </cell>
          <cell r="AA46" t="str">
            <v>3A589389</v>
          </cell>
          <cell r="AB46" t="str">
            <v>25/3/2024</v>
          </cell>
          <cell r="AC46" t="str">
            <v>31-3-2029</v>
          </cell>
          <cell r="AD46" t="str">
            <v>Chi nhánh Nghi Sơn- Công ty Cổ phần Quản lý và Khai thác Tài sản Dầu Khí</v>
          </cell>
          <cell r="AE46" t="str">
            <v>Chi nhánh Nghi Sơn- Công ty Cổ phần Quản lý và Khai thác Tài sản Dầu Khí</v>
          </cell>
          <cell r="AF46" t="str">
            <v>Vạn Xuân Thành, Phường Xuân Lâm, Thị xã Nghi Sơn, tỉnh Thanh Hóa</v>
          </cell>
          <cell r="AG46" t="str">
            <v>Minh Hoa</v>
          </cell>
          <cell r="AH46">
            <v>24</v>
          </cell>
          <cell r="AI46">
            <v>81</v>
          </cell>
          <cell r="AJ46">
            <v>6</v>
          </cell>
          <cell r="AK46">
            <v>1.5</v>
          </cell>
          <cell r="AL46">
            <v>99.6</v>
          </cell>
          <cell r="AM46">
            <v>15.35</v>
          </cell>
          <cell r="AN46">
            <v>116.15</v>
          </cell>
          <cell r="AO46">
            <v>100.8</v>
          </cell>
          <cell r="AP46">
            <v>0</v>
          </cell>
          <cell r="AQ46">
            <v>99.2</v>
          </cell>
          <cell r="AR46">
            <v>99.2</v>
          </cell>
          <cell r="AS46">
            <v>1.613</v>
          </cell>
          <cell r="AT46">
            <v>116.15</v>
          </cell>
          <cell r="AU46">
            <v>215.95</v>
          </cell>
          <cell r="AV46">
            <v>99.8</v>
          </cell>
          <cell r="AW46">
            <v>0</v>
          </cell>
          <cell r="AX46">
            <v>98.4</v>
          </cell>
          <cell r="AY46">
            <v>98.4</v>
          </cell>
          <cell r="AZ46">
            <v>1.403</v>
          </cell>
          <cell r="BA46">
            <v>1.508</v>
          </cell>
          <cell r="BB46">
            <v>0.21</v>
          </cell>
          <cell r="BC46">
            <v>0.98492</v>
          </cell>
          <cell r="BD46">
            <v>0.12</v>
          </cell>
          <cell r="BE46">
            <v>10.08</v>
          </cell>
          <cell r="BF46">
            <v>219.05</v>
          </cell>
          <cell r="BG46">
            <v>229.15</v>
          </cell>
          <cell r="BH46">
            <v>10.1</v>
          </cell>
          <cell r="BI46">
            <v>0</v>
          </cell>
          <cell r="BJ46">
            <v>10</v>
          </cell>
          <cell r="BK46">
            <v>10</v>
          </cell>
          <cell r="BL46">
            <v>1</v>
          </cell>
          <cell r="BM46">
            <v>229.15</v>
          </cell>
          <cell r="BN46">
            <v>239.15</v>
          </cell>
          <cell r="BO46">
            <v>10</v>
          </cell>
          <cell r="BP46">
            <v>0</v>
          </cell>
          <cell r="BQ46">
            <v>9.9</v>
          </cell>
          <cell r="BR46">
            <v>9.9</v>
          </cell>
          <cell r="BS46">
            <v>1.01</v>
          </cell>
          <cell r="BT46">
            <v>1.005</v>
          </cell>
          <cell r="BU46">
            <v>-0.01</v>
          </cell>
          <cell r="BV46">
            <v>1.0001</v>
          </cell>
          <cell r="BW46">
            <v>0.03</v>
          </cell>
          <cell r="BX46">
            <v>9.96</v>
          </cell>
          <cell r="BY46">
            <v>240.3</v>
          </cell>
          <cell r="BZ46">
            <v>250.4</v>
          </cell>
          <cell r="CA46">
            <v>10.1</v>
          </cell>
          <cell r="CB46">
            <v>0</v>
          </cell>
          <cell r="CC46">
            <v>10.3</v>
          </cell>
          <cell r="CD46">
            <v>10.3</v>
          </cell>
          <cell r="CE46">
            <v>-1.942</v>
          </cell>
          <cell r="CF46">
            <v>250.4</v>
          </cell>
          <cell r="CG46">
            <v>260.35</v>
          </cell>
          <cell r="CH46">
            <v>9.95000000000002</v>
          </cell>
          <cell r="CI46">
            <v>0</v>
          </cell>
          <cell r="CJ46">
            <v>10.1</v>
          </cell>
          <cell r="CK46">
            <v>10.1</v>
          </cell>
          <cell r="CL46">
            <v>-1.485</v>
          </cell>
        </row>
        <row r="47">
          <cell r="A47">
            <v>44</v>
          </cell>
          <cell r="B47" t="str">
            <v>001831</v>
          </cell>
        </row>
        <row r="47">
          <cell r="F47" t="str">
            <v>25</v>
          </cell>
          <cell r="G47" t="str">
            <v>03</v>
          </cell>
          <cell r="H47" t="str">
            <v>TRẦN NGỌC ÁNH</v>
          </cell>
          <cell r="I47" t="str">
            <v>NGUYỄN HẢI ĐĂNG</v>
          </cell>
          <cell r="J47" t="str">
            <v>Đồng hồ đo nước</v>
          </cell>
          <cell r="K47" t="str">
            <v>LXS-15E</v>
          </cell>
        </row>
        <row r="47">
          <cell r="M47" t="str">
            <v>2304015Y2870</v>
          </cell>
        </row>
        <row r="47">
          <cell r="O47" t="str">
            <v>Fuzhou Fuda Meter Co.,Ltd. - Trung Quốc</v>
          </cell>
          <cell r="P47">
            <v>15</v>
          </cell>
          <cell r="Q47">
            <v>1.5</v>
          </cell>
          <cell r="R47">
            <v>0.12</v>
          </cell>
          <cell r="S47">
            <v>0.03</v>
          </cell>
          <cell r="T47" t="str">
            <v>B</v>
          </cell>
        </row>
        <row r="47">
          <cell r="V47">
            <v>0.05</v>
          </cell>
        </row>
        <row r="47">
          <cell r="Z47" t="str">
            <v>PDM 562-2016</v>
          </cell>
          <cell r="AA47" t="str">
            <v>3A589390</v>
          </cell>
          <cell r="AB47" t="str">
            <v>25/3/2024</v>
          </cell>
          <cell r="AC47" t="str">
            <v>31-3-2029</v>
          </cell>
          <cell r="AD47" t="str">
            <v>Chi nhánh Nghi Sơn- Công ty Cổ phần Quản lý và Khai thác Tài sản Dầu Khí</v>
          </cell>
          <cell r="AE47" t="str">
            <v>Chi nhánh Nghi Sơn- Công ty Cổ phần Quản lý và Khai thác Tài sản Dầu Khí</v>
          </cell>
          <cell r="AF47" t="str">
            <v>Vạn Xuân Thành, Phường Xuân Lâm, Thị xã Nghi Sơn, tỉnh Thanh Hóa</v>
          </cell>
          <cell r="AG47" t="str">
            <v>Minh Hoa</v>
          </cell>
          <cell r="AH47">
            <v>24</v>
          </cell>
          <cell r="AI47">
            <v>81</v>
          </cell>
          <cell r="AJ47">
            <v>6</v>
          </cell>
          <cell r="AK47">
            <v>1.5</v>
          </cell>
          <cell r="AL47">
            <v>100.2</v>
          </cell>
          <cell r="AM47">
            <v>91.9</v>
          </cell>
          <cell r="AN47">
            <v>193.3</v>
          </cell>
          <cell r="AO47">
            <v>101.4</v>
          </cell>
          <cell r="AP47">
            <v>0</v>
          </cell>
          <cell r="AQ47">
            <v>102.3</v>
          </cell>
          <cell r="AR47">
            <v>102.3</v>
          </cell>
          <cell r="AS47">
            <v>-0.88</v>
          </cell>
          <cell r="AT47">
            <v>193.3</v>
          </cell>
          <cell r="AU47">
            <v>292.9</v>
          </cell>
          <cell r="AV47">
            <v>99.6</v>
          </cell>
          <cell r="AW47">
            <v>0</v>
          </cell>
          <cell r="AX47">
            <v>100.5</v>
          </cell>
          <cell r="AY47">
            <v>100.5</v>
          </cell>
          <cell r="AZ47">
            <v>-0.904</v>
          </cell>
          <cell r="BA47">
            <v>-0.892</v>
          </cell>
          <cell r="BB47">
            <v>0.024</v>
          </cell>
          <cell r="BC47">
            <v>1.00892</v>
          </cell>
          <cell r="BD47">
            <v>0.12</v>
          </cell>
          <cell r="BE47">
            <v>10.08</v>
          </cell>
          <cell r="BF47">
            <v>295.55</v>
          </cell>
          <cell r="BG47">
            <v>305.65</v>
          </cell>
          <cell r="BH47">
            <v>10.1</v>
          </cell>
          <cell r="BI47">
            <v>0</v>
          </cell>
          <cell r="BJ47">
            <v>10</v>
          </cell>
          <cell r="BK47">
            <v>10</v>
          </cell>
          <cell r="BL47">
            <v>1</v>
          </cell>
          <cell r="BM47">
            <v>305.65</v>
          </cell>
          <cell r="BN47">
            <v>315.7</v>
          </cell>
          <cell r="BO47">
            <v>10.05</v>
          </cell>
          <cell r="BP47">
            <v>0</v>
          </cell>
          <cell r="BQ47">
            <v>9.9</v>
          </cell>
          <cell r="BR47">
            <v>9.9</v>
          </cell>
          <cell r="BS47">
            <v>1.515</v>
          </cell>
          <cell r="BT47">
            <v>1.258</v>
          </cell>
          <cell r="BU47">
            <v>-0.515</v>
          </cell>
          <cell r="BV47">
            <v>1.00515</v>
          </cell>
          <cell r="BW47">
            <v>0.03</v>
          </cell>
          <cell r="BX47">
            <v>10.08</v>
          </cell>
          <cell r="BY47">
            <v>316.5</v>
          </cell>
          <cell r="BZ47">
            <v>326.55</v>
          </cell>
          <cell r="CA47">
            <v>10.05</v>
          </cell>
          <cell r="CB47">
            <v>0</v>
          </cell>
          <cell r="CC47">
            <v>10.2</v>
          </cell>
          <cell r="CD47">
            <v>10.2</v>
          </cell>
          <cell r="CE47">
            <v>-1.471</v>
          </cell>
          <cell r="CF47">
            <v>326.55</v>
          </cell>
          <cell r="CG47">
            <v>336.65</v>
          </cell>
          <cell r="CH47">
            <v>10.1</v>
          </cell>
          <cell r="CI47">
            <v>0</v>
          </cell>
          <cell r="CJ47">
            <v>10.2</v>
          </cell>
          <cell r="CK47">
            <v>10.2</v>
          </cell>
          <cell r="CL47">
            <v>-0.98</v>
          </cell>
        </row>
        <row r="48">
          <cell r="A48">
            <v>45</v>
          </cell>
          <cell r="B48" t="str">
            <v>001832</v>
          </cell>
        </row>
        <row r="48">
          <cell r="F48" t="str">
            <v>25</v>
          </cell>
          <cell r="G48" t="str">
            <v>03</v>
          </cell>
          <cell r="H48" t="str">
            <v>TRẦN NGỌC ÁNH</v>
          </cell>
          <cell r="I48" t="str">
            <v>NGUYỄN HẢI ĐĂNG</v>
          </cell>
          <cell r="J48" t="str">
            <v>Đồng hồ đo nước</v>
          </cell>
          <cell r="K48" t="str">
            <v>LXS-15E</v>
          </cell>
        </row>
        <row r="48">
          <cell r="M48" t="str">
            <v>2304015Y2814</v>
          </cell>
        </row>
        <row r="48">
          <cell r="O48" t="str">
            <v>Fuzhou Fuda Meter Co.,Ltd. - Trung Quốc</v>
          </cell>
          <cell r="P48">
            <v>15</v>
          </cell>
          <cell r="Q48">
            <v>1.5</v>
          </cell>
          <cell r="R48">
            <v>0.12</v>
          </cell>
          <cell r="S48">
            <v>0.03</v>
          </cell>
          <cell r="T48" t="str">
            <v>B</v>
          </cell>
        </row>
        <row r="48">
          <cell r="V48">
            <v>0.05</v>
          </cell>
        </row>
        <row r="48">
          <cell r="Z48" t="str">
            <v>PDM 562-2016</v>
          </cell>
          <cell r="AA48" t="str">
            <v>3A589391</v>
          </cell>
          <cell r="AB48" t="str">
            <v>25/3/2024</v>
          </cell>
          <cell r="AC48" t="str">
            <v>31-3-2029</v>
          </cell>
          <cell r="AD48" t="str">
            <v>Chi nhánh Nghi Sơn- Công ty Cổ phần Quản lý và Khai thác Tài sản Dầu Khí</v>
          </cell>
          <cell r="AE48" t="str">
            <v>Chi nhánh Nghi Sơn- Công ty Cổ phần Quản lý và Khai thác Tài sản Dầu Khí</v>
          </cell>
          <cell r="AF48" t="str">
            <v>Vạn Xuân Thành, Phường Xuân Lâm, Thị xã Nghi Sơn, tỉnh Thanh Hóa</v>
          </cell>
          <cell r="AG48" t="str">
            <v>Minh Hoa</v>
          </cell>
          <cell r="AH48">
            <v>24</v>
          </cell>
          <cell r="AI48">
            <v>81</v>
          </cell>
          <cell r="AJ48">
            <v>6</v>
          </cell>
          <cell r="AK48">
            <v>1.5</v>
          </cell>
          <cell r="AL48">
            <v>101</v>
          </cell>
          <cell r="AM48">
            <v>116</v>
          </cell>
          <cell r="AN48">
            <v>215.4</v>
          </cell>
          <cell r="AO48">
            <v>99.4</v>
          </cell>
          <cell r="AP48">
            <v>0</v>
          </cell>
          <cell r="AQ48">
            <v>98.5</v>
          </cell>
          <cell r="AR48">
            <v>98.5</v>
          </cell>
          <cell r="AS48">
            <v>0.914</v>
          </cell>
          <cell r="AT48">
            <v>215.4</v>
          </cell>
          <cell r="AU48">
            <v>315.4</v>
          </cell>
          <cell r="AV48">
            <v>100</v>
          </cell>
          <cell r="AW48">
            <v>0</v>
          </cell>
          <cell r="AX48">
            <v>99.4</v>
          </cell>
          <cell r="AY48">
            <v>99.4</v>
          </cell>
          <cell r="AZ48">
            <v>0.6</v>
          </cell>
          <cell r="BA48">
            <v>0.757</v>
          </cell>
          <cell r="BB48">
            <v>0.314</v>
          </cell>
          <cell r="BC48">
            <v>0.99243</v>
          </cell>
          <cell r="BD48">
            <v>0.12</v>
          </cell>
          <cell r="BE48">
            <v>10.12</v>
          </cell>
          <cell r="BF48">
            <v>320.9</v>
          </cell>
          <cell r="BG48">
            <v>331</v>
          </cell>
          <cell r="BH48">
            <v>10.1</v>
          </cell>
          <cell r="BI48">
            <v>0</v>
          </cell>
          <cell r="BJ48">
            <v>10.3</v>
          </cell>
          <cell r="BK48">
            <v>10.3</v>
          </cell>
          <cell r="BL48">
            <v>-1.942</v>
          </cell>
          <cell r="BM48">
            <v>331</v>
          </cell>
          <cell r="BN48">
            <v>341.1</v>
          </cell>
          <cell r="BO48">
            <v>10.1</v>
          </cell>
          <cell r="BP48">
            <v>0</v>
          </cell>
          <cell r="BQ48">
            <v>10.3</v>
          </cell>
          <cell r="BR48">
            <v>10.3</v>
          </cell>
          <cell r="BS48">
            <v>-1.942</v>
          </cell>
          <cell r="BT48">
            <v>-1.942</v>
          </cell>
          <cell r="BU48">
            <v>0</v>
          </cell>
          <cell r="BV48">
            <v>1</v>
          </cell>
          <cell r="BW48">
            <v>0.03</v>
          </cell>
          <cell r="BX48">
            <v>10.14</v>
          </cell>
          <cell r="BY48">
            <v>341.95</v>
          </cell>
          <cell r="BZ48">
            <v>351.95</v>
          </cell>
          <cell r="CA48">
            <v>10</v>
          </cell>
          <cell r="CB48">
            <v>0</v>
          </cell>
          <cell r="CC48">
            <v>10</v>
          </cell>
          <cell r="CD48">
            <v>10</v>
          </cell>
          <cell r="CE48">
            <v>0</v>
          </cell>
          <cell r="CF48">
            <v>351.95</v>
          </cell>
          <cell r="CG48">
            <v>361.95</v>
          </cell>
          <cell r="CH48">
            <v>10</v>
          </cell>
          <cell r="CI48">
            <v>0</v>
          </cell>
          <cell r="CJ48">
            <v>10</v>
          </cell>
          <cell r="CK48">
            <v>10</v>
          </cell>
          <cell r="CL48">
            <v>0</v>
          </cell>
        </row>
        <row r="49">
          <cell r="A49">
            <v>46</v>
          </cell>
          <cell r="B49" t="str">
            <v>001833</v>
          </cell>
        </row>
        <row r="49">
          <cell r="F49" t="str">
            <v>25</v>
          </cell>
          <cell r="G49" t="str">
            <v>03</v>
          </cell>
          <cell r="H49" t="str">
            <v>TRẦN NGỌC ÁNH</v>
          </cell>
          <cell r="I49" t="str">
            <v>NGUYỄN HẢI ĐĂNG</v>
          </cell>
          <cell r="J49" t="str">
            <v>Đồng hồ đo nước</v>
          </cell>
          <cell r="K49" t="str">
            <v>LXS-15E</v>
          </cell>
        </row>
        <row r="49">
          <cell r="M49" t="str">
            <v>2304015Y2861</v>
          </cell>
        </row>
        <row r="49">
          <cell r="O49" t="str">
            <v>Fuzhou Fuda Meter Co.,Ltd. - Trung Quốc</v>
          </cell>
          <cell r="P49">
            <v>15</v>
          </cell>
          <cell r="Q49">
            <v>1.5</v>
          </cell>
          <cell r="R49">
            <v>0.12</v>
          </cell>
          <cell r="S49">
            <v>0.03</v>
          </cell>
          <cell r="T49" t="str">
            <v>B</v>
          </cell>
        </row>
        <row r="49">
          <cell r="V49">
            <v>0.05</v>
          </cell>
        </row>
        <row r="49">
          <cell r="Z49" t="str">
            <v>PDM 562-2016</v>
          </cell>
          <cell r="AA49" t="str">
            <v>3A589392</v>
          </cell>
          <cell r="AB49" t="str">
            <v>25/3/2024</v>
          </cell>
          <cell r="AC49" t="str">
            <v>31-3-2029</v>
          </cell>
          <cell r="AD49" t="str">
            <v>Chi nhánh Nghi Sơn- Công ty Cổ phần Quản lý và Khai thác Tài sản Dầu Khí</v>
          </cell>
          <cell r="AE49" t="str">
            <v>Chi nhánh Nghi Sơn- Công ty Cổ phần Quản lý và Khai thác Tài sản Dầu Khí</v>
          </cell>
          <cell r="AF49" t="str">
            <v>Vạn Xuân Thành, Phường Xuân Lâm, Thị xã Nghi Sơn, tỉnh Thanh Hóa</v>
          </cell>
          <cell r="AG49" t="str">
            <v>Minh Hoa</v>
          </cell>
          <cell r="AH49">
            <v>24</v>
          </cell>
          <cell r="AI49">
            <v>81</v>
          </cell>
          <cell r="AJ49">
            <v>6</v>
          </cell>
          <cell r="AK49">
            <v>1.5</v>
          </cell>
          <cell r="AL49">
            <v>101.2</v>
          </cell>
          <cell r="AM49">
            <v>113.45</v>
          </cell>
          <cell r="AN49">
            <v>213.85</v>
          </cell>
          <cell r="AO49">
            <v>100.4</v>
          </cell>
          <cell r="AP49">
            <v>0</v>
          </cell>
          <cell r="AQ49">
            <v>100.1</v>
          </cell>
          <cell r="AR49">
            <v>100.1</v>
          </cell>
          <cell r="AS49">
            <v>0.3</v>
          </cell>
          <cell r="AT49">
            <v>213.85</v>
          </cell>
          <cell r="AU49">
            <v>314.45</v>
          </cell>
          <cell r="AV49">
            <v>100.6</v>
          </cell>
          <cell r="AW49">
            <v>0</v>
          </cell>
          <cell r="AX49">
            <v>100.5</v>
          </cell>
          <cell r="AY49">
            <v>100.5</v>
          </cell>
          <cell r="AZ49">
            <v>0.099</v>
          </cell>
          <cell r="BA49">
            <v>0.2</v>
          </cell>
          <cell r="BB49">
            <v>0.201</v>
          </cell>
          <cell r="BC49">
            <v>0.998</v>
          </cell>
          <cell r="BD49">
            <v>0.12</v>
          </cell>
          <cell r="BE49">
            <v>10.14</v>
          </cell>
          <cell r="BF49">
            <v>318.6</v>
          </cell>
          <cell r="BG49">
            <v>328.55</v>
          </cell>
          <cell r="BH49">
            <v>9.94999999999999</v>
          </cell>
          <cell r="BI49">
            <v>0</v>
          </cell>
          <cell r="BJ49">
            <v>10.1</v>
          </cell>
          <cell r="BK49">
            <v>10.1</v>
          </cell>
          <cell r="BL49">
            <v>-1.485</v>
          </cell>
          <cell r="BM49">
            <v>328.55</v>
          </cell>
          <cell r="BN49">
            <v>338.6</v>
          </cell>
          <cell r="BO49">
            <v>10.05</v>
          </cell>
          <cell r="BP49">
            <v>0</v>
          </cell>
          <cell r="BQ49">
            <v>10.2</v>
          </cell>
          <cell r="BR49">
            <v>10.2</v>
          </cell>
          <cell r="BS49">
            <v>-1.471</v>
          </cell>
          <cell r="BT49">
            <v>-1.478</v>
          </cell>
          <cell r="BU49">
            <v>-0.014</v>
          </cell>
          <cell r="BV49">
            <v>1.00014</v>
          </cell>
          <cell r="BW49">
            <v>0.03</v>
          </cell>
          <cell r="BX49">
            <v>9.98</v>
          </cell>
          <cell r="BY49">
            <v>339.95</v>
          </cell>
          <cell r="BZ49">
            <v>349.95</v>
          </cell>
          <cell r="CA49">
            <v>10</v>
          </cell>
          <cell r="CB49">
            <v>0</v>
          </cell>
          <cell r="CC49">
            <v>10.2</v>
          </cell>
          <cell r="CD49">
            <v>10.2</v>
          </cell>
          <cell r="CE49">
            <v>-1.961</v>
          </cell>
          <cell r="CF49">
            <v>349.95</v>
          </cell>
          <cell r="CG49">
            <v>359.9</v>
          </cell>
          <cell r="CH49">
            <v>9.94999999999999</v>
          </cell>
          <cell r="CI49">
            <v>0</v>
          </cell>
          <cell r="CJ49">
            <v>10.1</v>
          </cell>
          <cell r="CK49">
            <v>10.1</v>
          </cell>
          <cell r="CL49">
            <v>-1.485</v>
          </cell>
        </row>
        <row r="50">
          <cell r="A50">
            <v>47</v>
          </cell>
          <cell r="B50" t="str">
            <v>001834</v>
          </cell>
        </row>
        <row r="50">
          <cell r="F50" t="str">
            <v>25</v>
          </cell>
          <cell r="G50" t="str">
            <v>03</v>
          </cell>
          <cell r="H50" t="str">
            <v>TRẦN NGỌC ÁNH</v>
          </cell>
          <cell r="I50" t="str">
            <v>NGUYỄN HẢI ĐĂNG</v>
          </cell>
          <cell r="J50" t="str">
            <v>Đồng hồ đo nước</v>
          </cell>
          <cell r="K50" t="str">
            <v>LXS-15E</v>
          </cell>
        </row>
        <row r="50">
          <cell r="M50" t="str">
            <v>2304015Y2812</v>
          </cell>
        </row>
        <row r="50">
          <cell r="O50" t="str">
            <v>Fuzhou Fuda Meter Co.,Ltd. - Trung Quốc</v>
          </cell>
          <cell r="P50">
            <v>15</v>
          </cell>
          <cell r="Q50">
            <v>1.5</v>
          </cell>
          <cell r="R50">
            <v>0.12</v>
          </cell>
          <cell r="S50">
            <v>0.03</v>
          </cell>
          <cell r="T50" t="str">
            <v>B</v>
          </cell>
        </row>
        <row r="50">
          <cell r="V50">
            <v>0.05</v>
          </cell>
        </row>
        <row r="50">
          <cell r="Z50" t="str">
            <v>PDM 562-2016</v>
          </cell>
          <cell r="AA50" t="str">
            <v>3A589393</v>
          </cell>
          <cell r="AB50" t="str">
            <v>25/3/2024</v>
          </cell>
          <cell r="AC50" t="str">
            <v>31-3-2029</v>
          </cell>
          <cell r="AD50" t="str">
            <v>Chi nhánh Nghi Sơn- Công ty Cổ phần Quản lý và Khai thác Tài sản Dầu Khí</v>
          </cell>
          <cell r="AE50" t="str">
            <v>Chi nhánh Nghi Sơn- Công ty Cổ phần Quản lý và Khai thác Tài sản Dầu Khí</v>
          </cell>
          <cell r="AF50" t="str">
            <v>Vạn Xuân Thành, Phường Xuân Lâm, Thị xã Nghi Sơn, tỉnh Thanh Hóa</v>
          </cell>
          <cell r="AG50" t="str">
            <v>Minh Hoa</v>
          </cell>
          <cell r="AH50">
            <v>24</v>
          </cell>
          <cell r="AI50">
            <v>81</v>
          </cell>
          <cell r="AJ50">
            <v>6</v>
          </cell>
          <cell r="AK50">
            <v>1.5</v>
          </cell>
          <cell r="AL50">
            <v>101.4</v>
          </cell>
          <cell r="AM50">
            <v>108.05</v>
          </cell>
          <cell r="AN50">
            <v>208.65</v>
          </cell>
          <cell r="AO50">
            <v>100.6</v>
          </cell>
          <cell r="AP50">
            <v>0</v>
          </cell>
          <cell r="AQ50">
            <v>100.9</v>
          </cell>
          <cell r="AR50">
            <v>100.9</v>
          </cell>
          <cell r="AS50">
            <v>-0.297</v>
          </cell>
          <cell r="AT50">
            <v>208.65</v>
          </cell>
          <cell r="AU50">
            <v>308.85</v>
          </cell>
          <cell r="AV50">
            <v>100.2</v>
          </cell>
          <cell r="AW50">
            <v>0</v>
          </cell>
          <cell r="AX50">
            <v>100.6</v>
          </cell>
          <cell r="AY50">
            <v>100.6</v>
          </cell>
          <cell r="AZ50">
            <v>-0.399</v>
          </cell>
          <cell r="BA50">
            <v>-0.348</v>
          </cell>
          <cell r="BB50">
            <v>0.102</v>
          </cell>
          <cell r="BC50">
            <v>1.00348</v>
          </cell>
          <cell r="BD50">
            <v>0.12</v>
          </cell>
          <cell r="BE50">
            <v>9.98</v>
          </cell>
          <cell r="BF50">
            <v>313.05</v>
          </cell>
          <cell r="BG50">
            <v>323.2</v>
          </cell>
          <cell r="BH50">
            <v>10.15</v>
          </cell>
          <cell r="BI50">
            <v>0</v>
          </cell>
          <cell r="BJ50">
            <v>10.1</v>
          </cell>
          <cell r="BK50">
            <v>10.1</v>
          </cell>
          <cell r="BL50">
            <v>0.495</v>
          </cell>
          <cell r="BM50">
            <v>323.2</v>
          </cell>
          <cell r="BN50">
            <v>333.15</v>
          </cell>
          <cell r="BO50">
            <v>9.94999999999999</v>
          </cell>
          <cell r="BP50">
            <v>0</v>
          </cell>
          <cell r="BQ50">
            <v>9.9</v>
          </cell>
          <cell r="BR50">
            <v>9.9</v>
          </cell>
          <cell r="BS50">
            <v>0.505</v>
          </cell>
          <cell r="BT50">
            <v>0.5</v>
          </cell>
          <cell r="BU50">
            <v>-0.01</v>
          </cell>
          <cell r="BV50">
            <v>1.0001</v>
          </cell>
          <cell r="BW50">
            <v>0.03</v>
          </cell>
          <cell r="BX50">
            <v>10.02</v>
          </cell>
          <cell r="BY50">
            <v>334.45</v>
          </cell>
          <cell r="BZ50">
            <v>344.4</v>
          </cell>
          <cell r="CA50">
            <v>9.94999999999999</v>
          </cell>
          <cell r="CB50">
            <v>0</v>
          </cell>
          <cell r="CC50">
            <v>10.1</v>
          </cell>
          <cell r="CD50">
            <v>10.1</v>
          </cell>
          <cell r="CE50">
            <v>-1.485</v>
          </cell>
          <cell r="CF50">
            <v>344.4</v>
          </cell>
          <cell r="CG50">
            <v>354.35</v>
          </cell>
          <cell r="CH50">
            <v>9.94999999999999</v>
          </cell>
          <cell r="CI50">
            <v>0</v>
          </cell>
          <cell r="CJ50">
            <v>10.1</v>
          </cell>
          <cell r="CK50">
            <v>10.1</v>
          </cell>
          <cell r="CL50">
            <v>-1.485</v>
          </cell>
        </row>
        <row r="51">
          <cell r="A51">
            <v>48</v>
          </cell>
          <cell r="B51" t="str">
            <v>001835</v>
          </cell>
        </row>
        <row r="51">
          <cell r="F51" t="str">
            <v>25</v>
          </cell>
          <cell r="G51" t="str">
            <v>03</v>
          </cell>
          <cell r="H51" t="str">
            <v>TRẦN NGỌC ÁNH</v>
          </cell>
          <cell r="I51" t="str">
            <v>NGUYỄN HẢI ĐĂNG</v>
          </cell>
          <cell r="J51" t="str">
            <v>Đồng hồ đo nước</v>
          </cell>
          <cell r="K51" t="str">
            <v>LXS-15E</v>
          </cell>
        </row>
        <row r="51">
          <cell r="M51" t="str">
            <v>2304015Y2808</v>
          </cell>
        </row>
        <row r="51">
          <cell r="O51" t="str">
            <v>Fuzhou Fuda Meter Co.,Ltd. - Trung Quốc</v>
          </cell>
          <cell r="P51">
            <v>15</v>
          </cell>
          <cell r="Q51">
            <v>1.5</v>
          </cell>
          <cell r="R51">
            <v>0.12</v>
          </cell>
          <cell r="S51">
            <v>0.03</v>
          </cell>
          <cell r="T51" t="str">
            <v>B</v>
          </cell>
        </row>
        <row r="51">
          <cell r="V51">
            <v>0.05</v>
          </cell>
        </row>
        <row r="51">
          <cell r="Z51" t="str">
            <v>PDM 562-2016</v>
          </cell>
          <cell r="AA51" t="str">
            <v>3A589394</v>
          </cell>
          <cell r="AB51" t="str">
            <v>25/3/2024</v>
          </cell>
          <cell r="AC51" t="str">
            <v>31-3-2029</v>
          </cell>
          <cell r="AD51" t="str">
            <v>Chi nhánh Nghi Sơn- Công ty Cổ phần Quản lý và Khai thác Tài sản Dầu Khí</v>
          </cell>
          <cell r="AE51" t="str">
            <v>Chi nhánh Nghi Sơn- Công ty Cổ phần Quản lý và Khai thác Tài sản Dầu Khí</v>
          </cell>
          <cell r="AF51" t="str">
            <v>Vạn Xuân Thành, Phường Xuân Lâm, Thị xã Nghi Sơn, tỉnh Thanh Hóa</v>
          </cell>
          <cell r="AG51" t="str">
            <v>Minh Hoa</v>
          </cell>
          <cell r="AH51">
            <v>24</v>
          </cell>
          <cell r="AI51">
            <v>81</v>
          </cell>
          <cell r="AJ51">
            <v>6</v>
          </cell>
          <cell r="AK51">
            <v>1.5</v>
          </cell>
          <cell r="AL51">
            <v>101.4</v>
          </cell>
          <cell r="AM51">
            <v>115.8</v>
          </cell>
          <cell r="AN51">
            <v>216.8</v>
          </cell>
          <cell r="AO51">
            <v>101</v>
          </cell>
          <cell r="AP51">
            <v>0</v>
          </cell>
          <cell r="AQ51">
            <v>100.8</v>
          </cell>
          <cell r="AR51">
            <v>100.8</v>
          </cell>
          <cell r="AS51">
            <v>0.198</v>
          </cell>
          <cell r="AT51">
            <v>216.8</v>
          </cell>
          <cell r="AU51">
            <v>318</v>
          </cell>
          <cell r="AV51">
            <v>101.2</v>
          </cell>
          <cell r="AW51">
            <v>0</v>
          </cell>
          <cell r="AX51">
            <v>100.9</v>
          </cell>
          <cell r="AY51">
            <v>100.9</v>
          </cell>
          <cell r="AZ51">
            <v>0.296</v>
          </cell>
          <cell r="BA51">
            <v>0.247</v>
          </cell>
          <cell r="BB51">
            <v>-0.098</v>
          </cell>
          <cell r="BC51">
            <v>0.99753</v>
          </cell>
          <cell r="BD51">
            <v>0.12</v>
          </cell>
          <cell r="BE51">
            <v>10.04</v>
          </cell>
          <cell r="BF51">
            <v>323.1</v>
          </cell>
          <cell r="BG51">
            <v>333.1</v>
          </cell>
          <cell r="BH51">
            <v>10</v>
          </cell>
          <cell r="BI51">
            <v>0</v>
          </cell>
          <cell r="BJ51">
            <v>10.1</v>
          </cell>
          <cell r="BK51">
            <v>10.1</v>
          </cell>
          <cell r="BL51">
            <v>-0.99</v>
          </cell>
          <cell r="BM51">
            <v>333.1</v>
          </cell>
          <cell r="BN51">
            <v>343.2</v>
          </cell>
          <cell r="BO51">
            <v>10.1</v>
          </cell>
          <cell r="BP51">
            <v>0</v>
          </cell>
          <cell r="BQ51">
            <v>10.2</v>
          </cell>
          <cell r="BR51">
            <v>10.2</v>
          </cell>
          <cell r="BS51">
            <v>-0.98</v>
          </cell>
          <cell r="BT51">
            <v>-0.985</v>
          </cell>
          <cell r="BU51">
            <v>-0.01</v>
          </cell>
          <cell r="BV51">
            <v>1.0001</v>
          </cell>
          <cell r="BW51">
            <v>0.03</v>
          </cell>
          <cell r="BX51">
            <v>10.02</v>
          </cell>
          <cell r="BY51">
            <v>344.6</v>
          </cell>
          <cell r="BZ51">
            <v>354.65</v>
          </cell>
          <cell r="CA51">
            <v>10.05</v>
          </cell>
          <cell r="CB51">
            <v>0</v>
          </cell>
          <cell r="CC51">
            <v>10.4</v>
          </cell>
          <cell r="CD51">
            <v>10.4</v>
          </cell>
          <cell r="CE51">
            <v>-3.365</v>
          </cell>
          <cell r="CF51">
            <v>354.65</v>
          </cell>
          <cell r="CG51">
            <v>364.6</v>
          </cell>
          <cell r="CH51">
            <v>9.94999999999999</v>
          </cell>
          <cell r="CI51">
            <v>0</v>
          </cell>
          <cell r="CJ51">
            <v>10.3</v>
          </cell>
          <cell r="CK51">
            <v>10.3</v>
          </cell>
          <cell r="CL51">
            <v>-3.398</v>
          </cell>
        </row>
        <row r="52">
          <cell r="A52">
            <v>49</v>
          </cell>
          <cell r="B52" t="str">
            <v>001836</v>
          </cell>
        </row>
        <row r="52">
          <cell r="F52" t="str">
            <v>25</v>
          </cell>
          <cell r="G52" t="str">
            <v>03</v>
          </cell>
          <cell r="H52" t="str">
            <v>TRẦN NGỌC ÁNH</v>
          </cell>
          <cell r="I52" t="str">
            <v>NGUYỄN HẢI ĐĂNG</v>
          </cell>
          <cell r="J52" t="str">
            <v>Đồng hồ đo nước</v>
          </cell>
          <cell r="K52" t="str">
            <v>LXS-15E</v>
          </cell>
        </row>
        <row r="52">
          <cell r="M52" t="str">
            <v>2304015Y2827</v>
          </cell>
        </row>
        <row r="52">
          <cell r="O52" t="str">
            <v>Fuzhou Fuda Meter Co.,Ltd. - Trung Quốc</v>
          </cell>
          <cell r="P52">
            <v>15</v>
          </cell>
          <cell r="Q52">
            <v>1.5</v>
          </cell>
          <cell r="R52">
            <v>0.12</v>
          </cell>
          <cell r="S52">
            <v>0.03</v>
          </cell>
          <cell r="T52" t="str">
            <v>B</v>
          </cell>
        </row>
        <row r="52">
          <cell r="V52">
            <v>0.05</v>
          </cell>
        </row>
        <row r="52">
          <cell r="Z52" t="str">
            <v>PDM 562-2016</v>
          </cell>
          <cell r="AA52" t="str">
            <v>3A589395</v>
          </cell>
          <cell r="AB52" t="str">
            <v>25/3/2024</v>
          </cell>
          <cell r="AC52" t="str">
            <v>31-3-2029</v>
          </cell>
          <cell r="AD52" t="str">
            <v>Chi nhánh Nghi Sơn- Công ty Cổ phần Quản lý và Khai thác Tài sản Dầu Khí</v>
          </cell>
          <cell r="AE52" t="str">
            <v>Chi nhánh Nghi Sơn- Công ty Cổ phần Quản lý và Khai thác Tài sản Dầu Khí</v>
          </cell>
          <cell r="AF52" t="str">
            <v>Vạn Xuân Thành, Phường Xuân Lâm, Thị xã Nghi Sơn, tỉnh Thanh Hóa</v>
          </cell>
          <cell r="AG52" t="str">
            <v>Minh Hoa</v>
          </cell>
          <cell r="AH52">
            <v>24</v>
          </cell>
          <cell r="AI52">
            <v>81</v>
          </cell>
          <cell r="AJ52">
            <v>6</v>
          </cell>
          <cell r="AK52">
            <v>1.5</v>
          </cell>
          <cell r="AL52">
            <v>101.4</v>
          </cell>
          <cell r="AM52">
            <v>100.45</v>
          </cell>
          <cell r="AN52">
            <v>201.25</v>
          </cell>
          <cell r="AO52">
            <v>100.8</v>
          </cell>
          <cell r="AP52">
            <v>0</v>
          </cell>
          <cell r="AQ52">
            <v>99.6</v>
          </cell>
          <cell r="AR52">
            <v>99.6</v>
          </cell>
          <cell r="AS52">
            <v>1.205</v>
          </cell>
          <cell r="AT52">
            <v>201.25</v>
          </cell>
          <cell r="AU52">
            <v>301.45</v>
          </cell>
          <cell r="AV52">
            <v>100.2</v>
          </cell>
          <cell r="AW52">
            <v>0</v>
          </cell>
          <cell r="AX52">
            <v>99.1</v>
          </cell>
          <cell r="AY52">
            <v>99.1</v>
          </cell>
          <cell r="AZ52">
            <v>1.098</v>
          </cell>
          <cell r="BA52">
            <v>1.152</v>
          </cell>
          <cell r="BB52">
            <v>0.107</v>
          </cell>
          <cell r="BC52">
            <v>0.98848</v>
          </cell>
          <cell r="BD52">
            <v>0.12</v>
          </cell>
          <cell r="BE52">
            <v>9.96</v>
          </cell>
          <cell r="BF52">
            <v>304.5</v>
          </cell>
          <cell r="BG52">
            <v>314.45</v>
          </cell>
          <cell r="BH52">
            <v>9.94999999999999</v>
          </cell>
          <cell r="BI52">
            <v>0</v>
          </cell>
          <cell r="BJ52">
            <v>10</v>
          </cell>
          <cell r="BK52">
            <v>10</v>
          </cell>
          <cell r="BL52">
            <v>-0.5</v>
          </cell>
          <cell r="BM52">
            <v>314.45</v>
          </cell>
          <cell r="BN52">
            <v>324.45</v>
          </cell>
          <cell r="BO52">
            <v>10</v>
          </cell>
          <cell r="BP52">
            <v>0</v>
          </cell>
          <cell r="BQ52">
            <v>10</v>
          </cell>
          <cell r="BR52">
            <v>10</v>
          </cell>
          <cell r="BS52">
            <v>0</v>
          </cell>
          <cell r="BT52">
            <v>-0.25</v>
          </cell>
          <cell r="BU52">
            <v>-0.5</v>
          </cell>
          <cell r="BV52">
            <v>1.005</v>
          </cell>
          <cell r="BW52">
            <v>0.03</v>
          </cell>
          <cell r="BX52">
            <v>10</v>
          </cell>
          <cell r="BY52">
            <v>325.25</v>
          </cell>
          <cell r="BZ52">
            <v>335.2</v>
          </cell>
          <cell r="CA52">
            <v>9.94999999999999</v>
          </cell>
          <cell r="CB52">
            <v>0</v>
          </cell>
          <cell r="CC52">
            <v>10</v>
          </cell>
          <cell r="CD52">
            <v>10</v>
          </cell>
          <cell r="CE52">
            <v>-0.5</v>
          </cell>
          <cell r="CF52">
            <v>335.2</v>
          </cell>
          <cell r="CG52">
            <v>345.3</v>
          </cell>
          <cell r="CH52">
            <v>10.1</v>
          </cell>
          <cell r="CI52">
            <v>0</v>
          </cell>
          <cell r="CJ52">
            <v>10.1</v>
          </cell>
          <cell r="CK52">
            <v>10.1</v>
          </cell>
          <cell r="CL52">
            <v>0</v>
          </cell>
        </row>
        <row r="53">
          <cell r="A53">
            <v>50</v>
          </cell>
          <cell r="B53" t="str">
            <v>001837</v>
          </cell>
        </row>
        <row r="53">
          <cell r="F53" t="str">
            <v>25</v>
          </cell>
          <cell r="G53" t="str">
            <v>03</v>
          </cell>
          <cell r="H53" t="str">
            <v>TRẦN NGỌC ÁNH</v>
          </cell>
          <cell r="I53" t="str">
            <v>NGUYỄN HẢI ĐĂNG</v>
          </cell>
          <cell r="J53" t="str">
            <v>Đồng hồ đo nước</v>
          </cell>
          <cell r="K53" t="str">
            <v>LXS-15E</v>
          </cell>
        </row>
        <row r="53">
          <cell r="M53" t="str">
            <v>2304015Y2845</v>
          </cell>
        </row>
        <row r="53">
          <cell r="O53" t="str">
            <v>Fuzhou Fuda Meter Co.,Ltd. - Trung Quốc</v>
          </cell>
          <cell r="P53">
            <v>15</v>
          </cell>
          <cell r="Q53">
            <v>1.5</v>
          </cell>
          <cell r="R53">
            <v>0.12</v>
          </cell>
          <cell r="S53">
            <v>0.03</v>
          </cell>
          <cell r="T53" t="str">
            <v>B</v>
          </cell>
        </row>
        <row r="53">
          <cell r="V53">
            <v>0.05</v>
          </cell>
        </row>
        <row r="53">
          <cell r="Z53" t="str">
            <v>PDM 562-2016</v>
          </cell>
          <cell r="AA53" t="str">
            <v>3A589396</v>
          </cell>
          <cell r="AB53" t="str">
            <v>25/3/2024</v>
          </cell>
          <cell r="AC53" t="str">
            <v>31-3-2029</v>
          </cell>
          <cell r="AD53" t="str">
            <v>Chi nhánh Nghi Sơn- Công ty Cổ phần Quản lý và Khai thác Tài sản Dầu Khí</v>
          </cell>
          <cell r="AE53" t="str">
            <v>Chi nhánh Nghi Sơn- Công ty Cổ phần Quản lý và Khai thác Tài sản Dầu Khí</v>
          </cell>
          <cell r="AF53" t="str">
            <v>Vạn Xuân Thành, Phường Xuân Lâm, Thị xã Nghi Sơn, tỉnh Thanh Hóa</v>
          </cell>
          <cell r="AG53" t="str">
            <v>Minh Hoa</v>
          </cell>
          <cell r="AH53">
            <v>24</v>
          </cell>
          <cell r="AI53">
            <v>81</v>
          </cell>
          <cell r="AJ53">
            <v>6</v>
          </cell>
          <cell r="AK53">
            <v>1.5</v>
          </cell>
          <cell r="AL53">
            <v>100</v>
          </cell>
          <cell r="AM53">
            <v>77.75</v>
          </cell>
          <cell r="AN53">
            <v>177.75</v>
          </cell>
          <cell r="AO53">
            <v>100</v>
          </cell>
          <cell r="AP53">
            <v>0</v>
          </cell>
          <cell r="AQ53">
            <v>99.2</v>
          </cell>
          <cell r="AR53">
            <v>99.2</v>
          </cell>
          <cell r="AS53">
            <v>0.806</v>
          </cell>
          <cell r="AT53">
            <v>177.75</v>
          </cell>
          <cell r="AU53">
            <v>277.95</v>
          </cell>
          <cell r="AV53">
            <v>100.2</v>
          </cell>
          <cell r="AW53">
            <v>0</v>
          </cell>
          <cell r="AX53">
            <v>99.3</v>
          </cell>
          <cell r="AY53">
            <v>99.3</v>
          </cell>
          <cell r="AZ53">
            <v>0.898</v>
          </cell>
          <cell r="BA53">
            <v>0.852</v>
          </cell>
          <cell r="BB53">
            <v>-0.092</v>
          </cell>
          <cell r="BC53">
            <v>0.99148</v>
          </cell>
          <cell r="BD53">
            <v>0.12</v>
          </cell>
          <cell r="BE53">
            <v>10.12</v>
          </cell>
          <cell r="BF53">
            <v>283.3</v>
          </cell>
          <cell r="BG53">
            <v>293.4</v>
          </cell>
          <cell r="BH53">
            <v>10.1</v>
          </cell>
          <cell r="BI53">
            <v>0</v>
          </cell>
          <cell r="BJ53">
            <v>10.3</v>
          </cell>
          <cell r="BK53">
            <v>10.3</v>
          </cell>
          <cell r="BL53">
            <v>-1.942</v>
          </cell>
          <cell r="BM53">
            <v>293.4</v>
          </cell>
          <cell r="BN53">
            <v>303.4</v>
          </cell>
          <cell r="BO53">
            <v>10</v>
          </cell>
          <cell r="BP53">
            <v>0</v>
          </cell>
          <cell r="BQ53">
            <v>10.2</v>
          </cell>
          <cell r="BR53">
            <v>10.2</v>
          </cell>
          <cell r="BS53">
            <v>-1.961</v>
          </cell>
          <cell r="BT53">
            <v>-1.952</v>
          </cell>
          <cell r="BU53">
            <v>0.019</v>
          </cell>
          <cell r="BV53">
            <v>0.99981</v>
          </cell>
          <cell r="BW53">
            <v>0.03</v>
          </cell>
          <cell r="BX53">
            <v>10.06</v>
          </cell>
          <cell r="BY53">
            <v>304.7</v>
          </cell>
          <cell r="BZ53">
            <v>314.7</v>
          </cell>
          <cell r="CA53">
            <v>10</v>
          </cell>
          <cell r="CB53">
            <v>0</v>
          </cell>
          <cell r="CC53">
            <v>10.1</v>
          </cell>
          <cell r="CD53">
            <v>10.1</v>
          </cell>
          <cell r="CE53">
            <v>-0.99</v>
          </cell>
          <cell r="CF53">
            <v>314.7</v>
          </cell>
          <cell r="CG53">
            <v>324.75</v>
          </cell>
          <cell r="CH53">
            <v>10.05</v>
          </cell>
          <cell r="CI53">
            <v>0</v>
          </cell>
          <cell r="CJ53">
            <v>10.1</v>
          </cell>
          <cell r="CK53">
            <v>10.1</v>
          </cell>
          <cell r="CL53">
            <v>-0.495</v>
          </cell>
        </row>
        <row r="54">
          <cell r="A54">
            <v>51</v>
          </cell>
          <cell r="B54" t="str">
            <v>001838</v>
          </cell>
        </row>
        <row r="54">
          <cell r="F54" t="str">
            <v>25</v>
          </cell>
          <cell r="G54" t="str">
            <v>03</v>
          </cell>
          <cell r="H54" t="str">
            <v>TRẦN NGỌC ÁNH</v>
          </cell>
          <cell r="I54" t="str">
            <v>NGUYỄN HẢI ĐĂNG</v>
          </cell>
          <cell r="J54" t="str">
            <v>Đồng hồ đo nước</v>
          </cell>
          <cell r="K54" t="str">
            <v>LXS-15E</v>
          </cell>
        </row>
        <row r="54">
          <cell r="M54" t="str">
            <v>2304015Y2866</v>
          </cell>
        </row>
        <row r="54">
          <cell r="O54" t="str">
            <v>Fuzhou Fuda Meter Co.,Ltd. - Trung Quốc</v>
          </cell>
          <cell r="P54">
            <v>15</v>
          </cell>
          <cell r="Q54">
            <v>1.5</v>
          </cell>
          <cell r="R54">
            <v>0.12</v>
          </cell>
          <cell r="S54">
            <v>0.03</v>
          </cell>
          <cell r="T54" t="str">
            <v>B</v>
          </cell>
        </row>
        <row r="54">
          <cell r="V54">
            <v>0.05</v>
          </cell>
        </row>
        <row r="54">
          <cell r="Z54" t="str">
            <v>PDM 562-2016</v>
          </cell>
          <cell r="AA54" t="str">
            <v>3A589397</v>
          </cell>
          <cell r="AB54" t="str">
            <v>25/3/2024</v>
          </cell>
          <cell r="AC54" t="str">
            <v>31-3-2029</v>
          </cell>
          <cell r="AD54" t="str">
            <v>Chi nhánh Nghi Sơn- Công ty Cổ phần Quản lý và Khai thác Tài sản Dầu Khí</v>
          </cell>
          <cell r="AE54" t="str">
            <v>Chi nhánh Nghi Sơn- Công ty Cổ phần Quản lý và Khai thác Tài sản Dầu Khí</v>
          </cell>
          <cell r="AF54" t="str">
            <v>Vạn Xuân Thành, Phường Xuân Lâm, Thị xã Nghi Sơn, tỉnh Thanh Hóa</v>
          </cell>
          <cell r="AG54" t="str">
            <v>Minh Hoa</v>
          </cell>
          <cell r="AH54">
            <v>24</v>
          </cell>
          <cell r="AI54">
            <v>81</v>
          </cell>
          <cell r="AJ54">
            <v>6</v>
          </cell>
          <cell r="AK54">
            <v>1.5</v>
          </cell>
          <cell r="AL54">
            <v>100.2</v>
          </cell>
          <cell r="AM54">
            <v>81.8</v>
          </cell>
          <cell r="AN54">
            <v>183</v>
          </cell>
          <cell r="AO54">
            <v>101.2</v>
          </cell>
          <cell r="AP54">
            <v>0</v>
          </cell>
          <cell r="AQ54">
            <v>102.8</v>
          </cell>
          <cell r="AR54">
            <v>102.8</v>
          </cell>
          <cell r="AS54">
            <v>-1.556</v>
          </cell>
          <cell r="AT54">
            <v>183</v>
          </cell>
          <cell r="AU54">
            <v>283.8</v>
          </cell>
          <cell r="AV54">
            <v>100.8</v>
          </cell>
          <cell r="AW54">
            <v>0</v>
          </cell>
          <cell r="AX54">
            <v>102.3</v>
          </cell>
          <cell r="AY54">
            <v>102.3</v>
          </cell>
          <cell r="AZ54">
            <v>-1.488</v>
          </cell>
          <cell r="BA54">
            <v>-1.522</v>
          </cell>
          <cell r="BB54">
            <v>-0.068</v>
          </cell>
          <cell r="BC54">
            <v>1.01522</v>
          </cell>
          <cell r="BD54">
            <v>0.12</v>
          </cell>
          <cell r="BE54">
            <v>10</v>
          </cell>
          <cell r="BF54">
            <v>285.85</v>
          </cell>
          <cell r="BG54">
            <v>295.85</v>
          </cell>
          <cell r="BH54">
            <v>10</v>
          </cell>
          <cell r="BI54">
            <v>0</v>
          </cell>
          <cell r="BJ54">
            <v>9.9</v>
          </cell>
          <cell r="BK54">
            <v>9.9</v>
          </cell>
          <cell r="BL54">
            <v>1.01</v>
          </cell>
          <cell r="BM54">
            <v>295.85</v>
          </cell>
          <cell r="BN54">
            <v>305.85</v>
          </cell>
          <cell r="BO54">
            <v>10</v>
          </cell>
          <cell r="BP54">
            <v>0</v>
          </cell>
          <cell r="BQ54">
            <v>9.9</v>
          </cell>
          <cell r="BR54">
            <v>9.9</v>
          </cell>
          <cell r="BS54">
            <v>1.01</v>
          </cell>
          <cell r="BT54">
            <v>1.01</v>
          </cell>
          <cell r="BU54">
            <v>0</v>
          </cell>
          <cell r="BV54">
            <v>1</v>
          </cell>
          <cell r="BW54">
            <v>0.03</v>
          </cell>
          <cell r="BX54">
            <v>10.08</v>
          </cell>
          <cell r="BY54">
            <v>306.45</v>
          </cell>
          <cell r="BZ54">
            <v>316.45</v>
          </cell>
          <cell r="CA54">
            <v>10</v>
          </cell>
          <cell r="CB54">
            <v>0</v>
          </cell>
          <cell r="CC54">
            <v>10.4</v>
          </cell>
          <cell r="CD54">
            <v>10.4</v>
          </cell>
          <cell r="CE54">
            <v>-3.846</v>
          </cell>
          <cell r="CF54">
            <v>316.45</v>
          </cell>
          <cell r="CG54">
            <v>326.4</v>
          </cell>
          <cell r="CH54">
            <v>9.94999999999999</v>
          </cell>
          <cell r="CI54">
            <v>0</v>
          </cell>
          <cell r="CJ54">
            <v>10.3</v>
          </cell>
          <cell r="CK54">
            <v>10.3</v>
          </cell>
          <cell r="CL54">
            <v>-3.398</v>
          </cell>
        </row>
        <row r="55">
          <cell r="A55">
            <v>52</v>
          </cell>
          <cell r="B55" t="str">
            <v>001839</v>
          </cell>
        </row>
        <row r="55">
          <cell r="F55" t="str">
            <v>25</v>
          </cell>
          <cell r="G55" t="str">
            <v>03</v>
          </cell>
          <cell r="H55" t="str">
            <v>TRẦN NGỌC ÁNH</v>
          </cell>
          <cell r="I55" t="str">
            <v>NGUYỄN HẢI ĐĂNG</v>
          </cell>
          <cell r="J55" t="str">
            <v>Đồng hồ đo nước</v>
          </cell>
          <cell r="K55" t="str">
            <v>LXS-15E</v>
          </cell>
        </row>
        <row r="55">
          <cell r="M55" t="str">
            <v>2304015Y2408</v>
          </cell>
        </row>
        <row r="55">
          <cell r="O55" t="str">
            <v>Fuzhou Fuda Meter Co.,Ltd. - Trung Quốc</v>
          </cell>
          <cell r="P55">
            <v>15</v>
          </cell>
          <cell r="Q55">
            <v>1.5</v>
          </cell>
          <cell r="R55">
            <v>0.12</v>
          </cell>
          <cell r="S55">
            <v>0.03</v>
          </cell>
          <cell r="T55" t="str">
            <v>B</v>
          </cell>
        </row>
        <row r="55">
          <cell r="V55">
            <v>0.05</v>
          </cell>
        </row>
        <row r="55">
          <cell r="Z55" t="str">
            <v>PDM 562-2016</v>
          </cell>
          <cell r="AA55" t="str">
            <v>3A589398</v>
          </cell>
          <cell r="AB55" t="str">
            <v>25/3/2024</v>
          </cell>
          <cell r="AC55" t="str">
            <v>31-3-2029</v>
          </cell>
          <cell r="AD55" t="str">
            <v>Chi nhánh Nghi Sơn- Công ty Cổ phần Quản lý và Khai thác Tài sản Dầu Khí</v>
          </cell>
          <cell r="AE55" t="str">
            <v>Chi nhánh Nghi Sơn- Công ty Cổ phần Quản lý và Khai thác Tài sản Dầu Khí</v>
          </cell>
          <cell r="AF55" t="str">
            <v>Vạn Xuân Thành, Phường Xuân Lâm, Thị xã Nghi Sơn, tỉnh Thanh Hóa</v>
          </cell>
          <cell r="AG55" t="str">
            <v>Minh Hoa</v>
          </cell>
          <cell r="AH55">
            <v>24</v>
          </cell>
          <cell r="AI55">
            <v>81</v>
          </cell>
          <cell r="AJ55">
            <v>6</v>
          </cell>
          <cell r="AK55">
            <v>1.5</v>
          </cell>
          <cell r="AL55">
            <v>101.4</v>
          </cell>
          <cell r="AM55">
            <v>102.45</v>
          </cell>
          <cell r="AN55">
            <v>203.85</v>
          </cell>
          <cell r="AO55">
            <v>101.4</v>
          </cell>
          <cell r="AP55">
            <v>0</v>
          </cell>
          <cell r="AQ55">
            <v>101.5</v>
          </cell>
          <cell r="AR55">
            <v>101.5</v>
          </cell>
          <cell r="AS55">
            <v>-0.099</v>
          </cell>
          <cell r="AT55">
            <v>203.85</v>
          </cell>
          <cell r="AU55">
            <v>303.65</v>
          </cell>
          <cell r="AV55">
            <v>99.8</v>
          </cell>
          <cell r="AW55">
            <v>0</v>
          </cell>
          <cell r="AX55">
            <v>100.1</v>
          </cell>
          <cell r="AY55">
            <v>100.1</v>
          </cell>
          <cell r="AZ55">
            <v>-0.301</v>
          </cell>
          <cell r="BA55">
            <v>-0.2</v>
          </cell>
          <cell r="BB55">
            <v>0.202</v>
          </cell>
          <cell r="BC55">
            <v>1.002</v>
          </cell>
          <cell r="BD55">
            <v>0.12</v>
          </cell>
          <cell r="BE55">
            <v>10.02</v>
          </cell>
          <cell r="BF55">
            <v>306.9</v>
          </cell>
          <cell r="BG55">
            <v>316.95</v>
          </cell>
          <cell r="BH55">
            <v>10.05</v>
          </cell>
          <cell r="BI55">
            <v>0</v>
          </cell>
          <cell r="BJ55">
            <v>10.2</v>
          </cell>
          <cell r="BK55">
            <v>10.2</v>
          </cell>
          <cell r="BL55">
            <v>-1.471</v>
          </cell>
          <cell r="BM55">
            <v>316.95</v>
          </cell>
          <cell r="BN55">
            <v>327.1</v>
          </cell>
          <cell r="BO55">
            <v>10.15</v>
          </cell>
          <cell r="BP55">
            <v>0</v>
          </cell>
          <cell r="BQ55">
            <v>10.3</v>
          </cell>
          <cell r="BR55">
            <v>10.3</v>
          </cell>
          <cell r="BS55">
            <v>-1.456</v>
          </cell>
          <cell r="BT55">
            <v>-1.464</v>
          </cell>
          <cell r="BU55">
            <v>-0.015</v>
          </cell>
          <cell r="BV55">
            <v>1.00015</v>
          </cell>
          <cell r="BW55">
            <v>0.03</v>
          </cell>
          <cell r="BX55">
            <v>9.98</v>
          </cell>
          <cell r="BY55">
            <v>327.9</v>
          </cell>
          <cell r="BZ55">
            <v>337.9</v>
          </cell>
          <cell r="CA55">
            <v>10</v>
          </cell>
          <cell r="CB55">
            <v>0</v>
          </cell>
          <cell r="CC55">
            <v>10.5</v>
          </cell>
          <cell r="CD55">
            <v>10.5</v>
          </cell>
          <cell r="CE55">
            <v>-4.762</v>
          </cell>
          <cell r="CF55">
            <v>337.9</v>
          </cell>
          <cell r="CG55">
            <v>348</v>
          </cell>
          <cell r="CH55">
            <v>10.1</v>
          </cell>
          <cell r="CI55">
            <v>0</v>
          </cell>
          <cell r="CJ55">
            <v>10.6</v>
          </cell>
          <cell r="CK55">
            <v>10.6</v>
          </cell>
          <cell r="CL55">
            <v>-4.717</v>
          </cell>
        </row>
        <row r="56">
          <cell r="A56">
            <v>53</v>
          </cell>
          <cell r="B56" t="str">
            <v>001840</v>
          </cell>
        </row>
        <row r="56">
          <cell r="F56" t="str">
            <v>25</v>
          </cell>
          <cell r="G56" t="str">
            <v>03</v>
          </cell>
          <cell r="H56" t="str">
            <v>TRẦN NGỌC ÁNH</v>
          </cell>
          <cell r="I56" t="str">
            <v>NGUYỄN HẢI ĐĂNG</v>
          </cell>
          <cell r="J56" t="str">
            <v>Đồng hồ đo nước</v>
          </cell>
          <cell r="K56" t="str">
            <v>LXS-15E</v>
          </cell>
        </row>
        <row r="56">
          <cell r="M56" t="str">
            <v>2304015Y0681</v>
          </cell>
        </row>
        <row r="56">
          <cell r="O56" t="str">
            <v>Fuzhou Fuda Meter Co.,Ltd. - Trung Quốc</v>
          </cell>
          <cell r="P56">
            <v>15</v>
          </cell>
          <cell r="Q56">
            <v>1.5</v>
          </cell>
          <cell r="R56">
            <v>0.12</v>
          </cell>
          <cell r="S56">
            <v>0.03</v>
          </cell>
          <cell r="T56" t="str">
            <v>B</v>
          </cell>
        </row>
        <row r="56">
          <cell r="V56">
            <v>0.05</v>
          </cell>
        </row>
        <row r="56">
          <cell r="Z56" t="str">
            <v>PDM 562-2016</v>
          </cell>
          <cell r="AA56" t="str">
            <v>3A589399</v>
          </cell>
          <cell r="AB56" t="str">
            <v>25/3/2024</v>
          </cell>
          <cell r="AC56" t="str">
            <v>31-3-2029</v>
          </cell>
          <cell r="AD56" t="str">
            <v>Chi nhánh Nghi Sơn- Công ty Cổ phần Quản lý và Khai thác Tài sản Dầu Khí</v>
          </cell>
          <cell r="AE56" t="str">
            <v>Chi nhánh Nghi Sơn- Công ty Cổ phần Quản lý và Khai thác Tài sản Dầu Khí</v>
          </cell>
          <cell r="AF56" t="str">
            <v>Vạn Xuân Thành, Phường Xuân Lâm, Thị xã Nghi Sơn, tỉnh Thanh Hóa</v>
          </cell>
          <cell r="AG56" t="str">
            <v>Minh Hoa</v>
          </cell>
          <cell r="AH56">
            <v>24</v>
          </cell>
          <cell r="AI56">
            <v>81</v>
          </cell>
          <cell r="AJ56">
            <v>6</v>
          </cell>
          <cell r="AK56">
            <v>1.5</v>
          </cell>
          <cell r="AL56">
            <v>101</v>
          </cell>
          <cell r="AM56">
            <v>80.8</v>
          </cell>
          <cell r="AN56">
            <v>181.6</v>
          </cell>
          <cell r="AO56">
            <v>100.8</v>
          </cell>
          <cell r="AP56">
            <v>0</v>
          </cell>
          <cell r="AQ56">
            <v>102.5</v>
          </cell>
          <cell r="AR56">
            <v>102.5</v>
          </cell>
          <cell r="AS56">
            <v>-1.659</v>
          </cell>
          <cell r="AT56">
            <v>181.6</v>
          </cell>
          <cell r="AU56">
            <v>283</v>
          </cell>
          <cell r="AV56">
            <v>101.4</v>
          </cell>
          <cell r="AW56">
            <v>0</v>
          </cell>
          <cell r="AX56">
            <v>103.3</v>
          </cell>
          <cell r="AY56">
            <v>103.3</v>
          </cell>
          <cell r="AZ56">
            <v>-1.874</v>
          </cell>
          <cell r="BA56">
            <v>-1.767</v>
          </cell>
          <cell r="BB56">
            <v>0.215</v>
          </cell>
          <cell r="BC56">
            <v>1.01767</v>
          </cell>
          <cell r="BD56">
            <v>0.12</v>
          </cell>
          <cell r="BE56">
            <v>9.96</v>
          </cell>
          <cell r="BF56">
            <v>285.35</v>
          </cell>
          <cell r="BG56">
            <v>295.5</v>
          </cell>
          <cell r="BH56">
            <v>10.15</v>
          </cell>
          <cell r="BI56">
            <v>0</v>
          </cell>
          <cell r="BJ56">
            <v>10</v>
          </cell>
          <cell r="BK56">
            <v>10</v>
          </cell>
          <cell r="BL56">
            <v>1.5</v>
          </cell>
          <cell r="BM56">
            <v>295.5</v>
          </cell>
          <cell r="BN56">
            <v>305.5</v>
          </cell>
          <cell r="BO56">
            <v>10</v>
          </cell>
          <cell r="BP56">
            <v>0</v>
          </cell>
          <cell r="BQ56">
            <v>9.8</v>
          </cell>
          <cell r="BR56">
            <v>9.8</v>
          </cell>
          <cell r="BS56">
            <v>2.041</v>
          </cell>
          <cell r="BT56">
            <v>1.771</v>
          </cell>
          <cell r="BU56">
            <v>-0.541</v>
          </cell>
          <cell r="BV56">
            <v>1.00541</v>
          </cell>
          <cell r="BW56">
            <v>0.03</v>
          </cell>
          <cell r="BX56">
            <v>10.04</v>
          </cell>
          <cell r="BY56">
            <v>306.05</v>
          </cell>
          <cell r="BZ56">
            <v>316.2</v>
          </cell>
          <cell r="CA56">
            <v>10.15</v>
          </cell>
          <cell r="CB56">
            <v>0</v>
          </cell>
          <cell r="CC56">
            <v>10.6</v>
          </cell>
          <cell r="CD56">
            <v>10.6</v>
          </cell>
          <cell r="CE56">
            <v>-4.245</v>
          </cell>
          <cell r="CF56">
            <v>316.2</v>
          </cell>
          <cell r="CG56">
            <v>326.3</v>
          </cell>
          <cell r="CH56">
            <v>10.1</v>
          </cell>
          <cell r="CI56">
            <v>0</v>
          </cell>
          <cell r="CJ56">
            <v>10.5</v>
          </cell>
          <cell r="CK56">
            <v>10.5</v>
          </cell>
          <cell r="CL56">
            <v>-3.81</v>
          </cell>
        </row>
        <row r="57">
          <cell r="A57">
            <v>54</v>
          </cell>
          <cell r="B57" t="str">
            <v>001841</v>
          </cell>
        </row>
        <row r="57">
          <cell r="F57" t="str">
            <v>25</v>
          </cell>
          <cell r="G57" t="str">
            <v>03</v>
          </cell>
          <cell r="H57" t="str">
            <v>TRẦN NGỌC ÁNH</v>
          </cell>
          <cell r="I57" t="str">
            <v>NGUYỄN HẢI ĐĂNG</v>
          </cell>
          <cell r="J57" t="str">
            <v>Đồng hồ đo nước</v>
          </cell>
          <cell r="K57" t="str">
            <v>LXS-15E</v>
          </cell>
        </row>
        <row r="57">
          <cell r="M57" t="str">
            <v>2304015Y0682</v>
          </cell>
        </row>
        <row r="57">
          <cell r="O57" t="str">
            <v>Fuzhou Fuda Meter Co.,Ltd. - Trung Quốc</v>
          </cell>
          <cell r="P57">
            <v>15</v>
          </cell>
          <cell r="Q57">
            <v>1.5</v>
          </cell>
          <cell r="R57">
            <v>0.12</v>
          </cell>
          <cell r="S57">
            <v>0.03</v>
          </cell>
          <cell r="T57" t="str">
            <v>B</v>
          </cell>
        </row>
        <row r="57">
          <cell r="V57">
            <v>0.05</v>
          </cell>
        </row>
        <row r="57">
          <cell r="Z57" t="str">
            <v>PDM 562-2016</v>
          </cell>
          <cell r="AA57" t="str">
            <v>3A589400</v>
          </cell>
          <cell r="AB57" t="str">
            <v>25/3/2024</v>
          </cell>
          <cell r="AC57" t="str">
            <v>31-3-2029</v>
          </cell>
          <cell r="AD57" t="str">
            <v>Chi nhánh Nghi Sơn- Công ty Cổ phần Quản lý và Khai thác Tài sản Dầu Khí</v>
          </cell>
          <cell r="AE57" t="str">
            <v>Chi nhánh Nghi Sơn- Công ty Cổ phần Quản lý và Khai thác Tài sản Dầu Khí</v>
          </cell>
          <cell r="AF57" t="str">
            <v>Vạn Xuân Thành, Phường Xuân Lâm, Thị xã Nghi Sơn, tỉnh Thanh Hóa</v>
          </cell>
          <cell r="AG57" t="str">
            <v>Minh Hoa</v>
          </cell>
          <cell r="AH57">
            <v>24</v>
          </cell>
          <cell r="AI57">
            <v>81</v>
          </cell>
          <cell r="AJ57">
            <v>6</v>
          </cell>
          <cell r="AK57">
            <v>1.5</v>
          </cell>
          <cell r="AL57">
            <v>100.2</v>
          </cell>
          <cell r="AM57">
            <v>118.95</v>
          </cell>
          <cell r="AN57">
            <v>220.35</v>
          </cell>
          <cell r="AO57">
            <v>101.4</v>
          </cell>
          <cell r="AP57">
            <v>0</v>
          </cell>
          <cell r="AQ57">
            <v>101.3</v>
          </cell>
          <cell r="AR57">
            <v>101.3</v>
          </cell>
          <cell r="AS57">
            <v>0.099</v>
          </cell>
          <cell r="AT57">
            <v>220.35</v>
          </cell>
          <cell r="AU57">
            <v>320.35</v>
          </cell>
          <cell r="AV57">
            <v>100</v>
          </cell>
          <cell r="AW57">
            <v>0</v>
          </cell>
          <cell r="AX57">
            <v>99.9</v>
          </cell>
          <cell r="AY57">
            <v>99.9</v>
          </cell>
          <cell r="AZ57">
            <v>0.1</v>
          </cell>
          <cell r="BA57">
            <v>0.1</v>
          </cell>
          <cell r="BB57">
            <v>-0.001</v>
          </cell>
          <cell r="BC57">
            <v>0.999</v>
          </cell>
          <cell r="BD57">
            <v>0.12</v>
          </cell>
          <cell r="BE57">
            <v>10</v>
          </cell>
          <cell r="BF57">
            <v>323.95</v>
          </cell>
          <cell r="BG57">
            <v>334</v>
          </cell>
          <cell r="BH57">
            <v>10.05</v>
          </cell>
          <cell r="BI57">
            <v>0</v>
          </cell>
          <cell r="BJ57">
            <v>10</v>
          </cell>
          <cell r="BK57">
            <v>10</v>
          </cell>
          <cell r="BL57">
            <v>0.5</v>
          </cell>
          <cell r="BM57">
            <v>334</v>
          </cell>
          <cell r="BN57">
            <v>343.95</v>
          </cell>
          <cell r="BO57">
            <v>9.94999999999999</v>
          </cell>
          <cell r="BP57">
            <v>0</v>
          </cell>
          <cell r="BQ57">
            <v>9.9</v>
          </cell>
          <cell r="BR57">
            <v>9.9</v>
          </cell>
          <cell r="BS57">
            <v>0.505</v>
          </cell>
          <cell r="BT57">
            <v>0.503</v>
          </cell>
          <cell r="BU57">
            <v>-0.005</v>
          </cell>
          <cell r="BV57">
            <v>1.00005</v>
          </cell>
          <cell r="BW57">
            <v>0.03</v>
          </cell>
          <cell r="BX57">
            <v>10.06</v>
          </cell>
          <cell r="BY57">
            <v>345.3</v>
          </cell>
          <cell r="BZ57">
            <v>355.4</v>
          </cell>
          <cell r="CA57">
            <v>10.1</v>
          </cell>
          <cell r="CB57">
            <v>0</v>
          </cell>
          <cell r="CC57">
            <v>10</v>
          </cell>
          <cell r="CD57">
            <v>10</v>
          </cell>
          <cell r="CE57">
            <v>1</v>
          </cell>
          <cell r="CF57">
            <v>355.4</v>
          </cell>
          <cell r="CG57">
            <v>365.5</v>
          </cell>
          <cell r="CH57">
            <v>10.1</v>
          </cell>
          <cell r="CI57">
            <v>0</v>
          </cell>
          <cell r="CJ57">
            <v>10</v>
          </cell>
          <cell r="CK57">
            <v>10</v>
          </cell>
          <cell r="CL57">
            <v>1</v>
          </cell>
        </row>
        <row r="58">
          <cell r="A58">
            <v>55</v>
          </cell>
          <cell r="B58" t="str">
            <v>001842</v>
          </cell>
        </row>
        <row r="58">
          <cell r="F58" t="str">
            <v>25</v>
          </cell>
          <cell r="G58" t="str">
            <v>03</v>
          </cell>
          <cell r="H58" t="str">
            <v>TRẦN NGỌC ÁNH</v>
          </cell>
          <cell r="I58" t="str">
            <v>NGUYỄN HẢI ĐĂNG</v>
          </cell>
          <cell r="J58" t="str">
            <v>Đồng hồ đo nước</v>
          </cell>
          <cell r="K58" t="str">
            <v>LXS-15E</v>
          </cell>
        </row>
        <row r="58">
          <cell r="M58" t="str">
            <v>2304015Y0670</v>
          </cell>
        </row>
        <row r="58">
          <cell r="O58" t="str">
            <v>Fuzhou Fuda Meter Co.,Ltd. - Trung Quốc</v>
          </cell>
          <cell r="P58">
            <v>15</v>
          </cell>
          <cell r="Q58">
            <v>1.5</v>
          </cell>
          <cell r="R58">
            <v>0.12</v>
          </cell>
          <cell r="S58">
            <v>0.03</v>
          </cell>
          <cell r="T58" t="str">
            <v>B</v>
          </cell>
        </row>
        <row r="58">
          <cell r="V58">
            <v>0.05</v>
          </cell>
        </row>
        <row r="58">
          <cell r="Z58" t="str">
            <v>PDM 562-2016</v>
          </cell>
          <cell r="AA58" t="str">
            <v>3A589401</v>
          </cell>
          <cell r="AB58" t="str">
            <v>25/3/2024</v>
          </cell>
          <cell r="AC58" t="str">
            <v>31-3-2029</v>
          </cell>
          <cell r="AD58" t="str">
            <v>Chi nhánh Nghi Sơn- Công ty Cổ phần Quản lý và Khai thác Tài sản Dầu Khí</v>
          </cell>
          <cell r="AE58" t="str">
            <v>Chi nhánh Nghi Sơn- Công ty Cổ phần Quản lý và Khai thác Tài sản Dầu Khí</v>
          </cell>
          <cell r="AF58" t="str">
            <v>Vạn Xuân Thành, Phường Xuân Lâm, Thị xã Nghi Sơn, tỉnh Thanh Hóa</v>
          </cell>
          <cell r="AG58" t="str">
            <v>Minh Hoa</v>
          </cell>
          <cell r="AH58">
            <v>24</v>
          </cell>
          <cell r="AI58">
            <v>81</v>
          </cell>
          <cell r="AJ58">
            <v>6</v>
          </cell>
          <cell r="AK58">
            <v>1.5</v>
          </cell>
          <cell r="AL58">
            <v>99.6</v>
          </cell>
          <cell r="AM58">
            <v>21.15</v>
          </cell>
          <cell r="AN58">
            <v>121.55</v>
          </cell>
          <cell r="AO58">
            <v>100.4</v>
          </cell>
          <cell r="AP58">
            <v>0</v>
          </cell>
          <cell r="AQ58">
            <v>101.4</v>
          </cell>
          <cell r="AR58">
            <v>101.4</v>
          </cell>
          <cell r="AS58">
            <v>-0.986</v>
          </cell>
          <cell r="AT58">
            <v>121.55</v>
          </cell>
          <cell r="AU58">
            <v>220.95</v>
          </cell>
          <cell r="AV58">
            <v>99.4</v>
          </cell>
          <cell r="AW58">
            <v>0</v>
          </cell>
          <cell r="AX58">
            <v>100.7</v>
          </cell>
          <cell r="AY58">
            <v>100.7</v>
          </cell>
          <cell r="AZ58">
            <v>-1.308</v>
          </cell>
          <cell r="BA58">
            <v>-1.147</v>
          </cell>
          <cell r="BB58">
            <v>0.322</v>
          </cell>
          <cell r="BC58">
            <v>1.01147</v>
          </cell>
          <cell r="BD58">
            <v>0.12</v>
          </cell>
          <cell r="BE58">
            <v>9.98</v>
          </cell>
          <cell r="BF58">
            <v>226.45</v>
          </cell>
          <cell r="BG58">
            <v>236.5</v>
          </cell>
          <cell r="BH58">
            <v>10.05</v>
          </cell>
          <cell r="BI58">
            <v>0</v>
          </cell>
          <cell r="BJ58">
            <v>10.2</v>
          </cell>
          <cell r="BK58">
            <v>10.2</v>
          </cell>
          <cell r="BL58">
            <v>-1.471</v>
          </cell>
          <cell r="BM58">
            <v>236.5</v>
          </cell>
          <cell r="BN58">
            <v>246.6</v>
          </cell>
          <cell r="BO58">
            <v>10.1</v>
          </cell>
          <cell r="BP58">
            <v>0</v>
          </cell>
          <cell r="BQ58">
            <v>10.2</v>
          </cell>
          <cell r="BR58">
            <v>10.2</v>
          </cell>
          <cell r="BS58">
            <v>-0.98</v>
          </cell>
          <cell r="BT58">
            <v>-1.226</v>
          </cell>
          <cell r="BU58">
            <v>-0.491</v>
          </cell>
          <cell r="BV58">
            <v>1.00491</v>
          </cell>
          <cell r="BW58">
            <v>0.03</v>
          </cell>
          <cell r="BX58">
            <v>10.1</v>
          </cell>
          <cell r="BY58">
            <v>247.9</v>
          </cell>
          <cell r="BZ58">
            <v>258</v>
          </cell>
          <cell r="CA58">
            <v>10.1</v>
          </cell>
          <cell r="CB58">
            <v>0</v>
          </cell>
          <cell r="CC58">
            <v>10.5</v>
          </cell>
          <cell r="CD58">
            <v>10.5</v>
          </cell>
          <cell r="CE58">
            <v>-3.81</v>
          </cell>
          <cell r="CF58">
            <v>258</v>
          </cell>
          <cell r="CG58">
            <v>268.1</v>
          </cell>
          <cell r="CH58">
            <v>10.1</v>
          </cell>
          <cell r="CI58">
            <v>0</v>
          </cell>
          <cell r="CJ58">
            <v>10.5</v>
          </cell>
          <cell r="CK58">
            <v>10.5</v>
          </cell>
          <cell r="CL58">
            <v>-3.81</v>
          </cell>
        </row>
        <row r="59">
          <cell r="A59">
            <v>56</v>
          </cell>
          <cell r="B59" t="str">
            <v>001843</v>
          </cell>
        </row>
        <row r="59">
          <cell r="F59" t="str">
            <v>25</v>
          </cell>
          <cell r="G59" t="str">
            <v>03</v>
          </cell>
          <cell r="H59" t="str">
            <v>TRẦN NGỌC ÁNH</v>
          </cell>
          <cell r="I59" t="str">
            <v>NGUYỄN HẢI ĐĂNG</v>
          </cell>
          <cell r="J59" t="str">
            <v>Đồng hồ đo nước</v>
          </cell>
          <cell r="K59" t="str">
            <v>LXS-15E</v>
          </cell>
        </row>
        <row r="59">
          <cell r="M59" t="str">
            <v>2304015Y0646</v>
          </cell>
        </row>
        <row r="59">
          <cell r="O59" t="str">
            <v>Fuzhou Fuda Meter Co.,Ltd. - Trung Quốc</v>
          </cell>
          <cell r="P59">
            <v>15</v>
          </cell>
          <cell r="Q59">
            <v>1.5</v>
          </cell>
          <cell r="R59">
            <v>0.12</v>
          </cell>
          <cell r="S59">
            <v>0.03</v>
          </cell>
          <cell r="T59" t="str">
            <v>B</v>
          </cell>
        </row>
        <row r="59">
          <cell r="V59">
            <v>0.05</v>
          </cell>
        </row>
        <row r="59">
          <cell r="Z59" t="str">
            <v>PDM 562-2016</v>
          </cell>
          <cell r="AA59" t="str">
            <v>3A589402</v>
          </cell>
          <cell r="AB59" t="str">
            <v>25/3/2024</v>
          </cell>
          <cell r="AC59" t="str">
            <v>31-3-2029</v>
          </cell>
          <cell r="AD59" t="str">
            <v>Chi nhánh Nghi Sơn- Công ty Cổ phần Quản lý và Khai thác Tài sản Dầu Khí</v>
          </cell>
          <cell r="AE59" t="str">
            <v>Chi nhánh Nghi Sơn- Công ty Cổ phần Quản lý và Khai thác Tài sản Dầu Khí</v>
          </cell>
          <cell r="AF59" t="str">
            <v>Vạn Xuân Thành, Phường Xuân Lâm, Thị xã Nghi Sơn, tỉnh Thanh Hóa</v>
          </cell>
          <cell r="AG59" t="str">
            <v>Minh Hoa</v>
          </cell>
          <cell r="AH59">
            <v>24</v>
          </cell>
          <cell r="AI59">
            <v>81</v>
          </cell>
          <cell r="AJ59">
            <v>6</v>
          </cell>
          <cell r="AK59">
            <v>1.5</v>
          </cell>
          <cell r="AL59">
            <v>101.2</v>
          </cell>
          <cell r="AM59">
            <v>60.45</v>
          </cell>
          <cell r="AN59">
            <v>160.85</v>
          </cell>
          <cell r="AO59">
            <v>100.4</v>
          </cell>
          <cell r="AP59">
            <v>0</v>
          </cell>
          <cell r="AQ59">
            <v>99.7</v>
          </cell>
          <cell r="AR59">
            <v>99.7</v>
          </cell>
          <cell r="AS59">
            <v>0.702</v>
          </cell>
          <cell r="AT59">
            <v>160.85</v>
          </cell>
          <cell r="AU59">
            <v>261.05</v>
          </cell>
          <cell r="AV59">
            <v>100.2</v>
          </cell>
          <cell r="AW59">
            <v>0</v>
          </cell>
          <cell r="AX59">
            <v>99.4</v>
          </cell>
          <cell r="AY59">
            <v>99.4</v>
          </cell>
          <cell r="AZ59">
            <v>0.798</v>
          </cell>
          <cell r="BA59">
            <v>0.75</v>
          </cell>
          <cell r="BB59">
            <v>-0.096</v>
          </cell>
          <cell r="BC59">
            <v>0.9925</v>
          </cell>
          <cell r="BD59">
            <v>0.12</v>
          </cell>
          <cell r="BE59">
            <v>9.94</v>
          </cell>
          <cell r="BF59">
            <v>264.5</v>
          </cell>
          <cell r="BG59">
            <v>274.55</v>
          </cell>
          <cell r="BH59">
            <v>10.05</v>
          </cell>
          <cell r="BI59">
            <v>0</v>
          </cell>
          <cell r="BJ59">
            <v>9.9</v>
          </cell>
          <cell r="BK59">
            <v>9.9</v>
          </cell>
          <cell r="BL59">
            <v>1.515</v>
          </cell>
          <cell r="BM59">
            <v>274.55</v>
          </cell>
          <cell r="BN59">
            <v>284.55</v>
          </cell>
          <cell r="BO59">
            <v>10</v>
          </cell>
          <cell r="BP59">
            <v>0</v>
          </cell>
          <cell r="BQ59">
            <v>9.8</v>
          </cell>
          <cell r="BR59">
            <v>9.8</v>
          </cell>
          <cell r="BS59">
            <v>2.041</v>
          </cell>
          <cell r="BT59">
            <v>1.778</v>
          </cell>
          <cell r="BU59">
            <v>-0.526</v>
          </cell>
          <cell r="BV59">
            <v>1.00526</v>
          </cell>
          <cell r="BW59">
            <v>0.03</v>
          </cell>
          <cell r="BX59">
            <v>9.94</v>
          </cell>
          <cell r="BY59">
            <v>285.75</v>
          </cell>
          <cell r="BZ59">
            <v>295.75</v>
          </cell>
          <cell r="CA59">
            <v>10</v>
          </cell>
          <cell r="CB59">
            <v>0</v>
          </cell>
          <cell r="CC59">
            <v>10.4</v>
          </cell>
          <cell r="CD59">
            <v>10.4</v>
          </cell>
          <cell r="CE59">
            <v>-3.846</v>
          </cell>
          <cell r="CF59">
            <v>295.75</v>
          </cell>
          <cell r="CG59">
            <v>305.85</v>
          </cell>
          <cell r="CH59">
            <v>10.1</v>
          </cell>
          <cell r="CI59">
            <v>0</v>
          </cell>
          <cell r="CJ59">
            <v>10.5</v>
          </cell>
          <cell r="CK59">
            <v>10.5</v>
          </cell>
          <cell r="CL59">
            <v>-3.81</v>
          </cell>
        </row>
        <row r="60">
          <cell r="A60">
            <v>57</v>
          </cell>
          <cell r="B60" t="str">
            <v>001844</v>
          </cell>
        </row>
        <row r="60">
          <cell r="F60" t="str">
            <v>25</v>
          </cell>
          <cell r="G60" t="str">
            <v>03</v>
          </cell>
          <cell r="H60" t="str">
            <v>TRẦN NGỌC ÁNH</v>
          </cell>
          <cell r="I60" t="str">
            <v>NGUYỄN HẢI ĐĂNG</v>
          </cell>
          <cell r="J60" t="str">
            <v>Đồng hồ đo nước</v>
          </cell>
          <cell r="K60" t="str">
            <v>LXS-15E</v>
          </cell>
        </row>
        <row r="60">
          <cell r="M60" t="str">
            <v>2304015Y0666</v>
          </cell>
        </row>
        <row r="60">
          <cell r="O60" t="str">
            <v>Fuzhou Fuda Meter Co.,Ltd. - Trung Quốc</v>
          </cell>
          <cell r="P60">
            <v>15</v>
          </cell>
          <cell r="Q60">
            <v>1.5</v>
          </cell>
          <cell r="R60">
            <v>0.12</v>
          </cell>
          <cell r="S60">
            <v>0.03</v>
          </cell>
          <cell r="T60" t="str">
            <v>B</v>
          </cell>
        </row>
        <row r="60">
          <cell r="V60">
            <v>0.05</v>
          </cell>
        </row>
        <row r="60">
          <cell r="Z60" t="str">
            <v>PDM 562-2016</v>
          </cell>
          <cell r="AA60" t="str">
            <v>3A589403</v>
          </cell>
          <cell r="AB60" t="str">
            <v>25/3/2024</v>
          </cell>
          <cell r="AC60" t="str">
            <v>31-3-2029</v>
          </cell>
          <cell r="AD60" t="str">
            <v>Chi nhánh Nghi Sơn- Công ty Cổ phần Quản lý và Khai thác Tài sản Dầu Khí</v>
          </cell>
          <cell r="AE60" t="str">
            <v>Chi nhánh Nghi Sơn- Công ty Cổ phần Quản lý và Khai thác Tài sản Dầu Khí</v>
          </cell>
          <cell r="AF60" t="str">
            <v>Vạn Xuân Thành, Phường Xuân Lâm, Thị xã Nghi Sơn, tỉnh Thanh Hóa</v>
          </cell>
          <cell r="AG60" t="str">
            <v>Minh Hoa</v>
          </cell>
          <cell r="AH60">
            <v>24</v>
          </cell>
          <cell r="AI60">
            <v>81</v>
          </cell>
          <cell r="AJ60">
            <v>6</v>
          </cell>
          <cell r="AK60">
            <v>1.5</v>
          </cell>
          <cell r="AL60">
            <v>100.2</v>
          </cell>
          <cell r="AM60">
            <v>113.9</v>
          </cell>
          <cell r="AN60">
            <v>213.7</v>
          </cell>
          <cell r="AO60">
            <v>99.8</v>
          </cell>
          <cell r="AP60">
            <v>0</v>
          </cell>
          <cell r="AQ60">
            <v>98.8</v>
          </cell>
          <cell r="AR60">
            <v>98.8</v>
          </cell>
          <cell r="AS60">
            <v>1.012</v>
          </cell>
          <cell r="AT60">
            <v>213.7</v>
          </cell>
          <cell r="AU60">
            <v>314.7</v>
          </cell>
          <cell r="AV60">
            <v>101</v>
          </cell>
          <cell r="AW60">
            <v>0</v>
          </cell>
          <cell r="AX60">
            <v>100.1</v>
          </cell>
          <cell r="AY60">
            <v>100.1</v>
          </cell>
          <cell r="AZ60">
            <v>0.891</v>
          </cell>
          <cell r="BA60">
            <v>0.952</v>
          </cell>
          <cell r="BB60">
            <v>0.121</v>
          </cell>
          <cell r="BC60">
            <v>0.99048</v>
          </cell>
          <cell r="BD60">
            <v>0.12</v>
          </cell>
          <cell r="BE60">
            <v>10.06</v>
          </cell>
          <cell r="BF60">
            <v>317.55</v>
          </cell>
          <cell r="BG60">
            <v>327.5</v>
          </cell>
          <cell r="BH60">
            <v>9.94999999999999</v>
          </cell>
          <cell r="BI60">
            <v>0</v>
          </cell>
          <cell r="BJ60">
            <v>10</v>
          </cell>
          <cell r="BK60">
            <v>10</v>
          </cell>
          <cell r="BL60">
            <v>-0.5</v>
          </cell>
          <cell r="BM60">
            <v>327.5</v>
          </cell>
          <cell r="BN60">
            <v>337.6</v>
          </cell>
          <cell r="BO60">
            <v>10.1</v>
          </cell>
          <cell r="BP60">
            <v>0</v>
          </cell>
          <cell r="BQ60">
            <v>10.1</v>
          </cell>
          <cell r="BR60">
            <v>10.1</v>
          </cell>
          <cell r="BS60">
            <v>0</v>
          </cell>
          <cell r="BT60">
            <v>-0.25</v>
          </cell>
          <cell r="BU60">
            <v>-0.5</v>
          </cell>
          <cell r="BV60">
            <v>1.005</v>
          </cell>
          <cell r="BW60">
            <v>0.03</v>
          </cell>
          <cell r="BX60">
            <v>10.08</v>
          </cell>
          <cell r="BY60">
            <v>338.55</v>
          </cell>
          <cell r="BZ60">
            <v>348.6</v>
          </cell>
          <cell r="CA60">
            <v>10.05</v>
          </cell>
          <cell r="CB60">
            <v>0</v>
          </cell>
          <cell r="CC60">
            <v>10.3</v>
          </cell>
          <cell r="CD60">
            <v>10.3</v>
          </cell>
          <cell r="CE60">
            <v>-2.427</v>
          </cell>
          <cell r="CF60">
            <v>348.6</v>
          </cell>
          <cell r="CG60">
            <v>358.6</v>
          </cell>
          <cell r="CH60">
            <v>10</v>
          </cell>
          <cell r="CI60">
            <v>0</v>
          </cell>
          <cell r="CJ60">
            <v>10.2</v>
          </cell>
          <cell r="CK60">
            <v>10.2</v>
          </cell>
          <cell r="CL60">
            <v>-1.961</v>
          </cell>
        </row>
        <row r="61">
          <cell r="A61">
            <v>58</v>
          </cell>
          <cell r="B61" t="str">
            <v>001845</v>
          </cell>
        </row>
        <row r="61">
          <cell r="F61" t="str">
            <v>25</v>
          </cell>
          <cell r="G61" t="str">
            <v>03</v>
          </cell>
          <cell r="H61" t="str">
            <v>TRẦN NGỌC ÁNH</v>
          </cell>
          <cell r="I61" t="str">
            <v>NGUYỄN HẢI ĐĂNG</v>
          </cell>
          <cell r="J61" t="str">
            <v>Đồng hồ đo nước</v>
          </cell>
          <cell r="K61" t="str">
            <v>LXS-15E</v>
          </cell>
        </row>
        <row r="61">
          <cell r="M61" t="str">
            <v>2304015Y0626</v>
          </cell>
        </row>
        <row r="61">
          <cell r="O61" t="str">
            <v>Fuzhou Fuda Meter Co.,Ltd. - Trung Quốc</v>
          </cell>
          <cell r="P61">
            <v>15</v>
          </cell>
          <cell r="Q61">
            <v>1.5</v>
          </cell>
          <cell r="R61">
            <v>0.12</v>
          </cell>
          <cell r="S61">
            <v>0.03</v>
          </cell>
          <cell r="T61" t="str">
            <v>B</v>
          </cell>
        </row>
        <row r="61">
          <cell r="V61">
            <v>0.05</v>
          </cell>
        </row>
        <row r="61">
          <cell r="Z61" t="str">
            <v>PDM 562-2016</v>
          </cell>
          <cell r="AA61" t="str">
            <v>3A589404</v>
          </cell>
          <cell r="AB61" t="str">
            <v>25/3/2024</v>
          </cell>
          <cell r="AC61" t="str">
            <v>31-3-2029</v>
          </cell>
          <cell r="AD61" t="str">
            <v>Chi nhánh Nghi Sơn- Công ty Cổ phần Quản lý và Khai thác Tài sản Dầu Khí</v>
          </cell>
          <cell r="AE61" t="str">
            <v>Chi nhánh Nghi Sơn- Công ty Cổ phần Quản lý và Khai thác Tài sản Dầu Khí</v>
          </cell>
          <cell r="AF61" t="str">
            <v>Vạn Xuân Thành, Phường Xuân Lâm, Thị xã Nghi Sơn, tỉnh Thanh Hóa</v>
          </cell>
          <cell r="AG61" t="str">
            <v>Minh Hoa</v>
          </cell>
          <cell r="AH61">
            <v>24</v>
          </cell>
          <cell r="AI61">
            <v>81</v>
          </cell>
          <cell r="AJ61">
            <v>6</v>
          </cell>
          <cell r="AK61">
            <v>1.5</v>
          </cell>
          <cell r="AL61">
            <v>101.4</v>
          </cell>
          <cell r="AM61">
            <v>40.05</v>
          </cell>
          <cell r="AN61">
            <v>139.65</v>
          </cell>
          <cell r="AO61">
            <v>99.6</v>
          </cell>
          <cell r="AP61">
            <v>0</v>
          </cell>
          <cell r="AQ61">
            <v>97.8</v>
          </cell>
          <cell r="AR61">
            <v>97.8</v>
          </cell>
          <cell r="AS61">
            <v>1.84</v>
          </cell>
          <cell r="AT61">
            <v>139.65</v>
          </cell>
          <cell r="AU61">
            <v>240.25</v>
          </cell>
          <cell r="AV61">
            <v>100.6</v>
          </cell>
          <cell r="AW61">
            <v>0</v>
          </cell>
          <cell r="AX61">
            <v>98.7</v>
          </cell>
          <cell r="AY61">
            <v>98.7</v>
          </cell>
          <cell r="AZ61">
            <v>1.889</v>
          </cell>
          <cell r="BA61">
            <v>1.865</v>
          </cell>
          <cell r="BB61">
            <v>-0.049</v>
          </cell>
          <cell r="BC61">
            <v>0.98135</v>
          </cell>
          <cell r="BD61">
            <v>0.12</v>
          </cell>
          <cell r="BE61">
            <v>9.96</v>
          </cell>
          <cell r="BF61">
            <v>242.7</v>
          </cell>
          <cell r="BG61">
            <v>252.8</v>
          </cell>
          <cell r="BH61">
            <v>10.1</v>
          </cell>
          <cell r="BI61">
            <v>0</v>
          </cell>
          <cell r="BJ61">
            <v>10.2</v>
          </cell>
          <cell r="BK61">
            <v>10.2</v>
          </cell>
          <cell r="BL61">
            <v>-0.98</v>
          </cell>
          <cell r="BM61">
            <v>252.8</v>
          </cell>
          <cell r="BN61">
            <v>262.8</v>
          </cell>
          <cell r="BO61">
            <v>9.99999999999997</v>
          </cell>
          <cell r="BP61">
            <v>0</v>
          </cell>
          <cell r="BQ61">
            <v>10.1</v>
          </cell>
          <cell r="BR61">
            <v>10.1</v>
          </cell>
          <cell r="BS61">
            <v>-0.99</v>
          </cell>
          <cell r="BT61">
            <v>-0.985</v>
          </cell>
          <cell r="BU61">
            <v>0.01</v>
          </cell>
          <cell r="BV61">
            <v>0.9999</v>
          </cell>
          <cell r="BW61">
            <v>0.03</v>
          </cell>
          <cell r="BX61">
            <v>10.12</v>
          </cell>
          <cell r="BY61">
            <v>263.8</v>
          </cell>
          <cell r="BZ61">
            <v>273.9</v>
          </cell>
          <cell r="CA61">
            <v>10.1</v>
          </cell>
          <cell r="CB61">
            <v>0</v>
          </cell>
          <cell r="CC61">
            <v>10.4</v>
          </cell>
          <cell r="CD61">
            <v>10.4</v>
          </cell>
          <cell r="CE61">
            <v>-2.885</v>
          </cell>
          <cell r="CF61">
            <v>273.9</v>
          </cell>
          <cell r="CG61">
            <v>283.85</v>
          </cell>
          <cell r="CH61">
            <v>9.94999999999999</v>
          </cell>
          <cell r="CI61">
            <v>0</v>
          </cell>
          <cell r="CJ61">
            <v>10.2</v>
          </cell>
          <cell r="CK61">
            <v>10.2</v>
          </cell>
          <cell r="CL61">
            <v>-2.451</v>
          </cell>
        </row>
        <row r="62">
          <cell r="A62">
            <v>59</v>
          </cell>
          <cell r="B62" t="str">
            <v>001846</v>
          </cell>
        </row>
        <row r="62">
          <cell r="F62" t="str">
            <v>25</v>
          </cell>
          <cell r="G62" t="str">
            <v>03</v>
          </cell>
          <cell r="H62" t="str">
            <v>TRẦN NGỌC ÁNH</v>
          </cell>
          <cell r="I62" t="str">
            <v>NGUYỄN HẢI ĐĂNG</v>
          </cell>
          <cell r="J62" t="str">
            <v>Đồng hồ đo nước</v>
          </cell>
          <cell r="K62" t="str">
            <v>LXS-15E</v>
          </cell>
        </row>
        <row r="62">
          <cell r="M62" t="str">
            <v>2304015Y2690</v>
          </cell>
        </row>
        <row r="62">
          <cell r="O62" t="str">
            <v>Fuzhou Fuda Meter Co.,Ltd. - Trung Quốc</v>
          </cell>
          <cell r="P62">
            <v>15</v>
          </cell>
          <cell r="Q62">
            <v>1.5</v>
          </cell>
          <cell r="R62">
            <v>0.12</v>
          </cell>
          <cell r="S62">
            <v>0.03</v>
          </cell>
          <cell r="T62" t="str">
            <v>B</v>
          </cell>
        </row>
        <row r="62">
          <cell r="V62">
            <v>0.05</v>
          </cell>
        </row>
        <row r="62">
          <cell r="Z62" t="str">
            <v>PDM 562-2016</v>
          </cell>
          <cell r="AA62" t="str">
            <v>3A589405</v>
          </cell>
          <cell r="AB62" t="str">
            <v>25/3/2024</v>
          </cell>
          <cell r="AC62" t="str">
            <v>31-3-2029</v>
          </cell>
          <cell r="AD62" t="str">
            <v>Chi nhánh Nghi Sơn- Công ty Cổ phần Quản lý và Khai thác Tài sản Dầu Khí</v>
          </cell>
          <cell r="AE62" t="str">
            <v>Chi nhánh Nghi Sơn- Công ty Cổ phần Quản lý và Khai thác Tài sản Dầu Khí</v>
          </cell>
          <cell r="AF62" t="str">
            <v>Vạn Xuân Thành, Phường Xuân Lâm, Thị xã Nghi Sơn, tỉnh Thanh Hóa</v>
          </cell>
          <cell r="AG62" t="str">
            <v>Minh Hoa</v>
          </cell>
          <cell r="AH62">
            <v>24</v>
          </cell>
          <cell r="AI62">
            <v>81</v>
          </cell>
          <cell r="AJ62">
            <v>6</v>
          </cell>
          <cell r="AK62">
            <v>1.5</v>
          </cell>
          <cell r="AL62">
            <v>100.4</v>
          </cell>
          <cell r="AM62">
            <v>11.4</v>
          </cell>
          <cell r="AN62">
            <v>112.6</v>
          </cell>
          <cell r="AO62">
            <v>101.2</v>
          </cell>
          <cell r="AP62">
            <v>0</v>
          </cell>
          <cell r="AQ62">
            <v>101</v>
          </cell>
          <cell r="AR62">
            <v>101</v>
          </cell>
          <cell r="AS62">
            <v>0.198</v>
          </cell>
          <cell r="AT62">
            <v>112.6</v>
          </cell>
          <cell r="AU62">
            <v>213.2</v>
          </cell>
          <cell r="AV62">
            <v>100.6</v>
          </cell>
          <cell r="AW62">
            <v>0</v>
          </cell>
          <cell r="AX62">
            <v>100.5</v>
          </cell>
          <cell r="AY62">
            <v>100.5</v>
          </cell>
          <cell r="AZ62">
            <v>0.099</v>
          </cell>
          <cell r="BA62">
            <v>0.149</v>
          </cell>
          <cell r="BB62">
            <v>0.099</v>
          </cell>
          <cell r="BC62">
            <v>0.99851</v>
          </cell>
          <cell r="BD62">
            <v>0.12</v>
          </cell>
          <cell r="BE62">
            <v>10.14</v>
          </cell>
          <cell r="BF62">
            <v>215.55</v>
          </cell>
          <cell r="BG62">
            <v>225.5</v>
          </cell>
          <cell r="BH62">
            <v>9.94999999999999</v>
          </cell>
          <cell r="BI62">
            <v>0</v>
          </cell>
          <cell r="BJ62">
            <v>10</v>
          </cell>
          <cell r="BK62">
            <v>10</v>
          </cell>
          <cell r="BL62">
            <v>-0.5</v>
          </cell>
          <cell r="BM62">
            <v>225.5</v>
          </cell>
          <cell r="BN62">
            <v>235.5</v>
          </cell>
          <cell r="BO62">
            <v>10</v>
          </cell>
          <cell r="BP62">
            <v>0</v>
          </cell>
          <cell r="BQ62">
            <v>10.1</v>
          </cell>
          <cell r="BR62">
            <v>10.1</v>
          </cell>
          <cell r="BS62">
            <v>-0.99</v>
          </cell>
          <cell r="BT62">
            <v>-0.745</v>
          </cell>
          <cell r="BU62">
            <v>0.49</v>
          </cell>
          <cell r="BV62">
            <v>0.9951</v>
          </cell>
          <cell r="BW62">
            <v>0.03</v>
          </cell>
          <cell r="BX62">
            <v>10.1</v>
          </cell>
          <cell r="BY62">
            <v>236.7</v>
          </cell>
          <cell r="BZ62">
            <v>246.8</v>
          </cell>
          <cell r="CA62">
            <v>10.1</v>
          </cell>
          <cell r="CB62">
            <v>0</v>
          </cell>
          <cell r="CC62">
            <v>10.6</v>
          </cell>
          <cell r="CD62">
            <v>10.6</v>
          </cell>
          <cell r="CE62">
            <v>-4.717</v>
          </cell>
          <cell r="CF62">
            <v>246.8</v>
          </cell>
          <cell r="CG62">
            <v>256.8</v>
          </cell>
          <cell r="CH62">
            <v>9.99999999999997</v>
          </cell>
          <cell r="CI62">
            <v>0</v>
          </cell>
          <cell r="CJ62">
            <v>10.5</v>
          </cell>
          <cell r="CK62">
            <v>10.5</v>
          </cell>
          <cell r="CL62">
            <v>-4.762</v>
          </cell>
        </row>
        <row r="63">
          <cell r="A63">
            <v>60</v>
          </cell>
          <cell r="B63" t="str">
            <v>001847</v>
          </cell>
        </row>
        <row r="63">
          <cell r="F63" t="str">
            <v>25</v>
          </cell>
          <cell r="G63" t="str">
            <v>03</v>
          </cell>
          <cell r="H63" t="str">
            <v>TRẦN NGỌC ÁNH</v>
          </cell>
          <cell r="I63" t="str">
            <v>NGUYỄN HẢI ĐĂNG</v>
          </cell>
          <cell r="J63" t="str">
            <v>Đồng hồ đo nước</v>
          </cell>
          <cell r="K63" t="str">
            <v>LXS-15E</v>
          </cell>
        </row>
        <row r="63">
          <cell r="M63" t="str">
            <v>2304015Y0627</v>
          </cell>
        </row>
        <row r="63">
          <cell r="O63" t="str">
            <v>Fuzhou Fuda Meter Co.,Ltd. - Trung Quốc</v>
          </cell>
          <cell r="P63">
            <v>15</v>
          </cell>
          <cell r="Q63">
            <v>1.5</v>
          </cell>
          <cell r="R63">
            <v>0.12</v>
          </cell>
          <cell r="S63">
            <v>0.03</v>
          </cell>
          <cell r="T63" t="str">
            <v>B</v>
          </cell>
        </row>
        <row r="63">
          <cell r="V63">
            <v>0.05</v>
          </cell>
        </row>
        <row r="63">
          <cell r="Z63" t="str">
            <v>PDM 562-2016</v>
          </cell>
          <cell r="AA63" t="str">
            <v>3A589406</v>
          </cell>
          <cell r="AB63" t="str">
            <v>25/3/2024</v>
          </cell>
          <cell r="AC63" t="str">
            <v>31-3-2029</v>
          </cell>
          <cell r="AD63" t="str">
            <v>Chi nhánh Nghi Sơn- Công ty Cổ phần Quản lý và Khai thác Tài sản Dầu Khí</v>
          </cell>
          <cell r="AE63" t="str">
            <v>Chi nhánh Nghi Sơn- Công ty Cổ phần Quản lý và Khai thác Tài sản Dầu Khí</v>
          </cell>
          <cell r="AF63" t="str">
            <v>Vạn Xuân Thành, Phường Xuân Lâm, Thị xã Nghi Sơn, tỉnh Thanh Hóa</v>
          </cell>
          <cell r="AG63" t="str">
            <v>Minh Hoa</v>
          </cell>
          <cell r="AH63">
            <v>24</v>
          </cell>
          <cell r="AI63">
            <v>81</v>
          </cell>
          <cell r="AJ63">
            <v>6</v>
          </cell>
          <cell r="AK63">
            <v>1.5</v>
          </cell>
          <cell r="AL63">
            <v>101</v>
          </cell>
          <cell r="AM63">
            <v>103.95</v>
          </cell>
          <cell r="AN63">
            <v>204.75</v>
          </cell>
          <cell r="AO63">
            <v>100.8</v>
          </cell>
          <cell r="AP63">
            <v>0</v>
          </cell>
          <cell r="AQ63">
            <v>100.6</v>
          </cell>
          <cell r="AR63">
            <v>100.6</v>
          </cell>
          <cell r="AS63">
            <v>0.199</v>
          </cell>
          <cell r="AT63">
            <v>204.75</v>
          </cell>
          <cell r="AU63">
            <v>305.95</v>
          </cell>
          <cell r="AV63">
            <v>101.2</v>
          </cell>
          <cell r="AW63">
            <v>0</v>
          </cell>
          <cell r="AX63">
            <v>101.2</v>
          </cell>
          <cell r="AY63">
            <v>101.2</v>
          </cell>
          <cell r="AZ63">
            <v>0</v>
          </cell>
          <cell r="BA63">
            <v>0.1</v>
          </cell>
          <cell r="BB63">
            <v>0.199</v>
          </cell>
          <cell r="BC63">
            <v>0.999</v>
          </cell>
          <cell r="BD63">
            <v>0.12</v>
          </cell>
          <cell r="BE63">
            <v>10.1</v>
          </cell>
          <cell r="BF63">
            <v>309.1</v>
          </cell>
          <cell r="BG63">
            <v>319.05</v>
          </cell>
          <cell r="BH63">
            <v>9.94999999999999</v>
          </cell>
          <cell r="BI63">
            <v>0</v>
          </cell>
          <cell r="BJ63">
            <v>9.9</v>
          </cell>
          <cell r="BK63">
            <v>9.9</v>
          </cell>
          <cell r="BL63">
            <v>0.505</v>
          </cell>
          <cell r="BM63">
            <v>319.05</v>
          </cell>
          <cell r="BN63">
            <v>329</v>
          </cell>
          <cell r="BO63">
            <v>9.94999999999999</v>
          </cell>
          <cell r="BP63">
            <v>0</v>
          </cell>
          <cell r="BQ63">
            <v>9.9</v>
          </cell>
          <cell r="BR63">
            <v>9.9</v>
          </cell>
          <cell r="BS63">
            <v>0.505</v>
          </cell>
          <cell r="BT63">
            <v>0.505</v>
          </cell>
          <cell r="BU63">
            <v>0</v>
          </cell>
          <cell r="BV63">
            <v>1</v>
          </cell>
          <cell r="BW63">
            <v>0.03</v>
          </cell>
          <cell r="BX63">
            <v>10.02</v>
          </cell>
          <cell r="BY63">
            <v>330.3</v>
          </cell>
          <cell r="BZ63">
            <v>340.35</v>
          </cell>
          <cell r="CA63">
            <v>10.05</v>
          </cell>
          <cell r="CB63">
            <v>0</v>
          </cell>
          <cell r="CC63">
            <v>9.9</v>
          </cell>
          <cell r="CD63">
            <v>9.9</v>
          </cell>
          <cell r="CE63">
            <v>1.515</v>
          </cell>
          <cell r="CF63">
            <v>340.35</v>
          </cell>
          <cell r="CG63">
            <v>350.5</v>
          </cell>
          <cell r="CH63">
            <v>10.15</v>
          </cell>
          <cell r="CI63">
            <v>0</v>
          </cell>
          <cell r="CJ63">
            <v>10</v>
          </cell>
          <cell r="CK63">
            <v>10</v>
          </cell>
          <cell r="CL63">
            <v>1.5</v>
          </cell>
        </row>
        <row r="64">
          <cell r="A64">
            <v>61</v>
          </cell>
          <cell r="B64" t="str">
            <v>001848</v>
          </cell>
        </row>
        <row r="64">
          <cell r="F64" t="str">
            <v>25</v>
          </cell>
          <cell r="G64" t="str">
            <v>03</v>
          </cell>
          <cell r="H64" t="str">
            <v>TRẦN NGỌC ÁNH</v>
          </cell>
          <cell r="I64" t="str">
            <v>NGUYỄN HẢI ĐĂNG</v>
          </cell>
          <cell r="J64" t="str">
            <v>Đồng hồ đo nước</v>
          </cell>
          <cell r="K64" t="str">
            <v>LXS-15E</v>
          </cell>
        </row>
        <row r="64">
          <cell r="M64" t="str">
            <v>2304015Y0657</v>
          </cell>
        </row>
        <row r="64">
          <cell r="O64" t="str">
            <v>Fuzhou Fuda Meter Co.,Ltd. - Trung Quốc</v>
          </cell>
          <cell r="P64">
            <v>15</v>
          </cell>
          <cell r="Q64">
            <v>1.5</v>
          </cell>
          <cell r="R64">
            <v>0.12</v>
          </cell>
          <cell r="S64">
            <v>0.03</v>
          </cell>
          <cell r="T64" t="str">
            <v>B</v>
          </cell>
        </row>
        <row r="64">
          <cell r="V64">
            <v>0.05</v>
          </cell>
        </row>
        <row r="64">
          <cell r="Z64" t="str">
            <v>PDM 562-2016</v>
          </cell>
          <cell r="AA64" t="str">
            <v>3A589407</v>
          </cell>
          <cell r="AB64" t="str">
            <v>25/3/2024</v>
          </cell>
          <cell r="AC64" t="str">
            <v>31-3-2029</v>
          </cell>
          <cell r="AD64" t="str">
            <v>Chi nhánh Nghi Sơn- Công ty Cổ phần Quản lý và Khai thác Tài sản Dầu Khí</v>
          </cell>
          <cell r="AE64" t="str">
            <v>Chi nhánh Nghi Sơn- Công ty Cổ phần Quản lý và Khai thác Tài sản Dầu Khí</v>
          </cell>
          <cell r="AF64" t="str">
            <v>Vạn Xuân Thành, Phường Xuân Lâm, Thị xã Nghi Sơn, tỉnh Thanh Hóa</v>
          </cell>
          <cell r="AG64" t="str">
            <v>Minh Hoa</v>
          </cell>
          <cell r="AH64">
            <v>24</v>
          </cell>
          <cell r="AI64">
            <v>81</v>
          </cell>
          <cell r="AJ64">
            <v>6</v>
          </cell>
          <cell r="AK64">
            <v>1.5</v>
          </cell>
          <cell r="AL64">
            <v>101</v>
          </cell>
          <cell r="AM64">
            <v>26.2</v>
          </cell>
          <cell r="AN64">
            <v>127.6</v>
          </cell>
          <cell r="AO64">
            <v>101.4</v>
          </cell>
          <cell r="AP64">
            <v>0</v>
          </cell>
          <cell r="AQ64">
            <v>102.8</v>
          </cell>
          <cell r="AR64">
            <v>102.8</v>
          </cell>
          <cell r="AS64">
            <v>-1.362</v>
          </cell>
          <cell r="AT64">
            <v>127.6</v>
          </cell>
          <cell r="AU64">
            <v>229</v>
          </cell>
          <cell r="AV64">
            <v>101.4</v>
          </cell>
          <cell r="AW64">
            <v>0</v>
          </cell>
          <cell r="AX64">
            <v>102.7</v>
          </cell>
          <cell r="AY64">
            <v>102.7</v>
          </cell>
          <cell r="AZ64">
            <v>-1.282</v>
          </cell>
          <cell r="BA64">
            <v>-1.322</v>
          </cell>
          <cell r="BB64">
            <v>-0.08</v>
          </cell>
          <cell r="BC64">
            <v>1.01322</v>
          </cell>
          <cell r="BD64">
            <v>0.12</v>
          </cell>
          <cell r="BE64">
            <v>10.06</v>
          </cell>
          <cell r="BF64">
            <v>232.05</v>
          </cell>
          <cell r="BG64">
            <v>242.15</v>
          </cell>
          <cell r="BH64">
            <v>10.1</v>
          </cell>
          <cell r="BI64">
            <v>0</v>
          </cell>
          <cell r="BJ64">
            <v>10.1</v>
          </cell>
          <cell r="BK64">
            <v>10.1</v>
          </cell>
          <cell r="BL64">
            <v>0</v>
          </cell>
          <cell r="BM64">
            <v>242.15</v>
          </cell>
          <cell r="BN64">
            <v>252.25</v>
          </cell>
          <cell r="BO64">
            <v>10.1</v>
          </cell>
          <cell r="BP64">
            <v>0</v>
          </cell>
          <cell r="BQ64">
            <v>10.1</v>
          </cell>
          <cell r="BR64">
            <v>10.1</v>
          </cell>
          <cell r="BS64">
            <v>0</v>
          </cell>
          <cell r="BT64">
            <v>0</v>
          </cell>
          <cell r="BU64">
            <v>0</v>
          </cell>
          <cell r="BV64">
            <v>1</v>
          </cell>
          <cell r="BW64">
            <v>0.03</v>
          </cell>
          <cell r="BX64">
            <v>10</v>
          </cell>
          <cell r="BY64">
            <v>253.25</v>
          </cell>
          <cell r="BZ64">
            <v>263.25</v>
          </cell>
          <cell r="CA64">
            <v>10</v>
          </cell>
          <cell r="CB64">
            <v>0</v>
          </cell>
          <cell r="CC64">
            <v>10.5</v>
          </cell>
          <cell r="CD64">
            <v>10.5</v>
          </cell>
          <cell r="CE64">
            <v>-4.762</v>
          </cell>
          <cell r="CF64">
            <v>263.25</v>
          </cell>
          <cell r="CG64">
            <v>273.3</v>
          </cell>
          <cell r="CH64">
            <v>10.05</v>
          </cell>
          <cell r="CI64">
            <v>0</v>
          </cell>
          <cell r="CJ64">
            <v>10.6</v>
          </cell>
          <cell r="CK64">
            <v>10.6</v>
          </cell>
          <cell r="CL64">
            <v>-5.189</v>
          </cell>
        </row>
        <row r="65">
          <cell r="A65">
            <v>62</v>
          </cell>
          <cell r="B65" t="str">
            <v>001849</v>
          </cell>
        </row>
        <row r="65">
          <cell r="F65" t="str">
            <v>25</v>
          </cell>
          <cell r="G65" t="str">
            <v>03</v>
          </cell>
          <cell r="H65" t="str">
            <v>TRẦN NGỌC ÁNH</v>
          </cell>
          <cell r="I65" t="str">
            <v>NGUYỄN HẢI ĐĂNG</v>
          </cell>
          <cell r="J65" t="str">
            <v>Đồng hồ đo nước</v>
          </cell>
          <cell r="K65" t="str">
            <v>LXS-15E</v>
          </cell>
        </row>
        <row r="65">
          <cell r="M65" t="str">
            <v>2304015Y3134</v>
          </cell>
        </row>
        <row r="65">
          <cell r="O65" t="str">
            <v>Fuzhou Fuda Meter Co.,Ltd. - Trung Quốc</v>
          </cell>
          <cell r="P65">
            <v>15</v>
          </cell>
          <cell r="Q65">
            <v>1.5</v>
          </cell>
          <cell r="R65">
            <v>0.12</v>
          </cell>
          <cell r="S65">
            <v>0.03</v>
          </cell>
          <cell r="T65" t="str">
            <v>B</v>
          </cell>
        </row>
        <row r="65">
          <cell r="V65">
            <v>0.05</v>
          </cell>
        </row>
        <row r="65">
          <cell r="Z65" t="str">
            <v>PDM 562-2016</v>
          </cell>
          <cell r="AA65" t="str">
            <v>3A589408</v>
          </cell>
          <cell r="AB65" t="str">
            <v>25/3/2024</v>
          </cell>
          <cell r="AC65" t="str">
            <v>31-3-2029</v>
          </cell>
          <cell r="AD65" t="str">
            <v>Chi nhánh Nghi Sơn- Công ty Cổ phần Quản lý và Khai thác Tài sản Dầu Khí</v>
          </cell>
          <cell r="AE65" t="str">
            <v>Chi nhánh Nghi Sơn- Công ty Cổ phần Quản lý và Khai thác Tài sản Dầu Khí</v>
          </cell>
          <cell r="AF65" t="str">
            <v>Vạn Xuân Thành, Phường Xuân Lâm, Thị xã Nghi Sơn, tỉnh Thanh Hóa</v>
          </cell>
          <cell r="AG65" t="str">
            <v>Minh Hoa</v>
          </cell>
          <cell r="AH65">
            <v>24</v>
          </cell>
          <cell r="AI65">
            <v>81</v>
          </cell>
          <cell r="AJ65">
            <v>6</v>
          </cell>
          <cell r="AK65">
            <v>1.5</v>
          </cell>
          <cell r="AL65">
            <v>101.2</v>
          </cell>
          <cell r="AM65">
            <v>11.6</v>
          </cell>
          <cell r="AN65">
            <v>111.8</v>
          </cell>
          <cell r="AO65">
            <v>100.2</v>
          </cell>
          <cell r="AP65">
            <v>0</v>
          </cell>
          <cell r="AQ65">
            <v>99.9</v>
          </cell>
          <cell r="AR65">
            <v>99.9</v>
          </cell>
          <cell r="AS65">
            <v>0.3</v>
          </cell>
          <cell r="AT65">
            <v>111.8</v>
          </cell>
          <cell r="AU65">
            <v>212.6</v>
          </cell>
          <cell r="AV65">
            <v>100.8</v>
          </cell>
          <cell r="AW65">
            <v>0</v>
          </cell>
          <cell r="AX65">
            <v>100.7</v>
          </cell>
          <cell r="AY65">
            <v>100.7</v>
          </cell>
          <cell r="AZ65">
            <v>0.099</v>
          </cell>
          <cell r="BA65">
            <v>0.2</v>
          </cell>
          <cell r="BB65">
            <v>0.201</v>
          </cell>
          <cell r="BC65">
            <v>0.998</v>
          </cell>
          <cell r="BD65">
            <v>0.12</v>
          </cell>
          <cell r="BE65">
            <v>9.98</v>
          </cell>
          <cell r="BF65">
            <v>216.1</v>
          </cell>
          <cell r="BG65">
            <v>226.15</v>
          </cell>
          <cell r="BH65">
            <v>10.05</v>
          </cell>
          <cell r="BI65">
            <v>0</v>
          </cell>
          <cell r="BJ65">
            <v>9.9</v>
          </cell>
          <cell r="BK65">
            <v>9.9</v>
          </cell>
          <cell r="BL65">
            <v>1.515</v>
          </cell>
          <cell r="BM65">
            <v>226.15</v>
          </cell>
          <cell r="BN65">
            <v>236.25</v>
          </cell>
          <cell r="BO65">
            <v>10.1</v>
          </cell>
          <cell r="BP65">
            <v>0</v>
          </cell>
          <cell r="BQ65">
            <v>9.9</v>
          </cell>
          <cell r="BR65">
            <v>9.9</v>
          </cell>
          <cell r="BS65">
            <v>2.02</v>
          </cell>
          <cell r="BT65">
            <v>1.768</v>
          </cell>
          <cell r="BU65">
            <v>-0.505</v>
          </cell>
          <cell r="BV65">
            <v>1.00505</v>
          </cell>
          <cell r="BW65">
            <v>0.03</v>
          </cell>
          <cell r="BX65">
            <v>9.94</v>
          </cell>
          <cell r="BY65">
            <v>237.55</v>
          </cell>
          <cell r="BZ65">
            <v>247.7</v>
          </cell>
          <cell r="CA65">
            <v>10.15</v>
          </cell>
          <cell r="CB65">
            <v>0</v>
          </cell>
          <cell r="CC65">
            <v>10</v>
          </cell>
          <cell r="CD65">
            <v>10</v>
          </cell>
          <cell r="CE65">
            <v>1.5</v>
          </cell>
          <cell r="CF65">
            <v>247.7</v>
          </cell>
          <cell r="CG65">
            <v>257.7</v>
          </cell>
          <cell r="CH65">
            <v>10</v>
          </cell>
          <cell r="CI65">
            <v>0</v>
          </cell>
          <cell r="CJ65">
            <v>9.8</v>
          </cell>
          <cell r="CK65">
            <v>9.8</v>
          </cell>
          <cell r="CL65">
            <v>2.041</v>
          </cell>
        </row>
        <row r="66">
          <cell r="A66">
            <v>63</v>
          </cell>
          <cell r="B66" t="str">
            <v>001850</v>
          </cell>
        </row>
        <row r="66">
          <cell r="F66" t="str">
            <v>25</v>
          </cell>
          <cell r="G66" t="str">
            <v>03</v>
          </cell>
          <cell r="H66" t="str">
            <v>TRẦN NGỌC ÁNH</v>
          </cell>
          <cell r="I66" t="str">
            <v>NGUYỄN HẢI ĐĂNG</v>
          </cell>
          <cell r="J66" t="str">
            <v>Đồng hồ đo nước</v>
          </cell>
          <cell r="K66" t="str">
            <v>LXS-15E</v>
          </cell>
        </row>
        <row r="66">
          <cell r="M66" t="str">
            <v>2304015Y3174</v>
          </cell>
        </row>
        <row r="66">
          <cell r="O66" t="str">
            <v>Fuzhou Fuda Meter Co.,Ltd. - Trung Quốc</v>
          </cell>
          <cell r="P66">
            <v>15</v>
          </cell>
          <cell r="Q66">
            <v>1.5</v>
          </cell>
          <cell r="R66">
            <v>0.12</v>
          </cell>
          <cell r="S66">
            <v>0.03</v>
          </cell>
          <cell r="T66" t="str">
            <v>B</v>
          </cell>
        </row>
        <row r="66">
          <cell r="V66">
            <v>0.05</v>
          </cell>
        </row>
        <row r="66">
          <cell r="Z66" t="str">
            <v>PDM 562-2016</v>
          </cell>
          <cell r="AA66" t="str">
            <v>3A589409</v>
          </cell>
          <cell r="AB66" t="str">
            <v>25/3/2024</v>
          </cell>
          <cell r="AC66" t="str">
            <v>31-3-2029</v>
          </cell>
          <cell r="AD66" t="str">
            <v>Chi nhánh Nghi Sơn- Công ty Cổ phần Quản lý và Khai thác Tài sản Dầu Khí</v>
          </cell>
          <cell r="AE66" t="str">
            <v>Chi nhánh Nghi Sơn- Công ty Cổ phần Quản lý và Khai thác Tài sản Dầu Khí</v>
          </cell>
          <cell r="AF66" t="str">
            <v>Vạn Xuân Thành, Phường Xuân Lâm, Thị xã Nghi Sơn, tỉnh Thanh Hóa</v>
          </cell>
          <cell r="AG66" t="str">
            <v>Minh Hoa</v>
          </cell>
          <cell r="AH66">
            <v>24</v>
          </cell>
          <cell r="AI66">
            <v>81</v>
          </cell>
          <cell r="AJ66">
            <v>6</v>
          </cell>
          <cell r="AK66">
            <v>1.5</v>
          </cell>
          <cell r="AL66">
            <v>101.2</v>
          </cell>
          <cell r="AM66">
            <v>51</v>
          </cell>
          <cell r="AN66">
            <v>152.4</v>
          </cell>
          <cell r="AO66">
            <v>101.4</v>
          </cell>
          <cell r="AP66">
            <v>0</v>
          </cell>
          <cell r="AQ66">
            <v>103</v>
          </cell>
          <cell r="AR66">
            <v>103</v>
          </cell>
          <cell r="AS66">
            <v>-1.553</v>
          </cell>
          <cell r="AT66">
            <v>152.4</v>
          </cell>
          <cell r="AU66">
            <v>252.2</v>
          </cell>
          <cell r="AV66">
            <v>99.8</v>
          </cell>
          <cell r="AW66">
            <v>0</v>
          </cell>
          <cell r="AX66">
            <v>101.4</v>
          </cell>
          <cell r="AY66">
            <v>101.4</v>
          </cell>
          <cell r="AZ66">
            <v>-1.603</v>
          </cell>
          <cell r="BA66">
            <v>-1.578</v>
          </cell>
          <cell r="BB66">
            <v>0.05</v>
          </cell>
          <cell r="BC66">
            <v>1.01578</v>
          </cell>
          <cell r="BD66">
            <v>0.12</v>
          </cell>
          <cell r="BE66">
            <v>10.1</v>
          </cell>
          <cell r="BF66">
            <v>256.75</v>
          </cell>
          <cell r="BG66">
            <v>266.7</v>
          </cell>
          <cell r="BH66">
            <v>9.94999999999999</v>
          </cell>
          <cell r="BI66">
            <v>0</v>
          </cell>
          <cell r="BJ66">
            <v>9.8</v>
          </cell>
          <cell r="BK66">
            <v>9.8</v>
          </cell>
          <cell r="BL66">
            <v>1.531</v>
          </cell>
          <cell r="BM66">
            <v>266.7</v>
          </cell>
          <cell r="BN66">
            <v>276.8</v>
          </cell>
          <cell r="BO66">
            <v>10.1</v>
          </cell>
          <cell r="BP66">
            <v>0</v>
          </cell>
          <cell r="BQ66">
            <v>9.9</v>
          </cell>
          <cell r="BR66">
            <v>9.9</v>
          </cell>
          <cell r="BS66">
            <v>2.02</v>
          </cell>
          <cell r="BT66">
            <v>1.776</v>
          </cell>
          <cell r="BU66">
            <v>-0.489</v>
          </cell>
          <cell r="BV66">
            <v>1.00489</v>
          </cell>
          <cell r="BW66">
            <v>0.03</v>
          </cell>
          <cell r="BX66">
            <v>9.96</v>
          </cell>
          <cell r="BY66">
            <v>277.5</v>
          </cell>
          <cell r="BZ66">
            <v>287.65</v>
          </cell>
          <cell r="CA66">
            <v>10.15</v>
          </cell>
          <cell r="CB66">
            <v>0</v>
          </cell>
          <cell r="CC66">
            <v>10.1</v>
          </cell>
          <cell r="CD66">
            <v>10.1</v>
          </cell>
          <cell r="CE66">
            <v>0.495</v>
          </cell>
          <cell r="CF66">
            <v>287.65</v>
          </cell>
          <cell r="CG66">
            <v>297.6</v>
          </cell>
          <cell r="CH66">
            <v>9.94999999999999</v>
          </cell>
          <cell r="CI66">
            <v>0</v>
          </cell>
          <cell r="CJ66">
            <v>9.9</v>
          </cell>
          <cell r="CK66">
            <v>9.9</v>
          </cell>
          <cell r="CL66">
            <v>0.505</v>
          </cell>
        </row>
        <row r="67">
          <cell r="A67">
            <v>64</v>
          </cell>
          <cell r="B67" t="str">
            <v>001851</v>
          </cell>
        </row>
        <row r="67">
          <cell r="F67" t="str">
            <v>25</v>
          </cell>
          <cell r="G67" t="str">
            <v>03</v>
          </cell>
          <cell r="H67" t="str">
            <v>TRẦN NGỌC ÁNH</v>
          </cell>
          <cell r="I67" t="str">
            <v>NGUYỄN HẢI ĐĂNG</v>
          </cell>
          <cell r="J67" t="str">
            <v>Đồng hồ đo nước</v>
          </cell>
          <cell r="K67" t="str">
            <v>LXS-15E</v>
          </cell>
        </row>
        <row r="67">
          <cell r="M67" t="str">
            <v>2304015Y1596</v>
          </cell>
        </row>
        <row r="67">
          <cell r="O67" t="str">
            <v>Fuzhou Fuda Meter Co.,Ltd. - Trung Quốc</v>
          </cell>
          <cell r="P67">
            <v>15</v>
          </cell>
          <cell r="Q67">
            <v>1.5</v>
          </cell>
          <cell r="R67">
            <v>0.12</v>
          </cell>
          <cell r="S67">
            <v>0.03</v>
          </cell>
          <cell r="T67" t="str">
            <v>B</v>
          </cell>
        </row>
        <row r="67">
          <cell r="V67">
            <v>0.05</v>
          </cell>
        </row>
        <row r="67">
          <cell r="Z67" t="str">
            <v>PDM 562-2016</v>
          </cell>
          <cell r="AA67" t="str">
            <v>3A589410</v>
          </cell>
          <cell r="AB67" t="str">
            <v>25/3/2024</v>
          </cell>
          <cell r="AC67" t="str">
            <v>31-3-2029</v>
          </cell>
          <cell r="AD67" t="str">
            <v>Chi nhánh Nghi Sơn- Công ty Cổ phần Quản lý và Khai thác Tài sản Dầu Khí</v>
          </cell>
          <cell r="AE67" t="str">
            <v>Chi nhánh Nghi Sơn- Công ty Cổ phần Quản lý và Khai thác Tài sản Dầu Khí</v>
          </cell>
          <cell r="AF67" t="str">
            <v>Vạn Xuân Thành, Phường Xuân Lâm, Thị xã Nghi Sơn, tỉnh Thanh Hóa</v>
          </cell>
          <cell r="AG67" t="str">
            <v>Minh Hoa</v>
          </cell>
          <cell r="AH67">
            <v>24</v>
          </cell>
          <cell r="AI67">
            <v>81</v>
          </cell>
          <cell r="AJ67">
            <v>6</v>
          </cell>
          <cell r="AK67">
            <v>1.5</v>
          </cell>
          <cell r="AL67">
            <v>101</v>
          </cell>
          <cell r="AM67">
            <v>73.7</v>
          </cell>
          <cell r="AN67">
            <v>174.9</v>
          </cell>
          <cell r="AO67">
            <v>101.2</v>
          </cell>
          <cell r="AP67">
            <v>0</v>
          </cell>
          <cell r="AQ67">
            <v>99.8</v>
          </cell>
          <cell r="AR67">
            <v>99.8</v>
          </cell>
          <cell r="AS67">
            <v>1.403</v>
          </cell>
          <cell r="AT67">
            <v>174.9</v>
          </cell>
          <cell r="AU67">
            <v>276.3</v>
          </cell>
          <cell r="AV67">
            <v>101.4</v>
          </cell>
          <cell r="AW67">
            <v>0</v>
          </cell>
          <cell r="AX67">
            <v>100.3</v>
          </cell>
          <cell r="AY67">
            <v>100.3</v>
          </cell>
          <cell r="AZ67">
            <v>1.085</v>
          </cell>
          <cell r="BA67">
            <v>1.244</v>
          </cell>
          <cell r="BB67">
            <v>0.318</v>
          </cell>
          <cell r="BC67">
            <v>0.98756</v>
          </cell>
          <cell r="BD67">
            <v>0.12</v>
          </cell>
          <cell r="BE67">
            <v>9.96</v>
          </cell>
          <cell r="BF67">
            <v>279.05</v>
          </cell>
          <cell r="BG67">
            <v>289.05</v>
          </cell>
          <cell r="BH67">
            <v>10</v>
          </cell>
          <cell r="BI67">
            <v>0</v>
          </cell>
          <cell r="BJ67">
            <v>10.1</v>
          </cell>
          <cell r="BK67">
            <v>10.1</v>
          </cell>
          <cell r="BL67">
            <v>-0.99</v>
          </cell>
          <cell r="BM67">
            <v>289.05</v>
          </cell>
          <cell r="BN67">
            <v>299</v>
          </cell>
          <cell r="BO67">
            <v>9.94999999999999</v>
          </cell>
          <cell r="BP67">
            <v>0</v>
          </cell>
          <cell r="BQ67">
            <v>10</v>
          </cell>
          <cell r="BR67">
            <v>10</v>
          </cell>
          <cell r="BS67">
            <v>-0.5</v>
          </cell>
          <cell r="BT67">
            <v>-0.745</v>
          </cell>
          <cell r="BU67">
            <v>-0.49</v>
          </cell>
          <cell r="BV67">
            <v>1.0049</v>
          </cell>
          <cell r="BW67">
            <v>0.03</v>
          </cell>
          <cell r="BX67">
            <v>10.08</v>
          </cell>
          <cell r="BY67">
            <v>299.5</v>
          </cell>
          <cell r="BZ67">
            <v>309.5</v>
          </cell>
          <cell r="CA67">
            <v>10</v>
          </cell>
          <cell r="CB67">
            <v>0</v>
          </cell>
          <cell r="CC67">
            <v>9.9</v>
          </cell>
          <cell r="CD67">
            <v>9.9</v>
          </cell>
          <cell r="CE67">
            <v>1.01</v>
          </cell>
          <cell r="CF67">
            <v>309.5</v>
          </cell>
          <cell r="CG67">
            <v>319.45</v>
          </cell>
          <cell r="CH67">
            <v>9.94999999999999</v>
          </cell>
          <cell r="CI67">
            <v>0</v>
          </cell>
          <cell r="CJ67">
            <v>9.8</v>
          </cell>
          <cell r="CK67">
            <v>9.8</v>
          </cell>
          <cell r="CL67">
            <v>1.531</v>
          </cell>
        </row>
        <row r="68">
          <cell r="A68">
            <v>65</v>
          </cell>
          <cell r="B68" t="str">
            <v>001852</v>
          </cell>
        </row>
        <row r="68">
          <cell r="F68" t="str">
            <v>25</v>
          </cell>
          <cell r="G68" t="str">
            <v>03</v>
          </cell>
          <cell r="H68" t="str">
            <v>TRẦN NGỌC ÁNH</v>
          </cell>
          <cell r="I68" t="str">
            <v>NGUYỄN HẢI ĐĂNG</v>
          </cell>
          <cell r="J68" t="str">
            <v>Đồng hồ đo nước</v>
          </cell>
          <cell r="K68" t="str">
            <v>LXS-15E</v>
          </cell>
        </row>
        <row r="68">
          <cell r="M68" t="str">
            <v>2304015Y1517</v>
          </cell>
        </row>
        <row r="68">
          <cell r="O68" t="str">
            <v>Fuzhou Fuda Meter Co.,Ltd. - Trung Quốc</v>
          </cell>
          <cell r="P68">
            <v>15</v>
          </cell>
          <cell r="Q68">
            <v>1.5</v>
          </cell>
          <cell r="R68">
            <v>0.12</v>
          </cell>
          <cell r="S68">
            <v>0.03</v>
          </cell>
          <cell r="T68" t="str">
            <v>B</v>
          </cell>
        </row>
        <row r="68">
          <cell r="V68">
            <v>0.05</v>
          </cell>
        </row>
        <row r="68">
          <cell r="Z68" t="str">
            <v>PDM 562-2016</v>
          </cell>
          <cell r="AA68" t="str">
            <v>3A589411</v>
          </cell>
          <cell r="AB68" t="str">
            <v>25/3/2024</v>
          </cell>
          <cell r="AC68" t="str">
            <v>31-3-2029</v>
          </cell>
          <cell r="AD68" t="str">
            <v>Chi nhánh Nghi Sơn- Công ty Cổ phần Quản lý và Khai thác Tài sản Dầu Khí</v>
          </cell>
          <cell r="AE68" t="str">
            <v>Chi nhánh Nghi Sơn- Công ty Cổ phần Quản lý và Khai thác Tài sản Dầu Khí</v>
          </cell>
          <cell r="AF68" t="str">
            <v>Vạn Xuân Thành, Phường Xuân Lâm, Thị xã Nghi Sơn, tỉnh Thanh Hóa</v>
          </cell>
          <cell r="AG68" t="str">
            <v>Minh Hoa</v>
          </cell>
          <cell r="AH68">
            <v>24</v>
          </cell>
          <cell r="AI68">
            <v>81</v>
          </cell>
          <cell r="AJ68">
            <v>6</v>
          </cell>
          <cell r="AK68">
            <v>1.5</v>
          </cell>
          <cell r="AL68">
            <v>99.6</v>
          </cell>
          <cell r="AM68">
            <v>31.55</v>
          </cell>
          <cell r="AN68">
            <v>132.75</v>
          </cell>
          <cell r="AO68">
            <v>101.2</v>
          </cell>
          <cell r="AP68">
            <v>0</v>
          </cell>
          <cell r="AQ68">
            <v>100.9</v>
          </cell>
          <cell r="AR68">
            <v>100.9</v>
          </cell>
          <cell r="AS68">
            <v>0.297</v>
          </cell>
          <cell r="AT68">
            <v>132.75</v>
          </cell>
          <cell r="AU68">
            <v>232.15</v>
          </cell>
          <cell r="AV68">
            <v>99.4</v>
          </cell>
          <cell r="AW68">
            <v>0</v>
          </cell>
          <cell r="AX68">
            <v>99.3</v>
          </cell>
          <cell r="AY68">
            <v>99.3</v>
          </cell>
          <cell r="AZ68">
            <v>0.101</v>
          </cell>
          <cell r="BA68">
            <v>0.199</v>
          </cell>
          <cell r="BB68">
            <v>0.196</v>
          </cell>
          <cell r="BC68">
            <v>0.99801</v>
          </cell>
          <cell r="BD68">
            <v>0.12</v>
          </cell>
          <cell r="BE68">
            <v>9.96</v>
          </cell>
          <cell r="BF68">
            <v>236.3</v>
          </cell>
          <cell r="BG68">
            <v>246.35</v>
          </cell>
          <cell r="BH68">
            <v>10.05</v>
          </cell>
          <cell r="BI68">
            <v>0</v>
          </cell>
          <cell r="BJ68">
            <v>10</v>
          </cell>
          <cell r="BK68">
            <v>10</v>
          </cell>
          <cell r="BL68">
            <v>0.5</v>
          </cell>
          <cell r="BM68">
            <v>246.35</v>
          </cell>
          <cell r="BN68">
            <v>256.5</v>
          </cell>
          <cell r="BO68">
            <v>10.15</v>
          </cell>
          <cell r="BP68">
            <v>0</v>
          </cell>
          <cell r="BQ68">
            <v>10.1</v>
          </cell>
          <cell r="BR68">
            <v>10.1</v>
          </cell>
          <cell r="BS68">
            <v>0.495</v>
          </cell>
          <cell r="BT68">
            <v>0.498</v>
          </cell>
          <cell r="BU68">
            <v>0.005</v>
          </cell>
          <cell r="BV68">
            <v>0.99995</v>
          </cell>
          <cell r="BW68">
            <v>0.03</v>
          </cell>
          <cell r="BX68">
            <v>10.04</v>
          </cell>
          <cell r="BY68">
            <v>257.45</v>
          </cell>
          <cell r="BZ68">
            <v>267.5</v>
          </cell>
          <cell r="CA68">
            <v>10.05</v>
          </cell>
          <cell r="CB68">
            <v>0</v>
          </cell>
          <cell r="CC68">
            <v>10.2</v>
          </cell>
          <cell r="CD68">
            <v>10.2</v>
          </cell>
          <cell r="CE68">
            <v>-1.471</v>
          </cell>
          <cell r="CF68">
            <v>267.5</v>
          </cell>
          <cell r="CG68">
            <v>277.45</v>
          </cell>
          <cell r="CH68">
            <v>9.94999999999999</v>
          </cell>
          <cell r="CI68">
            <v>0</v>
          </cell>
          <cell r="CJ68">
            <v>10.1</v>
          </cell>
          <cell r="CK68">
            <v>10.1</v>
          </cell>
          <cell r="CL68">
            <v>-1.485</v>
          </cell>
        </row>
        <row r="69">
          <cell r="A69">
            <v>66</v>
          </cell>
          <cell r="B69" t="str">
            <v>001853</v>
          </cell>
        </row>
        <row r="69">
          <cell r="F69" t="str">
            <v>25</v>
          </cell>
          <cell r="G69" t="str">
            <v>03</v>
          </cell>
          <cell r="H69" t="str">
            <v>TRẦN NGỌC ÁNH</v>
          </cell>
          <cell r="I69" t="str">
            <v>NGUYỄN HẢI ĐĂNG</v>
          </cell>
          <cell r="J69" t="str">
            <v>Đồng hồ đo nước</v>
          </cell>
          <cell r="K69" t="str">
            <v>LXS-15E</v>
          </cell>
        </row>
        <row r="69">
          <cell r="M69" t="str">
            <v>2304015Y3189</v>
          </cell>
        </row>
        <row r="69">
          <cell r="O69" t="str">
            <v>Fuzhou Fuda Meter Co.,Ltd. - Trung Quốc</v>
          </cell>
          <cell r="P69">
            <v>15</v>
          </cell>
          <cell r="Q69">
            <v>1.5</v>
          </cell>
          <cell r="R69">
            <v>0.12</v>
          </cell>
          <cell r="S69">
            <v>0.03</v>
          </cell>
          <cell r="T69" t="str">
            <v>B</v>
          </cell>
        </row>
        <row r="69">
          <cell r="V69">
            <v>0.05</v>
          </cell>
        </row>
        <row r="69">
          <cell r="Z69" t="str">
            <v>PDM 562-2016</v>
          </cell>
          <cell r="AA69" t="str">
            <v>3A589412</v>
          </cell>
          <cell r="AB69" t="str">
            <v>25/3/2024</v>
          </cell>
          <cell r="AC69" t="str">
            <v>31-3-2029</v>
          </cell>
          <cell r="AD69" t="str">
            <v>Chi nhánh Nghi Sơn- Công ty Cổ phần Quản lý và Khai thác Tài sản Dầu Khí</v>
          </cell>
          <cell r="AE69" t="str">
            <v>Chi nhánh Nghi Sơn- Công ty Cổ phần Quản lý và Khai thác Tài sản Dầu Khí</v>
          </cell>
          <cell r="AF69" t="str">
            <v>Vạn Xuân Thành, Phường Xuân Lâm, Thị xã Nghi Sơn, tỉnh Thanh Hóa</v>
          </cell>
          <cell r="AG69" t="str">
            <v>Minh Hoa</v>
          </cell>
          <cell r="AH69">
            <v>24</v>
          </cell>
          <cell r="AI69">
            <v>81</v>
          </cell>
          <cell r="AJ69">
            <v>6</v>
          </cell>
          <cell r="AK69">
            <v>1.5</v>
          </cell>
          <cell r="AL69">
            <v>101.4</v>
          </cell>
          <cell r="AM69">
            <v>36.85</v>
          </cell>
          <cell r="AN69">
            <v>137.25</v>
          </cell>
          <cell r="AO69">
            <v>100.4</v>
          </cell>
          <cell r="AP69">
            <v>0</v>
          </cell>
          <cell r="AQ69">
            <v>100.7</v>
          </cell>
          <cell r="AR69">
            <v>100.7</v>
          </cell>
          <cell r="AS69">
            <v>-0.298</v>
          </cell>
          <cell r="AT69">
            <v>137.25</v>
          </cell>
          <cell r="AU69">
            <v>237.85</v>
          </cell>
          <cell r="AV69">
            <v>100.6</v>
          </cell>
          <cell r="AW69">
            <v>0</v>
          </cell>
          <cell r="AX69">
            <v>101.2</v>
          </cell>
          <cell r="AY69">
            <v>101.2</v>
          </cell>
          <cell r="AZ69">
            <v>-0.596</v>
          </cell>
          <cell r="BA69">
            <v>-0.447</v>
          </cell>
          <cell r="BB69">
            <v>0.298</v>
          </cell>
          <cell r="BC69">
            <v>1.00447</v>
          </cell>
          <cell r="BD69">
            <v>0.12</v>
          </cell>
          <cell r="BE69">
            <v>10.14</v>
          </cell>
          <cell r="BF69">
            <v>242.75</v>
          </cell>
          <cell r="BG69">
            <v>252.75</v>
          </cell>
          <cell r="BH69">
            <v>10</v>
          </cell>
          <cell r="BI69">
            <v>0</v>
          </cell>
          <cell r="BJ69">
            <v>10.1</v>
          </cell>
          <cell r="BK69">
            <v>10.1</v>
          </cell>
          <cell r="BL69">
            <v>-0.99</v>
          </cell>
          <cell r="BM69">
            <v>252.75</v>
          </cell>
          <cell r="BN69">
            <v>262.8</v>
          </cell>
          <cell r="BO69">
            <v>10.05</v>
          </cell>
          <cell r="BP69">
            <v>0</v>
          </cell>
          <cell r="BQ69">
            <v>10.1</v>
          </cell>
          <cell r="BR69">
            <v>10.1</v>
          </cell>
          <cell r="BS69">
            <v>-0.495</v>
          </cell>
          <cell r="BT69">
            <v>-0.743</v>
          </cell>
          <cell r="BU69">
            <v>-0.495</v>
          </cell>
          <cell r="BV69">
            <v>1.00495</v>
          </cell>
          <cell r="BW69">
            <v>0.03</v>
          </cell>
          <cell r="BX69">
            <v>10.14</v>
          </cell>
          <cell r="BY69">
            <v>263.65</v>
          </cell>
          <cell r="BZ69">
            <v>273.6</v>
          </cell>
          <cell r="CA69">
            <v>9.94999999999999</v>
          </cell>
          <cell r="CB69">
            <v>0</v>
          </cell>
          <cell r="CC69">
            <v>10.3</v>
          </cell>
          <cell r="CD69">
            <v>10.3</v>
          </cell>
          <cell r="CE69">
            <v>-3.398</v>
          </cell>
          <cell r="CF69">
            <v>273.6</v>
          </cell>
          <cell r="CG69">
            <v>283.6</v>
          </cell>
          <cell r="CH69">
            <v>10</v>
          </cell>
          <cell r="CI69">
            <v>0</v>
          </cell>
          <cell r="CJ69">
            <v>10.3</v>
          </cell>
          <cell r="CK69">
            <v>10.3</v>
          </cell>
          <cell r="CL69">
            <v>-2.913</v>
          </cell>
        </row>
        <row r="70">
          <cell r="A70">
            <v>67</v>
          </cell>
          <cell r="B70" t="str">
            <v>001854</v>
          </cell>
        </row>
        <row r="70">
          <cell r="F70" t="str">
            <v>25</v>
          </cell>
          <cell r="G70" t="str">
            <v>03</v>
          </cell>
          <cell r="H70" t="str">
            <v>TRẦN NGỌC ÁNH</v>
          </cell>
          <cell r="I70" t="str">
            <v>NGUYỄN HẢI ĐĂNG</v>
          </cell>
          <cell r="J70" t="str">
            <v>Đồng hồ đo nước</v>
          </cell>
          <cell r="K70" t="str">
            <v>LXS-15E</v>
          </cell>
        </row>
        <row r="70">
          <cell r="M70" t="str">
            <v>2304015Y3171</v>
          </cell>
        </row>
        <row r="70">
          <cell r="O70" t="str">
            <v>Fuzhou Fuda Meter Co.,Ltd. - Trung Quốc</v>
          </cell>
          <cell r="P70">
            <v>15</v>
          </cell>
          <cell r="Q70">
            <v>1.5</v>
          </cell>
          <cell r="R70">
            <v>0.12</v>
          </cell>
          <cell r="S70">
            <v>0.03</v>
          </cell>
          <cell r="T70" t="str">
            <v>B</v>
          </cell>
        </row>
        <row r="70">
          <cell r="V70">
            <v>0.05</v>
          </cell>
        </row>
        <row r="70">
          <cell r="Z70" t="str">
            <v>PDM 562-2016</v>
          </cell>
          <cell r="AA70" t="str">
            <v>3A589413</v>
          </cell>
          <cell r="AB70" t="str">
            <v>25/3/2024</v>
          </cell>
          <cell r="AC70" t="str">
            <v>31-3-2029</v>
          </cell>
          <cell r="AD70" t="str">
            <v>Chi nhánh Nghi Sơn- Công ty Cổ phần Quản lý và Khai thác Tài sản Dầu Khí</v>
          </cell>
          <cell r="AE70" t="str">
            <v>Chi nhánh Nghi Sơn- Công ty Cổ phần Quản lý và Khai thác Tài sản Dầu Khí</v>
          </cell>
          <cell r="AF70" t="str">
            <v>Vạn Xuân Thành, Phường Xuân Lâm, Thị xã Nghi Sơn, tỉnh Thanh Hóa</v>
          </cell>
          <cell r="AG70" t="str">
            <v>Minh Hoa</v>
          </cell>
          <cell r="AH70">
            <v>24</v>
          </cell>
          <cell r="AI70">
            <v>81</v>
          </cell>
          <cell r="AJ70">
            <v>6</v>
          </cell>
          <cell r="AK70">
            <v>1.5</v>
          </cell>
          <cell r="AL70">
            <v>101.4</v>
          </cell>
          <cell r="AM70">
            <v>108.8</v>
          </cell>
          <cell r="AN70">
            <v>208.6</v>
          </cell>
          <cell r="AO70">
            <v>99.8</v>
          </cell>
          <cell r="AP70">
            <v>0</v>
          </cell>
          <cell r="AQ70">
            <v>99.3</v>
          </cell>
          <cell r="AR70">
            <v>99.3</v>
          </cell>
          <cell r="AS70">
            <v>0.504</v>
          </cell>
          <cell r="AT70">
            <v>208.6</v>
          </cell>
          <cell r="AU70">
            <v>309.2</v>
          </cell>
          <cell r="AV70">
            <v>100.6</v>
          </cell>
          <cell r="AW70">
            <v>0</v>
          </cell>
          <cell r="AX70">
            <v>100.2</v>
          </cell>
          <cell r="AY70">
            <v>100.2</v>
          </cell>
          <cell r="AZ70">
            <v>0.398</v>
          </cell>
          <cell r="BA70">
            <v>0.451</v>
          </cell>
          <cell r="BB70">
            <v>0.106</v>
          </cell>
          <cell r="BC70">
            <v>0.99549</v>
          </cell>
          <cell r="BD70">
            <v>0.12</v>
          </cell>
          <cell r="BE70">
            <v>10.06</v>
          </cell>
          <cell r="BF70">
            <v>314.85</v>
          </cell>
          <cell r="BG70">
            <v>324.9</v>
          </cell>
          <cell r="BH70">
            <v>10.05</v>
          </cell>
          <cell r="BI70">
            <v>0</v>
          </cell>
          <cell r="BJ70">
            <v>10</v>
          </cell>
          <cell r="BK70">
            <v>10</v>
          </cell>
          <cell r="BL70">
            <v>0.5</v>
          </cell>
          <cell r="BM70">
            <v>324.9</v>
          </cell>
          <cell r="BN70">
            <v>334.95</v>
          </cell>
          <cell r="BO70">
            <v>10.05</v>
          </cell>
          <cell r="BP70">
            <v>0</v>
          </cell>
          <cell r="BQ70">
            <v>10</v>
          </cell>
          <cell r="BR70">
            <v>10</v>
          </cell>
          <cell r="BS70">
            <v>0.5</v>
          </cell>
          <cell r="BT70">
            <v>0.5</v>
          </cell>
          <cell r="BU70">
            <v>0</v>
          </cell>
          <cell r="BV70">
            <v>1</v>
          </cell>
          <cell r="BW70">
            <v>0.03</v>
          </cell>
          <cell r="BX70">
            <v>10.06</v>
          </cell>
          <cell r="BY70">
            <v>336.3</v>
          </cell>
          <cell r="BZ70">
            <v>346.4</v>
          </cell>
          <cell r="CA70">
            <v>10.1</v>
          </cell>
          <cell r="CB70">
            <v>0</v>
          </cell>
          <cell r="CC70">
            <v>10.2</v>
          </cell>
          <cell r="CD70">
            <v>10.2</v>
          </cell>
          <cell r="CE70">
            <v>-0.98</v>
          </cell>
          <cell r="CF70">
            <v>346.4</v>
          </cell>
          <cell r="CG70">
            <v>356.5</v>
          </cell>
          <cell r="CH70">
            <v>10.1</v>
          </cell>
          <cell r="CI70">
            <v>0</v>
          </cell>
          <cell r="CJ70">
            <v>10.2</v>
          </cell>
          <cell r="CK70">
            <v>10.2</v>
          </cell>
          <cell r="CL70">
            <v>-0.98</v>
          </cell>
        </row>
        <row r="71">
          <cell r="A71">
            <v>68</v>
          </cell>
          <cell r="B71" t="str">
            <v>001855</v>
          </cell>
        </row>
        <row r="71">
          <cell r="F71" t="str">
            <v>25</v>
          </cell>
          <cell r="G71" t="str">
            <v>03</v>
          </cell>
          <cell r="H71" t="str">
            <v>TRẦN NGỌC ÁNH</v>
          </cell>
          <cell r="I71" t="str">
            <v>NGUYỄN HẢI ĐĂNG</v>
          </cell>
          <cell r="J71" t="str">
            <v>Đồng hồ đo nước</v>
          </cell>
          <cell r="K71" t="str">
            <v>LXS-15E</v>
          </cell>
        </row>
        <row r="71">
          <cell r="M71" t="str">
            <v>2304015Y3193</v>
          </cell>
        </row>
        <row r="71">
          <cell r="O71" t="str">
            <v>Fuzhou Fuda Meter Co.,Ltd. - Trung Quốc</v>
          </cell>
          <cell r="P71">
            <v>15</v>
          </cell>
          <cell r="Q71">
            <v>1.5</v>
          </cell>
          <cell r="R71">
            <v>0.12</v>
          </cell>
          <cell r="S71">
            <v>0.03</v>
          </cell>
          <cell r="T71" t="str">
            <v>B</v>
          </cell>
        </row>
        <row r="71">
          <cell r="V71">
            <v>0.05</v>
          </cell>
        </row>
        <row r="71">
          <cell r="Z71" t="str">
            <v>PDM 562-2016</v>
          </cell>
          <cell r="AA71" t="str">
            <v>3A589414</v>
          </cell>
          <cell r="AB71" t="str">
            <v>25/3/2024</v>
          </cell>
          <cell r="AC71" t="str">
            <v>31-3-2029</v>
          </cell>
          <cell r="AD71" t="str">
            <v>Chi nhánh Nghi Sơn- Công ty Cổ phần Quản lý và Khai thác Tài sản Dầu Khí</v>
          </cell>
          <cell r="AE71" t="str">
            <v>Chi nhánh Nghi Sơn- Công ty Cổ phần Quản lý và Khai thác Tài sản Dầu Khí</v>
          </cell>
          <cell r="AF71" t="str">
            <v>Vạn Xuân Thành, Phường Xuân Lâm, Thị xã Nghi Sơn, tỉnh Thanh Hóa</v>
          </cell>
          <cell r="AG71" t="str">
            <v>Minh Hoa</v>
          </cell>
          <cell r="AH71">
            <v>24</v>
          </cell>
          <cell r="AI71">
            <v>81</v>
          </cell>
          <cell r="AJ71">
            <v>6</v>
          </cell>
          <cell r="AK71">
            <v>1.5</v>
          </cell>
          <cell r="AL71">
            <v>99.8</v>
          </cell>
          <cell r="AM71">
            <v>85.15</v>
          </cell>
          <cell r="AN71">
            <v>185.75</v>
          </cell>
          <cell r="AO71">
            <v>100.6</v>
          </cell>
          <cell r="AP71">
            <v>0</v>
          </cell>
          <cell r="AQ71">
            <v>101.6</v>
          </cell>
          <cell r="AR71">
            <v>101.6</v>
          </cell>
          <cell r="AS71">
            <v>-0.984</v>
          </cell>
          <cell r="AT71">
            <v>185.75</v>
          </cell>
          <cell r="AU71">
            <v>286.75</v>
          </cell>
          <cell r="AV71">
            <v>101</v>
          </cell>
          <cell r="AW71">
            <v>0</v>
          </cell>
          <cell r="AX71">
            <v>102.1</v>
          </cell>
          <cell r="AY71">
            <v>102.1</v>
          </cell>
          <cell r="AZ71">
            <v>-1.089</v>
          </cell>
          <cell r="BA71">
            <v>-1.037</v>
          </cell>
          <cell r="BB71">
            <v>0.105</v>
          </cell>
          <cell r="BC71">
            <v>1.01037</v>
          </cell>
          <cell r="BD71">
            <v>0.12</v>
          </cell>
          <cell r="BE71">
            <v>10.04</v>
          </cell>
          <cell r="BF71">
            <v>289.45</v>
          </cell>
          <cell r="BG71">
            <v>299.55</v>
          </cell>
          <cell r="BH71">
            <v>10.1</v>
          </cell>
          <cell r="BI71">
            <v>0</v>
          </cell>
          <cell r="BJ71">
            <v>10.2</v>
          </cell>
          <cell r="BK71">
            <v>10.2</v>
          </cell>
          <cell r="BL71">
            <v>-0.98</v>
          </cell>
          <cell r="BM71">
            <v>299.55</v>
          </cell>
          <cell r="BN71">
            <v>309.6</v>
          </cell>
          <cell r="BO71">
            <v>10.05</v>
          </cell>
          <cell r="BP71">
            <v>0</v>
          </cell>
          <cell r="BQ71">
            <v>10.1</v>
          </cell>
          <cell r="BR71">
            <v>10.1</v>
          </cell>
          <cell r="BS71">
            <v>-0.495</v>
          </cell>
          <cell r="BT71">
            <v>-0.738</v>
          </cell>
          <cell r="BU71">
            <v>-0.485</v>
          </cell>
          <cell r="BV71">
            <v>1.00485</v>
          </cell>
          <cell r="BW71">
            <v>0.03</v>
          </cell>
          <cell r="BX71">
            <v>10.14</v>
          </cell>
          <cell r="BY71">
            <v>310.9</v>
          </cell>
          <cell r="BZ71">
            <v>320.85</v>
          </cell>
          <cell r="CA71">
            <v>9.94999999999999</v>
          </cell>
          <cell r="CB71">
            <v>0</v>
          </cell>
          <cell r="CC71">
            <v>10</v>
          </cell>
          <cell r="CD71">
            <v>10</v>
          </cell>
          <cell r="CE71">
            <v>-0.5</v>
          </cell>
          <cell r="CF71">
            <v>320.85</v>
          </cell>
          <cell r="CG71">
            <v>330.85</v>
          </cell>
          <cell r="CH71">
            <v>10</v>
          </cell>
          <cell r="CI71">
            <v>0</v>
          </cell>
          <cell r="CJ71">
            <v>10</v>
          </cell>
          <cell r="CK71">
            <v>10</v>
          </cell>
          <cell r="CL71">
            <v>0</v>
          </cell>
        </row>
        <row r="72">
          <cell r="A72">
            <v>69</v>
          </cell>
          <cell r="B72" t="str">
            <v>001856</v>
          </cell>
        </row>
        <row r="72">
          <cell r="F72" t="str">
            <v>25</v>
          </cell>
          <cell r="G72" t="str">
            <v>03</v>
          </cell>
          <cell r="H72" t="str">
            <v>TRẦN NGỌC ÁNH</v>
          </cell>
          <cell r="I72" t="str">
            <v>NGUYỄN HẢI ĐĂNG</v>
          </cell>
          <cell r="J72" t="str">
            <v>Đồng hồ đo nước</v>
          </cell>
          <cell r="K72" t="str">
            <v>LXS-15E</v>
          </cell>
        </row>
        <row r="72">
          <cell r="M72" t="str">
            <v>2304015Y3157</v>
          </cell>
        </row>
        <row r="72">
          <cell r="O72" t="str">
            <v>Fuzhou Fuda Meter Co.,Ltd. - Trung Quốc</v>
          </cell>
          <cell r="P72">
            <v>15</v>
          </cell>
          <cell r="Q72">
            <v>1.5</v>
          </cell>
          <cell r="R72">
            <v>0.12</v>
          </cell>
          <cell r="S72">
            <v>0.03</v>
          </cell>
          <cell r="T72" t="str">
            <v>B</v>
          </cell>
        </row>
        <row r="72">
          <cell r="V72">
            <v>0.05</v>
          </cell>
        </row>
        <row r="72">
          <cell r="Z72" t="str">
            <v>PDM 562-2016</v>
          </cell>
          <cell r="AA72" t="str">
            <v>3A589415</v>
          </cell>
          <cell r="AB72" t="str">
            <v>25/3/2024</v>
          </cell>
          <cell r="AC72" t="str">
            <v>31-3-2029</v>
          </cell>
          <cell r="AD72" t="str">
            <v>Chi nhánh Nghi Sơn- Công ty Cổ phần Quản lý và Khai thác Tài sản Dầu Khí</v>
          </cell>
          <cell r="AE72" t="str">
            <v>Chi nhánh Nghi Sơn- Công ty Cổ phần Quản lý và Khai thác Tài sản Dầu Khí</v>
          </cell>
          <cell r="AF72" t="str">
            <v>Vạn Xuân Thành, Phường Xuân Lâm, Thị xã Nghi Sơn, tỉnh Thanh Hóa</v>
          </cell>
          <cell r="AG72" t="str">
            <v>Minh Hoa</v>
          </cell>
          <cell r="AH72">
            <v>24</v>
          </cell>
          <cell r="AI72">
            <v>81</v>
          </cell>
          <cell r="AJ72">
            <v>6</v>
          </cell>
          <cell r="AK72">
            <v>1.5</v>
          </cell>
          <cell r="AL72">
            <v>100.2</v>
          </cell>
          <cell r="AM72">
            <v>88.9</v>
          </cell>
          <cell r="AN72">
            <v>190.1</v>
          </cell>
          <cell r="AO72">
            <v>101.2</v>
          </cell>
          <cell r="AP72">
            <v>0</v>
          </cell>
          <cell r="AQ72">
            <v>102.5</v>
          </cell>
          <cell r="AR72">
            <v>102.5</v>
          </cell>
          <cell r="AS72">
            <v>-1.268</v>
          </cell>
          <cell r="AT72">
            <v>190.1</v>
          </cell>
          <cell r="AU72">
            <v>290.9</v>
          </cell>
          <cell r="AV72">
            <v>100.8</v>
          </cell>
          <cell r="AW72">
            <v>0</v>
          </cell>
          <cell r="AX72">
            <v>102.2</v>
          </cell>
          <cell r="AY72">
            <v>102.2</v>
          </cell>
          <cell r="AZ72">
            <v>-1.389</v>
          </cell>
          <cell r="BA72">
            <v>-1.329</v>
          </cell>
          <cell r="BB72">
            <v>0.121</v>
          </cell>
          <cell r="BC72">
            <v>1.01329</v>
          </cell>
          <cell r="BD72">
            <v>0.12</v>
          </cell>
          <cell r="BE72">
            <v>9.96</v>
          </cell>
          <cell r="BF72">
            <v>294.1</v>
          </cell>
          <cell r="BG72">
            <v>304.15</v>
          </cell>
          <cell r="BH72">
            <v>10.05</v>
          </cell>
          <cell r="BI72">
            <v>0</v>
          </cell>
          <cell r="BJ72">
            <v>10.1</v>
          </cell>
          <cell r="BK72">
            <v>10.1</v>
          </cell>
          <cell r="BL72">
            <v>-0.495</v>
          </cell>
          <cell r="BM72">
            <v>304.15</v>
          </cell>
          <cell r="BN72">
            <v>314.25</v>
          </cell>
          <cell r="BO72">
            <v>10.1</v>
          </cell>
          <cell r="BP72">
            <v>0</v>
          </cell>
          <cell r="BQ72">
            <v>10.1</v>
          </cell>
          <cell r="BR72">
            <v>10.1</v>
          </cell>
          <cell r="BS72">
            <v>0</v>
          </cell>
          <cell r="BT72">
            <v>-0.248</v>
          </cell>
          <cell r="BU72">
            <v>-0.495</v>
          </cell>
          <cell r="BV72">
            <v>1.00495</v>
          </cell>
          <cell r="BW72">
            <v>0.03</v>
          </cell>
          <cell r="BX72">
            <v>10</v>
          </cell>
          <cell r="BY72">
            <v>314.8</v>
          </cell>
          <cell r="BZ72">
            <v>324.85</v>
          </cell>
          <cell r="CA72">
            <v>10.05</v>
          </cell>
          <cell r="CB72">
            <v>0</v>
          </cell>
          <cell r="CC72">
            <v>10.5</v>
          </cell>
          <cell r="CD72">
            <v>10.5</v>
          </cell>
          <cell r="CE72">
            <v>-4.286</v>
          </cell>
          <cell r="CF72">
            <v>324.85</v>
          </cell>
          <cell r="CG72">
            <v>334.8</v>
          </cell>
          <cell r="CH72">
            <v>9.94999999999999</v>
          </cell>
          <cell r="CI72">
            <v>0</v>
          </cell>
          <cell r="CJ72">
            <v>10.4</v>
          </cell>
          <cell r="CK72">
            <v>10.4</v>
          </cell>
          <cell r="CL72">
            <v>-4.327</v>
          </cell>
        </row>
        <row r="73">
          <cell r="A73">
            <v>70</v>
          </cell>
          <cell r="B73" t="str">
            <v>001857</v>
          </cell>
        </row>
        <row r="73">
          <cell r="F73" t="str">
            <v>25</v>
          </cell>
          <cell r="G73" t="str">
            <v>03</v>
          </cell>
          <cell r="H73" t="str">
            <v>TRẦN NGỌC ÁNH</v>
          </cell>
          <cell r="I73" t="str">
            <v>NGUYỄN HẢI ĐĂNG</v>
          </cell>
          <cell r="J73" t="str">
            <v>Đồng hồ đo nước</v>
          </cell>
          <cell r="K73" t="str">
            <v>LXS-15E</v>
          </cell>
        </row>
        <row r="73">
          <cell r="M73" t="str">
            <v>2304015Y3182</v>
          </cell>
        </row>
        <row r="73">
          <cell r="O73" t="str">
            <v>Fuzhou Fuda Meter Co.,Ltd. - Trung Quốc</v>
          </cell>
          <cell r="P73">
            <v>15</v>
          </cell>
          <cell r="Q73">
            <v>1.5</v>
          </cell>
          <cell r="R73">
            <v>0.12</v>
          </cell>
          <cell r="S73">
            <v>0.03</v>
          </cell>
          <cell r="T73" t="str">
            <v>B</v>
          </cell>
        </row>
        <row r="73">
          <cell r="V73">
            <v>0.05</v>
          </cell>
        </row>
        <row r="73">
          <cell r="Z73" t="str">
            <v>PDM 562-2016</v>
          </cell>
          <cell r="AA73" t="str">
            <v>3A589416</v>
          </cell>
          <cell r="AB73" t="str">
            <v>25/3/2024</v>
          </cell>
          <cell r="AC73" t="str">
            <v>31-3-2029</v>
          </cell>
          <cell r="AD73" t="str">
            <v>Chi nhánh Nghi Sơn- Công ty Cổ phần Quản lý và Khai thác Tài sản Dầu Khí</v>
          </cell>
          <cell r="AE73" t="str">
            <v>Chi nhánh Nghi Sơn- Công ty Cổ phần Quản lý và Khai thác Tài sản Dầu Khí</v>
          </cell>
          <cell r="AF73" t="str">
            <v>Vạn Xuân Thành, Phường Xuân Lâm, Thị xã Nghi Sơn, tỉnh Thanh Hóa</v>
          </cell>
          <cell r="AG73" t="str">
            <v>Minh Hoa</v>
          </cell>
          <cell r="AH73">
            <v>24</v>
          </cell>
          <cell r="AI73">
            <v>81</v>
          </cell>
          <cell r="AJ73">
            <v>6</v>
          </cell>
          <cell r="AK73">
            <v>1.5</v>
          </cell>
          <cell r="AL73">
            <v>100.6</v>
          </cell>
          <cell r="AM73">
            <v>68.5</v>
          </cell>
          <cell r="AN73">
            <v>169.3</v>
          </cell>
          <cell r="AO73">
            <v>100.8</v>
          </cell>
          <cell r="AP73">
            <v>0</v>
          </cell>
          <cell r="AQ73">
            <v>101.4</v>
          </cell>
          <cell r="AR73">
            <v>101.4</v>
          </cell>
          <cell r="AS73">
            <v>-0.592</v>
          </cell>
          <cell r="AT73">
            <v>169.3</v>
          </cell>
          <cell r="AU73">
            <v>269.5</v>
          </cell>
          <cell r="AV73">
            <v>100.2</v>
          </cell>
          <cell r="AW73">
            <v>0</v>
          </cell>
          <cell r="AX73">
            <v>101.1</v>
          </cell>
          <cell r="AY73">
            <v>101.1</v>
          </cell>
          <cell r="AZ73">
            <v>-0.898</v>
          </cell>
          <cell r="BA73">
            <v>-0.745</v>
          </cell>
          <cell r="BB73">
            <v>0.306</v>
          </cell>
          <cell r="BC73">
            <v>1.00745</v>
          </cell>
          <cell r="BD73">
            <v>0.12</v>
          </cell>
          <cell r="BE73">
            <v>10.04</v>
          </cell>
          <cell r="BF73">
            <v>273.95</v>
          </cell>
          <cell r="BG73">
            <v>284.05</v>
          </cell>
          <cell r="BH73">
            <v>10.1</v>
          </cell>
          <cell r="BI73">
            <v>0</v>
          </cell>
          <cell r="BJ73">
            <v>10.2</v>
          </cell>
          <cell r="BK73">
            <v>10.2</v>
          </cell>
          <cell r="BL73">
            <v>-0.98</v>
          </cell>
          <cell r="BM73">
            <v>284.05</v>
          </cell>
          <cell r="BN73">
            <v>294.15</v>
          </cell>
          <cell r="BO73">
            <v>10.1</v>
          </cell>
          <cell r="BP73">
            <v>0</v>
          </cell>
          <cell r="BQ73">
            <v>10.2</v>
          </cell>
          <cell r="BR73">
            <v>10.2</v>
          </cell>
          <cell r="BS73">
            <v>-0.98</v>
          </cell>
          <cell r="BT73">
            <v>-0.98</v>
          </cell>
          <cell r="BU73">
            <v>0</v>
          </cell>
          <cell r="BV73">
            <v>1</v>
          </cell>
          <cell r="BW73">
            <v>0.03</v>
          </cell>
          <cell r="BX73">
            <v>9.98</v>
          </cell>
          <cell r="BY73">
            <v>294.95</v>
          </cell>
          <cell r="BZ73">
            <v>305</v>
          </cell>
          <cell r="CA73">
            <v>10.05</v>
          </cell>
          <cell r="CB73">
            <v>0</v>
          </cell>
          <cell r="CC73">
            <v>10.4</v>
          </cell>
          <cell r="CD73">
            <v>10.4</v>
          </cell>
          <cell r="CE73">
            <v>-3.365</v>
          </cell>
          <cell r="CF73">
            <v>305</v>
          </cell>
          <cell r="CG73">
            <v>315.05</v>
          </cell>
          <cell r="CH73">
            <v>10.05</v>
          </cell>
          <cell r="CI73">
            <v>0</v>
          </cell>
          <cell r="CJ73">
            <v>10.4</v>
          </cell>
          <cell r="CK73">
            <v>10.4</v>
          </cell>
          <cell r="CL73">
            <v>-3.365</v>
          </cell>
        </row>
        <row r="74">
          <cell r="A74">
            <v>71</v>
          </cell>
          <cell r="B74" t="str">
            <v>001858</v>
          </cell>
        </row>
        <row r="74">
          <cell r="F74" t="str">
            <v>25</v>
          </cell>
          <cell r="G74" t="str">
            <v>03</v>
          </cell>
          <cell r="H74" t="str">
            <v>TRẦN NGỌC ÁNH</v>
          </cell>
          <cell r="I74" t="str">
            <v>NGUYỄN HẢI ĐĂNG</v>
          </cell>
          <cell r="J74" t="str">
            <v>Đồng hồ đo nước</v>
          </cell>
          <cell r="K74" t="str">
            <v>LXS-15E</v>
          </cell>
        </row>
        <row r="74">
          <cell r="M74" t="str">
            <v>2304015Y3178</v>
          </cell>
        </row>
        <row r="74">
          <cell r="O74" t="str">
            <v>Fuzhou Fuda Meter Co.,Ltd. - Trung Quốc</v>
          </cell>
          <cell r="P74">
            <v>15</v>
          </cell>
          <cell r="Q74">
            <v>1.5</v>
          </cell>
          <cell r="R74">
            <v>0.12</v>
          </cell>
          <cell r="S74">
            <v>0.03</v>
          </cell>
          <cell r="T74" t="str">
            <v>B</v>
          </cell>
        </row>
        <row r="74">
          <cell r="V74">
            <v>0.05</v>
          </cell>
        </row>
        <row r="74">
          <cell r="Z74" t="str">
            <v>PDM 562-2016</v>
          </cell>
          <cell r="AA74" t="str">
            <v>3A589417</v>
          </cell>
          <cell r="AB74" t="str">
            <v>25/3/2024</v>
          </cell>
          <cell r="AC74" t="str">
            <v>31-3-2029</v>
          </cell>
          <cell r="AD74" t="str">
            <v>Chi nhánh Nghi Sơn- Công ty Cổ phần Quản lý và Khai thác Tài sản Dầu Khí</v>
          </cell>
          <cell r="AE74" t="str">
            <v>Chi nhánh Nghi Sơn- Công ty Cổ phần Quản lý và Khai thác Tài sản Dầu Khí</v>
          </cell>
          <cell r="AF74" t="str">
            <v>Vạn Xuân Thành, Phường Xuân Lâm, Thị xã Nghi Sơn, tỉnh Thanh Hóa</v>
          </cell>
          <cell r="AG74" t="str">
            <v>Minh Hoa</v>
          </cell>
          <cell r="AH74">
            <v>24</v>
          </cell>
          <cell r="AI74">
            <v>81</v>
          </cell>
          <cell r="AJ74">
            <v>6</v>
          </cell>
          <cell r="AK74">
            <v>1.5</v>
          </cell>
          <cell r="AL74">
            <v>100.8</v>
          </cell>
          <cell r="AM74">
            <v>79.15</v>
          </cell>
          <cell r="AN74">
            <v>179.95</v>
          </cell>
          <cell r="AO74">
            <v>100.8</v>
          </cell>
          <cell r="AP74">
            <v>0</v>
          </cell>
          <cell r="AQ74">
            <v>102.1</v>
          </cell>
          <cell r="AR74">
            <v>102.1</v>
          </cell>
          <cell r="AS74">
            <v>-1.273</v>
          </cell>
          <cell r="AT74">
            <v>179.95</v>
          </cell>
          <cell r="AU74">
            <v>281.35</v>
          </cell>
          <cell r="AV74">
            <v>101.4</v>
          </cell>
          <cell r="AW74">
            <v>0</v>
          </cell>
          <cell r="AX74">
            <v>102.6</v>
          </cell>
          <cell r="AY74">
            <v>102.6</v>
          </cell>
          <cell r="AZ74">
            <v>-1.183</v>
          </cell>
          <cell r="BA74">
            <v>-1.228</v>
          </cell>
          <cell r="BB74">
            <v>-0.09</v>
          </cell>
          <cell r="BC74">
            <v>1.01228</v>
          </cell>
          <cell r="BD74">
            <v>0.12</v>
          </cell>
          <cell r="BE74">
            <v>10.02</v>
          </cell>
          <cell r="BF74">
            <v>285.1</v>
          </cell>
          <cell r="BG74">
            <v>295.2</v>
          </cell>
          <cell r="BH74">
            <v>10.1</v>
          </cell>
          <cell r="BI74">
            <v>0</v>
          </cell>
          <cell r="BJ74">
            <v>10</v>
          </cell>
          <cell r="BK74">
            <v>10</v>
          </cell>
          <cell r="BL74">
            <v>1</v>
          </cell>
          <cell r="BM74">
            <v>295.2</v>
          </cell>
          <cell r="BN74">
            <v>305.25</v>
          </cell>
          <cell r="BO74">
            <v>10.05</v>
          </cell>
          <cell r="BP74">
            <v>0</v>
          </cell>
          <cell r="BQ74">
            <v>9.9</v>
          </cell>
          <cell r="BR74">
            <v>9.9</v>
          </cell>
          <cell r="BS74">
            <v>1.515</v>
          </cell>
          <cell r="BT74">
            <v>1.258</v>
          </cell>
          <cell r="BU74">
            <v>-0.515</v>
          </cell>
          <cell r="BV74">
            <v>1.00515</v>
          </cell>
          <cell r="BW74">
            <v>0.03</v>
          </cell>
          <cell r="BX74">
            <v>10.14</v>
          </cell>
          <cell r="BY74">
            <v>306.2</v>
          </cell>
          <cell r="BZ74">
            <v>316.25</v>
          </cell>
          <cell r="CA74">
            <v>10.05</v>
          </cell>
          <cell r="CB74">
            <v>0</v>
          </cell>
          <cell r="CC74">
            <v>10.2</v>
          </cell>
          <cell r="CD74">
            <v>10.2</v>
          </cell>
          <cell r="CE74">
            <v>-1.471</v>
          </cell>
          <cell r="CF74">
            <v>316.25</v>
          </cell>
          <cell r="CG74">
            <v>326.3</v>
          </cell>
          <cell r="CH74">
            <v>10.05</v>
          </cell>
          <cell r="CI74">
            <v>0</v>
          </cell>
          <cell r="CJ74">
            <v>10.2</v>
          </cell>
          <cell r="CK74">
            <v>10.2</v>
          </cell>
          <cell r="CL74">
            <v>-1.471</v>
          </cell>
        </row>
        <row r="75">
          <cell r="A75">
            <v>72</v>
          </cell>
          <cell r="B75" t="str">
            <v>001859</v>
          </cell>
        </row>
        <row r="75">
          <cell r="F75" t="str">
            <v>25</v>
          </cell>
          <cell r="G75" t="str">
            <v>03</v>
          </cell>
          <cell r="H75" t="str">
            <v>TRẦN NGỌC ÁNH</v>
          </cell>
          <cell r="I75" t="str">
            <v>NGUYỄN HẢI ĐĂNG</v>
          </cell>
          <cell r="J75" t="str">
            <v>Đồng hồ đo nước</v>
          </cell>
          <cell r="K75" t="str">
            <v>LXS-15E</v>
          </cell>
        </row>
        <row r="75">
          <cell r="M75" t="str">
            <v>2304015Y2825</v>
          </cell>
        </row>
        <row r="75">
          <cell r="O75" t="str">
            <v>Fuzhou Fuda Meter Co.,Ltd. - Trung Quốc</v>
          </cell>
          <cell r="P75">
            <v>15</v>
          </cell>
          <cell r="Q75">
            <v>1.5</v>
          </cell>
          <cell r="R75">
            <v>0.12</v>
          </cell>
          <cell r="S75">
            <v>0.03</v>
          </cell>
          <cell r="T75" t="str">
            <v>B</v>
          </cell>
        </row>
        <row r="75">
          <cell r="V75">
            <v>0.05</v>
          </cell>
        </row>
        <row r="75">
          <cell r="Z75" t="str">
            <v>PDM 562-2016</v>
          </cell>
          <cell r="AA75" t="str">
            <v>3A589418</v>
          </cell>
          <cell r="AB75" t="str">
            <v>25/3/2024</v>
          </cell>
          <cell r="AC75" t="str">
            <v>31-3-2029</v>
          </cell>
          <cell r="AD75" t="str">
            <v>Chi nhánh Nghi Sơn- Công ty Cổ phần Quản lý và Khai thác Tài sản Dầu Khí</v>
          </cell>
          <cell r="AE75" t="str">
            <v>Chi nhánh Nghi Sơn- Công ty Cổ phần Quản lý và Khai thác Tài sản Dầu Khí</v>
          </cell>
          <cell r="AF75" t="str">
            <v>Vạn Xuân Thành, Phường Xuân Lâm, Thị xã Nghi Sơn, tỉnh Thanh Hóa</v>
          </cell>
          <cell r="AG75" t="str">
            <v>Minh Hoa</v>
          </cell>
          <cell r="AH75">
            <v>24</v>
          </cell>
          <cell r="AI75">
            <v>81</v>
          </cell>
          <cell r="AJ75">
            <v>6</v>
          </cell>
          <cell r="AK75">
            <v>1.5</v>
          </cell>
          <cell r="AL75">
            <v>100.4</v>
          </cell>
          <cell r="AM75">
            <v>108.8</v>
          </cell>
          <cell r="AN75">
            <v>209.2</v>
          </cell>
          <cell r="AO75">
            <v>100.4</v>
          </cell>
          <cell r="AP75">
            <v>0</v>
          </cell>
          <cell r="AQ75">
            <v>100.9</v>
          </cell>
          <cell r="AR75">
            <v>100.9</v>
          </cell>
          <cell r="AS75">
            <v>-0.496</v>
          </cell>
          <cell r="AT75">
            <v>209.2</v>
          </cell>
          <cell r="AU75">
            <v>309.6</v>
          </cell>
          <cell r="AV75">
            <v>100.4</v>
          </cell>
          <cell r="AW75">
            <v>0</v>
          </cell>
          <cell r="AX75">
            <v>101</v>
          </cell>
          <cell r="AY75">
            <v>101</v>
          </cell>
          <cell r="AZ75">
            <v>-0.598</v>
          </cell>
          <cell r="BA75">
            <v>-0.547</v>
          </cell>
          <cell r="BB75">
            <v>0.102</v>
          </cell>
          <cell r="BC75">
            <v>1.00547</v>
          </cell>
          <cell r="BD75">
            <v>0.12</v>
          </cell>
          <cell r="BE75">
            <v>9.96</v>
          </cell>
          <cell r="BF75">
            <v>315</v>
          </cell>
          <cell r="BG75">
            <v>325.15</v>
          </cell>
          <cell r="BH75">
            <v>10.15</v>
          </cell>
          <cell r="BI75">
            <v>0</v>
          </cell>
          <cell r="BJ75">
            <v>10</v>
          </cell>
          <cell r="BK75">
            <v>10</v>
          </cell>
          <cell r="BL75">
            <v>1.5</v>
          </cell>
          <cell r="BM75">
            <v>325.15</v>
          </cell>
          <cell r="BN75">
            <v>335.25</v>
          </cell>
          <cell r="BO75">
            <v>10.1</v>
          </cell>
          <cell r="BP75">
            <v>0</v>
          </cell>
          <cell r="BQ75">
            <v>9.9</v>
          </cell>
          <cell r="BR75">
            <v>9.9</v>
          </cell>
          <cell r="BS75">
            <v>2.02</v>
          </cell>
          <cell r="BT75">
            <v>1.76</v>
          </cell>
          <cell r="BU75">
            <v>-0.52</v>
          </cell>
          <cell r="BV75">
            <v>1.0052</v>
          </cell>
          <cell r="BW75">
            <v>0.03</v>
          </cell>
          <cell r="BX75">
            <v>9.96</v>
          </cell>
          <cell r="BY75">
            <v>336.5</v>
          </cell>
          <cell r="BZ75">
            <v>346.45</v>
          </cell>
          <cell r="CA75">
            <v>9.94999999999999</v>
          </cell>
          <cell r="CB75">
            <v>0</v>
          </cell>
          <cell r="CC75">
            <v>9.9</v>
          </cell>
          <cell r="CD75">
            <v>9.9</v>
          </cell>
          <cell r="CE75">
            <v>0.505</v>
          </cell>
          <cell r="CF75">
            <v>346.45</v>
          </cell>
          <cell r="CG75">
            <v>356.6</v>
          </cell>
          <cell r="CH75">
            <v>10.15</v>
          </cell>
          <cell r="CI75">
            <v>0</v>
          </cell>
          <cell r="CJ75">
            <v>10.1</v>
          </cell>
          <cell r="CK75">
            <v>10.1</v>
          </cell>
          <cell r="CL75">
            <v>0.495</v>
          </cell>
        </row>
        <row r="76">
          <cell r="A76">
            <v>73</v>
          </cell>
          <cell r="B76" t="str">
            <v>001860</v>
          </cell>
        </row>
        <row r="76">
          <cell r="F76" t="str">
            <v>25</v>
          </cell>
          <cell r="G76" t="str">
            <v>03</v>
          </cell>
          <cell r="H76" t="str">
            <v>TRẦN NGỌC ÁNH</v>
          </cell>
          <cell r="I76" t="str">
            <v>NGUYỄN HẢI ĐĂNG</v>
          </cell>
          <cell r="J76" t="str">
            <v>Đồng hồ đo nước</v>
          </cell>
          <cell r="K76" t="str">
            <v>LXS-15E</v>
          </cell>
        </row>
        <row r="76">
          <cell r="M76" t="str">
            <v>2304015Y2868</v>
          </cell>
        </row>
        <row r="76">
          <cell r="O76" t="str">
            <v>Fuzhou Fuda Meter Co.,Ltd. - Trung Quốc</v>
          </cell>
          <cell r="P76">
            <v>15</v>
          </cell>
          <cell r="Q76">
            <v>1.5</v>
          </cell>
          <cell r="R76">
            <v>0.12</v>
          </cell>
          <cell r="S76">
            <v>0.03</v>
          </cell>
          <cell r="T76" t="str">
            <v>B</v>
          </cell>
        </row>
        <row r="76">
          <cell r="V76">
            <v>0.05</v>
          </cell>
        </row>
        <row r="76">
          <cell r="Z76" t="str">
            <v>PDM 562-2016</v>
          </cell>
          <cell r="AA76" t="str">
            <v>3A589419</v>
          </cell>
          <cell r="AB76" t="str">
            <v>25/3/2024</v>
          </cell>
          <cell r="AC76" t="str">
            <v>31-3-2029</v>
          </cell>
          <cell r="AD76" t="str">
            <v>Chi nhánh Nghi Sơn- Công ty Cổ phần Quản lý và Khai thác Tài sản Dầu Khí</v>
          </cell>
          <cell r="AE76" t="str">
            <v>Chi nhánh Nghi Sơn- Công ty Cổ phần Quản lý và Khai thác Tài sản Dầu Khí</v>
          </cell>
          <cell r="AF76" t="str">
            <v>Vạn Xuân Thành, Phường Xuân Lâm, Thị xã Nghi Sơn, tỉnh Thanh Hóa</v>
          </cell>
          <cell r="AG76" t="str">
            <v>Minh Hoa</v>
          </cell>
          <cell r="AH76">
            <v>24</v>
          </cell>
          <cell r="AI76">
            <v>81</v>
          </cell>
          <cell r="AJ76">
            <v>6</v>
          </cell>
          <cell r="AK76">
            <v>1.5</v>
          </cell>
          <cell r="AL76">
            <v>100</v>
          </cell>
          <cell r="AM76">
            <v>59.9</v>
          </cell>
          <cell r="AN76">
            <v>160.7</v>
          </cell>
          <cell r="AO76">
            <v>100.8</v>
          </cell>
          <cell r="AP76">
            <v>0</v>
          </cell>
          <cell r="AQ76">
            <v>100</v>
          </cell>
          <cell r="AR76">
            <v>100</v>
          </cell>
          <cell r="AS76">
            <v>0.8</v>
          </cell>
          <cell r="AT76">
            <v>160.7</v>
          </cell>
          <cell r="AU76">
            <v>261.3</v>
          </cell>
          <cell r="AV76">
            <v>100.6</v>
          </cell>
          <cell r="AW76">
            <v>0</v>
          </cell>
          <cell r="AX76">
            <v>99.9</v>
          </cell>
          <cell r="AY76">
            <v>99.9</v>
          </cell>
          <cell r="AZ76">
            <v>0.696</v>
          </cell>
          <cell r="BA76">
            <v>0.748</v>
          </cell>
          <cell r="BB76">
            <v>0.104</v>
          </cell>
          <cell r="BC76">
            <v>0.99252</v>
          </cell>
          <cell r="BD76">
            <v>0.12</v>
          </cell>
          <cell r="BE76">
            <v>9.96</v>
          </cell>
          <cell r="BF76">
            <v>267.2</v>
          </cell>
          <cell r="BG76">
            <v>277.25</v>
          </cell>
          <cell r="BH76">
            <v>10.05</v>
          </cell>
          <cell r="BI76">
            <v>0</v>
          </cell>
          <cell r="BJ76">
            <v>10.2</v>
          </cell>
          <cell r="BK76">
            <v>10.2</v>
          </cell>
          <cell r="BL76">
            <v>-1.471</v>
          </cell>
          <cell r="BM76">
            <v>277.25</v>
          </cell>
          <cell r="BN76">
            <v>287.3</v>
          </cell>
          <cell r="BO76">
            <v>10.05</v>
          </cell>
          <cell r="BP76">
            <v>0</v>
          </cell>
          <cell r="BQ76">
            <v>10.2</v>
          </cell>
          <cell r="BR76">
            <v>10.2</v>
          </cell>
          <cell r="BS76">
            <v>-1.471</v>
          </cell>
          <cell r="BT76">
            <v>-1.471</v>
          </cell>
          <cell r="BU76">
            <v>0</v>
          </cell>
          <cell r="BV76">
            <v>1</v>
          </cell>
          <cell r="BW76">
            <v>0.03</v>
          </cell>
          <cell r="BX76">
            <v>10.12</v>
          </cell>
          <cell r="BY76">
            <v>288.2</v>
          </cell>
          <cell r="BZ76">
            <v>298.2</v>
          </cell>
          <cell r="CA76">
            <v>10</v>
          </cell>
          <cell r="CB76">
            <v>0</v>
          </cell>
          <cell r="CC76">
            <v>10.4</v>
          </cell>
          <cell r="CD76">
            <v>10.4</v>
          </cell>
          <cell r="CE76">
            <v>-3.846</v>
          </cell>
          <cell r="CF76">
            <v>298.2</v>
          </cell>
          <cell r="CG76">
            <v>308.25</v>
          </cell>
          <cell r="CH76">
            <v>10.05</v>
          </cell>
          <cell r="CI76">
            <v>0</v>
          </cell>
          <cell r="CJ76">
            <v>10.4</v>
          </cell>
          <cell r="CK76">
            <v>10.4</v>
          </cell>
          <cell r="CL76">
            <v>-3.365</v>
          </cell>
        </row>
        <row r="77">
          <cell r="A77">
            <v>74</v>
          </cell>
          <cell r="B77" t="str">
            <v>001861</v>
          </cell>
        </row>
        <row r="77">
          <cell r="F77" t="str">
            <v>25</v>
          </cell>
          <cell r="G77" t="str">
            <v>03</v>
          </cell>
          <cell r="H77" t="str">
            <v>TRẦN NGỌC ÁNH</v>
          </cell>
          <cell r="I77" t="str">
            <v>NGUYỄN HẢI ĐĂNG</v>
          </cell>
          <cell r="J77" t="str">
            <v>Đồng hồ đo nước</v>
          </cell>
          <cell r="K77" t="str">
            <v>LXS-15E</v>
          </cell>
        </row>
        <row r="77">
          <cell r="M77" t="str">
            <v>2304015Y2867</v>
          </cell>
        </row>
        <row r="77">
          <cell r="O77" t="str">
            <v>Fuzhou Fuda Meter Co.,Ltd. - Trung Quốc</v>
          </cell>
          <cell r="P77">
            <v>15</v>
          </cell>
          <cell r="Q77">
            <v>1.5</v>
          </cell>
          <cell r="R77">
            <v>0.12</v>
          </cell>
          <cell r="S77">
            <v>0.03</v>
          </cell>
          <cell r="T77" t="str">
            <v>B</v>
          </cell>
        </row>
        <row r="77">
          <cell r="V77">
            <v>0.05</v>
          </cell>
        </row>
        <row r="77">
          <cell r="Z77" t="str">
            <v>PDM 562-2016</v>
          </cell>
          <cell r="AA77" t="str">
            <v>3A589420</v>
          </cell>
          <cell r="AB77" t="str">
            <v>25/3/2024</v>
          </cell>
          <cell r="AC77" t="str">
            <v>31-3-2029</v>
          </cell>
          <cell r="AD77" t="str">
            <v>Chi nhánh Nghi Sơn- Công ty Cổ phần Quản lý và Khai thác Tài sản Dầu Khí</v>
          </cell>
          <cell r="AE77" t="str">
            <v>Chi nhánh Nghi Sơn- Công ty Cổ phần Quản lý và Khai thác Tài sản Dầu Khí</v>
          </cell>
          <cell r="AF77" t="str">
            <v>Vạn Xuân Thành, Phường Xuân Lâm, Thị xã Nghi Sơn, tỉnh Thanh Hóa</v>
          </cell>
          <cell r="AG77" t="str">
            <v>Minh Hoa</v>
          </cell>
          <cell r="AH77">
            <v>24</v>
          </cell>
          <cell r="AI77">
            <v>81</v>
          </cell>
          <cell r="AJ77">
            <v>6</v>
          </cell>
          <cell r="AK77">
            <v>1.5</v>
          </cell>
          <cell r="AL77">
            <v>100.2</v>
          </cell>
          <cell r="AM77">
            <v>37.5</v>
          </cell>
          <cell r="AN77">
            <v>136.9</v>
          </cell>
          <cell r="AO77">
            <v>99.4</v>
          </cell>
          <cell r="AP77">
            <v>0</v>
          </cell>
          <cell r="AQ77">
            <v>100.6</v>
          </cell>
          <cell r="AR77">
            <v>100.6</v>
          </cell>
          <cell r="AS77">
            <v>-1.193</v>
          </cell>
          <cell r="AT77">
            <v>136.9</v>
          </cell>
          <cell r="AU77">
            <v>236.5</v>
          </cell>
          <cell r="AV77">
            <v>99.6</v>
          </cell>
          <cell r="AW77">
            <v>0</v>
          </cell>
          <cell r="AX77">
            <v>100.8</v>
          </cell>
          <cell r="AY77">
            <v>100.8</v>
          </cell>
          <cell r="AZ77">
            <v>-1.205</v>
          </cell>
          <cell r="BA77">
            <v>-1.199</v>
          </cell>
          <cell r="BB77">
            <v>0.012</v>
          </cell>
          <cell r="BC77">
            <v>1.01199</v>
          </cell>
          <cell r="BD77">
            <v>0.12</v>
          </cell>
          <cell r="BE77">
            <v>10.1</v>
          </cell>
          <cell r="BF77">
            <v>240.15</v>
          </cell>
          <cell r="BG77">
            <v>250.2</v>
          </cell>
          <cell r="BH77">
            <v>10.05</v>
          </cell>
          <cell r="BI77">
            <v>0</v>
          </cell>
          <cell r="BJ77">
            <v>10.1</v>
          </cell>
          <cell r="BK77">
            <v>10.1</v>
          </cell>
          <cell r="BL77">
            <v>-0.495</v>
          </cell>
          <cell r="BM77">
            <v>250.2</v>
          </cell>
          <cell r="BN77">
            <v>260.2</v>
          </cell>
          <cell r="BO77">
            <v>10</v>
          </cell>
          <cell r="BP77">
            <v>0</v>
          </cell>
          <cell r="BQ77">
            <v>10</v>
          </cell>
          <cell r="BR77">
            <v>10</v>
          </cell>
          <cell r="BS77">
            <v>0</v>
          </cell>
          <cell r="BT77">
            <v>-0.248</v>
          </cell>
          <cell r="BU77">
            <v>-0.495</v>
          </cell>
          <cell r="BV77">
            <v>1.00495</v>
          </cell>
          <cell r="BW77">
            <v>0.03</v>
          </cell>
          <cell r="BX77">
            <v>9.98</v>
          </cell>
          <cell r="BY77">
            <v>261.2</v>
          </cell>
          <cell r="BZ77">
            <v>271.3</v>
          </cell>
          <cell r="CA77">
            <v>10.1</v>
          </cell>
          <cell r="CB77">
            <v>0</v>
          </cell>
          <cell r="CC77">
            <v>10.2</v>
          </cell>
          <cell r="CD77">
            <v>10.2</v>
          </cell>
          <cell r="CE77">
            <v>-0.98</v>
          </cell>
          <cell r="CF77">
            <v>271.3</v>
          </cell>
          <cell r="CG77">
            <v>281.3</v>
          </cell>
          <cell r="CH77">
            <v>10</v>
          </cell>
          <cell r="CI77">
            <v>0</v>
          </cell>
          <cell r="CJ77">
            <v>10.1</v>
          </cell>
          <cell r="CK77">
            <v>10.1</v>
          </cell>
          <cell r="CL77">
            <v>-0.99</v>
          </cell>
        </row>
        <row r="78">
          <cell r="A78">
            <v>75</v>
          </cell>
          <cell r="B78" t="str">
            <v>001862</v>
          </cell>
        </row>
        <row r="78">
          <cell r="F78" t="str">
            <v>25</v>
          </cell>
          <cell r="G78" t="str">
            <v>03</v>
          </cell>
          <cell r="H78" t="str">
            <v>TRẦN NGỌC ÁNH</v>
          </cell>
          <cell r="I78" t="str">
            <v>NGUYỄN HẢI ĐĂNG</v>
          </cell>
          <cell r="J78" t="str">
            <v>Đồng hồ đo nước</v>
          </cell>
          <cell r="K78" t="str">
            <v>LXS-15E</v>
          </cell>
        </row>
        <row r="78">
          <cell r="M78" t="str">
            <v>2304015Y2831</v>
          </cell>
        </row>
        <row r="78">
          <cell r="O78" t="str">
            <v>Fuzhou Fuda Meter Co.,Ltd. - Trung Quốc</v>
          </cell>
          <cell r="P78">
            <v>15</v>
          </cell>
          <cell r="Q78">
            <v>1.5</v>
          </cell>
          <cell r="R78">
            <v>0.12</v>
          </cell>
          <cell r="S78">
            <v>0.03</v>
          </cell>
          <cell r="T78" t="str">
            <v>B</v>
          </cell>
        </row>
        <row r="78">
          <cell r="V78">
            <v>0.05</v>
          </cell>
        </row>
        <row r="78">
          <cell r="Z78" t="str">
            <v>PDM 562-2016</v>
          </cell>
          <cell r="AA78" t="str">
            <v>3A589421</v>
          </cell>
          <cell r="AB78" t="str">
            <v>25/3/2024</v>
          </cell>
          <cell r="AC78" t="str">
            <v>31-3-2029</v>
          </cell>
          <cell r="AD78" t="str">
            <v>Chi nhánh Nghi Sơn- Công ty Cổ phần Quản lý và Khai thác Tài sản Dầu Khí</v>
          </cell>
          <cell r="AE78" t="str">
            <v>Chi nhánh Nghi Sơn- Công ty Cổ phần Quản lý và Khai thác Tài sản Dầu Khí</v>
          </cell>
          <cell r="AF78" t="str">
            <v>Vạn Xuân Thành, Phường Xuân Lâm, Thị xã Nghi Sơn, tỉnh Thanh Hóa</v>
          </cell>
          <cell r="AG78" t="str">
            <v>Minh Hoa</v>
          </cell>
          <cell r="AH78">
            <v>24</v>
          </cell>
          <cell r="AI78">
            <v>81</v>
          </cell>
          <cell r="AJ78">
            <v>6</v>
          </cell>
          <cell r="AK78">
            <v>1.5</v>
          </cell>
          <cell r="AL78">
            <v>101.2</v>
          </cell>
          <cell r="AM78">
            <v>69.3</v>
          </cell>
          <cell r="AN78">
            <v>170.3</v>
          </cell>
          <cell r="AO78">
            <v>101</v>
          </cell>
          <cell r="AP78">
            <v>0</v>
          </cell>
          <cell r="AQ78">
            <v>99.2</v>
          </cell>
          <cell r="AR78">
            <v>99.2</v>
          </cell>
          <cell r="AS78">
            <v>1.815</v>
          </cell>
          <cell r="AT78">
            <v>170.3</v>
          </cell>
          <cell r="AU78">
            <v>271.3</v>
          </cell>
          <cell r="AV78">
            <v>101</v>
          </cell>
          <cell r="AW78">
            <v>0</v>
          </cell>
          <cell r="AX78">
            <v>99.2</v>
          </cell>
          <cell r="AY78">
            <v>99.2</v>
          </cell>
          <cell r="AZ78">
            <v>1.782</v>
          </cell>
          <cell r="BA78">
            <v>1.799</v>
          </cell>
          <cell r="BB78">
            <v>0.033</v>
          </cell>
          <cell r="BC78">
            <v>0.98201</v>
          </cell>
          <cell r="BD78">
            <v>0.12</v>
          </cell>
          <cell r="BE78">
            <v>10.06</v>
          </cell>
          <cell r="BF78">
            <v>273.7</v>
          </cell>
          <cell r="BG78">
            <v>283.65</v>
          </cell>
          <cell r="BH78">
            <v>9.94999999999999</v>
          </cell>
          <cell r="BI78">
            <v>0</v>
          </cell>
          <cell r="BJ78">
            <v>10.1</v>
          </cell>
          <cell r="BK78">
            <v>10.1</v>
          </cell>
          <cell r="BL78">
            <v>-1.485</v>
          </cell>
          <cell r="BM78">
            <v>283.65</v>
          </cell>
          <cell r="BN78">
            <v>293.8</v>
          </cell>
          <cell r="BO78">
            <v>10.15</v>
          </cell>
          <cell r="BP78">
            <v>0</v>
          </cell>
          <cell r="BQ78">
            <v>10.3</v>
          </cell>
          <cell r="BR78">
            <v>10.3</v>
          </cell>
          <cell r="BS78">
            <v>-1.456</v>
          </cell>
          <cell r="BT78">
            <v>-1.471</v>
          </cell>
          <cell r="BU78">
            <v>-0.029</v>
          </cell>
          <cell r="BV78">
            <v>1.00029</v>
          </cell>
          <cell r="BW78">
            <v>0.03</v>
          </cell>
          <cell r="BX78">
            <v>10.02</v>
          </cell>
          <cell r="BY78">
            <v>295.2</v>
          </cell>
          <cell r="BZ78">
            <v>305.2</v>
          </cell>
          <cell r="CA78">
            <v>10</v>
          </cell>
          <cell r="CB78">
            <v>0</v>
          </cell>
          <cell r="CC78">
            <v>10.1</v>
          </cell>
          <cell r="CD78">
            <v>10.1</v>
          </cell>
          <cell r="CE78">
            <v>-0.99</v>
          </cell>
          <cell r="CF78">
            <v>305.2</v>
          </cell>
          <cell r="CG78">
            <v>315.3</v>
          </cell>
          <cell r="CH78">
            <v>10.1</v>
          </cell>
          <cell r="CI78">
            <v>0</v>
          </cell>
          <cell r="CJ78">
            <v>10.2</v>
          </cell>
          <cell r="CK78">
            <v>10.2</v>
          </cell>
          <cell r="CL78">
            <v>-0.98</v>
          </cell>
        </row>
        <row r="79">
          <cell r="A79">
            <v>76</v>
          </cell>
          <cell r="B79" t="str">
            <v>001863</v>
          </cell>
        </row>
        <row r="79">
          <cell r="F79" t="str">
            <v>25</v>
          </cell>
          <cell r="G79" t="str">
            <v>03</v>
          </cell>
          <cell r="H79" t="str">
            <v>TRẦN NGỌC ÁNH</v>
          </cell>
          <cell r="I79" t="str">
            <v>NGUYỄN HẢI ĐĂNG</v>
          </cell>
          <cell r="J79" t="str">
            <v>Đồng hồ đo nước</v>
          </cell>
          <cell r="K79" t="str">
            <v>LXS-15E</v>
          </cell>
        </row>
        <row r="79">
          <cell r="M79" t="str">
            <v>2304015Y2856</v>
          </cell>
        </row>
        <row r="79">
          <cell r="O79" t="str">
            <v>Fuzhou Fuda Meter Co.,Ltd. - Trung Quốc</v>
          </cell>
          <cell r="P79">
            <v>15</v>
          </cell>
          <cell r="Q79">
            <v>1.5</v>
          </cell>
          <cell r="R79">
            <v>0.12</v>
          </cell>
          <cell r="S79">
            <v>0.03</v>
          </cell>
          <cell r="T79" t="str">
            <v>B</v>
          </cell>
        </row>
        <row r="79">
          <cell r="V79">
            <v>0.05</v>
          </cell>
        </row>
        <row r="79">
          <cell r="Z79" t="str">
            <v>PDM 562-2016</v>
          </cell>
          <cell r="AA79" t="str">
            <v>3A589422</v>
          </cell>
          <cell r="AB79" t="str">
            <v>25/3/2024</v>
          </cell>
          <cell r="AC79" t="str">
            <v>31-3-2029</v>
          </cell>
          <cell r="AD79" t="str">
            <v>Chi nhánh Nghi Sơn- Công ty Cổ phần Quản lý và Khai thác Tài sản Dầu Khí</v>
          </cell>
          <cell r="AE79" t="str">
            <v>Chi nhánh Nghi Sơn- Công ty Cổ phần Quản lý và Khai thác Tài sản Dầu Khí</v>
          </cell>
          <cell r="AF79" t="str">
            <v>Vạn Xuân Thành, Phường Xuân Lâm, Thị xã Nghi Sơn, tỉnh Thanh Hóa</v>
          </cell>
          <cell r="AG79" t="str">
            <v>Minh Hoa</v>
          </cell>
          <cell r="AH79">
            <v>24</v>
          </cell>
          <cell r="AI79">
            <v>81</v>
          </cell>
          <cell r="AJ79">
            <v>6</v>
          </cell>
          <cell r="AK79">
            <v>1.5</v>
          </cell>
          <cell r="AL79">
            <v>100.4</v>
          </cell>
          <cell r="AM79">
            <v>106.8</v>
          </cell>
          <cell r="AN79">
            <v>207</v>
          </cell>
          <cell r="AO79">
            <v>100.2</v>
          </cell>
          <cell r="AP79">
            <v>0</v>
          </cell>
          <cell r="AQ79">
            <v>101.3</v>
          </cell>
          <cell r="AR79">
            <v>101.3</v>
          </cell>
          <cell r="AS79">
            <v>-1.086</v>
          </cell>
          <cell r="AT79">
            <v>207</v>
          </cell>
          <cell r="AU79">
            <v>308</v>
          </cell>
          <cell r="AV79">
            <v>101</v>
          </cell>
          <cell r="AW79">
            <v>0</v>
          </cell>
          <cell r="AX79">
            <v>102.3</v>
          </cell>
          <cell r="AY79">
            <v>102.3</v>
          </cell>
          <cell r="AZ79">
            <v>-1.287</v>
          </cell>
          <cell r="BA79">
            <v>-1.187</v>
          </cell>
          <cell r="BB79">
            <v>0.201</v>
          </cell>
          <cell r="BC79">
            <v>1.01187</v>
          </cell>
          <cell r="BD79">
            <v>0.12</v>
          </cell>
          <cell r="BE79">
            <v>9.98</v>
          </cell>
          <cell r="BF79">
            <v>311.5</v>
          </cell>
          <cell r="BG79">
            <v>321.45</v>
          </cell>
          <cell r="BH79">
            <v>9.94999999999999</v>
          </cell>
          <cell r="BI79">
            <v>0</v>
          </cell>
          <cell r="BJ79">
            <v>9.8</v>
          </cell>
          <cell r="BK79">
            <v>9.8</v>
          </cell>
          <cell r="BL79">
            <v>1.531</v>
          </cell>
          <cell r="BM79">
            <v>321.45</v>
          </cell>
          <cell r="BN79">
            <v>331.5</v>
          </cell>
          <cell r="BO79">
            <v>10.05</v>
          </cell>
          <cell r="BP79">
            <v>0</v>
          </cell>
          <cell r="BQ79">
            <v>9.9</v>
          </cell>
          <cell r="BR79">
            <v>9.9</v>
          </cell>
          <cell r="BS79">
            <v>1.515</v>
          </cell>
          <cell r="BT79">
            <v>1.523</v>
          </cell>
          <cell r="BU79">
            <v>0.016</v>
          </cell>
          <cell r="BV79">
            <v>0.99984</v>
          </cell>
          <cell r="BW79">
            <v>0.03</v>
          </cell>
          <cell r="BX79">
            <v>10.14</v>
          </cell>
          <cell r="BY79">
            <v>332.85</v>
          </cell>
          <cell r="BZ79">
            <v>342.85</v>
          </cell>
          <cell r="CA79">
            <v>10</v>
          </cell>
          <cell r="CB79">
            <v>0</v>
          </cell>
          <cell r="CC79">
            <v>10.3</v>
          </cell>
          <cell r="CD79">
            <v>10.3</v>
          </cell>
          <cell r="CE79">
            <v>-2.913</v>
          </cell>
          <cell r="CF79">
            <v>342.85</v>
          </cell>
          <cell r="CG79">
            <v>352.95</v>
          </cell>
          <cell r="CH79">
            <v>10.1</v>
          </cell>
          <cell r="CI79">
            <v>0</v>
          </cell>
          <cell r="CJ79">
            <v>10.4</v>
          </cell>
          <cell r="CK79">
            <v>10.4</v>
          </cell>
          <cell r="CL79">
            <v>-2.885</v>
          </cell>
        </row>
        <row r="80">
          <cell r="A80">
            <v>77</v>
          </cell>
          <cell r="B80" t="str">
            <v>001864</v>
          </cell>
        </row>
        <row r="80">
          <cell r="F80" t="str">
            <v>25</v>
          </cell>
          <cell r="G80" t="str">
            <v>03</v>
          </cell>
          <cell r="H80" t="str">
            <v>TRẦN NGỌC ÁNH</v>
          </cell>
          <cell r="I80" t="str">
            <v>NGUYỄN HẢI ĐĂNG</v>
          </cell>
          <cell r="J80" t="str">
            <v>Đồng hồ đo nước</v>
          </cell>
          <cell r="K80" t="str">
            <v>LXS-15E</v>
          </cell>
        </row>
        <row r="80">
          <cell r="M80" t="str">
            <v>2304015Y2880</v>
          </cell>
        </row>
        <row r="80">
          <cell r="O80" t="str">
            <v>Fuzhou Fuda Meter Co.,Ltd. - Trung Quốc</v>
          </cell>
          <cell r="P80">
            <v>15</v>
          </cell>
          <cell r="Q80">
            <v>1.5</v>
          </cell>
          <cell r="R80">
            <v>0.12</v>
          </cell>
          <cell r="S80">
            <v>0.03</v>
          </cell>
          <cell r="T80" t="str">
            <v>B</v>
          </cell>
        </row>
        <row r="80">
          <cell r="V80">
            <v>0.05</v>
          </cell>
        </row>
        <row r="80">
          <cell r="Z80" t="str">
            <v>PDM 562-2016</v>
          </cell>
          <cell r="AA80" t="str">
            <v>3A589423</v>
          </cell>
          <cell r="AB80" t="str">
            <v>25/3/2024</v>
          </cell>
          <cell r="AC80" t="str">
            <v>31-3-2029</v>
          </cell>
          <cell r="AD80" t="str">
            <v>Chi nhánh Nghi Sơn- Công ty Cổ phần Quản lý và Khai thác Tài sản Dầu Khí</v>
          </cell>
          <cell r="AE80" t="str">
            <v>Chi nhánh Nghi Sơn- Công ty Cổ phần Quản lý và Khai thác Tài sản Dầu Khí</v>
          </cell>
          <cell r="AF80" t="str">
            <v>Vạn Xuân Thành, Phường Xuân Lâm, Thị xã Nghi Sơn, tỉnh Thanh Hóa</v>
          </cell>
          <cell r="AG80" t="str">
            <v>Minh Hoa</v>
          </cell>
          <cell r="AH80">
            <v>24</v>
          </cell>
          <cell r="AI80">
            <v>81</v>
          </cell>
          <cell r="AJ80">
            <v>6</v>
          </cell>
          <cell r="AK80">
            <v>1.5</v>
          </cell>
          <cell r="AL80">
            <v>101.2</v>
          </cell>
          <cell r="AM80">
            <v>11</v>
          </cell>
          <cell r="AN80">
            <v>112</v>
          </cell>
          <cell r="AO80">
            <v>101</v>
          </cell>
          <cell r="AP80">
            <v>0</v>
          </cell>
          <cell r="AQ80">
            <v>100.8</v>
          </cell>
          <cell r="AR80">
            <v>100.8</v>
          </cell>
          <cell r="AS80">
            <v>0.198</v>
          </cell>
          <cell r="AT80">
            <v>112</v>
          </cell>
          <cell r="AU80">
            <v>211.6</v>
          </cell>
          <cell r="AV80">
            <v>99.6</v>
          </cell>
          <cell r="AW80">
            <v>0</v>
          </cell>
          <cell r="AX80">
            <v>99.3</v>
          </cell>
          <cell r="AY80">
            <v>99.3</v>
          </cell>
          <cell r="AZ80">
            <v>0.301</v>
          </cell>
          <cell r="BA80">
            <v>0.25</v>
          </cell>
          <cell r="BB80">
            <v>-0.103</v>
          </cell>
          <cell r="BC80">
            <v>0.9975</v>
          </cell>
          <cell r="BD80">
            <v>0.12</v>
          </cell>
          <cell r="BE80">
            <v>10.1</v>
          </cell>
          <cell r="BF80">
            <v>215.45</v>
          </cell>
          <cell r="BG80">
            <v>225.4</v>
          </cell>
          <cell r="BH80">
            <v>9.94999999999999</v>
          </cell>
          <cell r="BI80">
            <v>0</v>
          </cell>
          <cell r="BJ80">
            <v>10</v>
          </cell>
          <cell r="BK80">
            <v>10</v>
          </cell>
          <cell r="BL80">
            <v>-0.5</v>
          </cell>
          <cell r="BM80">
            <v>225.4</v>
          </cell>
          <cell r="BN80">
            <v>235.5</v>
          </cell>
          <cell r="BO80">
            <v>10.1</v>
          </cell>
          <cell r="BP80">
            <v>0</v>
          </cell>
          <cell r="BQ80">
            <v>10.1</v>
          </cell>
          <cell r="BR80">
            <v>10.1</v>
          </cell>
          <cell r="BS80">
            <v>0</v>
          </cell>
          <cell r="BT80">
            <v>-0.25</v>
          </cell>
          <cell r="BU80">
            <v>-0.5</v>
          </cell>
          <cell r="BV80">
            <v>1.005</v>
          </cell>
          <cell r="BW80">
            <v>0.03</v>
          </cell>
          <cell r="BX80">
            <v>9.94</v>
          </cell>
          <cell r="BY80">
            <v>236.95</v>
          </cell>
          <cell r="BZ80">
            <v>246.95</v>
          </cell>
          <cell r="CA80">
            <v>10</v>
          </cell>
          <cell r="CB80">
            <v>0</v>
          </cell>
          <cell r="CC80">
            <v>10.2</v>
          </cell>
          <cell r="CD80">
            <v>10.2</v>
          </cell>
          <cell r="CE80">
            <v>-1.961</v>
          </cell>
          <cell r="CF80">
            <v>246.95</v>
          </cell>
          <cell r="CG80">
            <v>256.95</v>
          </cell>
          <cell r="CH80">
            <v>10</v>
          </cell>
          <cell r="CI80">
            <v>0</v>
          </cell>
          <cell r="CJ80">
            <v>10.2</v>
          </cell>
          <cell r="CK80">
            <v>10.2</v>
          </cell>
          <cell r="CL80">
            <v>-1.961</v>
          </cell>
        </row>
        <row r="81">
          <cell r="A81">
            <v>78</v>
          </cell>
          <cell r="B81" t="str">
            <v>001865</v>
          </cell>
        </row>
        <row r="81">
          <cell r="F81" t="str">
            <v>25</v>
          </cell>
          <cell r="G81" t="str">
            <v>03</v>
          </cell>
          <cell r="H81" t="str">
            <v>TRẦN NGỌC ÁNH</v>
          </cell>
          <cell r="I81" t="str">
            <v>NGUYỄN HẢI ĐĂNG</v>
          </cell>
          <cell r="J81" t="str">
            <v>Đồng hồ đo nước</v>
          </cell>
          <cell r="K81" t="str">
            <v>LXS-15E</v>
          </cell>
        </row>
        <row r="81">
          <cell r="M81" t="str">
            <v>2304015Y2844</v>
          </cell>
        </row>
        <row r="81">
          <cell r="O81" t="str">
            <v>Fuzhou Fuda Meter Co.,Ltd. - Trung Quốc</v>
          </cell>
          <cell r="P81">
            <v>15</v>
          </cell>
          <cell r="Q81">
            <v>1.5</v>
          </cell>
          <cell r="R81">
            <v>0.12</v>
          </cell>
          <cell r="S81">
            <v>0.03</v>
          </cell>
          <cell r="T81" t="str">
            <v>B</v>
          </cell>
        </row>
        <row r="81">
          <cell r="V81">
            <v>0.05</v>
          </cell>
        </row>
        <row r="81">
          <cell r="Z81" t="str">
            <v>PDM 562-2016</v>
          </cell>
          <cell r="AA81" t="str">
            <v>3A589424</v>
          </cell>
          <cell r="AB81" t="str">
            <v>25/3/2024</v>
          </cell>
          <cell r="AC81" t="str">
            <v>31-3-2029</v>
          </cell>
          <cell r="AD81" t="str">
            <v>Chi nhánh Nghi Sơn- Công ty Cổ phần Quản lý và Khai thác Tài sản Dầu Khí</v>
          </cell>
          <cell r="AE81" t="str">
            <v>Chi nhánh Nghi Sơn- Công ty Cổ phần Quản lý và Khai thác Tài sản Dầu Khí</v>
          </cell>
          <cell r="AF81" t="str">
            <v>Vạn Xuân Thành, Phường Xuân Lâm, Thị xã Nghi Sơn, tỉnh Thanh Hóa</v>
          </cell>
          <cell r="AG81" t="str">
            <v>Minh Hoa</v>
          </cell>
          <cell r="AH81">
            <v>24</v>
          </cell>
          <cell r="AI81">
            <v>81</v>
          </cell>
          <cell r="AJ81">
            <v>6</v>
          </cell>
          <cell r="AK81">
            <v>1.5</v>
          </cell>
          <cell r="AL81">
            <v>99.4</v>
          </cell>
          <cell r="AM81">
            <v>27.05</v>
          </cell>
          <cell r="AN81">
            <v>127.25</v>
          </cell>
          <cell r="AO81">
            <v>100.2</v>
          </cell>
          <cell r="AP81">
            <v>0</v>
          </cell>
          <cell r="AQ81">
            <v>99.1</v>
          </cell>
          <cell r="AR81">
            <v>99.1</v>
          </cell>
          <cell r="AS81">
            <v>1.11</v>
          </cell>
          <cell r="AT81">
            <v>127.25</v>
          </cell>
          <cell r="AU81">
            <v>226.85</v>
          </cell>
          <cell r="AV81">
            <v>99.6</v>
          </cell>
          <cell r="AW81">
            <v>0</v>
          </cell>
          <cell r="AX81">
            <v>98.4</v>
          </cell>
          <cell r="AY81">
            <v>98.4</v>
          </cell>
          <cell r="AZ81">
            <v>1.205</v>
          </cell>
          <cell r="BA81">
            <v>1.158</v>
          </cell>
          <cell r="BB81">
            <v>-0.095</v>
          </cell>
          <cell r="BC81">
            <v>0.98842</v>
          </cell>
          <cell r="BD81">
            <v>0.12</v>
          </cell>
          <cell r="BE81">
            <v>10.14</v>
          </cell>
          <cell r="BF81">
            <v>232.5</v>
          </cell>
          <cell r="BG81">
            <v>242.5</v>
          </cell>
          <cell r="BH81">
            <v>10</v>
          </cell>
          <cell r="BI81">
            <v>0</v>
          </cell>
          <cell r="BJ81">
            <v>9.9</v>
          </cell>
          <cell r="BK81">
            <v>9.9</v>
          </cell>
          <cell r="BL81">
            <v>1.01</v>
          </cell>
          <cell r="BM81">
            <v>242.5</v>
          </cell>
          <cell r="BN81">
            <v>252.45</v>
          </cell>
          <cell r="BO81">
            <v>9.94999999999999</v>
          </cell>
          <cell r="BP81">
            <v>0</v>
          </cell>
          <cell r="BQ81">
            <v>9.8</v>
          </cell>
          <cell r="BR81">
            <v>9.8</v>
          </cell>
          <cell r="BS81">
            <v>1.531</v>
          </cell>
          <cell r="BT81">
            <v>1.271</v>
          </cell>
          <cell r="BU81">
            <v>-0.521</v>
          </cell>
          <cell r="BV81">
            <v>1.00521</v>
          </cell>
          <cell r="BW81">
            <v>0.03</v>
          </cell>
          <cell r="BX81">
            <v>10.02</v>
          </cell>
          <cell r="BY81">
            <v>253.2</v>
          </cell>
          <cell r="BZ81">
            <v>263.2</v>
          </cell>
          <cell r="CA81">
            <v>10</v>
          </cell>
          <cell r="CB81">
            <v>0</v>
          </cell>
          <cell r="CC81">
            <v>10.1</v>
          </cell>
          <cell r="CD81">
            <v>10.1</v>
          </cell>
          <cell r="CE81">
            <v>-0.99</v>
          </cell>
          <cell r="CF81">
            <v>263.2</v>
          </cell>
          <cell r="CG81">
            <v>273.35</v>
          </cell>
          <cell r="CH81">
            <v>10.15</v>
          </cell>
          <cell r="CI81">
            <v>0</v>
          </cell>
          <cell r="CJ81">
            <v>10.2</v>
          </cell>
          <cell r="CK81">
            <v>10.2</v>
          </cell>
          <cell r="CL81">
            <v>-0.49</v>
          </cell>
        </row>
        <row r="82">
          <cell r="A82">
            <v>79</v>
          </cell>
          <cell r="B82" t="str">
            <v>001866</v>
          </cell>
        </row>
        <row r="82">
          <cell r="F82" t="str">
            <v>25</v>
          </cell>
          <cell r="G82" t="str">
            <v>03</v>
          </cell>
          <cell r="H82" t="str">
            <v>TRẦN NGỌC ÁNH</v>
          </cell>
          <cell r="I82" t="str">
            <v>NGUYỄN HẢI ĐĂNG</v>
          </cell>
          <cell r="J82" t="str">
            <v>Đồng hồ đo nước</v>
          </cell>
          <cell r="K82" t="str">
            <v>LXS-15E</v>
          </cell>
        </row>
        <row r="82">
          <cell r="M82" t="str">
            <v>2304015Y2841</v>
          </cell>
        </row>
        <row r="82">
          <cell r="O82" t="str">
            <v>Fuzhou Fuda Meter Co.,Ltd. - Trung Quốc</v>
          </cell>
          <cell r="P82">
            <v>15</v>
          </cell>
          <cell r="Q82">
            <v>1.5</v>
          </cell>
          <cell r="R82">
            <v>0.12</v>
          </cell>
          <cell r="S82">
            <v>0.03</v>
          </cell>
          <cell r="T82" t="str">
            <v>B</v>
          </cell>
        </row>
        <row r="82">
          <cell r="V82">
            <v>0.05</v>
          </cell>
        </row>
        <row r="82">
          <cell r="Z82" t="str">
            <v>PDM 562-2016</v>
          </cell>
          <cell r="AA82" t="str">
            <v>3A589425</v>
          </cell>
          <cell r="AB82" t="str">
            <v>25/3/2024</v>
          </cell>
          <cell r="AC82" t="str">
            <v>31-3-2029</v>
          </cell>
          <cell r="AD82" t="str">
            <v>Chi nhánh Nghi Sơn- Công ty Cổ phần Quản lý và Khai thác Tài sản Dầu Khí</v>
          </cell>
          <cell r="AE82" t="str">
            <v>Chi nhánh Nghi Sơn- Công ty Cổ phần Quản lý và Khai thác Tài sản Dầu Khí</v>
          </cell>
          <cell r="AF82" t="str">
            <v>Vạn Xuân Thành, Phường Xuân Lâm, Thị xã Nghi Sơn, tỉnh Thanh Hóa</v>
          </cell>
          <cell r="AG82" t="str">
            <v>Minh Hoa</v>
          </cell>
          <cell r="AH82">
            <v>24</v>
          </cell>
          <cell r="AI82">
            <v>81</v>
          </cell>
          <cell r="AJ82">
            <v>6</v>
          </cell>
          <cell r="AK82">
            <v>1.5</v>
          </cell>
          <cell r="AL82">
            <v>99.6</v>
          </cell>
          <cell r="AM82">
            <v>22.35</v>
          </cell>
          <cell r="AN82">
            <v>122.95</v>
          </cell>
          <cell r="AO82">
            <v>100.6</v>
          </cell>
          <cell r="AP82">
            <v>0</v>
          </cell>
          <cell r="AQ82">
            <v>100.4</v>
          </cell>
          <cell r="AR82">
            <v>100.4</v>
          </cell>
          <cell r="AS82">
            <v>0.199</v>
          </cell>
          <cell r="AT82">
            <v>122.95</v>
          </cell>
          <cell r="AU82">
            <v>223.95</v>
          </cell>
          <cell r="AV82">
            <v>101</v>
          </cell>
          <cell r="AW82">
            <v>0</v>
          </cell>
          <cell r="AX82">
            <v>100.7</v>
          </cell>
          <cell r="AY82">
            <v>100.7</v>
          </cell>
          <cell r="AZ82">
            <v>0.297</v>
          </cell>
          <cell r="BA82">
            <v>0.248</v>
          </cell>
          <cell r="BB82">
            <v>-0.098</v>
          </cell>
          <cell r="BC82">
            <v>0.99752</v>
          </cell>
          <cell r="BD82">
            <v>0.12</v>
          </cell>
          <cell r="BE82">
            <v>9.96</v>
          </cell>
          <cell r="BF82">
            <v>227.3</v>
          </cell>
          <cell r="BG82">
            <v>237.4</v>
          </cell>
          <cell r="BH82">
            <v>10.1</v>
          </cell>
          <cell r="BI82">
            <v>0</v>
          </cell>
          <cell r="BJ82">
            <v>10.2</v>
          </cell>
          <cell r="BK82">
            <v>10.2</v>
          </cell>
          <cell r="BL82">
            <v>-0.98</v>
          </cell>
          <cell r="BM82">
            <v>237.4</v>
          </cell>
          <cell r="BN82">
            <v>247.4</v>
          </cell>
          <cell r="BO82">
            <v>10</v>
          </cell>
          <cell r="BP82">
            <v>0</v>
          </cell>
          <cell r="BQ82">
            <v>10.1</v>
          </cell>
          <cell r="BR82">
            <v>10.1</v>
          </cell>
          <cell r="BS82">
            <v>-0.99</v>
          </cell>
          <cell r="BT82">
            <v>-0.985</v>
          </cell>
          <cell r="BU82">
            <v>0.01</v>
          </cell>
          <cell r="BV82">
            <v>0.9999</v>
          </cell>
          <cell r="BW82">
            <v>0.03</v>
          </cell>
          <cell r="BX82">
            <v>10.14</v>
          </cell>
          <cell r="BY82">
            <v>248.3</v>
          </cell>
          <cell r="BZ82">
            <v>258.3</v>
          </cell>
          <cell r="CA82">
            <v>10</v>
          </cell>
          <cell r="CB82">
            <v>0</v>
          </cell>
          <cell r="CC82">
            <v>10.1</v>
          </cell>
          <cell r="CD82">
            <v>10.1</v>
          </cell>
          <cell r="CE82">
            <v>-0.99</v>
          </cell>
          <cell r="CF82">
            <v>258.3</v>
          </cell>
          <cell r="CG82">
            <v>268.45</v>
          </cell>
          <cell r="CH82">
            <v>10.15</v>
          </cell>
          <cell r="CI82">
            <v>0</v>
          </cell>
          <cell r="CJ82">
            <v>10.2</v>
          </cell>
          <cell r="CK82">
            <v>10.2</v>
          </cell>
          <cell r="CL82">
            <v>-0.49</v>
          </cell>
        </row>
        <row r="83">
          <cell r="A83">
            <v>80</v>
          </cell>
          <cell r="B83" t="str">
            <v>001867</v>
          </cell>
        </row>
        <row r="83">
          <cell r="F83" t="str">
            <v>25</v>
          </cell>
          <cell r="G83" t="str">
            <v>03</v>
          </cell>
          <cell r="H83" t="str">
            <v>TRẦN NGỌC ÁNH</v>
          </cell>
          <cell r="I83" t="str">
            <v>NGUYỄN HẢI ĐĂNG</v>
          </cell>
          <cell r="J83" t="str">
            <v>Đồng hồ đo nước</v>
          </cell>
          <cell r="K83" t="str">
            <v>LXS-15E</v>
          </cell>
        </row>
        <row r="83">
          <cell r="M83" t="str">
            <v>2304015Y2888</v>
          </cell>
        </row>
        <row r="83">
          <cell r="O83" t="str">
            <v>Fuzhou Fuda Meter Co.,Ltd. - Trung Quốc</v>
          </cell>
          <cell r="P83">
            <v>15</v>
          </cell>
          <cell r="Q83">
            <v>1.5</v>
          </cell>
          <cell r="R83">
            <v>0.12</v>
          </cell>
          <cell r="S83">
            <v>0.03</v>
          </cell>
          <cell r="T83" t="str">
            <v>B</v>
          </cell>
        </row>
        <row r="83">
          <cell r="V83">
            <v>0.05</v>
          </cell>
        </row>
        <row r="83">
          <cell r="Z83" t="str">
            <v>PDM 562-2016</v>
          </cell>
          <cell r="AA83" t="str">
            <v>3A589426</v>
          </cell>
          <cell r="AB83" t="str">
            <v>25/3/2024</v>
          </cell>
          <cell r="AC83" t="str">
            <v>31-3-2029</v>
          </cell>
          <cell r="AD83" t="str">
            <v>Chi nhánh Nghi Sơn- Công ty Cổ phần Quản lý và Khai thác Tài sản Dầu Khí</v>
          </cell>
          <cell r="AE83" t="str">
            <v>Chi nhánh Nghi Sơn- Công ty Cổ phần Quản lý và Khai thác Tài sản Dầu Khí</v>
          </cell>
          <cell r="AF83" t="str">
            <v>Vạn Xuân Thành, Phường Xuân Lâm, Thị xã Nghi Sơn, tỉnh Thanh Hóa</v>
          </cell>
          <cell r="AG83" t="str">
            <v>Minh Hoa</v>
          </cell>
          <cell r="AH83">
            <v>24</v>
          </cell>
          <cell r="AI83">
            <v>81</v>
          </cell>
          <cell r="AJ83">
            <v>6</v>
          </cell>
          <cell r="AK83">
            <v>1.5</v>
          </cell>
          <cell r="AL83">
            <v>100.6</v>
          </cell>
          <cell r="AM83">
            <v>19.65</v>
          </cell>
          <cell r="AN83">
            <v>120.85</v>
          </cell>
          <cell r="AO83">
            <v>101.2</v>
          </cell>
          <cell r="AP83">
            <v>0</v>
          </cell>
          <cell r="AQ83">
            <v>102.2</v>
          </cell>
          <cell r="AR83">
            <v>102.2</v>
          </cell>
          <cell r="AS83">
            <v>-0.978</v>
          </cell>
          <cell r="AT83">
            <v>120.85</v>
          </cell>
          <cell r="AU83">
            <v>220.45</v>
          </cell>
          <cell r="AV83">
            <v>99.6</v>
          </cell>
          <cell r="AW83">
            <v>0</v>
          </cell>
          <cell r="AX83">
            <v>100.7</v>
          </cell>
          <cell r="AY83">
            <v>100.7</v>
          </cell>
          <cell r="AZ83">
            <v>-1.104</v>
          </cell>
          <cell r="BA83">
            <v>-1.041</v>
          </cell>
          <cell r="BB83">
            <v>0.126</v>
          </cell>
          <cell r="BC83">
            <v>1.01041</v>
          </cell>
          <cell r="BD83">
            <v>0.12</v>
          </cell>
          <cell r="BE83">
            <v>10.04</v>
          </cell>
          <cell r="BF83">
            <v>223</v>
          </cell>
          <cell r="BG83">
            <v>233.1</v>
          </cell>
          <cell r="BH83">
            <v>10.1</v>
          </cell>
          <cell r="BI83">
            <v>0</v>
          </cell>
          <cell r="BJ83">
            <v>10.3</v>
          </cell>
          <cell r="BK83">
            <v>10.3</v>
          </cell>
          <cell r="BL83">
            <v>-1.942</v>
          </cell>
          <cell r="BM83">
            <v>233.1</v>
          </cell>
          <cell r="BN83">
            <v>243.1</v>
          </cell>
          <cell r="BO83">
            <v>10</v>
          </cell>
          <cell r="BP83">
            <v>0</v>
          </cell>
          <cell r="BQ83">
            <v>10.2</v>
          </cell>
          <cell r="BR83">
            <v>10.2</v>
          </cell>
          <cell r="BS83">
            <v>-1.961</v>
          </cell>
          <cell r="BT83">
            <v>-1.952</v>
          </cell>
          <cell r="BU83">
            <v>0.019</v>
          </cell>
          <cell r="BV83">
            <v>0.99981</v>
          </cell>
          <cell r="BW83">
            <v>0.03</v>
          </cell>
          <cell r="BX83">
            <v>9.98</v>
          </cell>
          <cell r="BY83">
            <v>244.25</v>
          </cell>
          <cell r="BZ83">
            <v>254.35</v>
          </cell>
          <cell r="CA83">
            <v>10.1</v>
          </cell>
          <cell r="CB83">
            <v>0</v>
          </cell>
          <cell r="CC83">
            <v>10.1</v>
          </cell>
          <cell r="CD83">
            <v>10.1</v>
          </cell>
          <cell r="CE83">
            <v>0</v>
          </cell>
          <cell r="CF83">
            <v>254.35</v>
          </cell>
          <cell r="CG83">
            <v>264.3</v>
          </cell>
          <cell r="CH83">
            <v>9.94999999999999</v>
          </cell>
          <cell r="CI83">
            <v>0</v>
          </cell>
          <cell r="CJ83">
            <v>9.9</v>
          </cell>
          <cell r="CK83">
            <v>9.9</v>
          </cell>
          <cell r="CL83">
            <v>0.505</v>
          </cell>
        </row>
        <row r="84">
          <cell r="A84">
            <v>81</v>
          </cell>
          <cell r="B84" t="str">
            <v>001868</v>
          </cell>
        </row>
        <row r="84">
          <cell r="F84" t="str">
            <v>25</v>
          </cell>
          <cell r="G84" t="str">
            <v>03</v>
          </cell>
          <cell r="H84" t="str">
            <v>TRẦN NGỌC ÁNH</v>
          </cell>
          <cell r="I84" t="str">
            <v>NGUYỄN HẢI ĐĂNG</v>
          </cell>
          <cell r="J84" t="str">
            <v>Đồng hồ đo nước</v>
          </cell>
          <cell r="K84" t="str">
            <v>LXS-15E</v>
          </cell>
        </row>
        <row r="84">
          <cell r="M84" t="str">
            <v>2304015Y2364</v>
          </cell>
        </row>
        <row r="84">
          <cell r="O84" t="str">
            <v>Fuzhou Fuda Meter Co.,Ltd. - Trung Quốc</v>
          </cell>
          <cell r="P84">
            <v>15</v>
          </cell>
          <cell r="Q84">
            <v>1.5</v>
          </cell>
          <cell r="R84">
            <v>0.12</v>
          </cell>
          <cell r="S84">
            <v>0.03</v>
          </cell>
          <cell r="T84" t="str">
            <v>B</v>
          </cell>
        </row>
        <row r="84">
          <cell r="V84">
            <v>0.05</v>
          </cell>
        </row>
        <row r="84">
          <cell r="Z84" t="str">
            <v>PDM 562-2016</v>
          </cell>
          <cell r="AA84" t="str">
            <v>3A589427</v>
          </cell>
          <cell r="AB84" t="str">
            <v>25/3/2024</v>
          </cell>
          <cell r="AC84" t="str">
            <v>31-3-2029</v>
          </cell>
          <cell r="AD84" t="str">
            <v>Chi nhánh Nghi Sơn- Công ty Cổ phần Quản lý và Khai thác Tài sản Dầu Khí</v>
          </cell>
          <cell r="AE84" t="str">
            <v>Chi nhánh Nghi Sơn- Công ty Cổ phần Quản lý và Khai thác Tài sản Dầu Khí</v>
          </cell>
          <cell r="AF84" t="str">
            <v>Vạn Xuân Thành, Phường Xuân Lâm, Thị xã Nghi Sơn, tỉnh Thanh Hóa</v>
          </cell>
          <cell r="AG84" t="str">
            <v>Minh Hoa</v>
          </cell>
          <cell r="AH84">
            <v>24</v>
          </cell>
          <cell r="AI84">
            <v>81</v>
          </cell>
          <cell r="AJ84">
            <v>6</v>
          </cell>
          <cell r="AK84">
            <v>1.5</v>
          </cell>
          <cell r="AL84">
            <v>101</v>
          </cell>
          <cell r="AM84">
            <v>96.7</v>
          </cell>
          <cell r="AN84">
            <v>197.5</v>
          </cell>
          <cell r="AO84">
            <v>100.8</v>
          </cell>
          <cell r="AP84">
            <v>0</v>
          </cell>
          <cell r="AQ84">
            <v>101</v>
          </cell>
          <cell r="AR84">
            <v>101</v>
          </cell>
          <cell r="AS84">
            <v>-0.198</v>
          </cell>
          <cell r="AT84">
            <v>197.5</v>
          </cell>
          <cell r="AU84">
            <v>298.1</v>
          </cell>
          <cell r="AV84">
            <v>100.6</v>
          </cell>
          <cell r="AW84">
            <v>0</v>
          </cell>
          <cell r="AX84">
            <v>101.1</v>
          </cell>
          <cell r="AY84">
            <v>101.1</v>
          </cell>
          <cell r="AZ84">
            <v>-0.497</v>
          </cell>
          <cell r="BA84">
            <v>-0.348</v>
          </cell>
          <cell r="BB84">
            <v>0.299</v>
          </cell>
          <cell r="BC84">
            <v>1.00348</v>
          </cell>
          <cell r="BD84">
            <v>0.12</v>
          </cell>
          <cell r="BE84">
            <v>10.12</v>
          </cell>
          <cell r="BF84">
            <v>301.15</v>
          </cell>
          <cell r="BG84">
            <v>311.15</v>
          </cell>
          <cell r="BH84">
            <v>10</v>
          </cell>
          <cell r="BI84">
            <v>0</v>
          </cell>
          <cell r="BJ84">
            <v>10.1</v>
          </cell>
          <cell r="BK84">
            <v>10.1</v>
          </cell>
          <cell r="BL84">
            <v>-0.99</v>
          </cell>
          <cell r="BM84">
            <v>311.15</v>
          </cell>
          <cell r="BN84">
            <v>321.15</v>
          </cell>
          <cell r="BO84">
            <v>10</v>
          </cell>
          <cell r="BP84">
            <v>0</v>
          </cell>
          <cell r="BQ84">
            <v>10.1</v>
          </cell>
          <cell r="BR84">
            <v>10.1</v>
          </cell>
          <cell r="BS84">
            <v>-0.99</v>
          </cell>
          <cell r="BT84">
            <v>-0.99</v>
          </cell>
          <cell r="BU84">
            <v>0</v>
          </cell>
          <cell r="BV84">
            <v>1</v>
          </cell>
          <cell r="BW84">
            <v>0.03</v>
          </cell>
          <cell r="BX84">
            <v>10.12</v>
          </cell>
          <cell r="BY84">
            <v>322.15</v>
          </cell>
          <cell r="BZ84">
            <v>332.1</v>
          </cell>
          <cell r="CA84">
            <v>9.94999999999999</v>
          </cell>
          <cell r="CB84">
            <v>0</v>
          </cell>
          <cell r="CC84">
            <v>10.3</v>
          </cell>
          <cell r="CD84">
            <v>10.3</v>
          </cell>
          <cell r="CE84">
            <v>-3.398</v>
          </cell>
          <cell r="CF84">
            <v>332.1</v>
          </cell>
          <cell r="CG84">
            <v>342.2</v>
          </cell>
          <cell r="CH84">
            <v>10.1</v>
          </cell>
          <cell r="CI84">
            <v>0</v>
          </cell>
          <cell r="CJ84">
            <v>10.4</v>
          </cell>
          <cell r="CK84">
            <v>10.4</v>
          </cell>
          <cell r="CL84">
            <v>-2.885</v>
          </cell>
        </row>
        <row r="85">
          <cell r="A85">
            <v>82</v>
          </cell>
          <cell r="B85" t="str">
            <v>002069</v>
          </cell>
        </row>
        <row r="85">
          <cell r="F85" t="str">
            <v>27</v>
          </cell>
          <cell r="G85" t="str">
            <v>03</v>
          </cell>
          <cell r="H85" t="str">
            <v>TRẦN NGỌC ÁNH</v>
          </cell>
          <cell r="I85" t="str">
            <v>NGUYỄN HẢI ĐĂNG</v>
          </cell>
          <cell r="J85" t="str">
            <v>Đồng hồ đo nước có cơ cấu điện tử</v>
          </cell>
          <cell r="K85" t="str">
            <v>SU050-KR</v>
          </cell>
        </row>
        <row r="85">
          <cell r="M85" t="str">
            <v>V01842</v>
          </cell>
        </row>
        <row r="85">
          <cell r="O85" t="str">
            <v>Aichi Tokei Denki Co.,Ltd. - Nhật Bản</v>
          </cell>
          <cell r="P85">
            <v>50</v>
          </cell>
          <cell r="Q85">
            <v>40</v>
          </cell>
          <cell r="R85">
            <v>0.32</v>
          </cell>
          <cell r="S85">
            <v>0.2</v>
          </cell>
          <cell r="T85">
            <v>2</v>
          </cell>
          <cell r="U85">
            <v>200</v>
          </cell>
          <cell r="V85">
            <v>0.1</v>
          </cell>
        </row>
        <row r="85">
          <cell r="Z85" t="str">
            <v>PDM 522-2017</v>
          </cell>
          <cell r="AA85" t="str">
            <v>3A 589446</v>
          </cell>
          <cell r="AB85" t="str">
            <v>27/3/2024</v>
          </cell>
          <cell r="AC85" t="str">
            <v>31-3-2027</v>
          </cell>
          <cell r="AD85" t="str">
            <v>Công ty TNHH Công nghiệp chính xác Golden Chest (Việt Nam)</v>
          </cell>
          <cell r="AE85" t="str">
            <v>Công ty TNHH Công nghiệp chính xác Golden Chest (Việt Nam)</v>
          </cell>
        </row>
        <row r="85">
          <cell r="AG85" t="str">
            <v>aPhi-YBW</v>
          </cell>
          <cell r="AH85">
            <v>24</v>
          </cell>
          <cell r="AI85">
            <v>86</v>
          </cell>
          <cell r="AJ85">
            <v>6</v>
          </cell>
          <cell r="AK85">
            <v>14</v>
          </cell>
          <cell r="AL85">
            <v>503</v>
          </cell>
          <cell r="AM85">
            <v>48</v>
          </cell>
          <cell r="AN85">
            <v>546</v>
          </cell>
          <cell r="AO85">
            <v>498</v>
          </cell>
          <cell r="AP85">
            <v>0</v>
          </cell>
          <cell r="AQ85">
            <v>497</v>
          </cell>
          <cell r="AR85">
            <v>497</v>
          </cell>
          <cell r="AS85">
            <v>0.201</v>
          </cell>
          <cell r="AT85">
            <v>546</v>
          </cell>
          <cell r="AU85">
            <v>1052</v>
          </cell>
          <cell r="AV85">
            <v>506</v>
          </cell>
          <cell r="AW85">
            <v>0</v>
          </cell>
          <cell r="AX85">
            <v>504.6</v>
          </cell>
          <cell r="AY85">
            <v>504.6</v>
          </cell>
          <cell r="AZ85">
            <v>0.277</v>
          </cell>
          <cell r="BA85">
            <v>0.239</v>
          </cell>
          <cell r="BB85">
            <v>-0.076</v>
          </cell>
          <cell r="BC85">
            <v>0.99761</v>
          </cell>
          <cell r="BD85">
            <v>0.32</v>
          </cell>
          <cell r="BE85">
            <v>25.1</v>
          </cell>
          <cell r="BF85">
            <v>1059.7</v>
          </cell>
          <cell r="BG85">
            <v>1084.7</v>
          </cell>
          <cell r="BH85">
            <v>25</v>
          </cell>
          <cell r="BI85">
            <v>0</v>
          </cell>
          <cell r="BJ85">
            <v>24.6</v>
          </cell>
          <cell r="BK85">
            <v>24.6</v>
          </cell>
          <cell r="BL85">
            <v>1.626</v>
          </cell>
          <cell r="BM85">
            <v>1084.7</v>
          </cell>
          <cell r="BN85">
            <v>1109.6</v>
          </cell>
          <cell r="BO85">
            <v>24.9000000000001</v>
          </cell>
          <cell r="BP85">
            <v>0</v>
          </cell>
          <cell r="BQ85">
            <v>24.4</v>
          </cell>
          <cell r="BR85">
            <v>24.4</v>
          </cell>
          <cell r="BS85">
            <v>2.049</v>
          </cell>
          <cell r="BT85">
            <v>1.838</v>
          </cell>
          <cell r="BU85">
            <v>-0.423</v>
          </cell>
          <cell r="BV85">
            <v>1.00423</v>
          </cell>
          <cell r="BW85">
            <v>0.2</v>
          </cell>
          <cell r="BX85">
            <v>24.95</v>
          </cell>
          <cell r="BY85">
            <v>1116.3</v>
          </cell>
          <cell r="BZ85">
            <v>1141.4</v>
          </cell>
          <cell r="CA85">
            <v>25.0999999999999</v>
          </cell>
          <cell r="CB85">
            <v>0</v>
          </cell>
          <cell r="CC85">
            <v>25.3</v>
          </cell>
          <cell r="CD85">
            <v>25.3</v>
          </cell>
          <cell r="CE85">
            <v>-0.791</v>
          </cell>
          <cell r="CF85">
            <v>1141.4</v>
          </cell>
          <cell r="CG85">
            <v>1166.5</v>
          </cell>
          <cell r="CH85">
            <v>25.0999999999999</v>
          </cell>
          <cell r="CI85">
            <v>0</v>
          </cell>
          <cell r="CJ85">
            <v>25.3</v>
          </cell>
          <cell r="CK85">
            <v>25.3</v>
          </cell>
          <cell r="CL85">
            <v>-0.791</v>
          </cell>
        </row>
        <row r="86">
          <cell r="A86">
            <v>83</v>
          </cell>
          <cell r="B86" t="str">
            <v>002076</v>
          </cell>
        </row>
        <row r="86">
          <cell r="F86" t="str">
            <v>27</v>
          </cell>
          <cell r="G86" t="str">
            <v>03</v>
          </cell>
          <cell r="H86" t="str">
            <v>TRẦN NGỌC ÁNH</v>
          </cell>
          <cell r="I86" t="str">
            <v>NGUYỄN HẢI ĐĂNG</v>
          </cell>
          <cell r="J86" t="str">
            <v>Đồng hồ đo nước</v>
          </cell>
          <cell r="K86" t="str">
            <v>MWN125-08</v>
          </cell>
        </row>
        <row r="86">
          <cell r="M86" t="str">
            <v>75346584</v>
          </cell>
        </row>
        <row r="86">
          <cell r="O86" t="str">
            <v>Apator Powogaz S.A. - Ba Lan</v>
          </cell>
          <cell r="P86">
            <v>125</v>
          </cell>
          <cell r="Q86">
            <v>250</v>
          </cell>
          <cell r="R86">
            <v>2.5</v>
          </cell>
          <cell r="S86">
            <v>1.5625</v>
          </cell>
          <cell r="T86">
            <v>2</v>
          </cell>
          <cell r="U86">
            <v>160</v>
          </cell>
          <cell r="V86">
            <v>0.1</v>
          </cell>
        </row>
        <row r="86">
          <cell r="Z86" t="str">
            <v>PDM 3950-2021</v>
          </cell>
          <cell r="AA86" t="str">
            <v>3A 582517</v>
          </cell>
          <cell r="AB86" t="str">
            <v>27/3/2024</v>
          </cell>
          <cell r="AC86" t="str">
            <v>31-3-2029</v>
          </cell>
          <cell r="AD86" t="str">
            <v>Công ty Cổ phần Canpro</v>
          </cell>
          <cell r="AE86" t="str">
            <v>Công ty Cổ phần Canpro</v>
          </cell>
        </row>
        <row r="86">
          <cell r="AG86" t="str">
            <v>Son Nguyen</v>
          </cell>
          <cell r="AH86">
            <v>24</v>
          </cell>
          <cell r="AI86">
            <v>86</v>
          </cell>
          <cell r="AJ86">
            <v>6</v>
          </cell>
          <cell r="AK86">
            <v>87.5</v>
          </cell>
          <cell r="AL86">
            <v>8095</v>
          </cell>
          <cell r="AM86">
            <v>101</v>
          </cell>
          <cell r="AN86">
            <v>7200.6</v>
          </cell>
          <cell r="AO86">
            <v>7099.6</v>
          </cell>
          <cell r="AP86">
            <v>91.8</v>
          </cell>
          <cell r="AQ86">
            <v>7065.9</v>
          </cell>
          <cell r="AR86">
            <v>6974.1</v>
          </cell>
          <cell r="AS86">
            <v>1.8</v>
          </cell>
          <cell r="AT86">
            <v>7200.6</v>
          </cell>
          <cell r="AU86">
            <v>21905.1</v>
          </cell>
          <cell r="AV86">
            <v>14704.5</v>
          </cell>
          <cell r="AW86">
            <v>7065.9</v>
          </cell>
          <cell r="AX86">
            <v>21518.9</v>
          </cell>
          <cell r="AY86">
            <v>14453</v>
          </cell>
          <cell r="AZ86">
            <v>1.71</v>
          </cell>
          <cell r="BA86">
            <v>1.755</v>
          </cell>
          <cell r="BB86">
            <v>0.09</v>
          </cell>
          <cell r="BC86">
            <v>0.98245</v>
          </cell>
          <cell r="BD86">
            <v>2.5</v>
          </cell>
          <cell r="BE86">
            <v>99.4</v>
          </cell>
          <cell r="BF86">
            <v>22019</v>
          </cell>
          <cell r="BG86">
            <v>22119.2</v>
          </cell>
          <cell r="BH86">
            <v>100.200000000001</v>
          </cell>
          <cell r="BI86">
            <v>0</v>
          </cell>
          <cell r="BJ86">
            <v>100.3</v>
          </cell>
          <cell r="BK86">
            <v>100.3</v>
          </cell>
          <cell r="BL86">
            <v>-0.1</v>
          </cell>
          <cell r="BM86">
            <v>22119.2</v>
          </cell>
          <cell r="BN86">
            <v>22219.4</v>
          </cell>
          <cell r="BO86">
            <v>100.200000000001</v>
          </cell>
          <cell r="BP86">
            <v>0</v>
          </cell>
          <cell r="BQ86">
            <v>100.4</v>
          </cell>
          <cell r="BR86">
            <v>100.4</v>
          </cell>
          <cell r="BS86">
            <v>-0.199</v>
          </cell>
          <cell r="BT86">
            <v>-0.15</v>
          </cell>
          <cell r="BU86">
            <v>0.099</v>
          </cell>
          <cell r="BV86">
            <v>0.99901</v>
          </cell>
          <cell r="BW86">
            <v>1.5625</v>
          </cell>
          <cell r="BX86">
            <v>99.6</v>
          </cell>
          <cell r="BY86">
            <v>22264.1</v>
          </cell>
          <cell r="BZ86">
            <v>22364.3</v>
          </cell>
          <cell r="CA86">
            <v>100.200000000001</v>
          </cell>
          <cell r="CB86">
            <v>0</v>
          </cell>
          <cell r="CC86">
            <v>100.9</v>
          </cell>
          <cell r="CD86">
            <v>100.9</v>
          </cell>
          <cell r="CE86">
            <v>-0.694</v>
          </cell>
          <cell r="CF86">
            <v>22364.3</v>
          </cell>
          <cell r="CG86">
            <v>22464.5</v>
          </cell>
          <cell r="CH86">
            <v>100.200000000001</v>
          </cell>
          <cell r="CI86">
            <v>0</v>
          </cell>
          <cell r="CJ86">
            <v>100.6</v>
          </cell>
          <cell r="CK86">
            <v>100.6</v>
          </cell>
          <cell r="CL86">
            <v>-0.398</v>
          </cell>
        </row>
        <row r="87">
          <cell r="A87">
            <v>84</v>
          </cell>
          <cell r="B87" t="str">
            <v>003261</v>
          </cell>
        </row>
        <row r="87">
          <cell r="F87" t="str">
            <v>01</v>
          </cell>
          <cell r="G87" t="str">
            <v>04</v>
          </cell>
          <cell r="H87" t="str">
            <v>TRẦN NGỌC ÁNH</v>
          </cell>
          <cell r="I87" t="str">
            <v>NGUYỄN HẢI ĐĂNG</v>
          </cell>
          <cell r="J87" t="str">
            <v>Đồng hồ đo nước lạnh có cơ cấu điện tử</v>
          </cell>
          <cell r="K87" t="str">
            <v>SU050-KR</v>
          </cell>
        </row>
        <row r="87">
          <cell r="M87" t="str">
            <v>V01840</v>
          </cell>
        </row>
        <row r="87">
          <cell r="O87" t="str">
            <v>Aichi Tokei Denki Co.,Ltd. - Nhật Bản</v>
          </cell>
          <cell r="P87">
            <v>50</v>
          </cell>
          <cell r="Q87">
            <v>40</v>
          </cell>
          <cell r="R87">
            <v>0.32</v>
          </cell>
          <cell r="S87">
            <v>0.2</v>
          </cell>
          <cell r="T87">
            <v>2</v>
          </cell>
          <cell r="U87">
            <v>200</v>
          </cell>
          <cell r="V87">
            <v>0.1</v>
          </cell>
        </row>
        <row r="87">
          <cell r="Z87" t="str">
            <v>PDM 522-2017</v>
          </cell>
          <cell r="AA87" t="str">
            <v>3A 589452</v>
          </cell>
          <cell r="AB87" t="str">
            <v>1/4/2024</v>
          </cell>
          <cell r="AC87" t="str">
            <v>30-4-2027</v>
          </cell>
          <cell r="AD87" t="str">
            <v>CÔNG TY CỔ PHẦN ANLE07</v>
          </cell>
          <cell r="AE87" t="str">
            <v>CÔNG TY CỔ PHẦN ANLE07</v>
          </cell>
          <cell r="AF87" t="str">
            <v>Lô P-11 Khu công nghiệp Tràng Duệ (Giai đoạn 2) thuộc Khu kinh tế Đình Vũ - Cát Hải, Xã An Hòa, Huyện An Dương, Thành phố Hải Phòng, Việt Nam</v>
          </cell>
          <cell r="AG87" t="str">
            <v>TrangDue</v>
          </cell>
          <cell r="AH87">
            <v>26</v>
          </cell>
          <cell r="AI87">
            <v>90</v>
          </cell>
          <cell r="AJ87">
            <v>6</v>
          </cell>
          <cell r="AK87">
            <v>14</v>
          </cell>
          <cell r="AL87">
            <v>501</v>
          </cell>
          <cell r="AM87">
            <v>79.8</v>
          </cell>
          <cell r="AN87">
            <v>584.8</v>
          </cell>
          <cell r="AO87">
            <v>505</v>
          </cell>
          <cell r="AP87">
            <v>0</v>
          </cell>
          <cell r="AQ87">
            <v>497.8</v>
          </cell>
          <cell r="AR87">
            <v>497.8</v>
          </cell>
          <cell r="AS87">
            <v>1.446</v>
          </cell>
          <cell r="AT87">
            <v>584.8</v>
          </cell>
          <cell r="AU87">
            <v>1085.8</v>
          </cell>
          <cell r="AV87">
            <v>501</v>
          </cell>
          <cell r="AW87">
            <v>0</v>
          </cell>
          <cell r="AX87">
            <v>495.2</v>
          </cell>
          <cell r="AY87">
            <v>495.2</v>
          </cell>
          <cell r="AZ87">
            <v>1.158</v>
          </cell>
          <cell r="BA87">
            <v>1.302</v>
          </cell>
          <cell r="BB87">
            <v>0.288</v>
          </cell>
          <cell r="BC87">
            <v>0.98698</v>
          </cell>
          <cell r="BD87">
            <v>0.32</v>
          </cell>
          <cell r="BE87">
            <v>25.3</v>
          </cell>
          <cell r="BF87">
            <v>1099.4</v>
          </cell>
          <cell r="BG87">
            <v>1124.5</v>
          </cell>
          <cell r="BH87">
            <v>25.0999999999999</v>
          </cell>
          <cell r="BI87">
            <v>0</v>
          </cell>
          <cell r="BJ87">
            <v>25</v>
          </cell>
          <cell r="BK87">
            <v>25</v>
          </cell>
          <cell r="BL87">
            <v>0.4</v>
          </cell>
          <cell r="BM87">
            <v>1124.5</v>
          </cell>
          <cell r="BN87">
            <v>1149.6</v>
          </cell>
          <cell r="BO87">
            <v>25.0999999999999</v>
          </cell>
          <cell r="BP87">
            <v>0</v>
          </cell>
          <cell r="BQ87">
            <v>24.9</v>
          </cell>
          <cell r="BR87">
            <v>24.9</v>
          </cell>
          <cell r="BS87">
            <v>0.803</v>
          </cell>
          <cell r="BT87">
            <v>0.602</v>
          </cell>
          <cell r="BU87">
            <v>-0.403</v>
          </cell>
          <cell r="BV87">
            <v>1.00403</v>
          </cell>
          <cell r="BW87">
            <v>0.2</v>
          </cell>
          <cell r="BX87">
            <v>25.35</v>
          </cell>
          <cell r="BY87">
            <v>1157.4</v>
          </cell>
          <cell r="BZ87">
            <v>1182.7</v>
          </cell>
          <cell r="CA87">
            <v>25.3</v>
          </cell>
          <cell r="CB87">
            <v>0</v>
          </cell>
          <cell r="CC87">
            <v>25.6</v>
          </cell>
          <cell r="CD87">
            <v>25.6</v>
          </cell>
          <cell r="CE87">
            <v>-1.172</v>
          </cell>
          <cell r="CF87">
            <v>1182.7</v>
          </cell>
          <cell r="CG87">
            <v>1207.6</v>
          </cell>
          <cell r="CH87">
            <v>24.9000000000001</v>
          </cell>
          <cell r="CI87">
            <v>0</v>
          </cell>
          <cell r="CJ87">
            <v>25.2</v>
          </cell>
          <cell r="CK87">
            <v>25.2</v>
          </cell>
          <cell r="CL87">
            <v>-1.19</v>
          </cell>
        </row>
        <row r="88">
          <cell r="A88">
            <v>85</v>
          </cell>
        </row>
        <row r="88">
          <cell r="C88" t="str">
            <v>02036</v>
          </cell>
        </row>
        <row r="88">
          <cell r="F88" t="str">
            <v>01</v>
          </cell>
          <cell r="G88" t="str">
            <v>03</v>
          </cell>
          <cell r="H88" t="str">
            <v>TRẦN NGỌC ÁNH</v>
          </cell>
          <cell r="I88" t="str">
            <v>NGUYỄN HẢI ĐĂNG</v>
          </cell>
          <cell r="J88" t="str">
            <v>Lưu lượng kế chất lỏng</v>
          </cell>
          <cell r="K88" t="str">
            <v>MAG 3100P</v>
          </cell>
          <cell r="L88" t="str">
            <v>MAG 5000</v>
          </cell>
          <cell r="M88" t="str">
            <v>040702H512</v>
          </cell>
          <cell r="N88" t="str">
            <v>N1P6210056</v>
          </cell>
          <cell r="O88" t="str">
            <v>SIEMENS - Pháp</v>
          </cell>
          <cell r="P88">
            <v>25</v>
          </cell>
          <cell r="Q88">
            <v>4</v>
          </cell>
          <cell r="R88">
            <v>0.256</v>
          </cell>
          <cell r="S88">
            <v>0.16</v>
          </cell>
          <cell r="T88">
            <v>2</v>
          </cell>
          <cell r="U88">
            <v>25</v>
          </cell>
          <cell r="V88">
            <v>0.1</v>
          </cell>
          <cell r="W88" t="str">
            <v>0</v>
          </cell>
          <cell r="X88" t="str">
            <v>50</v>
          </cell>
          <cell r="Y88">
            <v>0.475239</v>
          </cell>
        </row>
        <row r="88">
          <cell r="AA88">
            <v>70633</v>
          </cell>
          <cell r="AB88" t="str">
            <v>28/2/2024</v>
          </cell>
          <cell r="AC88" t="str">
            <v>28-2-2025</v>
          </cell>
          <cell r="AD88" t="str">
            <v>Công ty TNHH TOTO Việt Nam - Chi nhánh Hưng Yên</v>
          </cell>
          <cell r="AE88" t="str">
            <v>Công ty TNHH TOTO Việt Nam - Chi nhánh Hưng Yên</v>
          </cell>
          <cell r="AF88" t="str">
            <v>Lô M7, M8, N3 và RE-8, KCN Thăng Long II, p.Phùng Chí Kiên, tx.Mỹ Hào, t.Hưng Yên, Việt Nam</v>
          </cell>
          <cell r="AG88" t="str">
            <v>ToTo</v>
          </cell>
          <cell r="AH88">
            <v>25</v>
          </cell>
          <cell r="AI88">
            <v>78</v>
          </cell>
          <cell r="AJ88">
            <v>3</v>
          </cell>
          <cell r="AK88">
            <v>1.4</v>
          </cell>
          <cell r="AL88">
            <v>99.6</v>
          </cell>
          <cell r="AM88">
            <v>140.1</v>
          </cell>
          <cell r="AN88">
            <v>239.5</v>
          </cell>
          <cell r="AO88">
            <v>99.4</v>
          </cell>
          <cell r="AP88">
            <v>0</v>
          </cell>
          <cell r="AQ88">
            <v>97.7</v>
          </cell>
          <cell r="AR88">
            <v>97.7</v>
          </cell>
          <cell r="AS88">
            <v>1.74</v>
          </cell>
          <cell r="AT88">
            <v>239.5</v>
          </cell>
          <cell r="AU88">
            <v>338.9</v>
          </cell>
          <cell r="AV88">
            <v>99.4</v>
          </cell>
          <cell r="AW88">
            <v>0</v>
          </cell>
          <cell r="AX88">
            <v>97.8</v>
          </cell>
          <cell r="AY88">
            <v>97.8</v>
          </cell>
          <cell r="AZ88">
            <v>1.61</v>
          </cell>
          <cell r="BA88">
            <v>1.675</v>
          </cell>
          <cell r="BB88">
            <v>0.13</v>
          </cell>
          <cell r="BC88">
            <v>0.98325</v>
          </cell>
          <cell r="BD88">
            <v>0.256</v>
          </cell>
          <cell r="BE88">
            <v>25.1</v>
          </cell>
          <cell r="BF88">
            <v>347.3</v>
          </cell>
          <cell r="BG88">
            <v>372.5</v>
          </cell>
          <cell r="BH88">
            <v>25.2</v>
          </cell>
          <cell r="BI88">
            <v>0</v>
          </cell>
          <cell r="BJ88">
            <v>25.2</v>
          </cell>
          <cell r="BK88">
            <v>25.2</v>
          </cell>
          <cell r="BL88">
            <v>0</v>
          </cell>
          <cell r="BM88">
            <v>372.5</v>
          </cell>
          <cell r="BN88">
            <v>397.5</v>
          </cell>
          <cell r="BO88">
            <v>25</v>
          </cell>
          <cell r="BP88">
            <v>0</v>
          </cell>
          <cell r="BQ88">
            <v>24.9</v>
          </cell>
          <cell r="BR88">
            <v>24.9</v>
          </cell>
          <cell r="BS88">
            <v>0.402</v>
          </cell>
          <cell r="BT88">
            <v>0.201</v>
          </cell>
          <cell r="BU88">
            <v>-0.402</v>
          </cell>
          <cell r="BV88">
            <v>1.00402</v>
          </cell>
          <cell r="BW88">
            <v>0.16</v>
          </cell>
          <cell r="BX88">
            <v>24.85</v>
          </cell>
          <cell r="BY88">
            <v>400.6</v>
          </cell>
          <cell r="BZ88">
            <v>425.6</v>
          </cell>
          <cell r="CA88">
            <v>25</v>
          </cell>
          <cell r="CB88">
            <v>0</v>
          </cell>
          <cell r="CC88">
            <v>25</v>
          </cell>
          <cell r="CD88">
            <v>25</v>
          </cell>
          <cell r="CE88">
            <v>0</v>
          </cell>
          <cell r="CF88">
            <v>425.6</v>
          </cell>
          <cell r="CG88">
            <v>450.7</v>
          </cell>
          <cell r="CH88">
            <v>25.1</v>
          </cell>
          <cell r="CI88">
            <v>0</v>
          </cell>
          <cell r="CJ88">
            <v>25</v>
          </cell>
          <cell r="CK88">
            <v>25</v>
          </cell>
          <cell r="CL88">
            <v>0.4</v>
          </cell>
        </row>
        <row r="89">
          <cell r="A89">
            <v>86</v>
          </cell>
        </row>
        <row r="89">
          <cell r="C89" t="str">
            <v>02037</v>
          </cell>
        </row>
        <row r="89">
          <cell r="F89" t="str">
            <v>01</v>
          </cell>
          <cell r="G89" t="str">
            <v>03</v>
          </cell>
          <cell r="H89" t="str">
            <v>TRẦN NGỌC ÁNH</v>
          </cell>
          <cell r="I89" t="str">
            <v>NGUYỄN HẢI ĐĂNG</v>
          </cell>
          <cell r="J89" t="str">
            <v>Lưu lượng kế chất lỏng</v>
          </cell>
          <cell r="K89" t="str">
            <v>MAG 3100P</v>
          </cell>
          <cell r="L89" t="str">
            <v>MAG 5000</v>
          </cell>
          <cell r="M89" t="str">
            <v>040402H512</v>
          </cell>
          <cell r="N89" t="str">
            <v>N1P6210074</v>
          </cell>
          <cell r="O89" t="str">
            <v>SIEMENS - Pháp</v>
          </cell>
          <cell r="P89">
            <v>25</v>
          </cell>
          <cell r="Q89">
            <v>4</v>
          </cell>
          <cell r="R89">
            <v>0.256</v>
          </cell>
          <cell r="S89">
            <v>0.16</v>
          </cell>
          <cell r="T89">
            <v>2</v>
          </cell>
          <cell r="U89">
            <v>25</v>
          </cell>
          <cell r="V89">
            <v>0.1</v>
          </cell>
          <cell r="W89" t="str">
            <v>0</v>
          </cell>
          <cell r="X89" t="str">
            <v>50</v>
          </cell>
          <cell r="Y89">
            <v>0.473524</v>
          </cell>
        </row>
        <row r="89">
          <cell r="AA89">
            <v>70634</v>
          </cell>
          <cell r="AB89" t="str">
            <v>28/2/2024</v>
          </cell>
          <cell r="AC89" t="str">
            <v>28-2-2025</v>
          </cell>
          <cell r="AD89" t="str">
            <v>Công ty TNHH TOTO Việt Nam - Chi nhánh Hưng Yên</v>
          </cell>
          <cell r="AE89" t="str">
            <v>Công ty TNHH TOTO Việt Nam - Chi nhánh Hưng Yên</v>
          </cell>
          <cell r="AF89" t="str">
            <v>Lô M7, M8, N3 và RE-8, KCN Thăng Long II, p.Phùng Chí Kiên, tx.Mỹ Hào, t.Hưng Yên, Việt Nam</v>
          </cell>
          <cell r="AG89" t="str">
            <v>ToTo</v>
          </cell>
          <cell r="AH89">
            <v>25</v>
          </cell>
          <cell r="AI89">
            <v>78</v>
          </cell>
          <cell r="AJ89">
            <v>3</v>
          </cell>
          <cell r="AK89">
            <v>1.4</v>
          </cell>
          <cell r="AL89">
            <v>100.6</v>
          </cell>
          <cell r="AM89">
            <v>235</v>
          </cell>
          <cell r="AN89">
            <v>335.4</v>
          </cell>
          <cell r="AO89">
            <v>100.4</v>
          </cell>
          <cell r="AP89">
            <v>0</v>
          </cell>
          <cell r="AQ89">
            <v>99.8</v>
          </cell>
          <cell r="AR89">
            <v>99.8</v>
          </cell>
          <cell r="AS89">
            <v>0.601</v>
          </cell>
          <cell r="AT89">
            <v>335.4</v>
          </cell>
          <cell r="AU89">
            <v>435.4</v>
          </cell>
          <cell r="AV89">
            <v>100</v>
          </cell>
          <cell r="AW89">
            <v>0</v>
          </cell>
          <cell r="AX89">
            <v>99.4</v>
          </cell>
          <cell r="AY89">
            <v>99.4</v>
          </cell>
          <cell r="AZ89">
            <v>0.6</v>
          </cell>
          <cell r="BA89">
            <v>0.601</v>
          </cell>
          <cell r="BB89">
            <v>0.001</v>
          </cell>
          <cell r="BC89">
            <v>0.99399</v>
          </cell>
          <cell r="BD89">
            <v>0.256</v>
          </cell>
          <cell r="BE89">
            <v>25.3</v>
          </cell>
          <cell r="BF89">
            <v>444.1</v>
          </cell>
          <cell r="BG89">
            <v>469.2</v>
          </cell>
          <cell r="BH89">
            <v>25.1</v>
          </cell>
          <cell r="BI89">
            <v>0</v>
          </cell>
          <cell r="BJ89">
            <v>25</v>
          </cell>
          <cell r="BK89">
            <v>25</v>
          </cell>
          <cell r="BL89">
            <v>0.4</v>
          </cell>
          <cell r="BM89">
            <v>469.2</v>
          </cell>
          <cell r="BN89">
            <v>494.2</v>
          </cell>
          <cell r="BO89">
            <v>25</v>
          </cell>
          <cell r="BP89">
            <v>0</v>
          </cell>
          <cell r="BQ89">
            <v>24.9</v>
          </cell>
          <cell r="BR89">
            <v>24.9</v>
          </cell>
          <cell r="BS89">
            <v>0.402</v>
          </cell>
          <cell r="BT89">
            <v>0.401</v>
          </cell>
          <cell r="BU89">
            <v>-0.002</v>
          </cell>
          <cell r="BV89">
            <v>1.00002</v>
          </cell>
          <cell r="BW89">
            <v>0.16</v>
          </cell>
          <cell r="BX89">
            <v>24.85</v>
          </cell>
          <cell r="BY89">
            <v>498.8</v>
          </cell>
          <cell r="BZ89">
            <v>524</v>
          </cell>
          <cell r="CA89">
            <v>25.2</v>
          </cell>
          <cell r="CB89">
            <v>0</v>
          </cell>
          <cell r="CC89">
            <v>26.1</v>
          </cell>
          <cell r="CD89">
            <v>26.1</v>
          </cell>
          <cell r="CE89">
            <v>-3.448</v>
          </cell>
          <cell r="CF89">
            <v>524</v>
          </cell>
          <cell r="CG89">
            <v>549</v>
          </cell>
          <cell r="CH89">
            <v>25</v>
          </cell>
          <cell r="CI89">
            <v>0</v>
          </cell>
          <cell r="CJ89">
            <v>25.9</v>
          </cell>
          <cell r="CK89">
            <v>25.9</v>
          </cell>
          <cell r="CL89">
            <v>-3.475</v>
          </cell>
        </row>
        <row r="90">
          <cell r="A90">
            <v>87</v>
          </cell>
        </row>
        <row r="90">
          <cell r="C90" t="str">
            <v>02038</v>
          </cell>
        </row>
        <row r="90">
          <cell r="F90" t="str">
            <v>01</v>
          </cell>
          <cell r="G90" t="str">
            <v>03</v>
          </cell>
          <cell r="H90" t="str">
            <v>TRẦN NGỌC ÁNH</v>
          </cell>
          <cell r="I90" t="str">
            <v>NGUYỄN HẢI ĐĂNG</v>
          </cell>
          <cell r="J90" t="str">
            <v>Lưu lượng kế chất lỏng</v>
          </cell>
          <cell r="K90" t="str">
            <v>MAG 3100P</v>
          </cell>
          <cell r="L90" t="str">
            <v>MAG 5000</v>
          </cell>
          <cell r="M90" t="str">
            <v>040502H512</v>
          </cell>
          <cell r="N90" t="str">
            <v>N1P6210038</v>
          </cell>
          <cell r="O90" t="str">
            <v>SIEMENS - Pháp</v>
          </cell>
          <cell r="P90">
            <v>25</v>
          </cell>
          <cell r="Q90">
            <v>4</v>
          </cell>
          <cell r="R90">
            <v>0.256</v>
          </cell>
          <cell r="S90">
            <v>0.16</v>
          </cell>
          <cell r="T90">
            <v>2</v>
          </cell>
          <cell r="U90">
            <v>25</v>
          </cell>
          <cell r="V90">
            <v>0.1</v>
          </cell>
          <cell r="W90" t="str">
            <v>0</v>
          </cell>
          <cell r="X90" t="str">
            <v>50</v>
          </cell>
          <cell r="Y90">
            <v>0.466963</v>
          </cell>
        </row>
        <row r="90">
          <cell r="AA90">
            <v>70635</v>
          </cell>
          <cell r="AB90" t="str">
            <v>28/2/2024</v>
          </cell>
          <cell r="AC90" t="str">
            <v>28-2-2025</v>
          </cell>
          <cell r="AD90" t="str">
            <v>Công ty TNHH TOTO Việt Nam - Chi nhánh Hưng Yên</v>
          </cell>
          <cell r="AE90" t="str">
            <v>Công ty TNHH TOTO Việt Nam - Chi nhánh Hưng Yên</v>
          </cell>
          <cell r="AF90" t="str">
            <v>Lô M7, M8, N3 và RE-8, KCN Thăng Long II, p.Phùng Chí Kiên, tx.Mỹ Hào, t.Hưng Yên, Việt Nam</v>
          </cell>
          <cell r="AG90" t="str">
            <v>ToTo</v>
          </cell>
          <cell r="AH90">
            <v>25</v>
          </cell>
          <cell r="AI90">
            <v>78</v>
          </cell>
          <cell r="AJ90">
            <v>3</v>
          </cell>
          <cell r="AK90">
            <v>1.4</v>
          </cell>
          <cell r="AL90">
            <v>101.4</v>
          </cell>
          <cell r="AM90">
            <v>75.4</v>
          </cell>
          <cell r="AN90">
            <v>175.6</v>
          </cell>
          <cell r="AO90">
            <v>100.2</v>
          </cell>
          <cell r="AP90">
            <v>0</v>
          </cell>
          <cell r="AQ90">
            <v>99.7</v>
          </cell>
          <cell r="AR90">
            <v>99.7</v>
          </cell>
          <cell r="AS90">
            <v>0.502</v>
          </cell>
          <cell r="AT90">
            <v>175.6</v>
          </cell>
          <cell r="AU90">
            <v>275.6</v>
          </cell>
          <cell r="AV90">
            <v>100</v>
          </cell>
          <cell r="AW90">
            <v>0</v>
          </cell>
          <cell r="AX90">
            <v>99.8</v>
          </cell>
          <cell r="AY90">
            <v>99.8</v>
          </cell>
          <cell r="AZ90">
            <v>0.2</v>
          </cell>
          <cell r="BA90">
            <v>0.351</v>
          </cell>
          <cell r="BB90">
            <v>0.302</v>
          </cell>
          <cell r="BC90">
            <v>0.99649</v>
          </cell>
          <cell r="BD90">
            <v>0.256</v>
          </cell>
          <cell r="BE90">
            <v>24.85</v>
          </cell>
          <cell r="BF90">
            <v>287.1</v>
          </cell>
          <cell r="BG90">
            <v>312.5</v>
          </cell>
          <cell r="BH90">
            <v>25.4</v>
          </cell>
          <cell r="BI90">
            <v>0</v>
          </cell>
          <cell r="BJ90">
            <v>25.2</v>
          </cell>
          <cell r="BK90">
            <v>25.2</v>
          </cell>
          <cell r="BL90">
            <v>0.794</v>
          </cell>
          <cell r="BM90">
            <v>312.5</v>
          </cell>
          <cell r="BN90">
            <v>337.6</v>
          </cell>
          <cell r="BO90">
            <v>25.1</v>
          </cell>
          <cell r="BP90">
            <v>0</v>
          </cell>
          <cell r="BQ90">
            <v>24.9</v>
          </cell>
          <cell r="BR90">
            <v>24.9</v>
          </cell>
          <cell r="BS90">
            <v>0.803</v>
          </cell>
          <cell r="BT90">
            <v>0.799</v>
          </cell>
          <cell r="BU90">
            <v>-0.009</v>
          </cell>
          <cell r="BV90">
            <v>1.00009</v>
          </cell>
          <cell r="BW90">
            <v>0.16</v>
          </cell>
          <cell r="BX90">
            <v>24.85</v>
          </cell>
          <cell r="BY90">
            <v>345.4</v>
          </cell>
          <cell r="BZ90">
            <v>370.7</v>
          </cell>
          <cell r="CA90">
            <v>25.3</v>
          </cell>
          <cell r="CB90">
            <v>0</v>
          </cell>
          <cell r="CC90">
            <v>26.1</v>
          </cell>
          <cell r="CD90">
            <v>26.1</v>
          </cell>
          <cell r="CE90">
            <v>-3.065</v>
          </cell>
          <cell r="CF90">
            <v>370.7</v>
          </cell>
          <cell r="CG90">
            <v>396.1</v>
          </cell>
          <cell r="CH90">
            <v>25.4</v>
          </cell>
          <cell r="CI90">
            <v>0</v>
          </cell>
          <cell r="CJ90">
            <v>26.2</v>
          </cell>
          <cell r="CK90">
            <v>26.2</v>
          </cell>
          <cell r="CL90">
            <v>-3.053</v>
          </cell>
        </row>
        <row r="91">
          <cell r="A91">
            <v>88</v>
          </cell>
        </row>
        <row r="91">
          <cell r="C91" t="str">
            <v>02039</v>
          </cell>
        </row>
        <row r="91">
          <cell r="F91" t="str">
            <v>01</v>
          </cell>
          <cell r="G91" t="str">
            <v>03</v>
          </cell>
          <cell r="H91" t="str">
            <v>TRẦN NGỌC ÁNH</v>
          </cell>
          <cell r="I91" t="str">
            <v>NGUYỄN HẢI ĐĂNG</v>
          </cell>
          <cell r="J91" t="str">
            <v>Lưu lượng kế chất lỏng</v>
          </cell>
          <cell r="K91" t="str">
            <v>MAG 3100P</v>
          </cell>
          <cell r="L91" t="str">
            <v>MAG 5000</v>
          </cell>
          <cell r="M91" t="str">
            <v>040602H512</v>
          </cell>
          <cell r="N91" t="str">
            <v>N1P6080170</v>
          </cell>
          <cell r="O91" t="str">
            <v>SIEMENS - Pháp</v>
          </cell>
          <cell r="P91">
            <v>25</v>
          </cell>
          <cell r="Q91">
            <v>4</v>
          </cell>
          <cell r="R91">
            <v>0.256</v>
          </cell>
          <cell r="S91">
            <v>0.16</v>
          </cell>
          <cell r="T91">
            <v>2</v>
          </cell>
          <cell r="U91">
            <v>25</v>
          </cell>
          <cell r="V91">
            <v>0.1</v>
          </cell>
          <cell r="W91" t="str">
            <v>0</v>
          </cell>
          <cell r="X91" t="str">
            <v>50</v>
          </cell>
          <cell r="Y91">
            <v>0.462987</v>
          </cell>
        </row>
        <row r="91">
          <cell r="AA91">
            <v>70636</v>
          </cell>
          <cell r="AB91" t="str">
            <v>28/2/2024</v>
          </cell>
          <cell r="AC91" t="str">
            <v>28-2-2025</v>
          </cell>
          <cell r="AD91" t="str">
            <v>Công ty TNHH TOTO Việt Nam - Chi nhánh Hưng Yên</v>
          </cell>
          <cell r="AE91" t="str">
            <v>Công ty TNHH TOTO Việt Nam - Chi nhánh Hưng Yên</v>
          </cell>
          <cell r="AF91" t="str">
            <v>Lô M7, M8, N3 và RE-8, KCN Thăng Long II, p.Phùng Chí Kiên, tx.Mỹ Hào, t.Hưng Yên, Việt Nam</v>
          </cell>
          <cell r="AG91" t="str">
            <v>ToTo</v>
          </cell>
          <cell r="AH91">
            <v>25</v>
          </cell>
          <cell r="AI91">
            <v>78</v>
          </cell>
          <cell r="AJ91">
            <v>3</v>
          </cell>
          <cell r="AK91">
            <v>1.4</v>
          </cell>
          <cell r="AL91">
            <v>101.2</v>
          </cell>
          <cell r="AM91">
            <v>217.2</v>
          </cell>
          <cell r="AN91">
            <v>318.6</v>
          </cell>
          <cell r="AO91">
            <v>101.4</v>
          </cell>
          <cell r="AP91">
            <v>0</v>
          </cell>
          <cell r="AQ91">
            <v>102.5</v>
          </cell>
          <cell r="AR91">
            <v>102.5</v>
          </cell>
          <cell r="AS91">
            <v>-1.073</v>
          </cell>
          <cell r="AT91">
            <v>318.6</v>
          </cell>
          <cell r="AU91">
            <v>419</v>
          </cell>
          <cell r="AV91">
            <v>100.4</v>
          </cell>
          <cell r="AW91">
            <v>0</v>
          </cell>
          <cell r="AX91">
            <v>101.4</v>
          </cell>
          <cell r="AY91">
            <v>101.4</v>
          </cell>
          <cell r="AZ91">
            <v>-0.996</v>
          </cell>
          <cell r="BA91">
            <v>-1.035</v>
          </cell>
          <cell r="BB91">
            <v>-0.077</v>
          </cell>
          <cell r="BC91">
            <v>1.01035</v>
          </cell>
          <cell r="BD91">
            <v>0.256</v>
          </cell>
          <cell r="BE91">
            <v>25.15</v>
          </cell>
          <cell r="BF91">
            <v>429</v>
          </cell>
          <cell r="BG91">
            <v>453.9</v>
          </cell>
          <cell r="BH91">
            <v>24.9</v>
          </cell>
          <cell r="BI91">
            <v>0</v>
          </cell>
          <cell r="BJ91">
            <v>24.5</v>
          </cell>
          <cell r="BK91">
            <v>24.5</v>
          </cell>
          <cell r="BL91">
            <v>1.633</v>
          </cell>
          <cell r="BM91">
            <v>453.9</v>
          </cell>
          <cell r="BN91">
            <v>479.1</v>
          </cell>
          <cell r="BO91">
            <v>25.2</v>
          </cell>
          <cell r="BP91">
            <v>0</v>
          </cell>
          <cell r="BQ91">
            <v>24.7</v>
          </cell>
          <cell r="BR91">
            <v>24.7</v>
          </cell>
          <cell r="BS91">
            <v>2.024</v>
          </cell>
          <cell r="BT91">
            <v>1.829</v>
          </cell>
          <cell r="BU91">
            <v>-0.391</v>
          </cell>
          <cell r="BV91">
            <v>1.00391</v>
          </cell>
          <cell r="BW91">
            <v>0.16</v>
          </cell>
          <cell r="BX91">
            <v>24.9</v>
          </cell>
          <cell r="BY91">
            <v>487</v>
          </cell>
          <cell r="BZ91">
            <v>512</v>
          </cell>
          <cell r="CA91">
            <v>25</v>
          </cell>
          <cell r="CB91">
            <v>0</v>
          </cell>
          <cell r="CC91">
            <v>25.6</v>
          </cell>
          <cell r="CD91">
            <v>25.6</v>
          </cell>
          <cell r="CE91">
            <v>-2.344</v>
          </cell>
          <cell r="CF91">
            <v>512</v>
          </cell>
          <cell r="CG91">
            <v>537.3</v>
          </cell>
          <cell r="CH91">
            <v>25.3</v>
          </cell>
          <cell r="CI91">
            <v>0</v>
          </cell>
          <cell r="CJ91">
            <v>25.8</v>
          </cell>
          <cell r="CK91">
            <v>25.8</v>
          </cell>
          <cell r="CL91">
            <v>-1.938</v>
          </cell>
        </row>
        <row r="92">
          <cell r="A92">
            <v>89</v>
          </cell>
        </row>
        <row r="92">
          <cell r="C92" t="str">
            <v>02040</v>
          </cell>
        </row>
        <row r="92">
          <cell r="F92" t="str">
            <v>01</v>
          </cell>
          <cell r="G92" t="str">
            <v>03</v>
          </cell>
          <cell r="H92" t="str">
            <v>TRẦN NGỌC ÁNH</v>
          </cell>
          <cell r="I92" t="str">
            <v>NGUYỄN HẢI ĐĂNG</v>
          </cell>
          <cell r="J92" t="str">
            <v>Lưu lượng kế chất lỏng</v>
          </cell>
          <cell r="K92" t="str">
            <v>MAG 3100P</v>
          </cell>
          <cell r="L92" t="str">
            <v>MAG 5000</v>
          </cell>
          <cell r="M92" t="str">
            <v>040202H512</v>
          </cell>
          <cell r="N92" t="str">
            <v>N1P6080226</v>
          </cell>
          <cell r="O92" t="str">
            <v>SIEMENS - Pháp</v>
          </cell>
          <cell r="P92">
            <v>25</v>
          </cell>
          <cell r="Q92">
            <v>4</v>
          </cell>
          <cell r="R92">
            <v>0.256</v>
          </cell>
          <cell r="S92">
            <v>0.16</v>
          </cell>
          <cell r="T92">
            <v>2</v>
          </cell>
          <cell r="U92">
            <v>25</v>
          </cell>
          <cell r="V92">
            <v>0.1</v>
          </cell>
          <cell r="W92" t="str">
            <v>0</v>
          </cell>
          <cell r="X92" t="str">
            <v>50</v>
          </cell>
          <cell r="Y92">
            <v>0.467368</v>
          </cell>
        </row>
        <row r="92">
          <cell r="AA92">
            <v>70637</v>
          </cell>
          <cell r="AB92" t="str">
            <v>28/2/2024</v>
          </cell>
          <cell r="AC92" t="str">
            <v>28-2-2025</v>
          </cell>
          <cell r="AD92" t="str">
            <v>Công ty TNHH TOTO Việt Nam - Chi nhánh Hưng Yên</v>
          </cell>
          <cell r="AE92" t="str">
            <v>Công ty TNHH TOTO Việt Nam - Chi nhánh Hưng Yên</v>
          </cell>
          <cell r="AF92" t="str">
            <v>Lô M7, M8, N3 và RE-8, KCN Thăng Long II, p.Phùng Chí Kiên, tx.Mỹ Hào, t.Hưng Yên, Việt Nam</v>
          </cell>
          <cell r="AG92" t="str">
            <v>ToTo</v>
          </cell>
          <cell r="AH92">
            <v>25</v>
          </cell>
          <cell r="AI92">
            <v>78</v>
          </cell>
          <cell r="AJ92">
            <v>3</v>
          </cell>
          <cell r="AK92">
            <v>1.4</v>
          </cell>
          <cell r="AL92">
            <v>100.8</v>
          </cell>
          <cell r="AM92">
            <v>104.9</v>
          </cell>
          <cell r="AN92">
            <v>205.9</v>
          </cell>
          <cell r="AO92">
            <v>101</v>
          </cell>
          <cell r="AP92">
            <v>0</v>
          </cell>
          <cell r="AQ92">
            <v>99.8</v>
          </cell>
          <cell r="AR92">
            <v>99.8</v>
          </cell>
          <cell r="AS92">
            <v>1.202</v>
          </cell>
          <cell r="AT92">
            <v>205.9</v>
          </cell>
          <cell r="AU92">
            <v>306.3</v>
          </cell>
          <cell r="AV92">
            <v>100.4</v>
          </cell>
          <cell r="AW92">
            <v>0</v>
          </cell>
          <cell r="AX92">
            <v>99.3</v>
          </cell>
          <cell r="AY92">
            <v>99.3</v>
          </cell>
          <cell r="AZ92">
            <v>1.096</v>
          </cell>
          <cell r="BA92">
            <v>1.149</v>
          </cell>
          <cell r="BB92">
            <v>0.106</v>
          </cell>
          <cell r="BC92">
            <v>0.98851</v>
          </cell>
          <cell r="BD92">
            <v>0.256</v>
          </cell>
          <cell r="BE92">
            <v>25.1</v>
          </cell>
          <cell r="BF92">
            <v>310.9</v>
          </cell>
          <cell r="BG92">
            <v>336.1</v>
          </cell>
          <cell r="BH92">
            <v>25.2</v>
          </cell>
          <cell r="BI92">
            <v>0</v>
          </cell>
          <cell r="BJ92">
            <v>25</v>
          </cell>
          <cell r="BK92">
            <v>25</v>
          </cell>
          <cell r="BL92">
            <v>0.8</v>
          </cell>
          <cell r="BM92">
            <v>336.1</v>
          </cell>
          <cell r="BN92">
            <v>361.3</v>
          </cell>
          <cell r="BO92">
            <v>25.2</v>
          </cell>
          <cell r="BP92">
            <v>0</v>
          </cell>
          <cell r="BQ92">
            <v>25</v>
          </cell>
          <cell r="BR92">
            <v>25</v>
          </cell>
          <cell r="BS92">
            <v>0.8</v>
          </cell>
          <cell r="BT92">
            <v>0.8</v>
          </cell>
          <cell r="BU92">
            <v>0</v>
          </cell>
          <cell r="BV92">
            <v>1</v>
          </cell>
          <cell r="BW92">
            <v>0.16</v>
          </cell>
          <cell r="BX92">
            <v>25.25</v>
          </cell>
          <cell r="BY92">
            <v>366.4</v>
          </cell>
          <cell r="BZ92">
            <v>391.3</v>
          </cell>
          <cell r="CA92">
            <v>24.9</v>
          </cell>
          <cell r="CB92">
            <v>0</v>
          </cell>
          <cell r="CC92">
            <v>24.7</v>
          </cell>
          <cell r="CD92">
            <v>24.7</v>
          </cell>
          <cell r="CE92">
            <v>0.81</v>
          </cell>
          <cell r="CF92">
            <v>391.3</v>
          </cell>
          <cell r="CG92">
            <v>416.5</v>
          </cell>
          <cell r="CH92">
            <v>25.2</v>
          </cell>
          <cell r="CI92">
            <v>0</v>
          </cell>
          <cell r="CJ92">
            <v>25</v>
          </cell>
          <cell r="CK92">
            <v>25</v>
          </cell>
          <cell r="CL92">
            <v>0.8</v>
          </cell>
        </row>
        <row r="93">
          <cell r="A93">
            <v>90</v>
          </cell>
        </row>
        <row r="93">
          <cell r="C93" t="str">
            <v>02041</v>
          </cell>
        </row>
        <row r="93">
          <cell r="F93" t="str">
            <v>01</v>
          </cell>
          <cell r="G93" t="str">
            <v>03</v>
          </cell>
          <cell r="H93" t="str">
            <v>TRẦN NGỌC ÁNH</v>
          </cell>
          <cell r="I93" t="str">
            <v>NGUYỄN HẢI ĐĂNG</v>
          </cell>
          <cell r="J93" t="str">
            <v>Lưu lượng kế chất lỏng</v>
          </cell>
          <cell r="K93" t="str">
            <v>MAG 3100P</v>
          </cell>
          <cell r="L93" t="str">
            <v>MAG 5000</v>
          </cell>
          <cell r="M93" t="str">
            <v>040302H512</v>
          </cell>
          <cell r="N93" t="str">
            <v>N1P6210076</v>
          </cell>
          <cell r="O93" t="str">
            <v>SIEMENS - Pháp</v>
          </cell>
          <cell r="P93">
            <v>25</v>
          </cell>
          <cell r="Q93">
            <v>4</v>
          </cell>
          <cell r="R93">
            <v>0.256</v>
          </cell>
          <cell r="S93">
            <v>0.16</v>
          </cell>
          <cell r="T93">
            <v>2</v>
          </cell>
          <cell r="U93">
            <v>25</v>
          </cell>
          <cell r="V93">
            <v>0.1</v>
          </cell>
          <cell r="W93" t="str">
            <v>0</v>
          </cell>
          <cell r="X93" t="str">
            <v>50</v>
          </cell>
          <cell r="Y93">
            <v>0.46029</v>
          </cell>
        </row>
        <row r="93">
          <cell r="AA93">
            <v>70638</v>
          </cell>
          <cell r="AB93" t="str">
            <v>28/2/2024</v>
          </cell>
          <cell r="AC93" t="str">
            <v>28-2-2025</v>
          </cell>
          <cell r="AD93" t="str">
            <v>Công ty TNHH TOTO Việt Nam - Chi nhánh Hưng Yên</v>
          </cell>
          <cell r="AE93" t="str">
            <v>Công ty TNHH TOTO Việt Nam - Chi nhánh Hưng Yên</v>
          </cell>
          <cell r="AF93" t="str">
            <v>Lô M7, M8, N3 và RE-8, KCN Thăng Long II, p.Phùng Chí Kiên, tx.Mỹ Hào, t.Hưng Yên, Việt Nam</v>
          </cell>
          <cell r="AG93" t="str">
            <v>ToTo</v>
          </cell>
          <cell r="AH93">
            <v>25</v>
          </cell>
          <cell r="AI93">
            <v>78</v>
          </cell>
          <cell r="AJ93">
            <v>3</v>
          </cell>
          <cell r="AK93">
            <v>1.4</v>
          </cell>
          <cell r="AL93">
            <v>100.8</v>
          </cell>
          <cell r="AM93">
            <v>191.3</v>
          </cell>
          <cell r="AN93">
            <v>291.1</v>
          </cell>
          <cell r="AO93">
            <v>99.8</v>
          </cell>
          <cell r="AP93">
            <v>0</v>
          </cell>
          <cell r="AQ93">
            <v>101.3</v>
          </cell>
          <cell r="AR93">
            <v>101.3</v>
          </cell>
          <cell r="AS93">
            <v>-1.481</v>
          </cell>
          <cell r="AT93">
            <v>291.1</v>
          </cell>
          <cell r="AU93">
            <v>391.9</v>
          </cell>
          <cell r="AV93">
            <v>100.8</v>
          </cell>
          <cell r="AW93">
            <v>0</v>
          </cell>
          <cell r="AX93">
            <v>102.5</v>
          </cell>
          <cell r="AY93">
            <v>102.5</v>
          </cell>
          <cell r="AZ93">
            <v>-1.687</v>
          </cell>
          <cell r="BA93">
            <v>-1.584</v>
          </cell>
          <cell r="BB93">
            <v>0.206</v>
          </cell>
          <cell r="BC93">
            <v>1.01584</v>
          </cell>
          <cell r="BD93">
            <v>0.256</v>
          </cell>
          <cell r="BE93">
            <v>25.05</v>
          </cell>
          <cell r="BF93">
            <v>399.7</v>
          </cell>
          <cell r="BG93">
            <v>424.6</v>
          </cell>
          <cell r="BH93">
            <v>24.9</v>
          </cell>
          <cell r="BI93">
            <v>0</v>
          </cell>
          <cell r="BJ93">
            <v>24.6</v>
          </cell>
          <cell r="BK93">
            <v>24.6</v>
          </cell>
          <cell r="BL93">
            <v>1.22</v>
          </cell>
          <cell r="BM93">
            <v>424.6</v>
          </cell>
          <cell r="BN93">
            <v>449.5</v>
          </cell>
          <cell r="BO93">
            <v>24.9</v>
          </cell>
          <cell r="BP93">
            <v>0</v>
          </cell>
          <cell r="BQ93">
            <v>24.6</v>
          </cell>
          <cell r="BR93">
            <v>24.6</v>
          </cell>
          <cell r="BS93">
            <v>1.22</v>
          </cell>
          <cell r="BT93">
            <v>1.22</v>
          </cell>
          <cell r="BU93">
            <v>0</v>
          </cell>
          <cell r="BV93">
            <v>1</v>
          </cell>
          <cell r="BW93">
            <v>0.16</v>
          </cell>
          <cell r="BX93">
            <v>25.2</v>
          </cell>
          <cell r="BY93">
            <v>452.4</v>
          </cell>
          <cell r="BZ93">
            <v>477.7</v>
          </cell>
          <cell r="CA93">
            <v>25.3</v>
          </cell>
          <cell r="CB93">
            <v>0</v>
          </cell>
          <cell r="CC93">
            <v>25.7</v>
          </cell>
          <cell r="CD93">
            <v>25.7</v>
          </cell>
          <cell r="CE93">
            <v>-1.556</v>
          </cell>
          <cell r="CF93">
            <v>477.7</v>
          </cell>
          <cell r="CG93">
            <v>502.6</v>
          </cell>
          <cell r="CH93">
            <v>24.9</v>
          </cell>
          <cell r="CI93">
            <v>0</v>
          </cell>
          <cell r="CJ93">
            <v>25.3</v>
          </cell>
          <cell r="CK93">
            <v>25.3</v>
          </cell>
          <cell r="CL93">
            <v>-1.581</v>
          </cell>
        </row>
        <row r="94">
          <cell r="A94">
            <v>91</v>
          </cell>
        </row>
        <row r="94">
          <cell r="C94" t="str">
            <v>02042</v>
          </cell>
        </row>
        <row r="94">
          <cell r="F94" t="str">
            <v>01</v>
          </cell>
          <cell r="G94" t="str">
            <v>03</v>
          </cell>
          <cell r="H94" t="str">
            <v>TRẦN NGỌC ÁNH</v>
          </cell>
          <cell r="I94" t="str">
            <v>NGUYỄN HẢI ĐĂNG</v>
          </cell>
          <cell r="J94" t="str">
            <v>Lưu lượng kế chất lỏng</v>
          </cell>
          <cell r="K94" t="str">
            <v>MAG 3100P</v>
          </cell>
          <cell r="L94" t="str">
            <v>MAG 5000</v>
          </cell>
          <cell r="M94" t="str">
            <v>040102H512</v>
          </cell>
          <cell r="N94" t="str">
            <v>N1P6210044</v>
          </cell>
          <cell r="O94" t="str">
            <v>SIEMENS - Pháp</v>
          </cell>
          <cell r="P94">
            <v>25</v>
          </cell>
          <cell r="Q94">
            <v>4</v>
          </cell>
          <cell r="R94">
            <v>0.256</v>
          </cell>
          <cell r="S94">
            <v>0.16</v>
          </cell>
          <cell r="T94">
            <v>2</v>
          </cell>
          <cell r="U94">
            <v>25</v>
          </cell>
          <cell r="V94">
            <v>0.1</v>
          </cell>
          <cell r="W94" t="str">
            <v>0</v>
          </cell>
          <cell r="X94" t="str">
            <v>50</v>
          </cell>
          <cell r="Y94">
            <v>0.455187</v>
          </cell>
        </row>
        <row r="94">
          <cell r="AA94">
            <v>70639</v>
          </cell>
          <cell r="AB94" t="str">
            <v>28/2/2024</v>
          </cell>
          <cell r="AC94" t="str">
            <v>28-2-2025</v>
          </cell>
          <cell r="AD94" t="str">
            <v>Công ty TNHH TOTO Việt Nam - Chi nhánh Hưng Yên</v>
          </cell>
          <cell r="AE94" t="str">
            <v>Công ty TNHH TOTO Việt Nam - Chi nhánh Hưng Yên</v>
          </cell>
          <cell r="AF94" t="str">
            <v>Lô M7, M8, N3 và RE-8, KCN Thăng Long II, p.Phùng Chí Kiên, tx.Mỹ Hào, t.Hưng Yên, Việt Nam</v>
          </cell>
          <cell r="AG94" t="str">
            <v>ToTo</v>
          </cell>
          <cell r="AH94">
            <v>25</v>
          </cell>
          <cell r="AI94">
            <v>78</v>
          </cell>
          <cell r="AJ94">
            <v>3</v>
          </cell>
          <cell r="AK94">
            <v>1.4</v>
          </cell>
          <cell r="AL94">
            <v>101</v>
          </cell>
          <cell r="AM94">
            <v>163.4</v>
          </cell>
          <cell r="AN94">
            <v>263.2</v>
          </cell>
          <cell r="AO94">
            <v>99.8</v>
          </cell>
          <cell r="AP94">
            <v>0</v>
          </cell>
          <cell r="AQ94">
            <v>99.1</v>
          </cell>
          <cell r="AR94">
            <v>99.1</v>
          </cell>
          <cell r="AS94">
            <v>0.706</v>
          </cell>
          <cell r="AT94">
            <v>263.2</v>
          </cell>
          <cell r="AU94">
            <v>363.4</v>
          </cell>
          <cell r="AV94">
            <v>100.2</v>
          </cell>
          <cell r="AW94">
            <v>0</v>
          </cell>
          <cell r="AX94">
            <v>99.7</v>
          </cell>
          <cell r="AY94">
            <v>99.7</v>
          </cell>
          <cell r="AZ94">
            <v>0.499</v>
          </cell>
          <cell r="BA94">
            <v>0.603</v>
          </cell>
          <cell r="BB94">
            <v>0.207</v>
          </cell>
          <cell r="BC94">
            <v>0.99397</v>
          </cell>
          <cell r="BD94">
            <v>0.256</v>
          </cell>
          <cell r="BE94">
            <v>25.25</v>
          </cell>
          <cell r="BF94">
            <v>376.1</v>
          </cell>
          <cell r="BG94">
            <v>401.5</v>
          </cell>
          <cell r="BH94">
            <v>25.4</v>
          </cell>
          <cell r="BI94">
            <v>0</v>
          </cell>
          <cell r="BJ94">
            <v>25</v>
          </cell>
          <cell r="BK94">
            <v>25</v>
          </cell>
          <cell r="BL94">
            <v>1.6</v>
          </cell>
          <cell r="BM94">
            <v>401.5</v>
          </cell>
          <cell r="BN94">
            <v>426.6</v>
          </cell>
          <cell r="BO94">
            <v>25.1</v>
          </cell>
          <cell r="BP94">
            <v>0</v>
          </cell>
          <cell r="BQ94">
            <v>24.7</v>
          </cell>
          <cell r="BR94">
            <v>24.7</v>
          </cell>
          <cell r="BS94">
            <v>1.619</v>
          </cell>
          <cell r="BT94">
            <v>1.61</v>
          </cell>
          <cell r="BU94">
            <v>-0.019</v>
          </cell>
          <cell r="BV94">
            <v>1.00019</v>
          </cell>
          <cell r="BW94">
            <v>0.16</v>
          </cell>
          <cell r="BX94">
            <v>25.1</v>
          </cell>
          <cell r="BY94">
            <v>434.5</v>
          </cell>
          <cell r="BZ94">
            <v>459.6</v>
          </cell>
          <cell r="CA94">
            <v>25.1</v>
          </cell>
          <cell r="CB94">
            <v>0</v>
          </cell>
          <cell r="CC94">
            <v>25.3</v>
          </cell>
          <cell r="CD94">
            <v>25.3</v>
          </cell>
          <cell r="CE94">
            <v>-0.791</v>
          </cell>
          <cell r="CF94">
            <v>459.6</v>
          </cell>
          <cell r="CG94">
            <v>484.7</v>
          </cell>
          <cell r="CH94">
            <v>25.1</v>
          </cell>
          <cell r="CI94">
            <v>0</v>
          </cell>
          <cell r="CJ94">
            <v>25.3</v>
          </cell>
          <cell r="CK94">
            <v>25.3</v>
          </cell>
          <cell r="CL94">
            <v>-0.791</v>
          </cell>
        </row>
        <row r="95">
          <cell r="A95">
            <v>92</v>
          </cell>
        </row>
        <row r="95">
          <cell r="C95" t="str">
            <v>02043</v>
          </cell>
        </row>
        <row r="95">
          <cell r="F95" t="str">
            <v>01</v>
          </cell>
          <cell r="G95" t="str">
            <v>03</v>
          </cell>
          <cell r="H95" t="str">
            <v>TRẦN NGỌC ÁNH</v>
          </cell>
          <cell r="I95" t="str">
            <v>NGUYỄN HẢI ĐĂNG</v>
          </cell>
          <cell r="J95" t="str">
            <v>Lưu lượng kế chất lỏng</v>
          </cell>
          <cell r="K95" t="str">
            <v>MAG 3100P</v>
          </cell>
          <cell r="L95" t="str">
            <v>MAG 5000</v>
          </cell>
          <cell r="M95" t="str">
            <v>040002H512</v>
          </cell>
          <cell r="N95" t="str">
            <v>N1P6210061</v>
          </cell>
          <cell r="O95" t="str">
            <v>SIEMENS - Pháp</v>
          </cell>
          <cell r="P95">
            <v>25</v>
          </cell>
          <cell r="Q95">
            <v>4</v>
          </cell>
          <cell r="R95">
            <v>0.256</v>
          </cell>
          <cell r="S95">
            <v>0.16</v>
          </cell>
          <cell r="T95">
            <v>2</v>
          </cell>
          <cell r="U95">
            <v>25</v>
          </cell>
          <cell r="V95">
            <v>0.1</v>
          </cell>
          <cell r="W95" t="str">
            <v>0</v>
          </cell>
          <cell r="X95" t="str">
            <v>50</v>
          </cell>
          <cell r="Y95">
            <v>0.466134</v>
          </cell>
        </row>
        <row r="95">
          <cell r="AA95">
            <v>70640</v>
          </cell>
          <cell r="AB95" t="str">
            <v>28/2/2024</v>
          </cell>
          <cell r="AC95" t="str">
            <v>28-2-2025</v>
          </cell>
          <cell r="AD95" t="str">
            <v>Công ty TNHH TOTO Việt Nam - Chi nhánh Hưng Yên</v>
          </cell>
          <cell r="AE95" t="str">
            <v>Công ty TNHH TOTO Việt Nam - Chi nhánh Hưng Yên</v>
          </cell>
          <cell r="AF95" t="str">
            <v>Lô M7, M8, N3 và RE-8, KCN Thăng Long II, p.Phùng Chí Kiên, tx.Mỹ Hào, t.Hưng Yên, Việt Nam</v>
          </cell>
          <cell r="AG95" t="str">
            <v>ToTo</v>
          </cell>
          <cell r="AH95">
            <v>25</v>
          </cell>
          <cell r="AI95">
            <v>78</v>
          </cell>
          <cell r="AJ95">
            <v>3</v>
          </cell>
          <cell r="AK95">
            <v>1.4</v>
          </cell>
          <cell r="AL95">
            <v>100.8</v>
          </cell>
          <cell r="AM95">
            <v>162.8</v>
          </cell>
          <cell r="AN95">
            <v>263.8</v>
          </cell>
          <cell r="AO95">
            <v>101</v>
          </cell>
          <cell r="AP95">
            <v>0</v>
          </cell>
          <cell r="AQ95">
            <v>101.6</v>
          </cell>
          <cell r="AR95">
            <v>101.6</v>
          </cell>
          <cell r="AS95">
            <v>-0.591</v>
          </cell>
          <cell r="AT95">
            <v>263.8</v>
          </cell>
          <cell r="AU95">
            <v>365.2</v>
          </cell>
          <cell r="AV95">
            <v>101.4</v>
          </cell>
          <cell r="AW95">
            <v>0</v>
          </cell>
          <cell r="AX95">
            <v>102.2</v>
          </cell>
          <cell r="AY95">
            <v>102.2</v>
          </cell>
          <cell r="AZ95">
            <v>-0.789</v>
          </cell>
          <cell r="BA95">
            <v>-0.69</v>
          </cell>
          <cell r="BB95">
            <v>0.198</v>
          </cell>
          <cell r="BC95">
            <v>1.0069</v>
          </cell>
          <cell r="BD95">
            <v>0.256</v>
          </cell>
          <cell r="BE95">
            <v>25.05</v>
          </cell>
          <cell r="BF95">
            <v>370.7</v>
          </cell>
          <cell r="BG95">
            <v>395.8</v>
          </cell>
          <cell r="BH95">
            <v>25.1</v>
          </cell>
          <cell r="BI95">
            <v>0</v>
          </cell>
          <cell r="BJ95">
            <v>25.5</v>
          </cell>
          <cell r="BK95">
            <v>25.5</v>
          </cell>
          <cell r="BL95">
            <v>-1.569</v>
          </cell>
          <cell r="BM95">
            <v>395.8</v>
          </cell>
          <cell r="BN95">
            <v>421</v>
          </cell>
          <cell r="BO95">
            <v>25.2</v>
          </cell>
          <cell r="BP95">
            <v>0</v>
          </cell>
          <cell r="BQ95">
            <v>25.6</v>
          </cell>
          <cell r="BR95">
            <v>25.6</v>
          </cell>
          <cell r="BS95">
            <v>-1.563</v>
          </cell>
          <cell r="BT95">
            <v>-1.566</v>
          </cell>
          <cell r="BU95">
            <v>-0.006</v>
          </cell>
          <cell r="BV95">
            <v>1.00006</v>
          </cell>
          <cell r="BW95">
            <v>0.16</v>
          </cell>
          <cell r="BX95">
            <v>25.25</v>
          </cell>
          <cell r="BY95">
            <v>424.9</v>
          </cell>
          <cell r="BZ95">
            <v>449.8</v>
          </cell>
          <cell r="CA95">
            <v>24.9</v>
          </cell>
          <cell r="CB95">
            <v>0</v>
          </cell>
          <cell r="CC95">
            <v>25.5</v>
          </cell>
          <cell r="CD95">
            <v>25.5</v>
          </cell>
          <cell r="CE95">
            <v>-2.353</v>
          </cell>
          <cell r="CF95">
            <v>449.8</v>
          </cell>
          <cell r="CG95">
            <v>474.7</v>
          </cell>
          <cell r="CH95">
            <v>24.9</v>
          </cell>
          <cell r="CI95">
            <v>0</v>
          </cell>
          <cell r="CJ95">
            <v>25.5</v>
          </cell>
          <cell r="CK95">
            <v>25.5</v>
          </cell>
          <cell r="CL95">
            <v>-2.353</v>
          </cell>
        </row>
        <row r="96">
          <cell r="A96">
            <v>93</v>
          </cell>
        </row>
        <row r="96">
          <cell r="C96" t="str">
            <v>02075</v>
          </cell>
        </row>
        <row r="96">
          <cell r="F96" t="str">
            <v>02</v>
          </cell>
          <cell r="G96" t="str">
            <v>04</v>
          </cell>
          <cell r="H96" t="str">
            <v>TRẦN NGỌC ÁNH</v>
          </cell>
          <cell r="I96" t="str">
            <v>NGUYỄN HẢI ĐĂNG</v>
          </cell>
          <cell r="J96" t="str">
            <v>Đồng hồ đo nước</v>
          </cell>
          <cell r="K96" t="str">
            <v>JS16-07</v>
          </cell>
        </row>
        <row r="96">
          <cell r="M96" t="str">
            <v>79079005</v>
          </cell>
        </row>
        <row r="96">
          <cell r="O96" t="str">
            <v>Apator Powogaz S.A. - Ba Lan</v>
          </cell>
          <cell r="P96">
            <v>40</v>
          </cell>
          <cell r="Q96">
            <v>16</v>
          </cell>
          <cell r="R96">
            <v>0.256</v>
          </cell>
          <cell r="S96">
            <v>0.16</v>
          </cell>
          <cell r="T96">
            <v>2</v>
          </cell>
          <cell r="U96">
            <v>100</v>
          </cell>
          <cell r="V96">
            <v>0.05</v>
          </cell>
        </row>
        <row r="96">
          <cell r="AA96">
            <v>70649</v>
          </cell>
          <cell r="AB96" t="str">
            <v>2/4/2024</v>
          </cell>
          <cell r="AC96" t="str">
            <v>30-4-2025</v>
          </cell>
          <cell r="AD96" t="str">
            <v>Công ty cổ phần cấp nước Nghĩa Lộ</v>
          </cell>
          <cell r="AE96" t="str">
            <v>Công ty cổ phần cấp nước Nghĩa Lộ</v>
          </cell>
        </row>
        <row r="96">
          <cell r="AG96" t="str">
            <v>SonNguyen</v>
          </cell>
          <cell r="AH96">
            <v>29</v>
          </cell>
          <cell r="AI96">
            <v>64</v>
          </cell>
          <cell r="AJ96">
            <v>2</v>
          </cell>
          <cell r="AK96">
            <v>5.6</v>
          </cell>
          <cell r="AL96">
            <v>497</v>
          </cell>
          <cell r="AM96">
            <v>17.2</v>
          </cell>
          <cell r="AN96">
            <v>516.2</v>
          </cell>
          <cell r="AO96">
            <v>499</v>
          </cell>
          <cell r="AP96">
            <v>0</v>
          </cell>
          <cell r="AQ96">
            <v>506</v>
          </cell>
          <cell r="AR96">
            <v>506</v>
          </cell>
          <cell r="AS96">
            <v>-1.383</v>
          </cell>
          <cell r="AT96">
            <v>516.2</v>
          </cell>
          <cell r="AU96">
            <v>1016.2</v>
          </cell>
          <cell r="AV96">
            <v>500</v>
          </cell>
          <cell r="AW96">
            <v>0</v>
          </cell>
          <cell r="AX96">
            <v>506.7</v>
          </cell>
          <cell r="AY96">
            <v>506.7</v>
          </cell>
          <cell r="AZ96">
            <v>-1.34</v>
          </cell>
          <cell r="BA96">
            <v>-1.362</v>
          </cell>
          <cell r="BB96">
            <v>-0.043</v>
          </cell>
          <cell r="BC96">
            <v>1.01362</v>
          </cell>
          <cell r="BD96">
            <v>0.256</v>
          </cell>
          <cell r="BE96">
            <v>10.14</v>
          </cell>
          <cell r="BF96">
            <v>1028.1</v>
          </cell>
          <cell r="BG96">
            <v>1038.15</v>
          </cell>
          <cell r="BH96">
            <v>10.05</v>
          </cell>
          <cell r="BI96">
            <v>0</v>
          </cell>
          <cell r="BJ96">
            <v>10.1</v>
          </cell>
          <cell r="BK96">
            <v>10.1</v>
          </cell>
          <cell r="BL96">
            <v>-0.495</v>
          </cell>
          <cell r="BM96">
            <v>1038.15</v>
          </cell>
          <cell r="BN96">
            <v>1048.25</v>
          </cell>
          <cell r="BO96">
            <v>10.0999999999999</v>
          </cell>
          <cell r="BP96">
            <v>0</v>
          </cell>
          <cell r="BQ96">
            <v>10.1</v>
          </cell>
          <cell r="BR96">
            <v>10.1</v>
          </cell>
          <cell r="BS96">
            <v>0</v>
          </cell>
          <cell r="BT96">
            <v>-0.248</v>
          </cell>
          <cell r="BU96">
            <v>-0.495</v>
          </cell>
          <cell r="BV96">
            <v>1.00495</v>
          </cell>
          <cell r="BW96">
            <v>0.16</v>
          </cell>
          <cell r="BX96">
            <v>9.96</v>
          </cell>
          <cell r="BY96">
            <v>1052.75</v>
          </cell>
          <cell r="BZ96">
            <v>1062.7</v>
          </cell>
          <cell r="CA96">
            <v>9.95000000000005</v>
          </cell>
          <cell r="CB96">
            <v>0</v>
          </cell>
          <cell r="CC96">
            <v>10.1</v>
          </cell>
          <cell r="CD96">
            <v>10.1</v>
          </cell>
          <cell r="CE96">
            <v>-1.485</v>
          </cell>
          <cell r="CF96">
            <v>1062.7</v>
          </cell>
          <cell r="CG96">
            <v>1072.8</v>
          </cell>
          <cell r="CH96">
            <v>10.0999999999999</v>
          </cell>
          <cell r="CI96">
            <v>0</v>
          </cell>
          <cell r="CJ96">
            <v>10.2</v>
          </cell>
          <cell r="CK96">
            <v>10.2</v>
          </cell>
          <cell r="CL96">
            <v>-0.98</v>
          </cell>
        </row>
        <row r="97">
          <cell r="A97">
            <v>94</v>
          </cell>
        </row>
        <row r="97">
          <cell r="C97" t="str">
            <v>02076</v>
          </cell>
        </row>
        <row r="97">
          <cell r="F97" t="str">
            <v>02</v>
          </cell>
          <cell r="G97" t="str">
            <v>04</v>
          </cell>
          <cell r="H97" t="str">
            <v>TRẦN NGỌC ÁNH</v>
          </cell>
          <cell r="I97" t="str">
            <v>NGUYỄN HẢI ĐĂNG</v>
          </cell>
          <cell r="J97" t="str">
            <v>Đồng hồ đo nước</v>
          </cell>
          <cell r="K97" t="str">
            <v>JS16-07</v>
          </cell>
        </row>
        <row r="97">
          <cell r="M97" t="str">
            <v>79079016</v>
          </cell>
        </row>
        <row r="97">
          <cell r="O97" t="str">
            <v>Apator Powogaz S.A. - Ba Lan</v>
          </cell>
          <cell r="P97">
            <v>40</v>
          </cell>
          <cell r="Q97">
            <v>16</v>
          </cell>
          <cell r="R97">
            <v>0.256</v>
          </cell>
          <cell r="S97">
            <v>0.16</v>
          </cell>
          <cell r="T97">
            <v>2</v>
          </cell>
          <cell r="U97">
            <v>100</v>
          </cell>
          <cell r="V97">
            <v>0.05</v>
          </cell>
        </row>
        <row r="97">
          <cell r="AA97">
            <v>70650</v>
          </cell>
          <cell r="AB97" t="str">
            <v>2/4/2024</v>
          </cell>
          <cell r="AC97" t="str">
            <v>30-4-2025</v>
          </cell>
          <cell r="AD97" t="str">
            <v>Công ty cổ phần cấp nước Nghĩa Lộ</v>
          </cell>
          <cell r="AE97" t="str">
            <v>Công ty cổ phần cấp nước Nghĩa Lộ</v>
          </cell>
        </row>
        <row r="97">
          <cell r="AG97" t="str">
            <v>SonNguyen</v>
          </cell>
          <cell r="AH97">
            <v>29</v>
          </cell>
          <cell r="AI97">
            <v>64</v>
          </cell>
          <cell r="AJ97">
            <v>2</v>
          </cell>
          <cell r="AK97">
            <v>5.6</v>
          </cell>
          <cell r="AL97">
            <v>498</v>
          </cell>
          <cell r="AM97">
            <v>106.1</v>
          </cell>
          <cell r="AN97">
            <v>605.1</v>
          </cell>
          <cell r="AO97">
            <v>499</v>
          </cell>
          <cell r="AP97">
            <v>0</v>
          </cell>
          <cell r="AQ97">
            <v>505.1</v>
          </cell>
          <cell r="AR97">
            <v>505.1</v>
          </cell>
          <cell r="AS97">
            <v>-1.208</v>
          </cell>
          <cell r="AT97">
            <v>605.1</v>
          </cell>
          <cell r="AU97">
            <v>1106.1</v>
          </cell>
          <cell r="AV97">
            <v>501</v>
          </cell>
          <cell r="AW97">
            <v>0</v>
          </cell>
          <cell r="AX97">
            <v>507.4</v>
          </cell>
          <cell r="AY97">
            <v>507.4</v>
          </cell>
          <cell r="AZ97">
            <v>-1.277</v>
          </cell>
          <cell r="BA97">
            <v>-1.243</v>
          </cell>
          <cell r="BB97">
            <v>0.069</v>
          </cell>
          <cell r="BC97">
            <v>1.01243</v>
          </cell>
          <cell r="BD97">
            <v>0.256</v>
          </cell>
          <cell r="BE97">
            <v>10.02</v>
          </cell>
          <cell r="BF97">
            <v>1116</v>
          </cell>
          <cell r="BG97">
            <v>1126</v>
          </cell>
          <cell r="BH97">
            <v>10</v>
          </cell>
          <cell r="BI97">
            <v>0</v>
          </cell>
          <cell r="BJ97">
            <v>10</v>
          </cell>
          <cell r="BK97">
            <v>10</v>
          </cell>
          <cell r="BL97">
            <v>0</v>
          </cell>
          <cell r="BM97">
            <v>1126</v>
          </cell>
          <cell r="BN97">
            <v>1136.1</v>
          </cell>
          <cell r="BO97">
            <v>10.0999999999999</v>
          </cell>
          <cell r="BP97">
            <v>0</v>
          </cell>
          <cell r="BQ97">
            <v>10.1</v>
          </cell>
          <cell r="BR97">
            <v>10.1</v>
          </cell>
          <cell r="BS97">
            <v>0</v>
          </cell>
          <cell r="BT97">
            <v>0</v>
          </cell>
          <cell r="BU97">
            <v>0</v>
          </cell>
          <cell r="BV97">
            <v>1</v>
          </cell>
          <cell r="BW97">
            <v>0.16</v>
          </cell>
          <cell r="BX97">
            <v>10.06</v>
          </cell>
          <cell r="BY97">
            <v>1144.1</v>
          </cell>
          <cell r="BZ97">
            <v>1154.05</v>
          </cell>
          <cell r="CA97">
            <v>9.95000000000005</v>
          </cell>
          <cell r="CB97">
            <v>0</v>
          </cell>
          <cell r="CC97">
            <v>10.3</v>
          </cell>
          <cell r="CD97">
            <v>10.3</v>
          </cell>
          <cell r="CE97">
            <v>-3.398</v>
          </cell>
          <cell r="CF97">
            <v>1154.05</v>
          </cell>
          <cell r="CG97">
            <v>1164.1</v>
          </cell>
          <cell r="CH97">
            <v>10.05</v>
          </cell>
          <cell r="CI97">
            <v>0</v>
          </cell>
          <cell r="CJ97">
            <v>10.4</v>
          </cell>
          <cell r="CK97">
            <v>10.4</v>
          </cell>
          <cell r="CL97">
            <v>-3.365</v>
          </cell>
        </row>
        <row r="98">
          <cell r="A98">
            <v>95</v>
          </cell>
        </row>
        <row r="98">
          <cell r="C98" t="str">
            <v>02240</v>
          </cell>
        </row>
        <row r="98">
          <cell r="F98" t="str">
            <v>10</v>
          </cell>
          <cell r="G98" t="str">
            <v>04</v>
          </cell>
          <cell r="H98" t="str">
            <v>TRẦN NGỌC ÁNH</v>
          </cell>
          <cell r="I98" t="str">
            <v>NGUYỄN HẢI ĐĂNG</v>
          </cell>
          <cell r="J98" t="str">
            <v>Đồng hồ đo nước</v>
          </cell>
          <cell r="K98" t="str">
            <v>JS10-07</v>
          </cell>
        </row>
        <row r="98">
          <cell r="M98" t="str">
            <v>79136970</v>
          </cell>
        </row>
        <row r="98">
          <cell r="O98" t="str">
            <v>Apator Powogaz S.A. - Ba Lan</v>
          </cell>
          <cell r="P98">
            <v>32</v>
          </cell>
          <cell r="Q98">
            <v>10</v>
          </cell>
          <cell r="R98">
            <v>0.16</v>
          </cell>
          <cell r="S98">
            <v>0.1</v>
          </cell>
          <cell r="T98">
            <v>2</v>
          </cell>
          <cell r="U98">
            <v>100</v>
          </cell>
          <cell r="V98">
            <v>0.05</v>
          </cell>
        </row>
        <row r="98">
          <cell r="AA98">
            <v>70651</v>
          </cell>
          <cell r="AB98" t="str">
            <v>10/4/2024</v>
          </cell>
          <cell r="AC98" t="str">
            <v>30-4-2025</v>
          </cell>
          <cell r="AD98" t="str">
            <v>CÔNG TY TNHH CÔNG NGHỆ SƠN NGUYÊN</v>
          </cell>
          <cell r="AE98" t="str">
            <v>CÔNG TY TNHH CÔNG NGHỆ SƠN NGUYÊN</v>
          </cell>
        </row>
        <row r="98">
          <cell r="AG98" t="str">
            <v>SonNguyen</v>
          </cell>
          <cell r="AH98">
            <v>18</v>
          </cell>
          <cell r="AI98">
            <v>74</v>
          </cell>
          <cell r="AJ98">
            <v>2</v>
          </cell>
          <cell r="AK98">
            <v>3.5</v>
          </cell>
          <cell r="AL98">
            <v>100</v>
          </cell>
          <cell r="AM98">
            <v>32.3</v>
          </cell>
          <cell r="AN98">
            <v>132.9</v>
          </cell>
          <cell r="AO98">
            <v>100.6</v>
          </cell>
          <cell r="AP98">
            <v>0</v>
          </cell>
          <cell r="AQ98">
            <v>99.6</v>
          </cell>
          <cell r="AR98">
            <v>99.6</v>
          </cell>
          <cell r="AS98">
            <v>1.004</v>
          </cell>
          <cell r="AT98">
            <v>132.9</v>
          </cell>
          <cell r="AU98">
            <v>232.3</v>
          </cell>
          <cell r="AV98">
            <v>99.4</v>
          </cell>
          <cell r="AW98">
            <v>0</v>
          </cell>
          <cell r="AX98">
            <v>98.3</v>
          </cell>
          <cell r="AY98">
            <v>98.3</v>
          </cell>
          <cell r="AZ98">
            <v>1.107</v>
          </cell>
          <cell r="BA98">
            <v>1.056</v>
          </cell>
          <cell r="BB98">
            <v>-0.103</v>
          </cell>
          <cell r="BC98">
            <v>0.98944</v>
          </cell>
          <cell r="BD98">
            <v>0.16</v>
          </cell>
          <cell r="BE98">
            <v>10</v>
          </cell>
          <cell r="BF98">
            <v>237</v>
          </cell>
          <cell r="BG98">
            <v>247.05</v>
          </cell>
          <cell r="BH98">
            <v>10.05</v>
          </cell>
          <cell r="BI98">
            <v>0</v>
          </cell>
          <cell r="BJ98">
            <v>10</v>
          </cell>
          <cell r="BK98">
            <v>10</v>
          </cell>
          <cell r="BL98">
            <v>0.5</v>
          </cell>
          <cell r="BM98">
            <v>247.05</v>
          </cell>
          <cell r="BN98">
            <v>257.15</v>
          </cell>
          <cell r="BO98">
            <v>10.1</v>
          </cell>
          <cell r="BP98">
            <v>0</v>
          </cell>
          <cell r="BQ98">
            <v>10</v>
          </cell>
          <cell r="BR98">
            <v>10</v>
          </cell>
          <cell r="BS98">
            <v>1</v>
          </cell>
          <cell r="BT98">
            <v>0.75</v>
          </cell>
          <cell r="BU98">
            <v>-0.5</v>
          </cell>
          <cell r="BV98">
            <v>1.005</v>
          </cell>
          <cell r="BW98">
            <v>0.1</v>
          </cell>
          <cell r="BX98">
            <v>10.08</v>
          </cell>
          <cell r="BY98">
            <v>260.75</v>
          </cell>
          <cell r="BZ98">
            <v>270.7</v>
          </cell>
          <cell r="CA98">
            <v>9.94999999999999</v>
          </cell>
          <cell r="CB98">
            <v>0</v>
          </cell>
          <cell r="CC98">
            <v>10.3</v>
          </cell>
          <cell r="CD98">
            <v>10.3</v>
          </cell>
          <cell r="CE98">
            <v>-3.398</v>
          </cell>
          <cell r="CF98">
            <v>270.7</v>
          </cell>
          <cell r="CG98">
            <v>280.7</v>
          </cell>
          <cell r="CH98">
            <v>10</v>
          </cell>
          <cell r="CI98">
            <v>0</v>
          </cell>
          <cell r="CJ98">
            <v>10.3</v>
          </cell>
          <cell r="CK98">
            <v>10.3</v>
          </cell>
          <cell r="CL98">
            <v>-2.913</v>
          </cell>
        </row>
        <row r="99">
          <cell r="A99">
            <v>96</v>
          </cell>
        </row>
        <row r="99">
          <cell r="C99" t="str">
            <v>02241</v>
          </cell>
        </row>
        <row r="99">
          <cell r="F99" t="str">
            <v>10</v>
          </cell>
          <cell r="G99" t="str">
            <v>04</v>
          </cell>
          <cell r="H99" t="str">
            <v>TRẦN NGỌC ÁNH</v>
          </cell>
          <cell r="I99" t="str">
            <v>NGUYỄN HẢI ĐĂNG</v>
          </cell>
          <cell r="J99" t="str">
            <v>Đồng hồ đo nước</v>
          </cell>
          <cell r="K99" t="str">
            <v>JS10-07</v>
          </cell>
        </row>
        <row r="99">
          <cell r="M99" t="str">
            <v>79136966</v>
          </cell>
        </row>
        <row r="99">
          <cell r="O99" t="str">
            <v>Apator Powogaz S.A. - Ba Lan</v>
          </cell>
          <cell r="P99">
            <v>32</v>
          </cell>
          <cell r="Q99">
            <v>10</v>
          </cell>
          <cell r="R99">
            <v>0.16</v>
          </cell>
          <cell r="S99">
            <v>0.1</v>
          </cell>
          <cell r="T99">
            <v>2</v>
          </cell>
          <cell r="U99">
            <v>100</v>
          </cell>
          <cell r="V99">
            <v>0.05</v>
          </cell>
        </row>
        <row r="99">
          <cell r="AA99">
            <v>70652</v>
          </cell>
          <cell r="AB99" t="str">
            <v>10/4/2024</v>
          </cell>
          <cell r="AC99" t="str">
            <v>30-4-2025</v>
          </cell>
          <cell r="AD99" t="str">
            <v>CÔNG TY TNHH CÔNG NGHỆ SƠN NGUYÊN</v>
          </cell>
          <cell r="AE99" t="str">
            <v>CÔNG TY TNHH CÔNG NGHỆ SƠN NGUYÊN</v>
          </cell>
        </row>
        <row r="99">
          <cell r="AG99" t="str">
            <v>SonNguyen</v>
          </cell>
          <cell r="AH99">
            <v>18</v>
          </cell>
          <cell r="AI99">
            <v>74</v>
          </cell>
          <cell r="AJ99">
            <v>2</v>
          </cell>
          <cell r="AK99">
            <v>3.5</v>
          </cell>
          <cell r="AL99">
            <v>100.2</v>
          </cell>
          <cell r="AM99">
            <v>103.25</v>
          </cell>
          <cell r="AN99">
            <v>203.65</v>
          </cell>
          <cell r="AO99">
            <v>100.4</v>
          </cell>
          <cell r="AP99">
            <v>0</v>
          </cell>
          <cell r="AQ99">
            <v>101.8</v>
          </cell>
          <cell r="AR99">
            <v>101.8</v>
          </cell>
          <cell r="AS99">
            <v>-1.375</v>
          </cell>
          <cell r="AT99">
            <v>203.65</v>
          </cell>
          <cell r="AU99">
            <v>304.45</v>
          </cell>
          <cell r="AV99">
            <v>100.8</v>
          </cell>
          <cell r="AW99">
            <v>0</v>
          </cell>
          <cell r="AX99">
            <v>102.4</v>
          </cell>
          <cell r="AY99">
            <v>102.4</v>
          </cell>
          <cell r="AZ99">
            <v>-1.587</v>
          </cell>
          <cell r="BA99">
            <v>-1.481</v>
          </cell>
          <cell r="BB99">
            <v>0.212</v>
          </cell>
          <cell r="BC99">
            <v>1.01481</v>
          </cell>
          <cell r="BD99">
            <v>0.16</v>
          </cell>
          <cell r="BE99">
            <v>10.1</v>
          </cell>
          <cell r="BF99">
            <v>307.55</v>
          </cell>
          <cell r="BG99">
            <v>317.65</v>
          </cell>
          <cell r="BH99">
            <v>10.1</v>
          </cell>
          <cell r="BI99">
            <v>0</v>
          </cell>
          <cell r="BJ99">
            <v>10.3</v>
          </cell>
          <cell r="BK99">
            <v>10.3</v>
          </cell>
          <cell r="BL99">
            <v>-1.942</v>
          </cell>
          <cell r="BM99">
            <v>317.65</v>
          </cell>
          <cell r="BN99">
            <v>327.7</v>
          </cell>
          <cell r="BO99">
            <v>10.05</v>
          </cell>
          <cell r="BP99">
            <v>0</v>
          </cell>
          <cell r="BQ99">
            <v>10.2</v>
          </cell>
          <cell r="BR99">
            <v>10.2</v>
          </cell>
          <cell r="BS99">
            <v>-1.471</v>
          </cell>
          <cell r="BT99">
            <v>-1.707</v>
          </cell>
          <cell r="BU99">
            <v>-0.471</v>
          </cell>
          <cell r="BV99">
            <v>1.00471</v>
          </cell>
          <cell r="BW99">
            <v>0.1</v>
          </cell>
          <cell r="BX99">
            <v>10.06</v>
          </cell>
          <cell r="BY99">
            <v>331.8</v>
          </cell>
          <cell r="BZ99">
            <v>341.8</v>
          </cell>
          <cell r="CA99">
            <v>10</v>
          </cell>
          <cell r="CB99">
            <v>0</v>
          </cell>
          <cell r="CC99">
            <v>10.4</v>
          </cell>
          <cell r="CD99">
            <v>10.4</v>
          </cell>
          <cell r="CE99">
            <v>-3.846</v>
          </cell>
          <cell r="CF99">
            <v>341.8</v>
          </cell>
          <cell r="CG99">
            <v>351.8</v>
          </cell>
          <cell r="CH99">
            <v>10</v>
          </cell>
          <cell r="CI99">
            <v>0</v>
          </cell>
          <cell r="CJ99">
            <v>10.4</v>
          </cell>
          <cell r="CK99">
            <v>10.4</v>
          </cell>
          <cell r="CL99">
            <v>-3.846</v>
          </cell>
        </row>
        <row r="100">
          <cell r="A100">
            <v>97</v>
          </cell>
          <cell r="B100" t="str">
            <v>003596</v>
          </cell>
        </row>
        <row r="100">
          <cell r="F100" t="str">
            <v>12</v>
          </cell>
          <cell r="G100" t="str">
            <v>04</v>
          </cell>
          <cell r="H100" t="str">
            <v>TRẦN NGỌC ÁNH</v>
          </cell>
          <cell r="I100" t="str">
            <v>NGUYỄN HẢI ĐĂNG</v>
          </cell>
          <cell r="J100" t="str">
            <v>Đồng hồ đo nước lạnh cơ khí</v>
          </cell>
          <cell r="K100" t="str">
            <v>MAM25</v>
          </cell>
        </row>
        <row r="100">
          <cell r="M100" t="str">
            <v>00036</v>
          </cell>
        </row>
        <row r="100">
          <cell r="O100" t="str">
            <v>UHM Việt Nam</v>
          </cell>
          <cell r="P100">
            <v>25</v>
          </cell>
          <cell r="Q100">
            <v>3.5</v>
          </cell>
          <cell r="R100">
            <v>0.28</v>
          </cell>
          <cell r="S100">
            <v>0.07</v>
          </cell>
          <cell r="T100" t="str">
            <v>B</v>
          </cell>
          <cell r="U100">
            <v>100</v>
          </cell>
          <cell r="V100">
            <v>0.05</v>
          </cell>
        </row>
        <row r="100">
          <cell r="Z100" t="str">
            <v>PDM 013-2021</v>
          </cell>
          <cell r="AA100" t="str">
            <v>3A 589453</v>
          </cell>
          <cell r="AB100" t="str">
            <v>10/4/2024</v>
          </cell>
          <cell r="AC100" t="str">
            <v>30-4-2029</v>
          </cell>
          <cell r="AD100" t="str">
            <v>CÔNG TY CỔ PHẦN NƯỚC SẠCH YÊN BÌNH</v>
          </cell>
          <cell r="AE100" t="str">
            <v>CÔNG TY CỔ PHẦN NƯỚC SẠCH YÊN BÌNH</v>
          </cell>
        </row>
        <row r="100">
          <cell r="AG100" t="str">
            <v>YBW</v>
          </cell>
          <cell r="AH100">
            <v>18</v>
          </cell>
          <cell r="AI100">
            <v>74</v>
          </cell>
          <cell r="AJ100">
            <v>6</v>
          </cell>
          <cell r="AK100">
            <v>3.5</v>
          </cell>
          <cell r="AL100">
            <v>101.2</v>
          </cell>
          <cell r="AM100">
            <v>90.75</v>
          </cell>
          <cell r="AN100">
            <v>192.15</v>
          </cell>
          <cell r="AO100">
            <v>101.4</v>
          </cell>
          <cell r="AP100">
            <v>0</v>
          </cell>
          <cell r="AQ100">
            <v>101.1</v>
          </cell>
          <cell r="AR100">
            <v>101.1</v>
          </cell>
          <cell r="AS100">
            <v>0.297</v>
          </cell>
          <cell r="AT100">
            <v>192.15</v>
          </cell>
          <cell r="AU100">
            <v>292.35</v>
          </cell>
          <cell r="AV100">
            <v>100.2</v>
          </cell>
          <cell r="AW100">
            <v>0</v>
          </cell>
          <cell r="AX100">
            <v>100</v>
          </cell>
          <cell r="AY100">
            <v>100</v>
          </cell>
          <cell r="AZ100">
            <v>0.2</v>
          </cell>
          <cell r="BA100">
            <v>0.249</v>
          </cell>
          <cell r="BB100">
            <v>0.097</v>
          </cell>
          <cell r="BC100">
            <v>0.99751</v>
          </cell>
          <cell r="BD100">
            <v>0.28</v>
          </cell>
          <cell r="BE100">
            <v>9.96</v>
          </cell>
          <cell r="BF100">
            <v>300.05</v>
          </cell>
          <cell r="BG100">
            <v>310.15</v>
          </cell>
          <cell r="BH100">
            <v>10.1</v>
          </cell>
          <cell r="BI100">
            <v>0</v>
          </cell>
          <cell r="BJ100">
            <v>10</v>
          </cell>
          <cell r="BK100">
            <v>10</v>
          </cell>
          <cell r="BL100">
            <v>1</v>
          </cell>
          <cell r="BM100">
            <v>310.15</v>
          </cell>
          <cell r="BN100">
            <v>320.25</v>
          </cell>
          <cell r="BO100">
            <v>10.1</v>
          </cell>
          <cell r="BP100">
            <v>0</v>
          </cell>
          <cell r="BQ100">
            <v>10</v>
          </cell>
          <cell r="BR100">
            <v>10</v>
          </cell>
          <cell r="BS100">
            <v>1</v>
          </cell>
          <cell r="BT100">
            <v>1</v>
          </cell>
          <cell r="BU100">
            <v>0</v>
          </cell>
          <cell r="BV100">
            <v>1</v>
          </cell>
          <cell r="BW100">
            <v>0.07</v>
          </cell>
          <cell r="BX100">
            <v>9.96</v>
          </cell>
          <cell r="BY100">
            <v>321.8</v>
          </cell>
          <cell r="BZ100">
            <v>331.9</v>
          </cell>
          <cell r="CA100">
            <v>10.1</v>
          </cell>
          <cell r="CB100">
            <v>0</v>
          </cell>
          <cell r="CC100">
            <v>10.1</v>
          </cell>
          <cell r="CD100">
            <v>10.1</v>
          </cell>
          <cell r="CE100">
            <v>0</v>
          </cell>
          <cell r="CF100">
            <v>331.9</v>
          </cell>
          <cell r="CG100">
            <v>341.9</v>
          </cell>
          <cell r="CH100">
            <v>10</v>
          </cell>
          <cell r="CI100">
            <v>0</v>
          </cell>
          <cell r="CJ100">
            <v>10</v>
          </cell>
          <cell r="CK100">
            <v>10</v>
          </cell>
          <cell r="CL100">
            <v>0</v>
          </cell>
        </row>
        <row r="101">
          <cell r="A101">
            <v>98</v>
          </cell>
          <cell r="B101" t="str">
            <v>003597</v>
          </cell>
        </row>
        <row r="101">
          <cell r="F101" t="str">
            <v>12</v>
          </cell>
          <cell r="G101" t="str">
            <v>04</v>
          </cell>
          <cell r="H101" t="str">
            <v>TRẦN NGỌC ÁNH</v>
          </cell>
          <cell r="I101" t="str">
            <v>NGUYỄN HẢI ĐĂNG</v>
          </cell>
          <cell r="J101" t="str">
            <v>Đồng hồ đo nước lạnh cơ khí</v>
          </cell>
          <cell r="K101" t="str">
            <v>JV400</v>
          </cell>
        </row>
        <row r="101">
          <cell r="M101" t="str">
            <v>Q19CD000030Y</v>
          </cell>
        </row>
        <row r="101">
          <cell r="O101" t="str">
            <v>JANZ-Contagem E Gestão De Fluídos, S.A. - Bồ Đào Nha</v>
          </cell>
          <cell r="P101">
            <v>32</v>
          </cell>
          <cell r="Q101">
            <v>10</v>
          </cell>
          <cell r="R101">
            <v>0.0507936507936508</v>
          </cell>
          <cell r="S101">
            <v>0.0317460317460317</v>
          </cell>
          <cell r="T101">
            <v>2</v>
          </cell>
          <cell r="U101">
            <v>315</v>
          </cell>
          <cell r="V101">
            <v>0.05</v>
          </cell>
        </row>
        <row r="101">
          <cell r="Z101" t="str">
            <v>PDM 4711-2019</v>
          </cell>
          <cell r="AA101" t="str">
            <v>3A 589454</v>
          </cell>
          <cell r="AB101" t="str">
            <v>10/4/2024</v>
          </cell>
          <cell r="AC101" t="str">
            <v>30-4-2029</v>
          </cell>
          <cell r="AD101" t="str">
            <v>CÔNG TY CỔ PHẦN NƯỚC SẠCH YÊN BÌNH</v>
          </cell>
          <cell r="AE101" t="str">
            <v>CÔNG TY CỔ PHẦN NƯỚC SẠCH YÊN BÌNH</v>
          </cell>
        </row>
        <row r="101">
          <cell r="AG101" t="str">
            <v>YBW</v>
          </cell>
          <cell r="AH101">
            <v>18</v>
          </cell>
          <cell r="AI101">
            <v>74</v>
          </cell>
          <cell r="AJ101">
            <v>6</v>
          </cell>
          <cell r="AK101">
            <v>3.5</v>
          </cell>
          <cell r="AL101">
            <v>100.8</v>
          </cell>
          <cell r="AM101">
            <v>53.85</v>
          </cell>
          <cell r="AN101">
            <v>153.25</v>
          </cell>
          <cell r="AO101">
            <v>99.4</v>
          </cell>
          <cell r="AP101">
            <v>0</v>
          </cell>
          <cell r="AQ101">
            <v>100.4</v>
          </cell>
          <cell r="AR101">
            <v>100.4</v>
          </cell>
          <cell r="AS101">
            <v>-0.996</v>
          </cell>
          <cell r="AT101">
            <v>153.25</v>
          </cell>
          <cell r="AU101">
            <v>254.45</v>
          </cell>
          <cell r="AV101">
            <v>101.2</v>
          </cell>
          <cell r="AW101">
            <v>0</v>
          </cell>
          <cell r="AX101">
            <v>102.4</v>
          </cell>
          <cell r="AY101">
            <v>102.4</v>
          </cell>
          <cell r="AZ101">
            <v>-1.186</v>
          </cell>
          <cell r="BA101">
            <v>-1.091</v>
          </cell>
          <cell r="BB101">
            <v>0.19</v>
          </cell>
          <cell r="BC101">
            <v>1.01091</v>
          </cell>
          <cell r="BD101">
            <v>0.0507936507936508</v>
          </cell>
          <cell r="BE101">
            <v>10</v>
          </cell>
          <cell r="BF101">
            <v>256.05</v>
          </cell>
          <cell r="BG101">
            <v>266.1</v>
          </cell>
          <cell r="BH101">
            <v>10.05</v>
          </cell>
          <cell r="BI101">
            <v>0</v>
          </cell>
          <cell r="BJ101">
            <v>10.2</v>
          </cell>
          <cell r="BK101">
            <v>10.2</v>
          </cell>
          <cell r="BL101">
            <v>-1.471</v>
          </cell>
          <cell r="BM101">
            <v>266.1</v>
          </cell>
          <cell r="BN101">
            <v>276.05</v>
          </cell>
          <cell r="BO101">
            <v>9.94999999999999</v>
          </cell>
          <cell r="BP101">
            <v>0</v>
          </cell>
          <cell r="BQ101">
            <v>10.1</v>
          </cell>
          <cell r="BR101">
            <v>10.1</v>
          </cell>
          <cell r="BS101">
            <v>-1.485</v>
          </cell>
          <cell r="BT101">
            <v>-1.478</v>
          </cell>
          <cell r="BU101">
            <v>0.014</v>
          </cell>
          <cell r="BV101">
            <v>0.99986</v>
          </cell>
          <cell r="BW101">
            <v>0.0317460317460317</v>
          </cell>
          <cell r="BX101">
            <v>9.96</v>
          </cell>
          <cell r="BY101">
            <v>276.6</v>
          </cell>
          <cell r="BZ101">
            <v>286.7</v>
          </cell>
          <cell r="CA101">
            <v>10.1</v>
          </cell>
          <cell r="CB101">
            <v>0</v>
          </cell>
          <cell r="CC101">
            <v>10.2</v>
          </cell>
          <cell r="CD101">
            <v>10.2</v>
          </cell>
          <cell r="CE101">
            <v>-0.98</v>
          </cell>
          <cell r="CF101">
            <v>286.7</v>
          </cell>
          <cell r="CG101">
            <v>296.7</v>
          </cell>
          <cell r="CH101">
            <v>10</v>
          </cell>
          <cell r="CI101">
            <v>0</v>
          </cell>
          <cell r="CJ101">
            <v>10.1</v>
          </cell>
          <cell r="CK101">
            <v>10.1</v>
          </cell>
          <cell r="CL101">
            <v>-0.99</v>
          </cell>
        </row>
        <row r="102">
          <cell r="A102">
            <v>99</v>
          </cell>
          <cell r="B102" t="str">
            <v>004595</v>
          </cell>
        </row>
        <row r="102">
          <cell r="F102" t="str">
            <v>15</v>
          </cell>
          <cell r="G102" t="str">
            <v>04</v>
          </cell>
          <cell r="H102" t="str">
            <v>TRẦN NGỌC ÁNH</v>
          </cell>
          <cell r="I102" t="str">
            <v>NGUYỄN HẢI ĐĂNG</v>
          </cell>
          <cell r="J102" t="str">
            <v>Đồng hồ đo nước có cơ cấu điện tử</v>
          </cell>
          <cell r="K102" t="str">
            <v>SU100-KR</v>
          </cell>
        </row>
        <row r="102">
          <cell r="M102" t="str">
            <v>V02330</v>
          </cell>
        </row>
        <row r="102">
          <cell r="O102" t="str">
            <v>Aichi Tokei Denki Co.,Ltd. - Nhật Bản</v>
          </cell>
          <cell r="P102">
            <v>100</v>
          </cell>
          <cell r="Q102">
            <v>160</v>
          </cell>
          <cell r="R102">
            <v>1.28</v>
          </cell>
          <cell r="S102">
            <v>0.8</v>
          </cell>
          <cell r="T102">
            <v>2</v>
          </cell>
          <cell r="U102">
            <v>200</v>
          </cell>
          <cell r="V102">
            <v>0.01</v>
          </cell>
        </row>
        <row r="102">
          <cell r="Z102" t="str">
            <v>PDM 2209-2016</v>
          </cell>
          <cell r="AA102" t="str">
            <v>3A 589455</v>
          </cell>
          <cell r="AB102" t="str">
            <v>15/4/2024</v>
          </cell>
          <cell r="AC102" t="str">
            <v>30-4-2027</v>
          </cell>
          <cell r="AD102" t="str">
            <v>Công ty Cổ phần Công nghệ và Thương mại FMS</v>
          </cell>
          <cell r="AE102" t="str">
            <v>Công ty Cổ phần Công nghệ và Thương mại FMS</v>
          </cell>
        </row>
        <row r="102">
          <cell r="AG102" t="str">
            <v>PhuThai</v>
          </cell>
          <cell r="AH102">
            <v>27</v>
          </cell>
          <cell r="AI102">
            <v>93</v>
          </cell>
          <cell r="AJ102">
            <v>6</v>
          </cell>
          <cell r="AK102">
            <v>56</v>
          </cell>
          <cell r="AL102">
            <v>2703</v>
          </cell>
          <cell r="AM102">
            <v>6.19</v>
          </cell>
          <cell r="AN102">
            <v>3986.86</v>
          </cell>
          <cell r="AO102">
            <v>3980.67</v>
          </cell>
          <cell r="AP102">
            <v>230.9</v>
          </cell>
          <cell r="AQ102">
            <v>4192.2</v>
          </cell>
          <cell r="AR102">
            <v>3961.3</v>
          </cell>
          <cell r="AS102">
            <v>0.489</v>
          </cell>
          <cell r="AT102">
            <v>3986.86</v>
          </cell>
          <cell r="AU102">
            <v>9657.42</v>
          </cell>
          <cell r="AV102">
            <v>5670.56</v>
          </cell>
          <cell r="AW102">
            <v>4192.2</v>
          </cell>
          <cell r="AX102">
            <v>9851.8</v>
          </cell>
          <cell r="AY102">
            <v>5659.6</v>
          </cell>
          <cell r="AZ102">
            <v>0.193</v>
          </cell>
          <cell r="BA102">
            <v>0.341</v>
          </cell>
          <cell r="BB102">
            <v>0.296</v>
          </cell>
          <cell r="BC102">
            <v>0.99659</v>
          </cell>
          <cell r="BD102">
            <v>1.28</v>
          </cell>
          <cell r="BE102">
            <v>101.4</v>
          </cell>
          <cell r="BF102">
            <v>9702.58</v>
          </cell>
          <cell r="BG102">
            <v>9802.38</v>
          </cell>
          <cell r="BH102">
            <v>99.7999999999993</v>
          </cell>
          <cell r="BI102">
            <v>0</v>
          </cell>
          <cell r="BJ102">
            <v>99.3</v>
          </cell>
          <cell r="BK102">
            <v>99.3</v>
          </cell>
          <cell r="BL102">
            <v>0.504</v>
          </cell>
          <cell r="BM102">
            <v>9802.38</v>
          </cell>
          <cell r="BN102">
            <v>9902.98</v>
          </cell>
          <cell r="BO102">
            <v>100.6</v>
          </cell>
          <cell r="BP102">
            <v>0</v>
          </cell>
          <cell r="BQ102">
            <v>99.7</v>
          </cell>
          <cell r="BR102">
            <v>99.7</v>
          </cell>
          <cell r="BS102">
            <v>0.903</v>
          </cell>
          <cell r="BT102">
            <v>0.704</v>
          </cell>
          <cell r="BU102">
            <v>-0.399</v>
          </cell>
          <cell r="BV102">
            <v>1.00399</v>
          </cell>
          <cell r="BW102">
            <v>0.8</v>
          </cell>
          <cell r="BX102">
            <v>25.3</v>
          </cell>
          <cell r="BY102">
            <v>9918.09</v>
          </cell>
          <cell r="BZ102">
            <v>9943.29</v>
          </cell>
          <cell r="CA102">
            <v>25.2000000000007</v>
          </cell>
          <cell r="CB102">
            <v>0</v>
          </cell>
          <cell r="CC102">
            <v>26.1</v>
          </cell>
          <cell r="CD102">
            <v>26.1</v>
          </cell>
          <cell r="CE102">
            <v>-3.448</v>
          </cell>
          <cell r="CF102">
            <v>9943.29</v>
          </cell>
          <cell r="CG102">
            <v>9968.59</v>
          </cell>
          <cell r="CH102">
            <v>25.2999999999993</v>
          </cell>
          <cell r="CI102">
            <v>0</v>
          </cell>
          <cell r="CJ102">
            <v>26.2</v>
          </cell>
          <cell r="CK102">
            <v>26.2</v>
          </cell>
          <cell r="CL102">
            <v>-3.435</v>
          </cell>
        </row>
        <row r="103">
          <cell r="A103">
            <v>100</v>
          </cell>
          <cell r="B103" t="str">
            <v>004606</v>
          </cell>
        </row>
        <row r="103">
          <cell r="F103" t="str">
            <v>15</v>
          </cell>
          <cell r="G103" t="str">
            <v>04</v>
          </cell>
          <cell r="H103" t="str">
            <v>TRẦN NGỌC ÁNH</v>
          </cell>
          <cell r="I103" t="str">
            <v>NGUYỄN HẢI ĐĂNG</v>
          </cell>
          <cell r="J103" t="str">
            <v>Đồng hồ đo nước lạnh cơ khí</v>
          </cell>
          <cell r="K103" t="str">
            <v>MWN50-08</v>
          </cell>
        </row>
        <row r="103">
          <cell r="M103" t="str">
            <v>78952887</v>
          </cell>
        </row>
        <row r="103">
          <cell r="O103" t="str">
            <v>Apator Powogaz S.A. - Ba Lan</v>
          </cell>
          <cell r="P103">
            <v>50</v>
          </cell>
          <cell r="Q103">
            <v>40</v>
          </cell>
          <cell r="R103">
            <v>0.64</v>
          </cell>
          <cell r="S103">
            <v>0.4</v>
          </cell>
          <cell r="T103">
            <v>2</v>
          </cell>
          <cell r="U103">
            <v>100</v>
          </cell>
          <cell r="V103">
            <v>0.5</v>
          </cell>
        </row>
        <row r="103">
          <cell r="Z103" t="str">
            <v>PDM 2433-2020</v>
          </cell>
          <cell r="AA103" t="str">
            <v>3A 589456</v>
          </cell>
          <cell r="AB103" t="str">
            <v>15/4/2024</v>
          </cell>
          <cell r="AC103" t="str">
            <v>30-4-2029</v>
          </cell>
          <cell r="AD103" t="str">
            <v>Công ty cổ phần kinh doanh nước sạch Hải Dương</v>
          </cell>
          <cell r="AE103" t="str">
            <v>Công ty cổ phần kinh doanh nước sạch Hải Dương</v>
          </cell>
        </row>
        <row r="103">
          <cell r="AG103" t="str">
            <v>SonNguyen</v>
          </cell>
          <cell r="AH103">
            <v>26</v>
          </cell>
          <cell r="AI103">
            <v>68</v>
          </cell>
          <cell r="AJ103">
            <v>6</v>
          </cell>
          <cell r="AK103">
            <v>14</v>
          </cell>
          <cell r="AL103">
            <v>497</v>
          </cell>
          <cell r="AM103">
            <v>1053.5</v>
          </cell>
          <cell r="AN103">
            <v>1555.5</v>
          </cell>
          <cell r="AO103">
            <v>502</v>
          </cell>
          <cell r="AP103">
            <v>0</v>
          </cell>
          <cell r="AQ103">
            <v>498.5</v>
          </cell>
          <cell r="AR103">
            <v>498.5</v>
          </cell>
          <cell r="AS103">
            <v>0.702</v>
          </cell>
          <cell r="AT103">
            <v>1555.5</v>
          </cell>
          <cell r="AU103">
            <v>2056.5</v>
          </cell>
          <cell r="AV103">
            <v>501</v>
          </cell>
          <cell r="AW103">
            <v>0</v>
          </cell>
          <cell r="AX103">
            <v>498.6</v>
          </cell>
          <cell r="AY103">
            <v>498.6</v>
          </cell>
          <cell r="AZ103">
            <v>0.479</v>
          </cell>
          <cell r="BA103">
            <v>0.591</v>
          </cell>
          <cell r="BB103">
            <v>0.223</v>
          </cell>
          <cell r="BC103">
            <v>0.99409</v>
          </cell>
          <cell r="BD103">
            <v>0.64</v>
          </cell>
          <cell r="BE103">
            <v>101.2</v>
          </cell>
          <cell r="BF103">
            <v>2078</v>
          </cell>
          <cell r="BG103">
            <v>2177.5</v>
          </cell>
          <cell r="BH103">
            <v>99.5</v>
          </cell>
          <cell r="BI103">
            <v>0</v>
          </cell>
          <cell r="BJ103">
            <v>99.2</v>
          </cell>
          <cell r="BK103">
            <v>99.2</v>
          </cell>
          <cell r="BL103">
            <v>0.302</v>
          </cell>
          <cell r="BM103">
            <v>2177.5</v>
          </cell>
          <cell r="BN103">
            <v>2277.5</v>
          </cell>
          <cell r="BO103">
            <v>100</v>
          </cell>
          <cell r="BP103">
            <v>0</v>
          </cell>
          <cell r="BQ103">
            <v>99.5</v>
          </cell>
          <cell r="BR103">
            <v>99.5</v>
          </cell>
          <cell r="BS103">
            <v>0.503</v>
          </cell>
          <cell r="BT103">
            <v>0.403</v>
          </cell>
          <cell r="BU103">
            <v>-0.201</v>
          </cell>
          <cell r="BV103">
            <v>1.00201</v>
          </cell>
          <cell r="BW103">
            <v>0.4</v>
          </cell>
          <cell r="BX103">
            <v>100</v>
          </cell>
          <cell r="BY103">
            <v>2289</v>
          </cell>
          <cell r="BZ103">
            <v>2390</v>
          </cell>
          <cell r="CA103">
            <v>101</v>
          </cell>
          <cell r="CB103">
            <v>0</v>
          </cell>
          <cell r="CC103">
            <v>101.2</v>
          </cell>
          <cell r="CD103">
            <v>101.2</v>
          </cell>
          <cell r="CE103">
            <v>-0.198</v>
          </cell>
          <cell r="CF103">
            <v>2390</v>
          </cell>
          <cell r="CG103">
            <v>2490</v>
          </cell>
          <cell r="CH103">
            <v>100</v>
          </cell>
          <cell r="CI103">
            <v>0</v>
          </cell>
          <cell r="CJ103">
            <v>99.8</v>
          </cell>
          <cell r="CK103">
            <v>99.8</v>
          </cell>
          <cell r="CL103">
            <v>0.2</v>
          </cell>
        </row>
        <row r="104">
          <cell r="A104">
            <v>101</v>
          </cell>
        </row>
        <row r="104">
          <cell r="C104" t="str">
            <v>02512</v>
          </cell>
        </row>
        <row r="104">
          <cell r="F104" t="str">
            <v>16</v>
          </cell>
          <cell r="G104" t="str">
            <v>04</v>
          </cell>
          <cell r="H104" t="str">
            <v>TRẦN NGỌC ÁNH</v>
          </cell>
          <cell r="I104" t="str">
            <v>NGUYỄN HẢI ĐĂNG</v>
          </cell>
          <cell r="J104" t="str">
            <v>Đồng hồ đo khí</v>
          </cell>
          <cell r="K104" t="str">
            <v>EQZ Q 100</v>
          </cell>
        </row>
        <row r="104">
          <cell r="M104" t="str">
            <v>556821/2022</v>
          </cell>
        </row>
        <row r="104">
          <cell r="O104" t="str">
            <v>ELGAS</v>
          </cell>
          <cell r="P104">
            <v>50</v>
          </cell>
          <cell r="Q104">
            <v>160</v>
          </cell>
          <cell r="R104">
            <v>32</v>
          </cell>
          <cell r="S104">
            <v>10</v>
          </cell>
          <cell r="T104">
            <v>1.5</v>
          </cell>
        </row>
        <row r="104">
          <cell r="V104">
            <v>20</v>
          </cell>
          <cell r="W104" t="str">
            <v>10</v>
          </cell>
          <cell r="X104" t="str">
            <v>160</v>
          </cell>
        </row>
        <row r="104">
          <cell r="AA104">
            <v>70614</v>
          </cell>
          <cell r="AB104" t="str">
            <v>20/3/2024</v>
          </cell>
          <cell r="AC104" t="str">
            <v>31-3-2025</v>
          </cell>
          <cell r="AD104" t="str">
            <v>CÔNG TY TNHH CÔNG NGHIỆP CHÍNH XÁC VIỆT NAM 1</v>
          </cell>
          <cell r="AE104" t="str">
            <v>CÔNG TY TNHH CÔNG NGHIỆP CHÍNH XÁC VIỆT NAM 1</v>
          </cell>
          <cell r="AF104" t="str">
            <v>Khu CN Khai Quang, phường Khai Quang, Tp. Vĩnh Yên, Tỉnh Vĩnh Phúc, Việt Nam</v>
          </cell>
          <cell r="AG104" t="str">
            <v>TDC Vinh Phuc</v>
          </cell>
          <cell r="AH104">
            <v>22</v>
          </cell>
          <cell r="AI104">
            <v>84</v>
          </cell>
          <cell r="AJ104">
            <v>1</v>
          </cell>
          <cell r="AK104" t="str">
            <v>48</v>
          </cell>
          <cell r="AL104">
            <v>14165</v>
          </cell>
          <cell r="AM104">
            <v>45780</v>
          </cell>
          <cell r="AN104">
            <v>61040</v>
          </cell>
          <cell r="AO104">
            <v>15260</v>
          </cell>
          <cell r="AP104">
            <v>98</v>
          </cell>
          <cell r="AQ104">
            <v>15163.7</v>
          </cell>
          <cell r="AR104">
            <v>15065.7</v>
          </cell>
          <cell r="AS104">
            <v>1.29</v>
          </cell>
          <cell r="AT104">
            <v>61040</v>
          </cell>
          <cell r="AU104">
            <v>86160</v>
          </cell>
          <cell r="AV104">
            <v>25120</v>
          </cell>
          <cell r="AW104">
            <v>15163.7</v>
          </cell>
          <cell r="AX104">
            <v>39994.9</v>
          </cell>
          <cell r="AY104">
            <v>24831.2</v>
          </cell>
          <cell r="AZ104">
            <v>1.15</v>
          </cell>
          <cell r="BA104">
            <v>1.22</v>
          </cell>
          <cell r="BB104">
            <v>0.14</v>
          </cell>
          <cell r="BC104">
            <v>0.9878</v>
          </cell>
          <cell r="BD104" t="str">
            <v>16</v>
          </cell>
          <cell r="BE104">
            <v>4000</v>
          </cell>
          <cell r="BF104">
            <v>86800</v>
          </cell>
          <cell r="BG104">
            <v>93460</v>
          </cell>
          <cell r="BH104">
            <v>6660</v>
          </cell>
          <cell r="BI104">
            <v>39994.9</v>
          </cell>
          <cell r="BJ104">
            <v>46597.5</v>
          </cell>
          <cell r="BK104">
            <v>6602.6</v>
          </cell>
          <cell r="BL104">
            <v>0.869</v>
          </cell>
          <cell r="BM104">
            <v>93460</v>
          </cell>
          <cell r="BN104">
            <v>101340</v>
          </cell>
          <cell r="BO104">
            <v>7880</v>
          </cell>
          <cell r="BP104">
            <v>46597.5</v>
          </cell>
          <cell r="BQ104">
            <v>54394</v>
          </cell>
          <cell r="BR104">
            <v>7796.5</v>
          </cell>
          <cell r="BS104">
            <v>1.071</v>
          </cell>
          <cell r="BT104">
            <v>0.97</v>
          </cell>
          <cell r="BU104">
            <v>-0.202</v>
          </cell>
          <cell r="BV104">
            <v>1.00202</v>
          </cell>
          <cell r="BW104">
            <v>10</v>
          </cell>
          <cell r="BX104">
            <v>4000</v>
          </cell>
          <cell r="BY104">
            <v>101800</v>
          </cell>
          <cell r="BZ104">
            <v>105800</v>
          </cell>
          <cell r="CA104">
            <v>4000</v>
          </cell>
          <cell r="CB104">
            <v>54394</v>
          </cell>
          <cell r="CC104">
            <v>58333.3</v>
          </cell>
          <cell r="CD104">
            <v>3939.3</v>
          </cell>
          <cell r="CE104">
            <v>1.541</v>
          </cell>
          <cell r="CF104">
            <v>105800</v>
          </cell>
          <cell r="CG104">
            <v>114960</v>
          </cell>
          <cell r="CH104">
            <v>9160</v>
          </cell>
          <cell r="CI104">
            <v>58333.3</v>
          </cell>
          <cell r="CJ104">
            <v>67344</v>
          </cell>
          <cell r="CK104">
            <v>9010.7</v>
          </cell>
          <cell r="CL104">
            <v>1.657</v>
          </cell>
        </row>
        <row r="105">
          <cell r="A105">
            <v>102</v>
          </cell>
        </row>
        <row r="105">
          <cell r="C105" t="str">
            <v>02513</v>
          </cell>
        </row>
        <row r="105">
          <cell r="F105" t="str">
            <v>16</v>
          </cell>
          <cell r="G105" t="str">
            <v>04</v>
          </cell>
          <cell r="H105" t="str">
            <v>TRẦN NGỌC ÁNH</v>
          </cell>
          <cell r="I105" t="str">
            <v>NGUYỄN HẢI ĐĂNG</v>
          </cell>
          <cell r="J105" t="str">
            <v>Đồng hồ đo khí</v>
          </cell>
          <cell r="K105" t="str">
            <v>EQZ Q 100</v>
          </cell>
        </row>
        <row r="105">
          <cell r="M105" t="str">
            <v>556884/2022</v>
          </cell>
        </row>
        <row r="105">
          <cell r="O105" t="str">
            <v>ELGAS</v>
          </cell>
          <cell r="P105">
            <v>50</v>
          </cell>
          <cell r="Q105">
            <v>160</v>
          </cell>
          <cell r="R105">
            <v>32</v>
          </cell>
          <cell r="S105">
            <v>10</v>
          </cell>
          <cell r="T105">
            <v>1.5</v>
          </cell>
        </row>
        <row r="105">
          <cell r="V105">
            <v>20</v>
          </cell>
          <cell r="W105" t="str">
            <v>10</v>
          </cell>
          <cell r="X105" t="str">
            <v>160</v>
          </cell>
        </row>
        <row r="105">
          <cell r="AA105">
            <v>70615</v>
          </cell>
          <cell r="AB105" t="str">
            <v>20/3/2024</v>
          </cell>
          <cell r="AC105" t="str">
            <v>31-3-2025</v>
          </cell>
          <cell r="AD105" t="str">
            <v>CÔNG TY TNHH CÔNG NGHIỆP CHÍNH XÁC VIỆT NAM 1</v>
          </cell>
          <cell r="AE105" t="str">
            <v>CÔNG TY TNHH CÔNG NGHIỆP CHÍNH XÁC VIỆT NAM 1</v>
          </cell>
          <cell r="AF105" t="str">
            <v>Khu CN Khai Quang, phường Khai Quang, Tp. Vĩnh Yên, Tỉnh Vĩnh Phúc, Việt Nam</v>
          </cell>
          <cell r="AG105" t="str">
            <v>TDC Vinh Phuc</v>
          </cell>
          <cell r="AH105">
            <v>22</v>
          </cell>
          <cell r="AI105">
            <v>84</v>
          </cell>
          <cell r="AJ105">
            <v>1</v>
          </cell>
          <cell r="AK105" t="str">
            <v>48</v>
          </cell>
          <cell r="AL105">
            <v>22272</v>
          </cell>
          <cell r="AM105">
            <v>34380</v>
          </cell>
          <cell r="AN105">
            <v>45460</v>
          </cell>
          <cell r="AO105">
            <v>11080</v>
          </cell>
          <cell r="AP105">
            <v>203.9</v>
          </cell>
          <cell r="AQ105">
            <v>11264</v>
          </cell>
          <cell r="AR105">
            <v>11060.1</v>
          </cell>
          <cell r="AS105">
            <v>0.18</v>
          </cell>
          <cell r="AT105">
            <v>45460</v>
          </cell>
          <cell r="AU105">
            <v>100300</v>
          </cell>
          <cell r="AV105">
            <v>54840</v>
          </cell>
          <cell r="AW105">
            <v>11264</v>
          </cell>
          <cell r="AX105">
            <v>66038.8</v>
          </cell>
          <cell r="AY105">
            <v>54774.8</v>
          </cell>
          <cell r="AZ105">
            <v>0.119</v>
          </cell>
          <cell r="BA105">
            <v>0.15</v>
          </cell>
          <cell r="BB105">
            <v>0.061</v>
          </cell>
          <cell r="BC105">
            <v>0.9985</v>
          </cell>
          <cell r="BD105" t="str">
            <v>16</v>
          </cell>
          <cell r="BE105">
            <v>4000</v>
          </cell>
          <cell r="BF105">
            <v>101480</v>
          </cell>
          <cell r="BG105">
            <v>104360</v>
          </cell>
          <cell r="BH105">
            <v>2880</v>
          </cell>
          <cell r="BI105">
            <v>66038.8</v>
          </cell>
          <cell r="BJ105">
            <v>68960</v>
          </cell>
          <cell r="BK105">
            <v>2921.2</v>
          </cell>
          <cell r="BL105">
            <v>-1.41</v>
          </cell>
          <cell r="BM105">
            <v>104360</v>
          </cell>
          <cell r="BN105">
            <v>112960</v>
          </cell>
          <cell r="BO105">
            <v>8600</v>
          </cell>
          <cell r="BP105">
            <v>68960</v>
          </cell>
          <cell r="BQ105">
            <v>77675.9</v>
          </cell>
          <cell r="BR105">
            <v>8715.89999999999</v>
          </cell>
          <cell r="BS105">
            <v>-1.33</v>
          </cell>
          <cell r="BT105">
            <v>-1.37</v>
          </cell>
          <cell r="BU105">
            <v>-0.08</v>
          </cell>
          <cell r="BV105">
            <v>1.0008</v>
          </cell>
          <cell r="BW105">
            <v>10</v>
          </cell>
          <cell r="BX105">
            <v>4000</v>
          </cell>
          <cell r="BY105">
            <v>113140</v>
          </cell>
          <cell r="BZ105">
            <v>117140</v>
          </cell>
          <cell r="CA105">
            <v>4000</v>
          </cell>
          <cell r="CB105">
            <v>77675.9</v>
          </cell>
          <cell r="CC105">
            <v>81803</v>
          </cell>
          <cell r="CD105">
            <v>4127.10000000001</v>
          </cell>
          <cell r="CE105">
            <v>-3.08</v>
          </cell>
          <cell r="CF105">
            <v>117140</v>
          </cell>
          <cell r="CG105">
            <v>125320</v>
          </cell>
          <cell r="CH105">
            <v>8180</v>
          </cell>
          <cell r="CI105">
            <v>81803</v>
          </cell>
          <cell r="CJ105">
            <v>90216.8</v>
          </cell>
          <cell r="CK105">
            <v>8413.8</v>
          </cell>
          <cell r="CL105">
            <v>-2.779</v>
          </cell>
        </row>
        <row r="106">
          <cell r="A106">
            <v>103</v>
          </cell>
        </row>
        <row r="106">
          <cell r="C106" t="str">
            <v>02514</v>
          </cell>
        </row>
        <row r="106">
          <cell r="F106" t="str">
            <v>16</v>
          </cell>
          <cell r="G106" t="str">
            <v>04</v>
          </cell>
          <cell r="H106" t="str">
            <v>TRẦN NGỌC ÁNH</v>
          </cell>
          <cell r="I106" t="str">
            <v>NGUYỄN HẢI ĐĂNG</v>
          </cell>
          <cell r="J106" t="str">
            <v>Đồng hồ đo khí</v>
          </cell>
          <cell r="K106" t="str">
            <v>EQZ Q 100</v>
          </cell>
        </row>
        <row r="106">
          <cell r="M106" t="str">
            <v>556514/2021</v>
          </cell>
        </row>
        <row r="106">
          <cell r="O106" t="str">
            <v>ELGAS</v>
          </cell>
          <cell r="P106">
            <v>50</v>
          </cell>
          <cell r="Q106">
            <v>160</v>
          </cell>
          <cell r="R106">
            <v>32</v>
          </cell>
          <cell r="S106">
            <v>10</v>
          </cell>
          <cell r="T106">
            <v>1.5</v>
          </cell>
        </row>
        <row r="106">
          <cell r="V106">
            <v>20</v>
          </cell>
          <cell r="W106" t="str">
            <v>10</v>
          </cell>
          <cell r="X106" t="str">
            <v>160</v>
          </cell>
        </row>
        <row r="106">
          <cell r="AA106">
            <v>70616</v>
          </cell>
          <cell r="AB106" t="str">
            <v>20/3/2024</v>
          </cell>
          <cell r="AC106" t="str">
            <v>31-3-2025</v>
          </cell>
          <cell r="AD106" t="str">
            <v>CÔNG TY TNHH CÔNG NGHIỆP CHÍNH XÁC VIỆT NAM 1</v>
          </cell>
          <cell r="AE106" t="str">
            <v>CÔNG TY TNHH CÔNG NGHIỆP CHÍNH XÁC VIỆT NAM 1</v>
          </cell>
          <cell r="AF106" t="str">
            <v>Khu CN Khai Quang, phường Khai Quang, Tp. Vĩnh Yên, Tỉnh Vĩnh Phúc, Việt Nam</v>
          </cell>
          <cell r="AG106" t="str">
            <v>TDC Vinh Phuc</v>
          </cell>
          <cell r="AH106">
            <v>22</v>
          </cell>
          <cell r="AI106">
            <v>84</v>
          </cell>
          <cell r="AJ106">
            <v>1</v>
          </cell>
          <cell r="AK106" t="str">
            <v>48</v>
          </cell>
          <cell r="AL106">
            <v>11420</v>
          </cell>
          <cell r="AM106">
            <v>41860</v>
          </cell>
          <cell r="AN106">
            <v>59620</v>
          </cell>
          <cell r="AO106">
            <v>17760</v>
          </cell>
          <cell r="AP106">
            <v>143.3</v>
          </cell>
          <cell r="AQ106">
            <v>18168.3</v>
          </cell>
          <cell r="AR106">
            <v>18025</v>
          </cell>
          <cell r="AS106">
            <v>-1.47</v>
          </cell>
          <cell r="AT106">
            <v>59620</v>
          </cell>
          <cell r="AU106">
            <v>93740</v>
          </cell>
          <cell r="AV106">
            <v>34120</v>
          </cell>
          <cell r="AW106">
            <v>18168.3</v>
          </cell>
          <cell r="AX106">
            <v>52789.3</v>
          </cell>
          <cell r="AY106">
            <v>34621</v>
          </cell>
          <cell r="AZ106">
            <v>-1.468</v>
          </cell>
          <cell r="BA106">
            <v>-1.469</v>
          </cell>
          <cell r="BB106">
            <v>-0.002</v>
          </cell>
          <cell r="BC106">
            <v>1.01469</v>
          </cell>
          <cell r="BD106" t="str">
            <v>16</v>
          </cell>
          <cell r="BE106">
            <v>4000</v>
          </cell>
          <cell r="BF106">
            <v>94940</v>
          </cell>
          <cell r="BG106">
            <v>95820</v>
          </cell>
          <cell r="BH106">
            <v>880</v>
          </cell>
          <cell r="BI106">
            <v>52789.3</v>
          </cell>
          <cell r="BJ106">
            <v>53660.2</v>
          </cell>
          <cell r="BK106">
            <v>870.899999999994</v>
          </cell>
          <cell r="BL106">
            <v>1.045</v>
          </cell>
          <cell r="BM106">
            <v>95820</v>
          </cell>
          <cell r="BN106">
            <v>104720</v>
          </cell>
          <cell r="BO106">
            <v>8900</v>
          </cell>
          <cell r="BP106">
            <v>53660.2</v>
          </cell>
          <cell r="BQ106">
            <v>62455.2</v>
          </cell>
          <cell r="BR106">
            <v>8795</v>
          </cell>
          <cell r="BS106">
            <v>1.194</v>
          </cell>
          <cell r="BT106" t="str">
            <v>0.12</v>
          </cell>
          <cell r="BU106">
            <v>-0.149</v>
          </cell>
          <cell r="BV106">
            <v>1.00149</v>
          </cell>
          <cell r="BW106">
            <v>10</v>
          </cell>
          <cell r="BX106">
            <v>4000</v>
          </cell>
          <cell r="BY106">
            <v>105100</v>
          </cell>
          <cell r="BZ106">
            <v>109100</v>
          </cell>
          <cell r="CA106">
            <v>4000</v>
          </cell>
          <cell r="CB106">
            <v>62455.2</v>
          </cell>
          <cell r="CC106">
            <v>66599</v>
          </cell>
          <cell r="CD106">
            <v>4143.8</v>
          </cell>
          <cell r="CE106">
            <v>-3.47</v>
          </cell>
          <cell r="CF106">
            <v>109100</v>
          </cell>
          <cell r="CG106">
            <v>117660</v>
          </cell>
          <cell r="CH106">
            <v>8560</v>
          </cell>
          <cell r="CI106">
            <v>66599</v>
          </cell>
          <cell r="CJ106">
            <v>75459.8</v>
          </cell>
          <cell r="CK106">
            <v>8860.8</v>
          </cell>
          <cell r="CL106">
            <v>-3.395</v>
          </cell>
        </row>
        <row r="107">
          <cell r="A107">
            <v>104</v>
          </cell>
        </row>
        <row r="107">
          <cell r="C107" t="str">
            <v>02515</v>
          </cell>
        </row>
        <row r="107">
          <cell r="F107" t="str">
            <v>16</v>
          </cell>
          <cell r="G107" t="str">
            <v>04</v>
          </cell>
          <cell r="H107" t="str">
            <v>TRẦN NGỌC ÁNH</v>
          </cell>
          <cell r="I107" t="str">
            <v>NGUYỄN HẢI ĐĂNG</v>
          </cell>
          <cell r="J107" t="str">
            <v>Đồng hồ đo khí</v>
          </cell>
          <cell r="K107" t="str">
            <v>EQZ Q 100</v>
          </cell>
        </row>
        <row r="107">
          <cell r="M107" t="str">
            <v>556731/2022</v>
          </cell>
        </row>
        <row r="107">
          <cell r="O107" t="str">
            <v>ELGAS</v>
          </cell>
          <cell r="P107">
            <v>50</v>
          </cell>
          <cell r="Q107">
            <v>160</v>
          </cell>
          <cell r="R107">
            <v>32</v>
          </cell>
          <cell r="S107">
            <v>10</v>
          </cell>
          <cell r="T107">
            <v>1.5</v>
          </cell>
        </row>
        <row r="107">
          <cell r="V107">
            <v>20</v>
          </cell>
          <cell r="W107" t="str">
            <v>10</v>
          </cell>
          <cell r="X107" t="str">
            <v>160</v>
          </cell>
        </row>
        <row r="107">
          <cell r="AA107">
            <v>70617</v>
          </cell>
          <cell r="AB107" t="str">
            <v>20/3/2024</v>
          </cell>
          <cell r="AC107" t="str">
            <v>31-3-2025</v>
          </cell>
          <cell r="AD107" t="str">
            <v>CÔNG TY TNHH CÔNG NGHIỆP CHÍNH XÁC VIỆT NAM 1</v>
          </cell>
          <cell r="AE107" t="str">
            <v>CÔNG TY TNHH CÔNG NGHIỆP CHÍNH XÁC VIỆT NAM 1</v>
          </cell>
          <cell r="AF107" t="str">
            <v>Khu CN Khai Quang, phường Khai Quang, Tp. Vĩnh Yên, Tỉnh Vĩnh Phúc, Việt Nam</v>
          </cell>
          <cell r="AG107" t="str">
            <v>TDC Vinh Phuc</v>
          </cell>
          <cell r="AH107">
            <v>22</v>
          </cell>
          <cell r="AI107">
            <v>84</v>
          </cell>
          <cell r="AJ107">
            <v>1</v>
          </cell>
          <cell r="AK107" t="str">
            <v>48</v>
          </cell>
          <cell r="AL107">
            <v>15623</v>
          </cell>
          <cell r="AM107">
            <v>18340</v>
          </cell>
          <cell r="AN107">
            <v>42540</v>
          </cell>
          <cell r="AO107">
            <v>24200</v>
          </cell>
          <cell r="AP107">
            <v>42.5</v>
          </cell>
          <cell r="AQ107">
            <v>23802.9</v>
          </cell>
          <cell r="AR107">
            <v>23760.4</v>
          </cell>
          <cell r="AS107">
            <v>1.85</v>
          </cell>
          <cell r="AT107">
            <v>42540</v>
          </cell>
          <cell r="AU107">
            <v>78280</v>
          </cell>
          <cell r="AV107">
            <v>35740</v>
          </cell>
          <cell r="AW107">
            <v>23802.9</v>
          </cell>
          <cell r="AX107">
            <v>58902</v>
          </cell>
          <cell r="AY107">
            <v>35099.1</v>
          </cell>
          <cell r="AZ107">
            <v>1.793</v>
          </cell>
          <cell r="BA107" t="str">
            <v>0.822</v>
          </cell>
          <cell r="BB107">
            <v>0.057</v>
          </cell>
          <cell r="BC107">
            <v>0.98178</v>
          </cell>
          <cell r="BD107" t="str">
            <v>16</v>
          </cell>
          <cell r="BE107">
            <v>4000</v>
          </cell>
          <cell r="BF107">
            <v>79620</v>
          </cell>
          <cell r="BG107">
            <v>86960</v>
          </cell>
          <cell r="BH107">
            <v>7340</v>
          </cell>
          <cell r="BI107">
            <v>58902</v>
          </cell>
          <cell r="BJ107">
            <v>66259.7</v>
          </cell>
          <cell r="BK107">
            <v>7357.7</v>
          </cell>
          <cell r="BL107">
            <v>-0.241</v>
          </cell>
          <cell r="BM107">
            <v>86960</v>
          </cell>
          <cell r="BN107">
            <v>94660</v>
          </cell>
          <cell r="BO107">
            <v>7700</v>
          </cell>
          <cell r="BP107">
            <v>66259.7</v>
          </cell>
          <cell r="BQ107">
            <v>73971.8</v>
          </cell>
          <cell r="BR107">
            <v>7712.10000000001</v>
          </cell>
          <cell r="BS107">
            <v>-0.157</v>
          </cell>
          <cell r="BT107">
            <v>-0.199</v>
          </cell>
          <cell r="BU107">
            <v>-0.084</v>
          </cell>
          <cell r="BV107">
            <v>1.00084</v>
          </cell>
          <cell r="BW107">
            <v>10</v>
          </cell>
          <cell r="BX107">
            <v>4000</v>
          </cell>
          <cell r="BY107">
            <v>94940</v>
          </cell>
          <cell r="BZ107">
            <v>98940</v>
          </cell>
          <cell r="CA107">
            <v>4000</v>
          </cell>
          <cell r="CB107">
            <v>73971.8</v>
          </cell>
          <cell r="CC107">
            <v>77941.6</v>
          </cell>
          <cell r="CD107">
            <v>3969.8</v>
          </cell>
          <cell r="CE107">
            <v>0.761</v>
          </cell>
          <cell r="CF107">
            <v>98940</v>
          </cell>
          <cell r="CG107">
            <v>106920</v>
          </cell>
          <cell r="CH107">
            <v>7980</v>
          </cell>
          <cell r="CI107">
            <v>77941.6</v>
          </cell>
          <cell r="CJ107">
            <v>85857.3</v>
          </cell>
          <cell r="CK107">
            <v>7915.7</v>
          </cell>
          <cell r="CL107">
            <v>0.812</v>
          </cell>
        </row>
        <row r="108">
          <cell r="A108">
            <v>105</v>
          </cell>
        </row>
        <row r="108">
          <cell r="C108" t="str">
            <v>02516</v>
          </cell>
        </row>
        <row r="108">
          <cell r="F108" t="str">
            <v>16</v>
          </cell>
          <cell r="G108" t="str">
            <v>04</v>
          </cell>
          <cell r="H108" t="str">
            <v>TRẦN NGỌC ÁNH</v>
          </cell>
          <cell r="I108" t="str">
            <v>NGUYỄN HẢI ĐĂNG</v>
          </cell>
          <cell r="J108" t="str">
            <v>Đồng hồ đo khí</v>
          </cell>
          <cell r="K108" t="str">
            <v>EQZ Q 100</v>
          </cell>
        </row>
        <row r="108">
          <cell r="M108" t="str">
            <v>556885/2022</v>
          </cell>
        </row>
        <row r="108">
          <cell r="O108" t="str">
            <v>ELGAS</v>
          </cell>
          <cell r="P108">
            <v>50</v>
          </cell>
          <cell r="Q108">
            <v>160</v>
          </cell>
          <cell r="R108">
            <v>32</v>
          </cell>
          <cell r="S108">
            <v>10</v>
          </cell>
          <cell r="T108">
            <v>1.5</v>
          </cell>
        </row>
        <row r="108">
          <cell r="V108">
            <v>20</v>
          </cell>
          <cell r="W108" t="str">
            <v>10</v>
          </cell>
          <cell r="X108" t="str">
            <v>160</v>
          </cell>
        </row>
        <row r="108">
          <cell r="AA108">
            <v>70618</v>
          </cell>
          <cell r="AB108" t="str">
            <v>20/3/2024</v>
          </cell>
          <cell r="AC108" t="str">
            <v>31-3-2025</v>
          </cell>
          <cell r="AD108" t="str">
            <v>CÔNG TY TNHH CÔNG NGHIỆP CHÍNH XÁC VIỆT NAM 1</v>
          </cell>
          <cell r="AE108" t="str">
            <v>CÔNG TY TNHH CÔNG NGHIỆP CHÍNH XÁC VIỆT NAM 1</v>
          </cell>
          <cell r="AF108" t="str">
            <v>Khu CN Khai Quang, phường Khai Quang, Tp. Vĩnh Yên, Tỉnh Vĩnh Phúc, Việt Nam</v>
          </cell>
          <cell r="AG108" t="str">
            <v>TDC Vinh Phuc</v>
          </cell>
          <cell r="AH108">
            <v>22</v>
          </cell>
          <cell r="AI108">
            <v>84</v>
          </cell>
          <cell r="AJ108">
            <v>1</v>
          </cell>
          <cell r="AK108" t="str">
            <v>48</v>
          </cell>
          <cell r="AL108">
            <v>20076</v>
          </cell>
          <cell r="AM108">
            <v>34380</v>
          </cell>
          <cell r="AN108">
            <v>64180</v>
          </cell>
          <cell r="AO108">
            <v>29800</v>
          </cell>
          <cell r="AP108">
            <v>86.1</v>
          </cell>
          <cell r="AQ108">
            <v>29425.5</v>
          </cell>
          <cell r="AR108">
            <v>29339.4</v>
          </cell>
          <cell r="AS108">
            <v>1.57</v>
          </cell>
          <cell r="AT108">
            <v>64180</v>
          </cell>
          <cell r="AU108">
            <v>86820</v>
          </cell>
          <cell r="AV108">
            <v>22640</v>
          </cell>
          <cell r="AW108">
            <v>29425.5</v>
          </cell>
          <cell r="AX108">
            <v>51737.3</v>
          </cell>
          <cell r="AY108">
            <v>22311.8</v>
          </cell>
          <cell r="AZ108">
            <v>1.45</v>
          </cell>
          <cell r="BA108" t="str">
            <v>0.51</v>
          </cell>
          <cell r="BB108">
            <v>0.12</v>
          </cell>
          <cell r="BC108">
            <v>0.9849</v>
          </cell>
          <cell r="BD108" t="str">
            <v>16</v>
          </cell>
          <cell r="BE108">
            <v>4000</v>
          </cell>
          <cell r="BF108">
            <v>88340</v>
          </cell>
          <cell r="BG108">
            <v>96340</v>
          </cell>
          <cell r="BH108">
            <v>8000</v>
          </cell>
          <cell r="BI108">
            <v>51737.3</v>
          </cell>
          <cell r="BJ108">
            <v>59628.4</v>
          </cell>
          <cell r="BK108">
            <v>7891.1</v>
          </cell>
          <cell r="BL108">
            <v>1.38</v>
          </cell>
          <cell r="BM108">
            <v>96340</v>
          </cell>
          <cell r="BN108">
            <v>104260</v>
          </cell>
          <cell r="BO108">
            <v>7920</v>
          </cell>
          <cell r="BP108">
            <v>59628.4</v>
          </cell>
          <cell r="BQ108">
            <v>67432.2</v>
          </cell>
          <cell r="BR108">
            <v>7803.8</v>
          </cell>
          <cell r="BS108">
            <v>1.489</v>
          </cell>
          <cell r="BT108" t="str">
            <v>0.435</v>
          </cell>
          <cell r="BU108">
            <v>-0.109</v>
          </cell>
          <cell r="BV108">
            <v>1.00109</v>
          </cell>
          <cell r="BW108">
            <v>10</v>
          </cell>
          <cell r="BX108">
            <v>4000</v>
          </cell>
          <cell r="BY108">
            <v>104500</v>
          </cell>
          <cell r="BZ108">
            <v>108500</v>
          </cell>
          <cell r="CA108">
            <v>4000</v>
          </cell>
          <cell r="CB108">
            <v>67432.2</v>
          </cell>
          <cell r="CC108">
            <v>71612.4</v>
          </cell>
          <cell r="CD108">
            <v>4180.2</v>
          </cell>
          <cell r="CE108">
            <v>-4.311</v>
          </cell>
          <cell r="CF108">
            <v>108500</v>
          </cell>
          <cell r="CG108">
            <v>117600</v>
          </cell>
          <cell r="CH108">
            <v>9100</v>
          </cell>
          <cell r="CI108">
            <v>71612.4</v>
          </cell>
          <cell r="CJ108">
            <v>81118.4</v>
          </cell>
          <cell r="CK108">
            <v>9506</v>
          </cell>
          <cell r="CL108">
            <v>-4.271</v>
          </cell>
        </row>
        <row r="109">
          <cell r="A109">
            <v>106</v>
          </cell>
        </row>
        <row r="109">
          <cell r="C109" t="str">
            <v>02517</v>
          </cell>
        </row>
        <row r="109">
          <cell r="F109" t="str">
            <v>16</v>
          </cell>
          <cell r="G109" t="str">
            <v>04</v>
          </cell>
          <cell r="H109" t="str">
            <v>TRẦN NGỌC ÁNH</v>
          </cell>
          <cell r="I109" t="str">
            <v>NGUYỄN HẢI ĐĂNG</v>
          </cell>
          <cell r="J109" t="str">
            <v>Đồng hồ đo khí</v>
          </cell>
          <cell r="K109" t="str">
            <v>EQZ Q 100</v>
          </cell>
        </row>
        <row r="109">
          <cell r="M109" t="str">
            <v>556775/2022</v>
          </cell>
        </row>
        <row r="109">
          <cell r="O109" t="str">
            <v>ELGAS</v>
          </cell>
          <cell r="P109">
            <v>50</v>
          </cell>
          <cell r="Q109">
            <v>160</v>
          </cell>
          <cell r="R109">
            <v>32</v>
          </cell>
          <cell r="S109">
            <v>10</v>
          </cell>
          <cell r="T109">
            <v>1.5</v>
          </cell>
        </row>
        <row r="109">
          <cell r="V109">
            <v>20</v>
          </cell>
          <cell r="W109" t="str">
            <v>10</v>
          </cell>
          <cell r="X109" t="str">
            <v>160</v>
          </cell>
        </row>
        <row r="109">
          <cell r="AA109">
            <v>70619</v>
          </cell>
          <cell r="AB109" t="str">
            <v>20/3/2024</v>
          </cell>
          <cell r="AC109" t="str">
            <v>31-3-2025</v>
          </cell>
          <cell r="AD109" t="str">
            <v>CÔNG TY TNHH CÔNG NGHIỆP CHÍNH XÁC VIỆT NAM 1</v>
          </cell>
          <cell r="AE109" t="str">
            <v>CÔNG TY TNHH CÔNG NGHIỆP CHÍNH XÁC VIỆT NAM 1</v>
          </cell>
          <cell r="AF109" t="str">
            <v>Khu CN Khai Quang, phường Khai Quang, Tp. Vĩnh Yên, Tỉnh Vĩnh Phúc, Việt Nam</v>
          </cell>
          <cell r="AG109" t="str">
            <v>TDC Vinh Phuc</v>
          </cell>
          <cell r="AH109">
            <v>22</v>
          </cell>
          <cell r="AI109">
            <v>84</v>
          </cell>
          <cell r="AJ109">
            <v>1</v>
          </cell>
          <cell r="AK109" t="str">
            <v>48</v>
          </cell>
          <cell r="AL109">
            <v>11357</v>
          </cell>
          <cell r="AM109">
            <v>22640</v>
          </cell>
          <cell r="AN109">
            <v>36520</v>
          </cell>
          <cell r="AO109">
            <v>13880</v>
          </cell>
          <cell r="AP109">
            <v>87</v>
          </cell>
          <cell r="AQ109">
            <v>14174.1</v>
          </cell>
          <cell r="AR109">
            <v>14087.1</v>
          </cell>
          <cell r="AS109">
            <v>-1.47</v>
          </cell>
          <cell r="AT109">
            <v>36520</v>
          </cell>
          <cell r="AU109">
            <v>98740</v>
          </cell>
          <cell r="AV109">
            <v>62220</v>
          </cell>
          <cell r="AW109">
            <v>14174.1</v>
          </cell>
          <cell r="AX109">
            <v>77285.9</v>
          </cell>
          <cell r="AY109">
            <v>63111.8</v>
          </cell>
          <cell r="AZ109">
            <v>-1.433</v>
          </cell>
          <cell r="BA109">
            <v>-1.452</v>
          </cell>
          <cell r="BB109">
            <v>-0.037</v>
          </cell>
          <cell r="BC109">
            <v>1.01452</v>
          </cell>
          <cell r="BD109" t="str">
            <v>16</v>
          </cell>
          <cell r="BE109">
            <v>4000</v>
          </cell>
          <cell r="BF109">
            <v>99960</v>
          </cell>
          <cell r="BG109">
            <v>105180</v>
          </cell>
          <cell r="BH109">
            <v>5220</v>
          </cell>
          <cell r="BI109">
            <v>77285.9</v>
          </cell>
          <cell r="BJ109">
            <v>82597.3</v>
          </cell>
          <cell r="BK109">
            <v>5311.40000000001</v>
          </cell>
          <cell r="BL109">
            <v>-1.721</v>
          </cell>
          <cell r="BM109">
            <v>105180</v>
          </cell>
          <cell r="BN109">
            <v>113360</v>
          </cell>
          <cell r="BO109">
            <v>8180</v>
          </cell>
          <cell r="BP109">
            <v>82597.3</v>
          </cell>
          <cell r="BQ109">
            <v>90909.5</v>
          </cell>
          <cell r="BR109">
            <v>8312.2</v>
          </cell>
          <cell r="BS109">
            <v>-1.59</v>
          </cell>
          <cell r="BT109" t="str">
            <v>-1.3656</v>
          </cell>
          <cell r="BU109">
            <v>-0.131</v>
          </cell>
          <cell r="BV109">
            <v>1.00131</v>
          </cell>
          <cell r="BW109">
            <v>10</v>
          </cell>
          <cell r="BX109">
            <v>4000</v>
          </cell>
          <cell r="BY109">
            <v>113560</v>
          </cell>
          <cell r="BZ109">
            <v>117560</v>
          </cell>
          <cell r="CA109">
            <v>4000</v>
          </cell>
          <cell r="CB109">
            <v>90909.5</v>
          </cell>
          <cell r="CC109">
            <v>94868.3</v>
          </cell>
          <cell r="CD109">
            <v>3958.8</v>
          </cell>
          <cell r="CE109">
            <v>1.041</v>
          </cell>
          <cell r="CF109">
            <v>117560</v>
          </cell>
          <cell r="CG109">
            <v>126540</v>
          </cell>
          <cell r="CH109">
            <v>8980</v>
          </cell>
          <cell r="CI109">
            <v>94868.3</v>
          </cell>
          <cell r="CJ109">
            <v>103734.9</v>
          </cell>
          <cell r="CK109">
            <v>8866.59999999999</v>
          </cell>
          <cell r="CL109">
            <v>1.279</v>
          </cell>
        </row>
        <row r="110">
          <cell r="A110">
            <v>107</v>
          </cell>
        </row>
        <row r="110">
          <cell r="C110" t="str">
            <v>02518</v>
          </cell>
        </row>
        <row r="110">
          <cell r="F110" t="str">
            <v>16</v>
          </cell>
          <cell r="G110" t="str">
            <v>04</v>
          </cell>
          <cell r="H110" t="str">
            <v>TRẦN NGỌC ÁNH</v>
          </cell>
          <cell r="I110" t="str">
            <v>NGUYỄN HẢI ĐĂNG</v>
          </cell>
          <cell r="J110" t="str">
            <v>Đồng hồ đo khí</v>
          </cell>
          <cell r="K110" t="str">
            <v>EQZ Q 100</v>
          </cell>
        </row>
        <row r="110">
          <cell r="M110" t="str">
            <v>556550/2021</v>
          </cell>
        </row>
        <row r="110">
          <cell r="O110" t="str">
            <v>ELGAS</v>
          </cell>
          <cell r="P110">
            <v>50</v>
          </cell>
          <cell r="Q110">
            <v>160</v>
          </cell>
          <cell r="R110">
            <v>32</v>
          </cell>
          <cell r="S110">
            <v>10</v>
          </cell>
          <cell r="T110">
            <v>1.5</v>
          </cell>
        </row>
        <row r="110">
          <cell r="V110">
            <v>20</v>
          </cell>
          <cell r="W110" t="str">
            <v>10</v>
          </cell>
          <cell r="X110" t="str">
            <v>160</v>
          </cell>
        </row>
        <row r="110">
          <cell r="AA110">
            <v>70654</v>
          </cell>
          <cell r="AB110" t="str">
            <v>11/4/2024</v>
          </cell>
          <cell r="AC110" t="str">
            <v>30-4-2025</v>
          </cell>
          <cell r="AD110" t="str">
            <v>CÔNG TY TNHH CÔNG NGHIỆP CHÍNH XÁC VIỆT NAM 1</v>
          </cell>
          <cell r="AE110" t="str">
            <v>CÔNG TY TNHH CÔNG NGHIỆP CHÍNH XÁC VIỆT NAM 1</v>
          </cell>
          <cell r="AF110" t="str">
            <v>Khu CN Khai Quang, phường Khai Quang, Tp. Vĩnh Yên, Tỉnh Vĩnh Phúc, Việt Nam</v>
          </cell>
          <cell r="AG110" t="str">
            <v>TDC Vinh Phuc</v>
          </cell>
          <cell r="AH110">
            <v>22</v>
          </cell>
          <cell r="AI110">
            <v>84</v>
          </cell>
          <cell r="AJ110">
            <v>1</v>
          </cell>
          <cell r="AK110" t="str">
            <v>48</v>
          </cell>
          <cell r="AL110">
            <v>20292</v>
          </cell>
          <cell r="AM110">
            <v>42400</v>
          </cell>
          <cell r="AN110">
            <v>55880</v>
          </cell>
          <cell r="AO110">
            <v>13480</v>
          </cell>
          <cell r="AP110">
            <v>160.9</v>
          </cell>
          <cell r="AQ110">
            <v>13678.7</v>
          </cell>
          <cell r="AR110">
            <v>13517.8</v>
          </cell>
          <cell r="AS110">
            <v>-0.28</v>
          </cell>
          <cell r="AT110">
            <v>55880</v>
          </cell>
          <cell r="AU110">
            <v>81020</v>
          </cell>
          <cell r="AV110">
            <v>25140</v>
          </cell>
          <cell r="AW110">
            <v>13678.7</v>
          </cell>
          <cell r="AX110">
            <v>38883.7</v>
          </cell>
          <cell r="AY110">
            <v>25205</v>
          </cell>
          <cell r="AZ110">
            <v>-0.259</v>
          </cell>
          <cell r="BA110">
            <v>-0.27</v>
          </cell>
          <cell r="BB110">
            <v>-0.021</v>
          </cell>
          <cell r="BC110">
            <v>1.0027</v>
          </cell>
          <cell r="BD110" t="str">
            <v>16</v>
          </cell>
          <cell r="BE110">
            <v>4000</v>
          </cell>
          <cell r="BF110">
            <v>82140</v>
          </cell>
          <cell r="BG110">
            <v>87700</v>
          </cell>
          <cell r="BH110">
            <v>5560</v>
          </cell>
          <cell r="BI110">
            <v>38883.7</v>
          </cell>
          <cell r="BJ110">
            <v>44493.6</v>
          </cell>
          <cell r="BK110">
            <v>5609.9</v>
          </cell>
          <cell r="BL110">
            <v>-0.889</v>
          </cell>
          <cell r="BM110">
            <v>87700</v>
          </cell>
          <cell r="BN110">
            <v>96700</v>
          </cell>
          <cell r="BO110">
            <v>9000</v>
          </cell>
          <cell r="BP110">
            <v>44493.6</v>
          </cell>
          <cell r="BQ110">
            <v>53542.8</v>
          </cell>
          <cell r="BR110">
            <v>9049.2</v>
          </cell>
          <cell r="BS110">
            <v>-0.544</v>
          </cell>
          <cell r="BT110">
            <v>-0.717</v>
          </cell>
          <cell r="BU110">
            <v>-0.345</v>
          </cell>
          <cell r="BV110">
            <v>1.00345</v>
          </cell>
          <cell r="BW110">
            <v>10</v>
          </cell>
          <cell r="BX110">
            <v>4000</v>
          </cell>
          <cell r="BY110">
            <v>97020</v>
          </cell>
          <cell r="BZ110">
            <v>101020</v>
          </cell>
          <cell r="CA110">
            <v>4000</v>
          </cell>
          <cell r="CB110">
            <v>53542.8</v>
          </cell>
          <cell r="CC110">
            <v>57630.3</v>
          </cell>
          <cell r="CD110">
            <v>4087.5</v>
          </cell>
          <cell r="CE110">
            <v>-2.141</v>
          </cell>
          <cell r="CF110">
            <v>101020</v>
          </cell>
          <cell r="CG110">
            <v>108980</v>
          </cell>
          <cell r="CH110">
            <v>7960</v>
          </cell>
          <cell r="CI110">
            <v>57630.3</v>
          </cell>
          <cell r="CJ110">
            <v>65757</v>
          </cell>
          <cell r="CK110">
            <v>8126.7</v>
          </cell>
          <cell r="CL110">
            <v>-2.051</v>
          </cell>
        </row>
        <row r="111">
          <cell r="A111">
            <v>108</v>
          </cell>
        </row>
        <row r="111">
          <cell r="C111" t="str">
            <v>02519</v>
          </cell>
        </row>
        <row r="111">
          <cell r="F111" t="str">
            <v>16</v>
          </cell>
          <cell r="G111" t="str">
            <v>04</v>
          </cell>
          <cell r="H111" t="str">
            <v>TRẦN NGỌC ÁNH</v>
          </cell>
          <cell r="I111" t="str">
            <v>NGUYỄN HẢI ĐĂNG</v>
          </cell>
          <cell r="J111" t="str">
            <v>Đồng hồ đo khí</v>
          </cell>
          <cell r="K111" t="str">
            <v>EQZ Q 40</v>
          </cell>
        </row>
        <row r="111">
          <cell r="M111" t="str">
            <v>556511/2021</v>
          </cell>
        </row>
        <row r="111">
          <cell r="O111" t="str">
            <v>ELGAS</v>
          </cell>
          <cell r="P111">
            <v>50</v>
          </cell>
          <cell r="Q111" t="str">
            <v>65</v>
          </cell>
          <cell r="R111" t="str">
            <v>13</v>
          </cell>
          <cell r="S111" t="str">
            <v>5</v>
          </cell>
          <cell r="T111">
            <v>1.5</v>
          </cell>
        </row>
        <row r="111">
          <cell r="V111">
            <v>20</v>
          </cell>
          <cell r="W111" t="str">
            <v>5</v>
          </cell>
          <cell r="X111" t="str">
            <v>65</v>
          </cell>
        </row>
        <row r="111">
          <cell r="AA111">
            <v>70653</v>
          </cell>
          <cell r="AB111" t="str">
            <v>11/4/2024</v>
          </cell>
          <cell r="AC111" t="str">
            <v>30-4-2025</v>
          </cell>
          <cell r="AD111" t="str">
            <v>CÔNG TY TNHH CÔNG NGHIỆP CHÍNH XÁC VIỆT NAM 1</v>
          </cell>
          <cell r="AE111" t="str">
            <v>CÔNG TY TNHH CÔNG NGHIỆP CHÍNH XÁC VIỆT NAM 1</v>
          </cell>
          <cell r="AF111" t="str">
            <v>Khu CN Khai Quang, phường Khai Quang, Tp. Vĩnh Yên, Tỉnh Vĩnh Phúc, Việt Nam</v>
          </cell>
          <cell r="AG111" t="str">
            <v>TDC Vinh Phuc</v>
          </cell>
          <cell r="AH111">
            <v>22</v>
          </cell>
          <cell r="AI111">
            <v>84</v>
          </cell>
          <cell r="AJ111">
            <v>1</v>
          </cell>
          <cell r="AK111" t="str">
            <v>48</v>
          </cell>
          <cell r="AL111">
            <v>23525</v>
          </cell>
          <cell r="AM111">
            <v>45580</v>
          </cell>
          <cell r="AN111">
            <v>64220</v>
          </cell>
          <cell r="AO111">
            <v>18640</v>
          </cell>
          <cell r="AP111">
            <v>248</v>
          </cell>
          <cell r="AQ111">
            <v>18752.9</v>
          </cell>
          <cell r="AR111">
            <v>18504.9</v>
          </cell>
          <cell r="AS111">
            <v>0.73</v>
          </cell>
          <cell r="AT111">
            <v>64220</v>
          </cell>
          <cell r="AU111">
            <v>111820</v>
          </cell>
          <cell r="AV111">
            <v>47600</v>
          </cell>
          <cell r="AW111">
            <v>18752.9</v>
          </cell>
          <cell r="AX111">
            <v>65968.1</v>
          </cell>
          <cell r="AY111">
            <v>47215.2</v>
          </cell>
          <cell r="AZ111">
            <v>0.808</v>
          </cell>
          <cell r="BA111">
            <v>0.769</v>
          </cell>
          <cell r="BB111">
            <v>-0.078</v>
          </cell>
          <cell r="BC111">
            <v>0.99231</v>
          </cell>
          <cell r="BD111" t="str">
            <v>16</v>
          </cell>
          <cell r="BE111">
            <v>4000</v>
          </cell>
          <cell r="BF111">
            <v>112940</v>
          </cell>
          <cell r="BG111">
            <v>118160</v>
          </cell>
          <cell r="BH111">
            <v>5220</v>
          </cell>
          <cell r="BI111">
            <v>65968.1</v>
          </cell>
          <cell r="BJ111">
            <v>71202.8</v>
          </cell>
          <cell r="BK111">
            <v>5234.7</v>
          </cell>
          <cell r="BL111">
            <v>-0.281</v>
          </cell>
          <cell r="BM111">
            <v>118160</v>
          </cell>
          <cell r="BN111">
            <v>126080</v>
          </cell>
          <cell r="BO111">
            <v>7920</v>
          </cell>
          <cell r="BP111">
            <v>71202.8</v>
          </cell>
          <cell r="BQ111">
            <v>79151.7</v>
          </cell>
          <cell r="BR111">
            <v>7948.89999999999</v>
          </cell>
          <cell r="BS111">
            <v>-0.364</v>
          </cell>
          <cell r="BT111">
            <v>-0.323</v>
          </cell>
          <cell r="BU111">
            <v>0.083</v>
          </cell>
          <cell r="BV111">
            <v>0.99917</v>
          </cell>
          <cell r="BW111" t="str">
            <v>5</v>
          </cell>
          <cell r="BX111">
            <v>4000</v>
          </cell>
          <cell r="BY111">
            <v>126580</v>
          </cell>
          <cell r="BZ111">
            <v>130580</v>
          </cell>
          <cell r="CA111">
            <v>4000</v>
          </cell>
          <cell r="CB111">
            <v>79151.7</v>
          </cell>
          <cell r="CC111">
            <v>83230.4</v>
          </cell>
          <cell r="CD111">
            <v>4078.7</v>
          </cell>
          <cell r="CE111">
            <v>-1.93</v>
          </cell>
          <cell r="CF111">
            <v>130580</v>
          </cell>
          <cell r="CG111">
            <v>138320</v>
          </cell>
          <cell r="CH111">
            <v>7740</v>
          </cell>
          <cell r="CI111">
            <v>83230.4</v>
          </cell>
          <cell r="CJ111">
            <v>91098.1</v>
          </cell>
          <cell r="CK111">
            <v>7867.70000000001</v>
          </cell>
          <cell r="CL111">
            <v>-1.623</v>
          </cell>
        </row>
        <row r="112">
          <cell r="A112">
            <v>109</v>
          </cell>
          <cell r="B112" t="str">
            <v>004775</v>
          </cell>
        </row>
        <row r="112">
          <cell r="F112" t="str">
            <v>19</v>
          </cell>
          <cell r="G112" t="str">
            <v>04</v>
          </cell>
          <cell r="H112" t="str">
            <v>TRẦN NGỌC ÁNH</v>
          </cell>
          <cell r="I112" t="str">
            <v>NGUYỄN HẢI ĐĂNG</v>
          </cell>
          <cell r="J112" t="str">
            <v>Đồng hồ đo nước lạnh cơ khí</v>
          </cell>
          <cell r="K112" t="str">
            <v>LXS-32E</v>
          </cell>
        </row>
        <row r="112">
          <cell r="M112" t="str">
            <v>2304032Y0008</v>
          </cell>
        </row>
        <row r="112">
          <cell r="O112" t="str">
            <v>Fuzhou Fuda Meter Co.,Ltd. - Trung Quốc</v>
          </cell>
          <cell r="P112">
            <v>32</v>
          </cell>
          <cell r="Q112">
            <v>6</v>
          </cell>
          <cell r="R112">
            <v>0.48</v>
          </cell>
          <cell r="S112">
            <v>0.12</v>
          </cell>
          <cell r="T112" t="str">
            <v>B</v>
          </cell>
          <cell r="U112">
            <v>100</v>
          </cell>
          <cell r="V112">
            <v>0.5</v>
          </cell>
        </row>
        <row r="112">
          <cell r="Z112" t="str">
            <v>PDM 876-2016</v>
          </cell>
          <cell r="AA112" t="str">
            <v>3A 589457</v>
          </cell>
          <cell r="AB112" t="str">
            <v>19/4/2024</v>
          </cell>
          <cell r="AC112" t="str">
            <v>30-4-2029</v>
          </cell>
          <cell r="AD112" t="str">
            <v>Công ty Cổ phần Xây dựng công trình IPC</v>
          </cell>
          <cell r="AE112" t="str">
            <v>Công ty Cổ phần Xây dựng công trình IPC</v>
          </cell>
        </row>
        <row r="112">
          <cell r="AG112" t="str">
            <v>Minh Hòa</v>
          </cell>
          <cell r="AH112">
            <v>27</v>
          </cell>
          <cell r="AI112">
            <v>78</v>
          </cell>
          <cell r="AJ112">
            <v>6</v>
          </cell>
          <cell r="AK112">
            <v>6</v>
          </cell>
          <cell r="AL112">
            <v>499</v>
          </cell>
          <cell r="AM112">
            <v>1105.5</v>
          </cell>
          <cell r="AN112">
            <v>1611.5</v>
          </cell>
          <cell r="AO112">
            <v>506</v>
          </cell>
          <cell r="AP112">
            <v>0</v>
          </cell>
          <cell r="AQ112">
            <v>514</v>
          </cell>
          <cell r="AR112">
            <v>514</v>
          </cell>
          <cell r="AS112">
            <v>-1.556</v>
          </cell>
          <cell r="AT112">
            <v>1611.5</v>
          </cell>
          <cell r="AU112">
            <v>2116.5</v>
          </cell>
          <cell r="AV112">
            <v>505</v>
          </cell>
          <cell r="AW112">
            <v>0</v>
          </cell>
          <cell r="AX112">
            <v>513.4</v>
          </cell>
          <cell r="AY112">
            <v>513.4</v>
          </cell>
          <cell r="AZ112">
            <v>-1.663</v>
          </cell>
          <cell r="BA112">
            <v>-1.61</v>
          </cell>
          <cell r="BB112">
            <v>0.107</v>
          </cell>
          <cell r="BC112">
            <v>1.0161</v>
          </cell>
          <cell r="BD112">
            <v>0.48</v>
          </cell>
          <cell r="BE112">
            <v>100.6</v>
          </cell>
          <cell r="BF112">
            <v>2138</v>
          </cell>
          <cell r="BG112">
            <v>2239.5</v>
          </cell>
          <cell r="BH112">
            <v>101.5</v>
          </cell>
          <cell r="BI112">
            <v>0</v>
          </cell>
          <cell r="BJ112">
            <v>102.8</v>
          </cell>
          <cell r="BK112">
            <v>102.8</v>
          </cell>
          <cell r="BL112">
            <v>-1.265</v>
          </cell>
          <cell r="BM112">
            <v>2239.5</v>
          </cell>
          <cell r="BN112">
            <v>2340</v>
          </cell>
          <cell r="BO112">
            <v>100.5</v>
          </cell>
          <cell r="BP112">
            <v>0</v>
          </cell>
          <cell r="BQ112">
            <v>101.4</v>
          </cell>
          <cell r="BR112">
            <v>101.4</v>
          </cell>
          <cell r="BS112">
            <v>-0.888</v>
          </cell>
          <cell r="BT112">
            <v>-1.077</v>
          </cell>
          <cell r="BU112">
            <v>-0.377</v>
          </cell>
          <cell r="BV112">
            <v>1.00377</v>
          </cell>
          <cell r="BW112">
            <v>0.12</v>
          </cell>
          <cell r="BX112">
            <v>100.6</v>
          </cell>
          <cell r="BY112">
            <v>2342</v>
          </cell>
          <cell r="BZ112">
            <v>2441.5</v>
          </cell>
          <cell r="CA112">
            <v>99.5</v>
          </cell>
          <cell r="CB112">
            <v>0</v>
          </cell>
          <cell r="CC112">
            <v>99</v>
          </cell>
          <cell r="CD112">
            <v>99</v>
          </cell>
          <cell r="CE112">
            <v>0.505</v>
          </cell>
          <cell r="CF112">
            <v>2441.5</v>
          </cell>
          <cell r="CG112">
            <v>2542.5</v>
          </cell>
          <cell r="CH112">
            <v>101</v>
          </cell>
          <cell r="CI112">
            <v>0</v>
          </cell>
          <cell r="CJ112">
            <v>100.2</v>
          </cell>
          <cell r="CK112">
            <v>100.2</v>
          </cell>
          <cell r="CL112">
            <v>0.798</v>
          </cell>
        </row>
        <row r="113">
          <cell r="A113">
            <v>110</v>
          </cell>
          <cell r="B113" t="str">
            <v>005687</v>
          </cell>
        </row>
        <row r="113">
          <cell r="F113" t="str">
            <v>08</v>
          </cell>
          <cell r="G113" t="str">
            <v>05</v>
          </cell>
          <cell r="H113" t="str">
            <v>TRẦN NGỌC ÁNH</v>
          </cell>
          <cell r="I113" t="str">
            <v>NGUYỄN HẢI ĐĂNG</v>
          </cell>
          <cell r="J113" t="str">
            <v>Đồng hồ đo nước lạnh cơ khí</v>
          </cell>
          <cell r="K113" t="str">
            <v>LXSG-15E</v>
          </cell>
        </row>
        <row r="113">
          <cell r="M113" t="str">
            <v>AUT 21100559</v>
          </cell>
        </row>
        <row r="113">
          <cell r="O113" t="str">
            <v>AUT RESOURCES SDN BHD - Malaysia</v>
          </cell>
          <cell r="P113">
            <v>15</v>
          </cell>
          <cell r="Q113">
            <v>1.5</v>
          </cell>
          <cell r="R113">
            <v>0.12</v>
          </cell>
          <cell r="S113">
            <v>0.03</v>
          </cell>
          <cell r="T113" t="str">
            <v>B</v>
          </cell>
        </row>
        <row r="113">
          <cell r="V113">
            <v>0.02</v>
          </cell>
        </row>
        <row r="113">
          <cell r="Z113" t="str">
            <v>PDM 2851-2017</v>
          </cell>
          <cell r="AA113" t="str">
            <v>3A 589458</v>
          </cell>
          <cell r="AB113" t="str">
            <v>8/5/2024</v>
          </cell>
          <cell r="AC113" t="str">
            <v>31-5-2029</v>
          </cell>
          <cell r="AD113" t="str">
            <v>Công ty Cổ phần Xây lắp Cơ điện HANDICO 6 </v>
          </cell>
          <cell r="AE113" t="str">
            <v>Công ty Cổ phần Xây lắp Cơ điện HANDICO 6 </v>
          </cell>
          <cell r="AF113" t="str">
            <v>Lô TM-DV7, Khu A - Khu đô thị An Vân Dương, p.An Đông, tp.Huế, tỉnh Thừa Thiên Huế, Việt Na,</v>
          </cell>
          <cell r="AG113" t="str">
            <v>CtyHT</v>
          </cell>
          <cell r="AH113">
            <v>28</v>
          </cell>
          <cell r="AI113">
            <v>86</v>
          </cell>
          <cell r="AJ113">
            <v>6</v>
          </cell>
          <cell r="AK113">
            <v>1.5</v>
          </cell>
          <cell r="AL113">
            <v>100.4</v>
          </cell>
          <cell r="AM113">
            <v>34.5</v>
          </cell>
          <cell r="AN113">
            <v>134.1</v>
          </cell>
          <cell r="AO113">
            <v>99.6</v>
          </cell>
          <cell r="AP113">
            <v>0</v>
          </cell>
          <cell r="AQ113">
            <v>99.4</v>
          </cell>
          <cell r="AR113">
            <v>99.4</v>
          </cell>
          <cell r="AS113">
            <v>0.201</v>
          </cell>
          <cell r="AT113">
            <v>134.1</v>
          </cell>
          <cell r="AU113">
            <v>234.1</v>
          </cell>
          <cell r="AV113">
            <v>100</v>
          </cell>
          <cell r="AW113">
            <v>0</v>
          </cell>
          <cell r="AX113">
            <v>100</v>
          </cell>
          <cell r="AY113">
            <v>100</v>
          </cell>
          <cell r="AZ113">
            <v>0</v>
          </cell>
          <cell r="BA113">
            <v>0.101</v>
          </cell>
          <cell r="BB113">
            <v>0.201</v>
          </cell>
          <cell r="BC113">
            <v>0.99899</v>
          </cell>
          <cell r="BD113">
            <v>0.12</v>
          </cell>
          <cell r="BE113">
            <v>10.14</v>
          </cell>
          <cell r="BF113">
            <v>239.9</v>
          </cell>
          <cell r="BG113">
            <v>250.04</v>
          </cell>
          <cell r="BH113">
            <v>10.14</v>
          </cell>
          <cell r="BI113">
            <v>0</v>
          </cell>
          <cell r="BJ113">
            <v>10.2</v>
          </cell>
          <cell r="BK113">
            <v>10.2</v>
          </cell>
          <cell r="BL113">
            <v>-0.588</v>
          </cell>
          <cell r="BM113">
            <v>250.04</v>
          </cell>
          <cell r="BN113">
            <v>260.12</v>
          </cell>
          <cell r="BO113">
            <v>10.08</v>
          </cell>
          <cell r="BP113">
            <v>0</v>
          </cell>
          <cell r="BQ113">
            <v>10.1</v>
          </cell>
          <cell r="BR113">
            <v>10.1</v>
          </cell>
          <cell r="BS113">
            <v>-0.198</v>
          </cell>
          <cell r="BT113">
            <v>-0.393</v>
          </cell>
          <cell r="BU113">
            <v>-0.39</v>
          </cell>
          <cell r="BV113">
            <v>1.0039</v>
          </cell>
          <cell r="BW113">
            <v>0.03</v>
          </cell>
          <cell r="BX113">
            <v>10.14</v>
          </cell>
          <cell r="BY113">
            <v>260.78</v>
          </cell>
          <cell r="BZ113">
            <v>270.84</v>
          </cell>
          <cell r="CA113">
            <v>10.06</v>
          </cell>
          <cell r="CB113">
            <v>0</v>
          </cell>
          <cell r="CC113">
            <v>10.1</v>
          </cell>
          <cell r="CD113">
            <v>10.1</v>
          </cell>
          <cell r="CE113">
            <v>-0.396</v>
          </cell>
          <cell r="CF113">
            <v>270.84</v>
          </cell>
          <cell r="CG113">
            <v>280.98</v>
          </cell>
          <cell r="CH113">
            <v>10.14</v>
          </cell>
          <cell r="CI113">
            <v>0</v>
          </cell>
          <cell r="CJ113">
            <v>10.2</v>
          </cell>
          <cell r="CK113">
            <v>10.2</v>
          </cell>
          <cell r="CL113">
            <v>-0.588</v>
          </cell>
        </row>
        <row r="114">
          <cell r="A114">
            <v>111</v>
          </cell>
          <cell r="B114" t="str">
            <v>005688</v>
          </cell>
        </row>
        <row r="114">
          <cell r="F114" t="str">
            <v>08</v>
          </cell>
          <cell r="G114" t="str">
            <v>05</v>
          </cell>
          <cell r="H114" t="str">
            <v>TRẦN NGỌC ÁNH</v>
          </cell>
          <cell r="I114" t="str">
            <v>NGUYỄN HẢI ĐĂNG</v>
          </cell>
          <cell r="J114" t="str">
            <v>Đồng hồ đo nước lạnh cơ khí</v>
          </cell>
          <cell r="K114" t="str">
            <v>LXSG-15E</v>
          </cell>
        </row>
        <row r="114">
          <cell r="M114" t="str">
            <v>AUT 21100524</v>
          </cell>
        </row>
        <row r="114">
          <cell r="O114" t="str">
            <v>AUT RESOURCES SDN BHD - Malaysia</v>
          </cell>
          <cell r="P114">
            <v>15</v>
          </cell>
          <cell r="Q114">
            <v>1.5</v>
          </cell>
          <cell r="R114">
            <v>0.12</v>
          </cell>
          <cell r="S114">
            <v>0.03</v>
          </cell>
          <cell r="T114" t="str">
            <v>B</v>
          </cell>
        </row>
        <row r="114">
          <cell r="V114">
            <v>0.02</v>
          </cell>
        </row>
        <row r="114">
          <cell r="Z114" t="str">
            <v>PDM 2851-2017</v>
          </cell>
          <cell r="AA114" t="str">
            <v>3A589459</v>
          </cell>
          <cell r="AB114" t="str">
            <v>8/5/2024</v>
          </cell>
          <cell r="AC114" t="str">
            <v>31-5-2029</v>
          </cell>
          <cell r="AD114" t="str">
            <v>Công ty Cổ phần Xây lắp Cơ điện HANDICO 6 </v>
          </cell>
          <cell r="AE114" t="str">
            <v>Công ty Cổ phần Xây lắp Cơ điện HANDICO 6 </v>
          </cell>
          <cell r="AF114" t="str">
            <v>Lô TM-DV7, Khu A - Khu đô thị An Vân Dương, p.An Đông, tp.Huế, tỉnh Thừa Thiên Huế, Việt Na,</v>
          </cell>
          <cell r="AG114" t="str">
            <v>CtyHT</v>
          </cell>
          <cell r="AH114">
            <v>28</v>
          </cell>
          <cell r="AI114">
            <v>86</v>
          </cell>
          <cell r="AJ114">
            <v>6</v>
          </cell>
          <cell r="AK114">
            <v>1.5</v>
          </cell>
          <cell r="AL114">
            <v>99.6</v>
          </cell>
          <cell r="AM114">
            <v>12.02</v>
          </cell>
          <cell r="AN114">
            <v>111.62</v>
          </cell>
          <cell r="AO114">
            <v>99.6</v>
          </cell>
          <cell r="AP114">
            <v>0</v>
          </cell>
          <cell r="AQ114">
            <v>98.6</v>
          </cell>
          <cell r="AR114">
            <v>98.6</v>
          </cell>
          <cell r="AS114">
            <v>1.014</v>
          </cell>
          <cell r="AT114">
            <v>111.62</v>
          </cell>
          <cell r="AU114">
            <v>212.62</v>
          </cell>
          <cell r="AV114">
            <v>101</v>
          </cell>
          <cell r="AW114">
            <v>0</v>
          </cell>
          <cell r="AX114">
            <v>100.1</v>
          </cell>
          <cell r="AY114">
            <v>100.1</v>
          </cell>
          <cell r="AZ114">
            <v>0.891</v>
          </cell>
          <cell r="BA114">
            <v>0.953</v>
          </cell>
          <cell r="BB114">
            <v>0.123</v>
          </cell>
          <cell r="BC114">
            <v>0.99047</v>
          </cell>
          <cell r="BD114">
            <v>0.12</v>
          </cell>
          <cell r="BE114">
            <v>10.08</v>
          </cell>
          <cell r="BF114">
            <v>217.82</v>
          </cell>
          <cell r="BG114">
            <v>227.9</v>
          </cell>
          <cell r="BH114">
            <v>10.08</v>
          </cell>
          <cell r="BI114">
            <v>0</v>
          </cell>
          <cell r="BJ114">
            <v>10</v>
          </cell>
          <cell r="BK114">
            <v>10</v>
          </cell>
          <cell r="BL114">
            <v>0.8</v>
          </cell>
          <cell r="BM114">
            <v>227.9</v>
          </cell>
          <cell r="BN114">
            <v>238.04</v>
          </cell>
          <cell r="BO114">
            <v>10.14</v>
          </cell>
          <cell r="BP114">
            <v>0</v>
          </cell>
          <cell r="BQ114">
            <v>10.1</v>
          </cell>
          <cell r="BR114">
            <v>10.1</v>
          </cell>
          <cell r="BS114">
            <v>0.396</v>
          </cell>
          <cell r="BT114">
            <v>0.598</v>
          </cell>
          <cell r="BU114">
            <v>0.404</v>
          </cell>
          <cell r="BV114">
            <v>0.99596</v>
          </cell>
          <cell r="BW114">
            <v>0.03</v>
          </cell>
          <cell r="BX114">
            <v>10.1</v>
          </cell>
          <cell r="BY114">
            <v>239.46</v>
          </cell>
          <cell r="BZ114">
            <v>249.5</v>
          </cell>
          <cell r="CA114">
            <v>10.04</v>
          </cell>
          <cell r="CB114">
            <v>0</v>
          </cell>
          <cell r="CC114">
            <v>10.5</v>
          </cell>
          <cell r="CD114">
            <v>10.5</v>
          </cell>
          <cell r="CE114">
            <v>-4.381</v>
          </cell>
          <cell r="CF114">
            <v>249.5</v>
          </cell>
          <cell r="CG114">
            <v>259.44</v>
          </cell>
          <cell r="CH114">
            <v>9.94</v>
          </cell>
          <cell r="CI114">
            <v>0</v>
          </cell>
          <cell r="CJ114">
            <v>10.4</v>
          </cell>
          <cell r="CK114">
            <v>10.4</v>
          </cell>
          <cell r="CL114">
            <v>-4.423</v>
          </cell>
        </row>
        <row r="115">
          <cell r="A115">
            <v>112</v>
          </cell>
          <cell r="B115" t="str">
            <v>005789</v>
          </cell>
        </row>
        <row r="115">
          <cell r="F115" t="str">
            <v>14</v>
          </cell>
          <cell r="G115" t="str">
            <v>05</v>
          </cell>
          <cell r="H115" t="str">
            <v>TRẦN NGỌC ÁNH</v>
          </cell>
          <cell r="I115" t="str">
            <v>NGUYỄN HẢI ĐĂNG</v>
          </cell>
          <cell r="J115" t="str">
            <v>Đồng hồ đo nước lạnh cơ khí</v>
          </cell>
          <cell r="K115" t="str">
            <v>JS16-07</v>
          </cell>
        </row>
        <row r="115">
          <cell r="M115" t="str">
            <v>79079012</v>
          </cell>
        </row>
        <row r="115">
          <cell r="O115" t="str">
            <v>Apator Powogaz S.A. - Ba Lan</v>
          </cell>
          <cell r="P115">
            <v>40</v>
          </cell>
          <cell r="Q115">
            <v>16</v>
          </cell>
          <cell r="R115">
            <v>0.256</v>
          </cell>
          <cell r="S115">
            <v>0.16</v>
          </cell>
          <cell r="T115">
            <v>2</v>
          </cell>
          <cell r="U115">
            <v>100</v>
          </cell>
          <cell r="V115">
            <v>1</v>
          </cell>
        </row>
        <row r="115">
          <cell r="Z115" t="str">
            <v>PDM 1081-2024</v>
          </cell>
          <cell r="AA115" t="str">
            <v>3A 597921</v>
          </cell>
          <cell r="AB115" t="str">
            <v>14/5/2024</v>
          </cell>
          <cell r="AC115" t="str">
            <v>31-5-2029</v>
          </cell>
          <cell r="AD115" t="str">
            <v>CÔNG TY CỔ PHẦN KINH DOANH NƯỚC SẠCH VÀ VẬT TƯ NGÀNH NƯỚC THANH BÌNH</v>
          </cell>
          <cell r="AE115" t="str">
            <v>CÔNG TY CỔ PHẦN KINH DOANH NƯỚC SẠCH VÀ VẬT TƯ NGÀNH NƯỚC THANH BÌNH</v>
          </cell>
          <cell r="AF115" t="str">
            <v>Tổ dân phố Ngoại Trình, thị trấn Diêm Điền, huyện Thái Thụy, tỉnh Thái Bình, Việt Nam</v>
          </cell>
          <cell r="AG115" t="str">
            <v>SơnNguyên</v>
          </cell>
          <cell r="AH115">
            <v>29</v>
          </cell>
          <cell r="AI115">
            <v>68</v>
          </cell>
          <cell r="AJ115">
            <v>6</v>
          </cell>
          <cell r="AK115">
            <v>5.6</v>
          </cell>
          <cell r="AL115">
            <v>504</v>
          </cell>
          <cell r="AM115">
            <v>2270</v>
          </cell>
          <cell r="AN115">
            <v>2772</v>
          </cell>
          <cell r="AO115">
            <v>502</v>
          </cell>
          <cell r="AP115">
            <v>0</v>
          </cell>
          <cell r="AQ115">
            <v>507.4</v>
          </cell>
          <cell r="AR115">
            <v>507.4</v>
          </cell>
          <cell r="AS115">
            <v>-1.064</v>
          </cell>
          <cell r="AT115">
            <v>2772</v>
          </cell>
          <cell r="AU115">
            <v>3279</v>
          </cell>
          <cell r="AV115">
            <v>507</v>
          </cell>
          <cell r="AW115">
            <v>0</v>
          </cell>
          <cell r="AX115">
            <v>512.3</v>
          </cell>
          <cell r="AY115">
            <v>512.3</v>
          </cell>
          <cell r="AZ115">
            <v>-1.045</v>
          </cell>
          <cell r="BA115">
            <v>-1.055</v>
          </cell>
          <cell r="BB115">
            <v>-0.019</v>
          </cell>
          <cell r="BC115">
            <v>1.01055</v>
          </cell>
          <cell r="BD115">
            <v>0.256</v>
          </cell>
          <cell r="BE115">
            <v>506</v>
          </cell>
          <cell r="BF115">
            <v>3287</v>
          </cell>
          <cell r="BG115">
            <v>3789</v>
          </cell>
          <cell r="BH115">
            <v>502</v>
          </cell>
          <cell r="BI115">
            <v>0</v>
          </cell>
          <cell r="BJ115">
            <v>505.4</v>
          </cell>
          <cell r="BK115">
            <v>505.4</v>
          </cell>
          <cell r="BL115">
            <v>-0.673</v>
          </cell>
          <cell r="BM115">
            <v>3789</v>
          </cell>
          <cell r="BN115">
            <v>4287</v>
          </cell>
          <cell r="BO115">
            <v>498</v>
          </cell>
          <cell r="BP115">
            <v>0</v>
          </cell>
          <cell r="BQ115">
            <v>499.9</v>
          </cell>
          <cell r="BR115">
            <v>499.9</v>
          </cell>
          <cell r="BS115">
            <v>-0.38</v>
          </cell>
          <cell r="BT115">
            <v>-0.527</v>
          </cell>
          <cell r="BU115">
            <v>-0.293</v>
          </cell>
          <cell r="BV115">
            <v>1.00293</v>
          </cell>
          <cell r="BW115">
            <v>0.16</v>
          </cell>
          <cell r="BX115">
            <v>504</v>
          </cell>
          <cell r="BY115">
            <v>4292</v>
          </cell>
          <cell r="BZ115">
            <v>4798</v>
          </cell>
          <cell r="CA115">
            <v>506</v>
          </cell>
          <cell r="CB115">
            <v>0</v>
          </cell>
          <cell r="CC115">
            <v>530.1</v>
          </cell>
          <cell r="CD115">
            <v>530.1</v>
          </cell>
          <cell r="CE115">
            <v>-4.546</v>
          </cell>
          <cell r="CF115">
            <v>4798</v>
          </cell>
          <cell r="CG115">
            <v>5299</v>
          </cell>
          <cell r="CH115">
            <v>501</v>
          </cell>
          <cell r="CI115">
            <v>0</v>
          </cell>
          <cell r="CJ115">
            <v>524.7</v>
          </cell>
          <cell r="CK115">
            <v>524.7</v>
          </cell>
          <cell r="CL115">
            <v>-4.517</v>
          </cell>
        </row>
        <row r="116">
          <cell r="A116">
            <v>113</v>
          </cell>
        </row>
        <row r="116">
          <cell r="C116" t="str">
            <v>03206</v>
          </cell>
        </row>
        <row r="116">
          <cell r="F116" t="str">
            <v>16</v>
          </cell>
          <cell r="G116" t="str">
            <v>05</v>
          </cell>
          <cell r="H116" t="str">
            <v>NGUYỄN HẢI ĐĂNG</v>
          </cell>
          <cell r="I116" t="str">
            <v>NGUYỄN VÕ HOÀNG</v>
          </cell>
          <cell r="J116" t="str">
            <v>Áp kế hiện số</v>
          </cell>
          <cell r="K116" t="str">
            <v>261GS</v>
          </cell>
        </row>
        <row r="116">
          <cell r="M116" t="str">
            <v>3K646620041604</v>
          </cell>
        </row>
        <row r="116">
          <cell r="O116" t="str">
            <v>ABB - Anh</v>
          </cell>
        </row>
        <row r="116">
          <cell r="T116">
            <v>0.1</v>
          </cell>
        </row>
        <row r="116">
          <cell r="V116">
            <v>0.01</v>
          </cell>
          <cell r="W116">
            <v>0</v>
          </cell>
          <cell r="X116">
            <v>20</v>
          </cell>
        </row>
        <row r="116">
          <cell r="AA116">
            <v>76245</v>
          </cell>
          <cell r="AB116" t="str">
            <v>16/5/2024</v>
          </cell>
          <cell r="AC116">
            <v>45808</v>
          </cell>
          <cell r="AD116" t="str">
            <v>Phòng thí nghiệm tổng hợp - VIỆN BƠM VÀ THIẾT BỊ THỦY LỢI</v>
          </cell>
          <cell r="AE116" t="str">
            <v>Phòng thí nghiệm tổng hợp - VIỆN BƠM VÀ THIẾT BỊ THỦY LỢI</v>
          </cell>
        </row>
        <row r="116">
          <cell r="AG116" t="str">
            <v>Vawr 2</v>
          </cell>
          <cell r="AH116">
            <v>29</v>
          </cell>
          <cell r="AI116">
            <v>67</v>
          </cell>
          <cell r="AJ116">
            <v>9</v>
          </cell>
        </row>
        <row r="117">
          <cell r="A117">
            <v>114</v>
          </cell>
          <cell r="B117" t="str">
            <v>005864</v>
          </cell>
        </row>
        <row r="117">
          <cell r="F117" t="str">
            <v>16</v>
          </cell>
          <cell r="G117" t="str">
            <v>05</v>
          </cell>
          <cell r="H117" t="str">
            <v>TRẦN NGỌC ÁNH</v>
          </cell>
          <cell r="I117" t="str">
            <v>NGUYỄN HẢI ĐĂNG</v>
          </cell>
          <cell r="J117" t="str">
            <v>Đồng hồ đo nước lạnh có cơ cấu điện tử</v>
          </cell>
          <cell r="K117" t="str">
            <v>SU050-KR</v>
          </cell>
        </row>
        <row r="117">
          <cell r="M117" t="str">
            <v>V02563</v>
          </cell>
        </row>
        <row r="117">
          <cell r="O117" t="str">
            <v>Aichi Tokei Denki Co.,Ltd. - Nhật Bản</v>
          </cell>
          <cell r="P117">
            <v>50</v>
          </cell>
          <cell r="Q117">
            <v>40</v>
          </cell>
          <cell r="R117">
            <v>0.32</v>
          </cell>
          <cell r="S117">
            <v>0.2</v>
          </cell>
          <cell r="T117">
            <v>2</v>
          </cell>
          <cell r="U117">
            <v>200</v>
          </cell>
          <cell r="V117">
            <v>0.1</v>
          </cell>
        </row>
        <row r="117">
          <cell r="Z117" t="str">
            <v>PDM 522-2017</v>
          </cell>
          <cell r="AA117" t="str">
            <v>3A 589460</v>
          </cell>
          <cell r="AB117" t="str">
            <v>16/5/2024</v>
          </cell>
          <cell r="AC117" t="str">
            <v>31-5-2027</v>
          </cell>
          <cell r="AD117" t="str">
            <v>Công ty Cổ phần Đầu tư Thương mại Xuất nhập khẩu Phú Thái</v>
          </cell>
          <cell r="AE117" t="str">
            <v>Công ty Cổ phần Đầu tư Thương mại Xuất nhập khẩu Phú Thái</v>
          </cell>
        </row>
        <row r="117">
          <cell r="AG117" t="str">
            <v>Phú Thái</v>
          </cell>
          <cell r="AH117">
            <v>27</v>
          </cell>
          <cell r="AI117">
            <v>70</v>
          </cell>
          <cell r="AJ117">
            <v>6</v>
          </cell>
          <cell r="AK117">
            <v>14</v>
          </cell>
          <cell r="AL117">
            <v>499</v>
          </cell>
          <cell r="AM117">
            <v>101</v>
          </cell>
          <cell r="AN117">
            <v>600</v>
          </cell>
          <cell r="AO117">
            <v>499</v>
          </cell>
          <cell r="AP117">
            <v>0</v>
          </cell>
          <cell r="AQ117">
            <v>491.9</v>
          </cell>
          <cell r="AR117">
            <v>491.9</v>
          </cell>
          <cell r="AS117">
            <v>1.443</v>
          </cell>
          <cell r="AT117">
            <v>600</v>
          </cell>
          <cell r="AU117">
            <v>1103</v>
          </cell>
          <cell r="AV117">
            <v>503</v>
          </cell>
          <cell r="AW117">
            <v>0</v>
          </cell>
          <cell r="AX117">
            <v>497.2</v>
          </cell>
          <cell r="AY117">
            <v>497.2</v>
          </cell>
          <cell r="AZ117">
            <v>1.153</v>
          </cell>
          <cell r="BA117">
            <v>1.298</v>
          </cell>
          <cell r="BB117">
            <v>0.29</v>
          </cell>
          <cell r="BC117">
            <v>0.98702</v>
          </cell>
          <cell r="BD117">
            <v>0.32</v>
          </cell>
          <cell r="BE117">
            <v>24.85</v>
          </cell>
          <cell r="BF117">
            <v>1108.4</v>
          </cell>
          <cell r="BG117">
            <v>1133.4</v>
          </cell>
          <cell r="BH117">
            <v>25</v>
          </cell>
          <cell r="BI117">
            <v>0</v>
          </cell>
          <cell r="BJ117">
            <v>24.7</v>
          </cell>
          <cell r="BK117">
            <v>24.7</v>
          </cell>
          <cell r="BL117">
            <v>1.215</v>
          </cell>
          <cell r="BM117">
            <v>1133.4</v>
          </cell>
          <cell r="BN117">
            <v>1158.3</v>
          </cell>
          <cell r="BO117">
            <v>24.9000000000001</v>
          </cell>
          <cell r="BP117">
            <v>0</v>
          </cell>
          <cell r="BQ117">
            <v>24.6</v>
          </cell>
          <cell r="BR117">
            <v>24.6</v>
          </cell>
          <cell r="BS117">
            <v>1.22</v>
          </cell>
          <cell r="BT117">
            <v>1.218</v>
          </cell>
          <cell r="BU117">
            <v>-0.005</v>
          </cell>
          <cell r="BV117">
            <v>1.00005</v>
          </cell>
          <cell r="BW117">
            <v>0.2</v>
          </cell>
          <cell r="BX117">
            <v>24.95</v>
          </cell>
          <cell r="BY117">
            <v>1164.4</v>
          </cell>
          <cell r="BZ117">
            <v>1189.4</v>
          </cell>
          <cell r="CA117">
            <v>25</v>
          </cell>
          <cell r="CB117">
            <v>0</v>
          </cell>
          <cell r="CC117">
            <v>26.1</v>
          </cell>
          <cell r="CD117">
            <v>26.1</v>
          </cell>
          <cell r="CE117">
            <v>-4.215</v>
          </cell>
          <cell r="CF117">
            <v>1189.4</v>
          </cell>
          <cell r="CG117">
            <v>1214.4</v>
          </cell>
          <cell r="CH117">
            <v>25</v>
          </cell>
          <cell r="CI117">
            <v>0</v>
          </cell>
          <cell r="CJ117">
            <v>26.1</v>
          </cell>
          <cell r="CK117">
            <v>26.1</v>
          </cell>
          <cell r="CL117">
            <v>-4.215</v>
          </cell>
        </row>
        <row r="118">
          <cell r="A118">
            <v>115</v>
          </cell>
          <cell r="B118" t="str">
            <v>005865</v>
          </cell>
        </row>
        <row r="118">
          <cell r="F118" t="str">
            <v>17</v>
          </cell>
          <cell r="G118" t="str">
            <v>05</v>
          </cell>
          <cell r="H118" t="str">
            <v>TRẦN NGỌC ÁNH</v>
          </cell>
          <cell r="I118" t="str">
            <v>NGUYỄN HẢI ĐĂNG</v>
          </cell>
          <cell r="J118" t="str">
            <v>Đồng hồ đo nước lạnh có cơ cấu điện tử</v>
          </cell>
          <cell r="K118" t="str">
            <v>SU150-KR</v>
          </cell>
        </row>
        <row r="118">
          <cell r="M118" t="str">
            <v>V01788</v>
          </cell>
        </row>
        <row r="118">
          <cell r="O118" t="str">
            <v>Aichi Tokei Denki Co.,Ltd. - Nhật Bản</v>
          </cell>
          <cell r="P118">
            <v>150</v>
          </cell>
          <cell r="Q118">
            <v>400</v>
          </cell>
          <cell r="R118">
            <v>3.2</v>
          </cell>
          <cell r="S118">
            <v>2</v>
          </cell>
          <cell r="T118">
            <v>2</v>
          </cell>
          <cell r="U118">
            <v>200</v>
          </cell>
          <cell r="V118">
            <v>1</v>
          </cell>
        </row>
        <row r="118">
          <cell r="Z118" t="str">
            <v>PDM 528-2017</v>
          </cell>
          <cell r="AA118" t="str">
            <v>3A 589461</v>
          </cell>
          <cell r="AB118" t="str">
            <v>16/5/2024</v>
          </cell>
          <cell r="AC118" t="str">
            <v>31-5-2027</v>
          </cell>
          <cell r="AD118" t="str">
            <v>Công ty Cổ phần Đô thị Amata Hạ Long</v>
          </cell>
          <cell r="AE118" t="str">
            <v>Công ty Cổ phần Đô thị Amata Hạ Long</v>
          </cell>
        </row>
        <row r="118">
          <cell r="AG118" t="str">
            <v>KD_2</v>
          </cell>
          <cell r="AH118">
            <v>27</v>
          </cell>
          <cell r="AI118">
            <v>70</v>
          </cell>
          <cell r="AJ118">
            <v>6</v>
          </cell>
          <cell r="AK118">
            <v>140</v>
          </cell>
          <cell r="AL118">
            <v>23387</v>
          </cell>
          <cell r="AM118">
            <v>830</v>
          </cell>
          <cell r="AN118">
            <v>11593</v>
          </cell>
          <cell r="AO118">
            <v>10763</v>
          </cell>
          <cell r="AP118">
            <v>103.6</v>
          </cell>
          <cell r="AQ118">
            <v>10850.5</v>
          </cell>
          <cell r="AR118">
            <v>10746.9</v>
          </cell>
          <cell r="AS118">
            <v>0.15</v>
          </cell>
          <cell r="AT118">
            <v>11593</v>
          </cell>
          <cell r="AU118">
            <v>53441</v>
          </cell>
          <cell r="AV118">
            <v>41848</v>
          </cell>
          <cell r="AW118">
            <v>10850.5</v>
          </cell>
          <cell r="AX118">
            <v>52748.8</v>
          </cell>
          <cell r="AY118">
            <v>41898.3</v>
          </cell>
          <cell r="AZ118">
            <v>-0.12</v>
          </cell>
          <cell r="BA118">
            <v>0.015</v>
          </cell>
          <cell r="BB118">
            <v>0.27</v>
          </cell>
          <cell r="BC118">
            <v>0.99985</v>
          </cell>
          <cell r="BD118">
            <v>3.2</v>
          </cell>
          <cell r="BE118">
            <v>501</v>
          </cell>
          <cell r="BF118">
            <v>53507</v>
          </cell>
          <cell r="BG118">
            <v>54006</v>
          </cell>
          <cell r="BH118">
            <v>499</v>
          </cell>
          <cell r="BI118">
            <v>0</v>
          </cell>
          <cell r="BJ118">
            <v>507.7</v>
          </cell>
          <cell r="BK118">
            <v>507.7</v>
          </cell>
          <cell r="BL118">
            <v>-1.714</v>
          </cell>
          <cell r="BM118">
            <v>54006</v>
          </cell>
          <cell r="BN118">
            <v>54510</v>
          </cell>
          <cell r="BO118">
            <v>504</v>
          </cell>
          <cell r="BP118">
            <v>0</v>
          </cell>
          <cell r="BQ118">
            <v>512.3</v>
          </cell>
          <cell r="BR118">
            <v>512.3</v>
          </cell>
          <cell r="BS118">
            <v>-1.62</v>
          </cell>
          <cell r="BT118">
            <v>-1.667</v>
          </cell>
          <cell r="BU118">
            <v>-0.094</v>
          </cell>
          <cell r="BV118">
            <v>1.00094</v>
          </cell>
          <cell r="BW118">
            <v>2</v>
          </cell>
          <cell r="BX118">
            <v>507</v>
          </cell>
          <cell r="BY118">
            <v>54579</v>
          </cell>
          <cell r="BZ118">
            <v>55081</v>
          </cell>
          <cell r="CA118">
            <v>502</v>
          </cell>
          <cell r="CB118">
            <v>0</v>
          </cell>
          <cell r="CC118">
            <v>508.1</v>
          </cell>
          <cell r="CD118">
            <v>508.1</v>
          </cell>
          <cell r="CE118">
            <v>-1.201</v>
          </cell>
          <cell r="CF118">
            <v>55081</v>
          </cell>
          <cell r="CG118">
            <v>55579</v>
          </cell>
          <cell r="CH118">
            <v>498</v>
          </cell>
          <cell r="CI118">
            <v>0</v>
          </cell>
          <cell r="CJ118">
            <v>503.1</v>
          </cell>
          <cell r="CK118">
            <v>503.1</v>
          </cell>
          <cell r="CL118">
            <v>-1.014</v>
          </cell>
        </row>
        <row r="119">
          <cell r="A119">
            <v>116</v>
          </cell>
        </row>
        <row r="119">
          <cell r="C119" t="str">
            <v>03367</v>
          </cell>
        </row>
        <row r="119">
          <cell r="F119" t="str">
            <v>20</v>
          </cell>
          <cell r="G119" t="str">
            <v>05</v>
          </cell>
          <cell r="H119" t="str">
            <v>NGUYỄN HẢI ĐĂNG</v>
          </cell>
          <cell r="I119" t="str">
            <v>TRIỆU THỊ HƯỜNG</v>
          </cell>
          <cell r="J119" t="str">
            <v>Lưu lượng kế chất lỏng</v>
          </cell>
          <cell r="K119" t="str">
            <v>FSSD1YY1-YY
FSSE1YC1-11</v>
          </cell>
          <cell r="L119" t="str">
            <v>FSC S10B4-10E</v>
          </cell>
          <cell r="M119" t="str">
            <v>N1G1115T
N3L1011T</v>
          </cell>
          <cell r="N119" t="str">
            <v>N1G1116T</v>
          </cell>
          <cell r="O119" t="str">
            <v>Ultrasonic Flowmeter (FUJI) - Nhật Bản</v>
          </cell>
          <cell r="P119">
            <v>15</v>
          </cell>
          <cell r="Q119">
            <v>127000</v>
          </cell>
          <cell r="R119">
            <v>63500</v>
          </cell>
          <cell r="S119">
            <v>0</v>
          </cell>
          <cell r="T119">
            <v>2</v>
          </cell>
        </row>
        <row r="119">
          <cell r="V119">
            <v>1</v>
          </cell>
          <cell r="W119">
            <v>0</v>
          </cell>
          <cell r="X119">
            <v>254000</v>
          </cell>
          <cell r="Y119">
            <v>1</v>
          </cell>
        </row>
        <row r="119">
          <cell r="AA119" t="str">
            <v>76246</v>
          </cell>
          <cell r="AB119" t="str">
            <v>20/5/2024</v>
          </cell>
          <cell r="AC119" t="str">
            <v>31-5-2025</v>
          </cell>
          <cell r="AD119" t="str">
            <v>Phòng thí nghiệm tổng hợp - VIỆN BƠM VÀ THIẾT BỊ THỦY LỢI</v>
          </cell>
          <cell r="AE119" t="str">
            <v>Phòng thí nghiệm tổng hợp - VIỆN BƠM VÀ THIẾT BỊ THỦY LỢI</v>
          </cell>
        </row>
        <row r="119">
          <cell r="AG119" t="str">
            <v>Vawr2</v>
          </cell>
          <cell r="AH119">
            <v>29</v>
          </cell>
          <cell r="AI119">
            <v>68</v>
          </cell>
          <cell r="AJ119">
            <v>3</v>
          </cell>
          <cell r="AK119">
            <v>21</v>
          </cell>
          <cell r="AL119">
            <v>1926</v>
          </cell>
          <cell r="AM119">
            <v>528</v>
          </cell>
          <cell r="AN119">
            <v>1731</v>
          </cell>
          <cell r="AO119">
            <v>1203</v>
          </cell>
          <cell r="AP119">
            <v>156.4</v>
          </cell>
          <cell r="AQ119">
            <v>1353.1</v>
          </cell>
          <cell r="AR119">
            <v>1196.7</v>
          </cell>
          <cell r="AS119">
            <v>0.526</v>
          </cell>
          <cell r="AT119">
            <v>1731</v>
          </cell>
          <cell r="AU119">
            <v>4582</v>
          </cell>
          <cell r="AV119">
            <v>2851</v>
          </cell>
          <cell r="AW119">
            <v>1353.1</v>
          </cell>
          <cell r="AX119">
            <v>4188.4</v>
          </cell>
          <cell r="AY119">
            <v>2835.3</v>
          </cell>
          <cell r="AZ119">
            <v>0.551</v>
          </cell>
          <cell r="BA119">
            <v>0.539</v>
          </cell>
          <cell r="BB119">
            <v>-0.025</v>
          </cell>
          <cell r="BC119">
            <v>0.99461</v>
          </cell>
          <cell r="BD119">
            <v>30</v>
          </cell>
          <cell r="BE119">
            <v>4042</v>
          </cell>
          <cell r="BF119">
            <v>5274</v>
          </cell>
          <cell r="BG119">
            <v>12534</v>
          </cell>
          <cell r="BH119">
            <v>7260</v>
          </cell>
          <cell r="BI119">
            <v>4188.4</v>
          </cell>
          <cell r="BJ119">
            <v>11583</v>
          </cell>
          <cell r="BK119">
            <v>7394.6</v>
          </cell>
          <cell r="BL119">
            <v>-1.82</v>
          </cell>
          <cell r="BM119">
            <v>12534</v>
          </cell>
          <cell r="BN119">
            <v>18804</v>
          </cell>
          <cell r="BO119">
            <v>6270</v>
          </cell>
          <cell r="BP119">
            <v>11583</v>
          </cell>
          <cell r="BQ119">
            <v>17943.9</v>
          </cell>
          <cell r="BR119">
            <v>6360.9</v>
          </cell>
          <cell r="BS119">
            <v>-1.429</v>
          </cell>
          <cell r="BT119">
            <v>-1.625</v>
          </cell>
          <cell r="BU119">
            <v>-0.391</v>
          </cell>
          <cell r="BV119">
            <v>1.00391</v>
          </cell>
          <cell r="BW119">
            <v>0</v>
          </cell>
          <cell r="BX119">
            <v>502</v>
          </cell>
          <cell r="BY119">
            <v>18804</v>
          </cell>
          <cell r="BZ119">
            <v>19301</v>
          </cell>
          <cell r="CA119">
            <v>497</v>
          </cell>
          <cell r="CB119">
            <v>0</v>
          </cell>
          <cell r="CC119">
            <v>498.1</v>
          </cell>
          <cell r="CD119">
            <v>498.1</v>
          </cell>
          <cell r="CE119">
            <v>-0.221</v>
          </cell>
          <cell r="CF119">
            <v>19301</v>
          </cell>
          <cell r="CG119">
            <v>19806</v>
          </cell>
          <cell r="CH119">
            <v>505</v>
          </cell>
          <cell r="CI119">
            <v>0</v>
          </cell>
          <cell r="CJ119">
            <v>504.2</v>
          </cell>
          <cell r="CK119">
            <v>504.2</v>
          </cell>
          <cell r="CL119">
            <v>0.159</v>
          </cell>
        </row>
        <row r="120">
          <cell r="A120">
            <v>117</v>
          </cell>
        </row>
        <row r="120">
          <cell r="C120" t="str">
            <v>03372</v>
          </cell>
        </row>
        <row r="120">
          <cell r="F120" t="str">
            <v>22</v>
          </cell>
          <cell r="G120" t="str">
            <v>05</v>
          </cell>
          <cell r="H120" t="str">
            <v>Đăng</v>
          </cell>
          <cell r="I120" t="str">
            <v>TRIỆU THỊ HƯỜNG</v>
          </cell>
          <cell r="J120" t="str">
            <v>Đồng hồ đo khí</v>
          </cell>
          <cell r="K120" t="str">
            <v>TBX30/L4</v>
          </cell>
        </row>
        <row r="120">
          <cell r="M120" t="str">
            <v>69673</v>
          </cell>
        </row>
        <row r="120">
          <cell r="O120" t="str">
            <v>Aichi Tokei Denki - Nhật</v>
          </cell>
          <cell r="P120">
            <v>40</v>
          </cell>
          <cell r="Q120">
            <v>15</v>
          </cell>
          <cell r="R120">
            <v>9.5</v>
          </cell>
          <cell r="S120">
            <v>4</v>
          </cell>
          <cell r="T120">
            <v>1</v>
          </cell>
        </row>
        <row r="120">
          <cell r="V120">
            <v>1</v>
          </cell>
          <cell r="W120">
            <v>4</v>
          </cell>
          <cell r="X120">
            <v>30</v>
          </cell>
        </row>
        <row r="120">
          <cell r="AA120" t="str">
            <v>76247</v>
          </cell>
          <cell r="AB120" t="str">
            <v>14/5/2024</v>
          </cell>
          <cell r="AC120" t="str">
            <v>11-5-2025</v>
          </cell>
          <cell r="AD120" t="str">
            <v>Nhà máy ô tô - Công ty HONDA Việt Nam</v>
          </cell>
          <cell r="AE120" t="str">
            <v>Nhà máy ô tô - Công ty HONDA Việt Nam</v>
          </cell>
        </row>
        <row r="120">
          <cell r="AG120" t="str">
            <v>KD_2</v>
          </cell>
          <cell r="AH120">
            <v>29</v>
          </cell>
          <cell r="AI120">
            <v>68</v>
          </cell>
          <cell r="AJ120">
            <v>1</v>
          </cell>
          <cell r="AK120" t="str">
            <v>25</v>
          </cell>
          <cell r="AL120">
            <v>507</v>
          </cell>
          <cell r="AM120">
            <v>1658</v>
          </cell>
          <cell r="AN120">
            <v>2161</v>
          </cell>
          <cell r="AO120">
            <v>503</v>
          </cell>
          <cell r="AP120">
            <v>0</v>
          </cell>
          <cell r="AQ120">
            <v>502.9</v>
          </cell>
          <cell r="AR120">
            <v>502.9</v>
          </cell>
          <cell r="AS120">
            <v>0.02</v>
          </cell>
          <cell r="AT120">
            <v>2161</v>
          </cell>
          <cell r="AU120">
            <v>2659</v>
          </cell>
          <cell r="AV120">
            <v>498</v>
          </cell>
          <cell r="AW120">
            <v>0</v>
          </cell>
          <cell r="AX120">
            <v>498.6</v>
          </cell>
          <cell r="AY120">
            <v>498.6</v>
          </cell>
          <cell r="AZ120">
            <v>-0.12</v>
          </cell>
          <cell r="BA120">
            <v>-0.05</v>
          </cell>
          <cell r="BB120">
            <v>0.14</v>
          </cell>
          <cell r="BC120">
            <v>1.0005</v>
          </cell>
          <cell r="BD120">
            <v>9.5</v>
          </cell>
          <cell r="BE120">
            <v>506</v>
          </cell>
          <cell r="BF120">
            <v>3126</v>
          </cell>
          <cell r="BG120">
            <v>3628</v>
          </cell>
          <cell r="BH120">
            <v>502</v>
          </cell>
          <cell r="BI120">
            <v>0</v>
          </cell>
          <cell r="BJ120">
            <v>498.1</v>
          </cell>
          <cell r="BK120">
            <v>498.1</v>
          </cell>
          <cell r="BL120">
            <v>0.783</v>
          </cell>
          <cell r="BM120">
            <v>3628</v>
          </cell>
          <cell r="BN120">
            <v>4129</v>
          </cell>
          <cell r="BO120">
            <v>501</v>
          </cell>
          <cell r="BP120">
            <v>0</v>
          </cell>
          <cell r="BQ120">
            <v>495.4</v>
          </cell>
          <cell r="BR120">
            <v>495.4</v>
          </cell>
          <cell r="BS120">
            <v>1.13</v>
          </cell>
          <cell r="BT120">
            <v>0.957</v>
          </cell>
          <cell r="BU120">
            <v>-0.347</v>
          </cell>
          <cell r="BV120">
            <v>1.00347</v>
          </cell>
          <cell r="BW120">
            <v>4</v>
          </cell>
          <cell r="BX120">
            <v>497</v>
          </cell>
          <cell r="BY120">
            <v>4226</v>
          </cell>
          <cell r="BZ120">
            <v>4723</v>
          </cell>
          <cell r="CA120">
            <v>497</v>
          </cell>
          <cell r="CB120">
            <v>0</v>
          </cell>
          <cell r="CC120">
            <v>495.5</v>
          </cell>
          <cell r="CD120">
            <v>495.5</v>
          </cell>
          <cell r="CE120">
            <v>0.303</v>
          </cell>
          <cell r="CF120">
            <v>4723</v>
          </cell>
          <cell r="CG120">
            <v>5224</v>
          </cell>
          <cell r="CH120">
            <v>501</v>
          </cell>
          <cell r="CI120">
            <v>0</v>
          </cell>
          <cell r="CJ120">
            <v>497.7</v>
          </cell>
          <cell r="CK120">
            <v>497.7</v>
          </cell>
          <cell r="CL120">
            <v>0.663</v>
          </cell>
        </row>
        <row r="121">
          <cell r="A121">
            <v>118</v>
          </cell>
        </row>
        <row r="121">
          <cell r="C121" t="str">
            <v>03373</v>
          </cell>
        </row>
        <row r="121">
          <cell r="F121" t="str">
            <v>22</v>
          </cell>
          <cell r="G121" t="str">
            <v>05</v>
          </cell>
          <cell r="H121" t="str">
            <v>Đăng</v>
          </cell>
          <cell r="I121" t="str">
            <v>TRIỆU THỊ HƯỜNG</v>
          </cell>
          <cell r="J121" t="str">
            <v>Đồng hồ đo khí</v>
          </cell>
          <cell r="K121" t="str">
            <v>TBX30/L4</v>
          </cell>
        </row>
        <row r="121">
          <cell r="M121" t="str">
            <v>57140</v>
          </cell>
        </row>
        <row r="121">
          <cell r="O121" t="str">
            <v>Aichi Tokei Denki - Nhật</v>
          </cell>
          <cell r="P121">
            <v>40</v>
          </cell>
          <cell r="Q121">
            <v>15</v>
          </cell>
          <cell r="R121">
            <v>9.5</v>
          </cell>
          <cell r="S121">
            <v>4</v>
          </cell>
          <cell r="T121">
            <v>1</v>
          </cell>
        </row>
        <row r="121">
          <cell r="V121">
            <v>1</v>
          </cell>
          <cell r="W121">
            <v>4</v>
          </cell>
          <cell r="X121">
            <v>30</v>
          </cell>
        </row>
        <row r="121">
          <cell r="AA121">
            <v>70662</v>
          </cell>
          <cell r="AB121" t="str">
            <v>14/5/2024</v>
          </cell>
          <cell r="AC121" t="str">
            <v>11-5-2025</v>
          </cell>
          <cell r="AD121" t="str">
            <v>Nhà máy ô tô - Công ty HONDA Việt Nam</v>
          </cell>
          <cell r="AE121" t="str">
            <v>Nhà máy ô tô - Công ty HONDA Việt Nam</v>
          </cell>
        </row>
        <row r="121">
          <cell r="AG121" t="str">
            <v>KD_2</v>
          </cell>
          <cell r="AH121">
            <v>29</v>
          </cell>
          <cell r="AI121">
            <v>68</v>
          </cell>
          <cell r="AJ121">
            <v>1</v>
          </cell>
          <cell r="AK121" t="str">
            <v>25</v>
          </cell>
          <cell r="AL121">
            <v>505</v>
          </cell>
          <cell r="AM121">
            <v>2438</v>
          </cell>
          <cell r="AN121">
            <v>2938</v>
          </cell>
          <cell r="AO121">
            <v>500</v>
          </cell>
          <cell r="AP121">
            <v>0</v>
          </cell>
          <cell r="AQ121">
            <v>493.5</v>
          </cell>
          <cell r="AR121">
            <v>493.5</v>
          </cell>
          <cell r="AS121">
            <v>1.317</v>
          </cell>
          <cell r="AT121">
            <v>2938</v>
          </cell>
          <cell r="AU121">
            <v>3438</v>
          </cell>
          <cell r="AV121">
            <v>500</v>
          </cell>
          <cell r="AW121">
            <v>0</v>
          </cell>
          <cell r="AX121">
            <v>494.8</v>
          </cell>
          <cell r="AY121">
            <v>494.8</v>
          </cell>
          <cell r="AZ121">
            <v>1.04</v>
          </cell>
          <cell r="BA121" t="str">
            <v>0.179</v>
          </cell>
          <cell r="BB121">
            <v>0.277</v>
          </cell>
          <cell r="BC121">
            <v>0.98821</v>
          </cell>
          <cell r="BD121">
            <v>9.5</v>
          </cell>
          <cell r="BE121">
            <v>500</v>
          </cell>
          <cell r="BF121">
            <v>3895</v>
          </cell>
          <cell r="BG121">
            <v>4401</v>
          </cell>
          <cell r="BH121">
            <v>506</v>
          </cell>
          <cell r="BI121">
            <v>0</v>
          </cell>
          <cell r="BJ121">
            <v>501.8</v>
          </cell>
          <cell r="BK121">
            <v>501.8</v>
          </cell>
          <cell r="BL121">
            <v>0.837</v>
          </cell>
          <cell r="BM121">
            <v>4401</v>
          </cell>
          <cell r="BN121">
            <v>4901</v>
          </cell>
          <cell r="BO121">
            <v>500</v>
          </cell>
          <cell r="BP121">
            <v>0</v>
          </cell>
          <cell r="BQ121">
            <v>495.3</v>
          </cell>
          <cell r="BR121">
            <v>495.3</v>
          </cell>
          <cell r="BS121">
            <v>0.949</v>
          </cell>
          <cell r="BT121">
            <v>0.893</v>
          </cell>
          <cell r="BU121">
            <v>-0.112</v>
          </cell>
          <cell r="BV121">
            <v>1.00112</v>
          </cell>
          <cell r="BW121">
            <v>4</v>
          </cell>
          <cell r="BX121">
            <v>504</v>
          </cell>
          <cell r="BY121">
            <v>5062</v>
          </cell>
          <cell r="BZ121">
            <v>5569</v>
          </cell>
          <cell r="CA121">
            <v>507</v>
          </cell>
          <cell r="CB121">
            <v>0</v>
          </cell>
          <cell r="CC121">
            <v>522.6</v>
          </cell>
          <cell r="CD121">
            <v>522.6</v>
          </cell>
          <cell r="CE121">
            <v>-2.985</v>
          </cell>
          <cell r="CF121">
            <v>5569</v>
          </cell>
          <cell r="CG121">
            <v>6067</v>
          </cell>
          <cell r="CH121">
            <v>498</v>
          </cell>
          <cell r="CI121">
            <v>0</v>
          </cell>
          <cell r="CJ121">
            <v>513.2</v>
          </cell>
          <cell r="CK121">
            <v>513.2</v>
          </cell>
          <cell r="CL121">
            <v>-2.962</v>
          </cell>
        </row>
        <row r="122">
          <cell r="A122">
            <v>119</v>
          </cell>
        </row>
        <row r="122">
          <cell r="C122" t="str">
            <v>03374</v>
          </cell>
        </row>
        <row r="122">
          <cell r="F122" t="str">
            <v>22</v>
          </cell>
          <cell r="G122" t="str">
            <v>05</v>
          </cell>
          <cell r="H122" t="str">
            <v>Đăng</v>
          </cell>
          <cell r="I122" t="str">
            <v>TRIỆU THỊ HƯỜNG</v>
          </cell>
          <cell r="J122" t="str">
            <v>Đồng hồ đo khí</v>
          </cell>
          <cell r="K122" t="str">
            <v>TBX30/L4</v>
          </cell>
        </row>
        <row r="122">
          <cell r="M122" t="str">
            <v>57028</v>
          </cell>
        </row>
        <row r="122">
          <cell r="O122" t="str">
            <v>Aichi Tokei Denki - Nhật</v>
          </cell>
          <cell r="P122">
            <v>40</v>
          </cell>
          <cell r="Q122">
            <v>15</v>
          </cell>
          <cell r="R122">
            <v>9.5</v>
          </cell>
          <cell r="S122">
            <v>4</v>
          </cell>
          <cell r="T122">
            <v>1</v>
          </cell>
        </row>
        <row r="122">
          <cell r="V122">
            <v>1</v>
          </cell>
          <cell r="W122">
            <v>4</v>
          </cell>
          <cell r="X122">
            <v>30</v>
          </cell>
        </row>
        <row r="122">
          <cell r="AA122">
            <v>70661</v>
          </cell>
          <cell r="AB122" t="str">
            <v>14/5/2024</v>
          </cell>
          <cell r="AC122" t="str">
            <v>11-5-2025</v>
          </cell>
          <cell r="AD122" t="str">
            <v>Nhà máy ô tô - Công ty HONDA Việt Nam</v>
          </cell>
          <cell r="AE122" t="str">
            <v>Nhà máy ô tô - Công ty HONDA Việt Nam</v>
          </cell>
        </row>
        <row r="122">
          <cell r="AG122" t="str">
            <v>KD_2</v>
          </cell>
          <cell r="AH122">
            <v>29</v>
          </cell>
          <cell r="AI122">
            <v>68</v>
          </cell>
          <cell r="AJ122">
            <v>1</v>
          </cell>
          <cell r="AK122" t="str">
            <v>25</v>
          </cell>
          <cell r="AL122">
            <v>502</v>
          </cell>
          <cell r="AM122">
            <v>645</v>
          </cell>
          <cell r="AN122">
            <v>1144</v>
          </cell>
          <cell r="AO122">
            <v>499</v>
          </cell>
          <cell r="AP122">
            <v>0</v>
          </cell>
          <cell r="AQ122">
            <v>501.8</v>
          </cell>
          <cell r="AR122">
            <v>501.8</v>
          </cell>
          <cell r="AS122">
            <v>-0.558</v>
          </cell>
          <cell r="AT122">
            <v>1144</v>
          </cell>
          <cell r="AU122">
            <v>1648</v>
          </cell>
          <cell r="AV122">
            <v>504</v>
          </cell>
          <cell r="AW122">
            <v>0</v>
          </cell>
          <cell r="AX122">
            <v>507</v>
          </cell>
          <cell r="AY122">
            <v>507</v>
          </cell>
          <cell r="AZ122">
            <v>-0.595</v>
          </cell>
          <cell r="BA122">
            <v>-0.577</v>
          </cell>
          <cell r="BB122">
            <v>0.037</v>
          </cell>
          <cell r="BC122">
            <v>1.00577</v>
          </cell>
          <cell r="BD122">
            <v>9.5</v>
          </cell>
          <cell r="BE122">
            <v>502</v>
          </cell>
          <cell r="BF122">
            <v>1928</v>
          </cell>
          <cell r="BG122">
            <v>2430</v>
          </cell>
          <cell r="BH122">
            <v>502</v>
          </cell>
          <cell r="BI122">
            <v>0</v>
          </cell>
          <cell r="BJ122">
            <v>510.8</v>
          </cell>
          <cell r="BK122">
            <v>510.8</v>
          </cell>
          <cell r="BL122">
            <v>-1.723</v>
          </cell>
          <cell r="BM122">
            <v>2430</v>
          </cell>
          <cell r="BN122">
            <v>2927</v>
          </cell>
          <cell r="BO122">
            <v>497</v>
          </cell>
          <cell r="BP122">
            <v>0</v>
          </cell>
          <cell r="BQ122">
            <v>503.9</v>
          </cell>
          <cell r="BR122">
            <v>503.9</v>
          </cell>
          <cell r="BS122">
            <v>-1.369</v>
          </cell>
          <cell r="BT122" t="str">
            <v>-0.546</v>
          </cell>
          <cell r="BU122">
            <v>-0.354</v>
          </cell>
          <cell r="BV122">
            <v>1.00354</v>
          </cell>
          <cell r="BW122">
            <v>4</v>
          </cell>
          <cell r="BX122">
            <v>506</v>
          </cell>
          <cell r="BY122">
            <v>3023</v>
          </cell>
          <cell r="BZ122">
            <v>3520</v>
          </cell>
          <cell r="CA122">
            <v>497</v>
          </cell>
          <cell r="CB122">
            <v>0</v>
          </cell>
          <cell r="CC122">
            <v>495</v>
          </cell>
          <cell r="CD122">
            <v>495</v>
          </cell>
          <cell r="CE122">
            <v>0.404</v>
          </cell>
          <cell r="CF122">
            <v>3520</v>
          </cell>
          <cell r="CG122">
            <v>4018</v>
          </cell>
          <cell r="CH122">
            <v>498</v>
          </cell>
          <cell r="CI122">
            <v>0</v>
          </cell>
          <cell r="CJ122">
            <v>494.8</v>
          </cell>
          <cell r="CK122">
            <v>494.8</v>
          </cell>
          <cell r="CL122">
            <v>0.647</v>
          </cell>
        </row>
        <row r="123">
          <cell r="A123">
            <v>120</v>
          </cell>
        </row>
        <row r="123">
          <cell r="C123" t="str">
            <v>03375</v>
          </cell>
        </row>
        <row r="123">
          <cell r="F123" t="str">
            <v>22</v>
          </cell>
          <cell r="G123" t="str">
            <v>05</v>
          </cell>
          <cell r="H123" t="str">
            <v>Đăng</v>
          </cell>
          <cell r="I123" t="str">
            <v>TRIỆU THỊ HƯỜNG</v>
          </cell>
          <cell r="J123" t="str">
            <v>Đồng hồ đo khí</v>
          </cell>
          <cell r="K123" t="str">
            <v>TBX30/L4</v>
          </cell>
        </row>
        <row r="123">
          <cell r="M123" t="str">
            <v>57026</v>
          </cell>
        </row>
        <row r="123">
          <cell r="O123" t="str">
            <v>Aichi Tokei Denki - Nhật</v>
          </cell>
          <cell r="P123">
            <v>40</v>
          </cell>
          <cell r="Q123">
            <v>15</v>
          </cell>
          <cell r="R123">
            <v>9.5</v>
          </cell>
          <cell r="S123">
            <v>4</v>
          </cell>
          <cell r="T123">
            <v>1</v>
          </cell>
        </row>
        <row r="123">
          <cell r="V123">
            <v>1</v>
          </cell>
          <cell r="W123">
            <v>4</v>
          </cell>
          <cell r="X123">
            <v>30</v>
          </cell>
        </row>
        <row r="123">
          <cell r="AA123">
            <v>70660</v>
          </cell>
          <cell r="AB123" t="str">
            <v>14/5/2024</v>
          </cell>
          <cell r="AC123" t="str">
            <v>11-5-2025</v>
          </cell>
          <cell r="AD123" t="str">
            <v>Nhà máy ô tô - Công ty HONDA Việt Nam</v>
          </cell>
          <cell r="AE123" t="str">
            <v>Nhà máy ô tô - Công ty HONDA Việt Nam</v>
          </cell>
        </row>
        <row r="123">
          <cell r="AG123" t="str">
            <v>KD_2</v>
          </cell>
          <cell r="AH123">
            <v>29</v>
          </cell>
          <cell r="AI123">
            <v>68</v>
          </cell>
          <cell r="AJ123">
            <v>1</v>
          </cell>
          <cell r="AK123" t="str">
            <v>25</v>
          </cell>
          <cell r="AL123">
            <v>502</v>
          </cell>
          <cell r="AM123">
            <v>1260</v>
          </cell>
          <cell r="AN123">
            <v>1760</v>
          </cell>
          <cell r="AO123">
            <v>500</v>
          </cell>
          <cell r="AP123">
            <v>0</v>
          </cell>
          <cell r="AQ123">
            <v>502.2</v>
          </cell>
          <cell r="AR123">
            <v>502.2</v>
          </cell>
          <cell r="AS123">
            <v>-0.438</v>
          </cell>
          <cell r="AT123">
            <v>1760</v>
          </cell>
          <cell r="AU123">
            <v>2266</v>
          </cell>
          <cell r="AV123">
            <v>506</v>
          </cell>
          <cell r="AW123">
            <v>0</v>
          </cell>
          <cell r="AX123">
            <v>508.2</v>
          </cell>
          <cell r="AY123">
            <v>508.2</v>
          </cell>
          <cell r="AZ123">
            <v>-0.435</v>
          </cell>
          <cell r="BA123">
            <v>-0.437</v>
          </cell>
          <cell r="BB123">
            <v>-0.003</v>
          </cell>
          <cell r="BC123">
            <v>1.00437</v>
          </cell>
          <cell r="BD123">
            <v>9.5</v>
          </cell>
          <cell r="BE123">
            <v>501</v>
          </cell>
          <cell r="BF123">
            <v>2662</v>
          </cell>
          <cell r="BG123">
            <v>3167</v>
          </cell>
          <cell r="BH123">
            <v>505</v>
          </cell>
          <cell r="BI123">
            <v>0</v>
          </cell>
          <cell r="BJ123">
            <v>497.8</v>
          </cell>
          <cell r="BK123">
            <v>497.8</v>
          </cell>
          <cell r="BL123">
            <v>1.446</v>
          </cell>
          <cell r="BM123">
            <v>3167</v>
          </cell>
          <cell r="BN123">
            <v>3672</v>
          </cell>
          <cell r="BO123">
            <v>505</v>
          </cell>
          <cell r="BP123">
            <v>0</v>
          </cell>
          <cell r="BQ123">
            <v>497.5</v>
          </cell>
          <cell r="BR123">
            <v>497.5</v>
          </cell>
          <cell r="BS123">
            <v>1.508</v>
          </cell>
          <cell r="BT123" t="str">
            <v>0.477</v>
          </cell>
          <cell r="BU123">
            <v>-0.062</v>
          </cell>
          <cell r="BV123">
            <v>1.00062</v>
          </cell>
          <cell r="BW123">
            <v>4</v>
          </cell>
          <cell r="BX123">
            <v>503</v>
          </cell>
          <cell r="BY123">
            <v>3844</v>
          </cell>
          <cell r="BZ123">
            <v>4344</v>
          </cell>
          <cell r="CA123">
            <v>500</v>
          </cell>
          <cell r="CB123">
            <v>0</v>
          </cell>
          <cell r="CC123">
            <v>519.3</v>
          </cell>
          <cell r="CD123">
            <v>519.3</v>
          </cell>
          <cell r="CE123">
            <v>-3.717</v>
          </cell>
          <cell r="CF123">
            <v>4344</v>
          </cell>
          <cell r="CG123">
            <v>4851</v>
          </cell>
          <cell r="CH123">
            <v>507</v>
          </cell>
          <cell r="CI123">
            <v>0</v>
          </cell>
          <cell r="CJ123">
            <v>524.7</v>
          </cell>
          <cell r="CK123">
            <v>524.7</v>
          </cell>
          <cell r="CL123">
            <v>-3.373</v>
          </cell>
        </row>
        <row r="124">
          <cell r="A124">
            <v>121</v>
          </cell>
          <cell r="B124" t="str">
            <v>006432</v>
          </cell>
        </row>
        <row r="124">
          <cell r="F124" t="str">
            <v>22</v>
          </cell>
          <cell r="G124" t="str">
            <v>05</v>
          </cell>
          <cell r="H124" t="str">
            <v>TRẦN NGỌC ÁNH</v>
          </cell>
          <cell r="I124" t="str">
            <v>Đăng</v>
          </cell>
          <cell r="J124" t="str">
            <v>Đồng hồ đo nước lạnh cơ khí</v>
          </cell>
          <cell r="K124" t="str">
            <v>WARF/50</v>
          </cell>
        </row>
        <row r="124">
          <cell r="M124" t="str">
            <v>18-503652</v>
          </cell>
        </row>
        <row r="124">
          <cell r="O124" t="str">
            <v>G. Gioanola S.r.l. -Ý</v>
          </cell>
          <cell r="P124">
            <v>50</v>
          </cell>
          <cell r="Q124">
            <v>63</v>
          </cell>
          <cell r="R124">
            <v>1.008</v>
          </cell>
          <cell r="S124">
            <v>0.63</v>
          </cell>
          <cell r="T124">
            <v>2</v>
          </cell>
          <cell r="U124">
            <v>100</v>
          </cell>
          <cell r="V124">
            <v>1</v>
          </cell>
        </row>
        <row r="124">
          <cell r="Z124" t="str">
            <v>PDM 2381-2017</v>
          </cell>
          <cell r="AA124" t="str">
            <v>3A 597931</v>
          </cell>
          <cell r="AB124" t="str">
            <v>22/5/2024</v>
          </cell>
          <cell r="AC124" t="str">
            <v>31-5-2029</v>
          </cell>
          <cell r="AD124" t="str">
            <v>CÔNG TY CỔ PHẦN NƯỚC SẠCH YÊN BÌNH</v>
          </cell>
          <cell r="AE124" t="str">
            <v>CÔNG TY CỔ PHẦN NƯỚC SẠCH YÊN BÌNH</v>
          </cell>
        </row>
        <row r="124">
          <cell r="AG124" t="str">
            <v>YBW</v>
          </cell>
          <cell r="AH124">
            <v>29</v>
          </cell>
          <cell r="AI124">
            <v>68</v>
          </cell>
          <cell r="AJ124">
            <v>6</v>
          </cell>
          <cell r="AK124">
            <v>22.05</v>
          </cell>
          <cell r="AL124">
            <v>1599</v>
          </cell>
          <cell r="AM124">
            <v>642</v>
          </cell>
          <cell r="AN124">
            <v>2522</v>
          </cell>
          <cell r="AO124">
            <v>1880</v>
          </cell>
          <cell r="AP124">
            <v>137.5</v>
          </cell>
          <cell r="AQ124">
            <v>2004.6</v>
          </cell>
          <cell r="AR124">
            <v>1867.1</v>
          </cell>
          <cell r="AS124">
            <v>0.691</v>
          </cell>
          <cell r="AT124">
            <v>2522</v>
          </cell>
          <cell r="AU124">
            <v>5495</v>
          </cell>
          <cell r="AV124">
            <v>2973</v>
          </cell>
          <cell r="AW124">
            <v>2004.6</v>
          </cell>
          <cell r="AX124">
            <v>4963.4</v>
          </cell>
          <cell r="AY124">
            <v>2958.8</v>
          </cell>
          <cell r="AZ124">
            <v>0.478</v>
          </cell>
          <cell r="BA124">
            <v>0.585</v>
          </cell>
          <cell r="BB124">
            <v>0.213</v>
          </cell>
          <cell r="BC124">
            <v>0.99415</v>
          </cell>
          <cell r="BD124">
            <v>1.008</v>
          </cell>
          <cell r="BE124">
            <v>507</v>
          </cell>
          <cell r="BF124">
            <v>5534</v>
          </cell>
          <cell r="BG124">
            <v>6031</v>
          </cell>
          <cell r="BH124">
            <v>497</v>
          </cell>
          <cell r="BI124">
            <v>0</v>
          </cell>
          <cell r="BJ124">
            <v>499.2</v>
          </cell>
          <cell r="BK124">
            <v>499.2</v>
          </cell>
          <cell r="BL124">
            <v>-0.441</v>
          </cell>
          <cell r="BM124">
            <v>6031</v>
          </cell>
          <cell r="BN124">
            <v>6532</v>
          </cell>
          <cell r="BO124">
            <v>501</v>
          </cell>
          <cell r="BP124">
            <v>0</v>
          </cell>
          <cell r="BQ124">
            <v>502</v>
          </cell>
          <cell r="BR124">
            <v>502</v>
          </cell>
          <cell r="BS124">
            <v>-0.199</v>
          </cell>
          <cell r="BT124">
            <v>-0.32</v>
          </cell>
          <cell r="BU124">
            <v>-0.242</v>
          </cell>
          <cell r="BV124">
            <v>1.00242</v>
          </cell>
          <cell r="BW124">
            <v>0.63</v>
          </cell>
          <cell r="BX124">
            <v>497</v>
          </cell>
          <cell r="BY124">
            <v>6563</v>
          </cell>
          <cell r="BZ124">
            <v>7068</v>
          </cell>
          <cell r="CA124">
            <v>505</v>
          </cell>
          <cell r="CB124">
            <v>0</v>
          </cell>
          <cell r="CC124">
            <v>520.6</v>
          </cell>
          <cell r="CD124">
            <v>520.6</v>
          </cell>
          <cell r="CE124">
            <v>-2.997</v>
          </cell>
          <cell r="CF124">
            <v>7068</v>
          </cell>
          <cell r="CG124">
            <v>7571</v>
          </cell>
          <cell r="CH124">
            <v>503</v>
          </cell>
          <cell r="CI124">
            <v>0</v>
          </cell>
          <cell r="CJ124">
            <v>517.2</v>
          </cell>
          <cell r="CK124">
            <v>517.2</v>
          </cell>
          <cell r="CL124">
            <v>-2.746</v>
          </cell>
        </row>
        <row r="125">
          <cell r="A125">
            <v>122</v>
          </cell>
        </row>
        <row r="125">
          <cell r="C125" t="str">
            <v>03404</v>
          </cell>
        </row>
        <row r="125">
          <cell r="F125" t="str">
            <v>27</v>
          </cell>
          <cell r="G125" t="str">
            <v>05</v>
          </cell>
          <cell r="H125" t="str">
            <v>Đăng</v>
          </cell>
        </row>
        <row r="125">
          <cell r="J125" t="str">
            <v>Lưu lượng kế chất lỏng</v>
          </cell>
          <cell r="K125" t="str">
            <v>NW10 - NTN</v>
          </cell>
        </row>
        <row r="125">
          <cell r="M125" t="str">
            <v>14B125483</v>
          </cell>
        </row>
        <row r="125">
          <cell r="O125" t="str">
            <v>Aichi Tokei Denki -Nhật</v>
          </cell>
          <cell r="P125">
            <v>15</v>
          </cell>
          <cell r="Q125">
            <v>10</v>
          </cell>
          <cell r="R125">
            <v>5.75</v>
          </cell>
          <cell r="S125">
            <v>1.5</v>
          </cell>
        </row>
        <row r="125">
          <cell r="V125">
            <v>0.01</v>
          </cell>
          <cell r="W125">
            <v>1.5</v>
          </cell>
          <cell r="X125">
            <v>20</v>
          </cell>
        </row>
        <row r="125">
          <cell r="AA125">
            <v>87884</v>
          </cell>
          <cell r="AB125" t="str">
            <v>27/5/2024</v>
          </cell>
          <cell r="AC125" t="str">
            <v>31-5-2025</v>
          </cell>
          <cell r="AD125" t="str">
            <v>Công ty TNHH TOTO Việt Nam</v>
          </cell>
          <cell r="AE125" t="str">
            <v>Công ty TNHH TOTO Việt Nam</v>
          </cell>
          <cell r="AF125" t="str">
            <v>Lô F1 - KCN Thăng Long, xã Kim Chung, huyện Đông Anh, Hà Nội</v>
          </cell>
          <cell r="AG125" t="str">
            <v>ToTo_Thăng Long</v>
          </cell>
          <cell r="AH125">
            <v>29</v>
          </cell>
          <cell r="AI125">
            <v>68</v>
          </cell>
          <cell r="AJ125">
            <v>3</v>
          </cell>
          <cell r="AK125">
            <v>10</v>
          </cell>
          <cell r="AL125">
            <v>497</v>
          </cell>
          <cell r="AM125">
            <v>22.78</v>
          </cell>
          <cell r="AN125">
            <v>526.78</v>
          </cell>
          <cell r="AO125">
            <v>504</v>
          </cell>
          <cell r="AP125">
            <v>0</v>
          </cell>
          <cell r="AQ125">
            <v>499.2</v>
          </cell>
          <cell r="AR125">
            <v>499.2</v>
          </cell>
          <cell r="AS125">
            <v>0.962</v>
          </cell>
          <cell r="AT125">
            <v>526.78</v>
          </cell>
          <cell r="AU125">
            <v>1024.78</v>
          </cell>
          <cell r="AV125">
            <v>498</v>
          </cell>
          <cell r="AW125">
            <v>0</v>
          </cell>
          <cell r="AX125">
            <v>493.8</v>
          </cell>
          <cell r="AY125">
            <v>493.8</v>
          </cell>
          <cell r="AZ125">
            <v>0.843</v>
          </cell>
          <cell r="BA125">
            <v>0.903</v>
          </cell>
          <cell r="BB125">
            <v>0.119</v>
          </cell>
          <cell r="BC125">
            <v>0.99097</v>
          </cell>
          <cell r="BD125">
            <v>5.75</v>
          </cell>
          <cell r="BE125">
            <v>500</v>
          </cell>
          <cell r="BF125">
            <v>1296.31</v>
          </cell>
          <cell r="BG125">
            <v>1800.31</v>
          </cell>
          <cell r="BH125">
            <v>504</v>
          </cell>
          <cell r="BI125">
            <v>0</v>
          </cell>
          <cell r="BJ125">
            <v>500.7</v>
          </cell>
          <cell r="BK125">
            <v>500.7</v>
          </cell>
          <cell r="BL125">
            <v>0.659</v>
          </cell>
          <cell r="BM125">
            <v>1800.31</v>
          </cell>
          <cell r="BN125">
            <v>2303.31</v>
          </cell>
          <cell r="BO125">
            <v>503</v>
          </cell>
          <cell r="BP125">
            <v>0</v>
          </cell>
          <cell r="BQ125">
            <v>500.2</v>
          </cell>
          <cell r="BR125">
            <v>500.2</v>
          </cell>
          <cell r="BS125">
            <v>0.56</v>
          </cell>
          <cell r="BT125">
            <v>0.61</v>
          </cell>
          <cell r="BU125">
            <v>0.099</v>
          </cell>
          <cell r="BV125">
            <v>0.99901</v>
          </cell>
          <cell r="BW125">
            <v>1.5</v>
          </cell>
          <cell r="BX125">
            <v>99.8</v>
          </cell>
          <cell r="BY125">
            <v>2355.39</v>
          </cell>
          <cell r="BZ125">
            <v>2454.79</v>
          </cell>
          <cell r="CA125">
            <v>99.4000000000001</v>
          </cell>
          <cell r="CB125">
            <v>0</v>
          </cell>
          <cell r="CC125">
            <v>102.3</v>
          </cell>
          <cell r="CD125">
            <v>102.3</v>
          </cell>
          <cell r="CE125">
            <v>-2.835</v>
          </cell>
          <cell r="CF125">
            <v>2454.79</v>
          </cell>
          <cell r="CG125">
            <v>2554.59</v>
          </cell>
          <cell r="CH125">
            <v>99.8000000000002</v>
          </cell>
          <cell r="CI125">
            <v>0</v>
          </cell>
          <cell r="CJ125">
            <v>102.6</v>
          </cell>
          <cell r="CK125">
            <v>102.6</v>
          </cell>
          <cell r="CL125">
            <v>-2.729</v>
          </cell>
        </row>
        <row r="126">
          <cell r="A126">
            <v>123</v>
          </cell>
        </row>
        <row r="126">
          <cell r="C126" t="str">
            <v>03405</v>
          </cell>
        </row>
        <row r="126">
          <cell r="F126" t="str">
            <v>27</v>
          </cell>
          <cell r="G126" t="str">
            <v>05</v>
          </cell>
          <cell r="H126" t="str">
            <v>Đăng</v>
          </cell>
        </row>
        <row r="126">
          <cell r="J126" t="str">
            <v>Lưu lượng kế chất lỏng</v>
          </cell>
          <cell r="K126" t="str">
            <v>NW10 - NTN</v>
          </cell>
        </row>
        <row r="126">
          <cell r="M126" t="str">
            <v>19J237001</v>
          </cell>
        </row>
        <row r="126">
          <cell r="O126" t="str">
            <v>Aichi Tokei Denki -Nhật</v>
          </cell>
          <cell r="P126">
            <v>15</v>
          </cell>
          <cell r="Q126">
            <v>10</v>
          </cell>
          <cell r="R126">
            <v>5.75</v>
          </cell>
          <cell r="S126">
            <v>1.5</v>
          </cell>
        </row>
        <row r="126">
          <cell r="V126">
            <v>0.01</v>
          </cell>
          <cell r="W126">
            <v>1.5</v>
          </cell>
          <cell r="X126">
            <v>20</v>
          </cell>
        </row>
        <row r="126">
          <cell r="AA126">
            <v>87885</v>
          </cell>
          <cell r="AB126" t="str">
            <v>27/5/2024</v>
          </cell>
          <cell r="AC126" t="str">
            <v>31-5-2025</v>
          </cell>
          <cell r="AD126" t="str">
            <v>Công ty TNHH TOTO Việt Nam</v>
          </cell>
          <cell r="AE126" t="str">
            <v>Công ty TNHH TOTO Việt Nam</v>
          </cell>
          <cell r="AF126" t="str">
            <v>Lô F1 - KCN Thăng Long, xã Kim Chung, huyện Đông Anh, Hà Nội</v>
          </cell>
          <cell r="AG126" t="str">
            <v>ToTo_Thăng Long</v>
          </cell>
          <cell r="AH126">
            <v>29</v>
          </cell>
          <cell r="AI126">
            <v>68</v>
          </cell>
          <cell r="AJ126">
            <v>3</v>
          </cell>
          <cell r="AK126">
            <v>10</v>
          </cell>
          <cell r="AL126">
            <v>503</v>
          </cell>
          <cell r="AM126">
            <v>10.05</v>
          </cell>
          <cell r="AN126">
            <v>516.05</v>
          </cell>
          <cell r="AO126">
            <v>506</v>
          </cell>
          <cell r="AP126">
            <v>0</v>
          </cell>
          <cell r="AQ126">
            <v>502.8</v>
          </cell>
          <cell r="AR126">
            <v>502.8</v>
          </cell>
          <cell r="AS126">
            <v>0.636</v>
          </cell>
          <cell r="AT126">
            <v>516.05</v>
          </cell>
          <cell r="AU126">
            <v>1018.05</v>
          </cell>
          <cell r="AV126">
            <v>502</v>
          </cell>
          <cell r="AW126">
            <v>0</v>
          </cell>
          <cell r="AX126">
            <v>498.8</v>
          </cell>
          <cell r="AY126">
            <v>498.8</v>
          </cell>
          <cell r="AZ126">
            <v>0.637</v>
          </cell>
          <cell r="BA126">
            <v>0.637</v>
          </cell>
          <cell r="BB126">
            <v>-0.001</v>
          </cell>
          <cell r="BC126">
            <v>0.99363</v>
          </cell>
          <cell r="BD126">
            <v>5.75</v>
          </cell>
          <cell r="BE126">
            <v>501</v>
          </cell>
          <cell r="BF126">
            <v>1184.16</v>
          </cell>
          <cell r="BG126">
            <v>1683.16</v>
          </cell>
          <cell r="BH126">
            <v>499</v>
          </cell>
          <cell r="BI126">
            <v>0</v>
          </cell>
          <cell r="BJ126">
            <v>508.3</v>
          </cell>
          <cell r="BK126">
            <v>508.3</v>
          </cell>
          <cell r="BL126">
            <v>-1.83</v>
          </cell>
          <cell r="BM126">
            <v>1683.16</v>
          </cell>
          <cell r="BN126">
            <v>2184.16</v>
          </cell>
          <cell r="BO126">
            <v>501</v>
          </cell>
          <cell r="BP126">
            <v>0</v>
          </cell>
          <cell r="BQ126">
            <v>508.9</v>
          </cell>
          <cell r="BR126">
            <v>508.9</v>
          </cell>
          <cell r="BS126">
            <v>-1.552</v>
          </cell>
          <cell r="BT126">
            <v>-1.691</v>
          </cell>
          <cell r="BU126">
            <v>-0.278</v>
          </cell>
          <cell r="BV126">
            <v>1.00278</v>
          </cell>
          <cell r="BW126">
            <v>1.5</v>
          </cell>
          <cell r="BX126">
            <v>101.4</v>
          </cell>
          <cell r="BY126">
            <v>2247.08</v>
          </cell>
          <cell r="BZ126">
            <v>2347.68</v>
          </cell>
          <cell r="CA126">
            <v>100.6</v>
          </cell>
          <cell r="CB126">
            <v>0</v>
          </cell>
          <cell r="CC126">
            <v>103</v>
          </cell>
          <cell r="CD126">
            <v>103</v>
          </cell>
          <cell r="CE126">
            <v>-2.33</v>
          </cell>
          <cell r="CF126">
            <v>2347.68</v>
          </cell>
          <cell r="CG126">
            <v>2447.68</v>
          </cell>
          <cell r="CH126">
            <v>100</v>
          </cell>
          <cell r="CI126">
            <v>0</v>
          </cell>
          <cell r="CJ126">
            <v>102.3</v>
          </cell>
          <cell r="CK126">
            <v>102.3</v>
          </cell>
          <cell r="CL126">
            <v>-2.248</v>
          </cell>
        </row>
        <row r="127">
          <cell r="A127">
            <v>124</v>
          </cell>
        </row>
        <row r="127">
          <cell r="C127" t="str">
            <v>03418</v>
          </cell>
        </row>
        <row r="127">
          <cell r="F127" t="str">
            <v>27</v>
          </cell>
          <cell r="G127" t="str">
            <v>05</v>
          </cell>
          <cell r="H127" t="str">
            <v>Đăng</v>
          </cell>
        </row>
        <row r="127">
          <cell r="J127" t="str">
            <v>Lưu lượng kế chất lỏng</v>
          </cell>
          <cell r="K127" t="str">
            <v>LZM - 15</v>
          </cell>
        </row>
        <row r="127">
          <cell r="M127" t="str">
            <v>87886</v>
          </cell>
        </row>
        <row r="127">
          <cell r="O127" t="str">
            <v>ZYIA instrument company</v>
          </cell>
          <cell r="P127">
            <v>15</v>
          </cell>
          <cell r="Q127">
            <v>9</v>
          </cell>
          <cell r="R127">
            <v>5.5</v>
          </cell>
          <cell r="S127">
            <v>2</v>
          </cell>
          <cell r="T127" t="str">
            <v>B</v>
          </cell>
        </row>
        <row r="127">
          <cell r="V127">
            <v>1</v>
          </cell>
          <cell r="W127">
            <v>2</v>
          </cell>
          <cell r="X127">
            <v>18</v>
          </cell>
        </row>
        <row r="127">
          <cell r="AA127">
            <v>87886</v>
          </cell>
          <cell r="AB127" t="str">
            <v>27/5/2024</v>
          </cell>
          <cell r="AC127" t="str">
            <v>31-5-2025</v>
          </cell>
          <cell r="AD127" t="str">
            <v>CÔNG TY CP NGHIÊN CỨU VÀ KIỂM NGHIỆM THUỐC AQP</v>
          </cell>
          <cell r="AE127" t="str">
            <v>CÔNG TY CP NGHIÊN CỨU VÀ KIỂM NGHIỆM THUỐC AQP</v>
          </cell>
          <cell r="AF127" t="str">
            <v>Tòa nhà A1, trường Đại học Phenikaa, đường Nguyễn Văn Trác, p.Yên Nghĩa, q.Hà Đông, tp.Hà Nội</v>
          </cell>
          <cell r="AG127" t="str">
            <v>TuVanKiemDinh</v>
          </cell>
          <cell r="AH127">
            <v>29</v>
          </cell>
          <cell r="AI127">
            <v>68</v>
          </cell>
          <cell r="AJ127">
            <v>3</v>
          </cell>
          <cell r="AK127">
            <v>9</v>
          </cell>
          <cell r="AL127">
            <v>499</v>
          </cell>
          <cell r="AM127">
            <v>975</v>
          </cell>
          <cell r="AN127">
            <v>1473</v>
          </cell>
          <cell r="AO127">
            <v>498</v>
          </cell>
          <cell r="AP127">
            <v>0</v>
          </cell>
          <cell r="AQ127">
            <v>490.6</v>
          </cell>
          <cell r="AR127">
            <v>490.6</v>
          </cell>
          <cell r="AS127">
            <v>1.508</v>
          </cell>
          <cell r="AT127">
            <v>1473</v>
          </cell>
          <cell r="AU127">
            <v>1970</v>
          </cell>
          <cell r="AV127">
            <v>497</v>
          </cell>
          <cell r="AW127">
            <v>0</v>
          </cell>
          <cell r="AX127">
            <v>490.2</v>
          </cell>
          <cell r="AY127">
            <v>490.2</v>
          </cell>
          <cell r="AZ127">
            <v>1.368</v>
          </cell>
          <cell r="BA127">
            <v>1.438</v>
          </cell>
          <cell r="BB127">
            <v>0.14</v>
          </cell>
          <cell r="BC127">
            <v>0.98562</v>
          </cell>
          <cell r="BD127">
            <v>5.5</v>
          </cell>
          <cell r="BE127">
            <v>506</v>
          </cell>
          <cell r="BF127">
            <v>2130</v>
          </cell>
          <cell r="BG127">
            <v>2634</v>
          </cell>
          <cell r="BH127">
            <v>504</v>
          </cell>
          <cell r="BI127">
            <v>0</v>
          </cell>
          <cell r="BJ127">
            <v>503.4</v>
          </cell>
          <cell r="BK127">
            <v>503.4</v>
          </cell>
          <cell r="BL127">
            <v>0.119</v>
          </cell>
          <cell r="BM127">
            <v>2634</v>
          </cell>
          <cell r="BN127">
            <v>3133</v>
          </cell>
          <cell r="BO127">
            <v>499</v>
          </cell>
          <cell r="BP127">
            <v>0</v>
          </cell>
          <cell r="BQ127">
            <v>497.5</v>
          </cell>
          <cell r="BR127">
            <v>497.5</v>
          </cell>
          <cell r="BS127">
            <v>0.302</v>
          </cell>
          <cell r="BT127">
            <v>0.211</v>
          </cell>
          <cell r="BU127">
            <v>-0.183</v>
          </cell>
          <cell r="BV127">
            <v>1.00183</v>
          </cell>
          <cell r="BW127">
            <v>2</v>
          </cell>
          <cell r="BX127">
            <v>504</v>
          </cell>
          <cell r="BY127">
            <v>3214</v>
          </cell>
          <cell r="BZ127">
            <v>3714</v>
          </cell>
          <cell r="CA127">
            <v>500</v>
          </cell>
          <cell r="CB127">
            <v>0</v>
          </cell>
          <cell r="CC127">
            <v>512.6</v>
          </cell>
          <cell r="CD127">
            <v>512.6</v>
          </cell>
          <cell r="CE127">
            <v>-2.458</v>
          </cell>
          <cell r="CF127">
            <v>3714</v>
          </cell>
          <cell r="CG127">
            <v>4219</v>
          </cell>
          <cell r="CH127">
            <v>505</v>
          </cell>
          <cell r="CI127">
            <v>0</v>
          </cell>
          <cell r="CJ127">
            <v>517.9</v>
          </cell>
          <cell r="CK127">
            <v>517.9</v>
          </cell>
          <cell r="CL127">
            <v>-2.491</v>
          </cell>
        </row>
        <row r="128">
          <cell r="A128">
            <v>125</v>
          </cell>
        </row>
        <row r="128">
          <cell r="C128" t="str">
            <v>03419</v>
          </cell>
        </row>
        <row r="128">
          <cell r="F128" t="str">
            <v>27</v>
          </cell>
          <cell r="G128" t="str">
            <v>05</v>
          </cell>
          <cell r="H128" t="str">
            <v>Đăng</v>
          </cell>
        </row>
        <row r="128">
          <cell r="J128" t="str">
            <v>Lưu lượng kế chất lỏng</v>
          </cell>
          <cell r="K128" t="str">
            <v>LZM - 15</v>
          </cell>
        </row>
        <row r="128">
          <cell r="M128" t="str">
            <v>87887</v>
          </cell>
        </row>
        <row r="128">
          <cell r="O128" t="str">
            <v>ZYIA instrument company</v>
          </cell>
          <cell r="P128">
            <v>15</v>
          </cell>
          <cell r="Q128">
            <v>9</v>
          </cell>
          <cell r="R128">
            <v>5.5</v>
          </cell>
          <cell r="S128">
            <v>2</v>
          </cell>
          <cell r="T128" t="str">
            <v>B</v>
          </cell>
        </row>
        <row r="128">
          <cell r="V128">
            <v>1</v>
          </cell>
          <cell r="W128">
            <v>2</v>
          </cell>
          <cell r="X128">
            <v>18</v>
          </cell>
        </row>
        <row r="128">
          <cell r="AA128">
            <v>87887</v>
          </cell>
          <cell r="AB128" t="str">
            <v>27/5/2024</v>
          </cell>
          <cell r="AC128" t="str">
            <v>31-5-2025</v>
          </cell>
          <cell r="AD128" t="str">
            <v>CÔNG TY CP NGHIÊN CỨU VÀ KIỂM NGHIỆM THUỐC AQP</v>
          </cell>
          <cell r="AE128" t="str">
            <v>CÔNG TY CP NGHIÊN CỨU VÀ KIỂM NGHIỆM THUỐC AQP</v>
          </cell>
          <cell r="AF128" t="str">
            <v>Tòa nhà A1, trường Đại học Phenikaa, đường Nguyễn Văn Trác, p.Yên Nghĩa, q.Hà Đông, tp.Hà Nội</v>
          </cell>
          <cell r="AG128" t="str">
            <v>TuVanKiemDinh</v>
          </cell>
          <cell r="AH128">
            <v>29</v>
          </cell>
          <cell r="AI128">
            <v>68</v>
          </cell>
          <cell r="AJ128">
            <v>3</v>
          </cell>
          <cell r="AK128">
            <v>9</v>
          </cell>
          <cell r="AL128">
            <v>498</v>
          </cell>
          <cell r="AM128">
            <v>1718</v>
          </cell>
          <cell r="AN128">
            <v>2223</v>
          </cell>
          <cell r="AO128">
            <v>505</v>
          </cell>
          <cell r="AP128">
            <v>0</v>
          </cell>
          <cell r="AQ128">
            <v>512.2</v>
          </cell>
          <cell r="AR128">
            <v>512.2</v>
          </cell>
          <cell r="AS128">
            <v>-1.406</v>
          </cell>
          <cell r="AT128">
            <v>2223</v>
          </cell>
          <cell r="AU128">
            <v>2720</v>
          </cell>
          <cell r="AV128">
            <v>497</v>
          </cell>
          <cell r="AW128">
            <v>0</v>
          </cell>
          <cell r="AX128">
            <v>505.5</v>
          </cell>
          <cell r="AY128">
            <v>505.5</v>
          </cell>
          <cell r="AZ128">
            <v>-1.71</v>
          </cell>
          <cell r="BA128">
            <v>-1.558</v>
          </cell>
          <cell r="BB128">
            <v>0.304</v>
          </cell>
          <cell r="BC128">
            <v>1.01558</v>
          </cell>
          <cell r="BD128">
            <v>5.5</v>
          </cell>
          <cell r="BE128">
            <v>498</v>
          </cell>
          <cell r="BF128">
            <v>2827</v>
          </cell>
          <cell r="BG128">
            <v>3331</v>
          </cell>
          <cell r="BH128">
            <v>504</v>
          </cell>
          <cell r="BI128">
            <v>0</v>
          </cell>
          <cell r="BJ128">
            <v>502.4</v>
          </cell>
          <cell r="BK128">
            <v>502.4</v>
          </cell>
          <cell r="BL128">
            <v>0.318</v>
          </cell>
          <cell r="BM128">
            <v>3331</v>
          </cell>
          <cell r="BN128">
            <v>3830</v>
          </cell>
          <cell r="BO128">
            <v>499</v>
          </cell>
          <cell r="BP128">
            <v>0</v>
          </cell>
          <cell r="BQ128">
            <v>497.4</v>
          </cell>
          <cell r="BR128">
            <v>497.4</v>
          </cell>
          <cell r="BS128">
            <v>0.322</v>
          </cell>
          <cell r="BT128">
            <v>0.32</v>
          </cell>
          <cell r="BU128">
            <v>-0.004</v>
          </cell>
          <cell r="BV128">
            <v>1.00004</v>
          </cell>
          <cell r="BW128">
            <v>2</v>
          </cell>
          <cell r="BX128">
            <v>501</v>
          </cell>
          <cell r="BY128">
            <v>3869</v>
          </cell>
          <cell r="BZ128">
            <v>4375</v>
          </cell>
          <cell r="CA128">
            <v>506</v>
          </cell>
          <cell r="CB128">
            <v>0</v>
          </cell>
          <cell r="CC128">
            <v>501.2</v>
          </cell>
          <cell r="CD128">
            <v>501.2</v>
          </cell>
          <cell r="CE128">
            <v>0.958</v>
          </cell>
          <cell r="CF128">
            <v>4375</v>
          </cell>
          <cell r="CG128">
            <v>4878</v>
          </cell>
          <cell r="CH128">
            <v>503</v>
          </cell>
          <cell r="CI128">
            <v>0</v>
          </cell>
          <cell r="CJ128">
            <v>497.5</v>
          </cell>
          <cell r="CK128">
            <v>497.5</v>
          </cell>
          <cell r="CL128">
            <v>1.106</v>
          </cell>
        </row>
        <row r="129">
          <cell r="A129">
            <v>126</v>
          </cell>
          <cell r="B129" t="str">
            <v>006512</v>
          </cell>
        </row>
        <row r="129">
          <cell r="F129" t="str">
            <v>02</v>
          </cell>
          <cell r="G129" t="str">
            <v>04</v>
          </cell>
          <cell r="H129" t="str">
            <v>TRẦN NGỌC ÁNH</v>
          </cell>
          <cell r="I129" t="str">
            <v>NGUYỄN HẢI ĐĂNG</v>
          </cell>
          <cell r="J129" t="str">
            <v>Đồng hồ đo nước lạnh cơ khí</v>
          </cell>
          <cell r="K129" t="str">
            <v>JS16-07</v>
          </cell>
        </row>
        <row r="129">
          <cell r="M129" t="str">
            <v>79079005</v>
          </cell>
        </row>
        <row r="129">
          <cell r="O129" t="str">
            <v>Apator Powogaz S.A. - Ba Lan</v>
          </cell>
          <cell r="P129">
            <v>40</v>
          </cell>
          <cell r="Q129">
            <v>16</v>
          </cell>
          <cell r="R129">
            <v>0.256</v>
          </cell>
          <cell r="S129">
            <v>0.16</v>
          </cell>
          <cell r="T129">
            <v>2</v>
          </cell>
          <cell r="U129">
            <v>100</v>
          </cell>
          <cell r="V129">
            <v>0.01</v>
          </cell>
        </row>
        <row r="129">
          <cell r="Z129" t="str">
            <v>PDM 1081-2024</v>
          </cell>
          <cell r="AA129" t="str">
            <v>3A 589462</v>
          </cell>
          <cell r="AB129" t="str">
            <v>2/4/2024</v>
          </cell>
          <cell r="AC129" t="str">
            <v>30-4-2029</v>
          </cell>
          <cell r="AD129" t="str">
            <v>Công ty cổ phần cấp nước Nghĩa Lộ</v>
          </cell>
          <cell r="AE129" t="str">
            <v>Công ty cổ phần cấp nước Nghĩa Lộ</v>
          </cell>
        </row>
        <row r="129">
          <cell r="AG129" t="str">
            <v>SonNguyen</v>
          </cell>
          <cell r="AH129">
            <v>29</v>
          </cell>
          <cell r="AI129">
            <v>68</v>
          </cell>
          <cell r="AJ129">
            <v>6</v>
          </cell>
          <cell r="AK129">
            <v>5.6</v>
          </cell>
          <cell r="AL129">
            <v>504</v>
          </cell>
          <cell r="AM129">
            <v>24.13</v>
          </cell>
          <cell r="AN129">
            <v>526.13</v>
          </cell>
          <cell r="AO129">
            <v>502</v>
          </cell>
          <cell r="AP129">
            <v>0</v>
          </cell>
          <cell r="AQ129">
            <v>502.2</v>
          </cell>
          <cell r="AR129">
            <v>502.2</v>
          </cell>
          <cell r="AS129">
            <v>-0.04</v>
          </cell>
          <cell r="AT129">
            <v>526.13</v>
          </cell>
          <cell r="AU129">
            <v>1033.13</v>
          </cell>
          <cell r="AV129">
            <v>507</v>
          </cell>
          <cell r="AW129">
            <v>0</v>
          </cell>
          <cell r="AX129">
            <v>508.3</v>
          </cell>
          <cell r="AY129">
            <v>508.3</v>
          </cell>
          <cell r="AZ129">
            <v>-0.256</v>
          </cell>
          <cell r="BA129">
            <v>-0.148</v>
          </cell>
          <cell r="BB129">
            <v>0.216</v>
          </cell>
          <cell r="BC129">
            <v>1.00148</v>
          </cell>
          <cell r="BD129">
            <v>0.256</v>
          </cell>
          <cell r="BE129">
            <v>10</v>
          </cell>
          <cell r="BF129">
            <v>1038.96</v>
          </cell>
          <cell r="BG129">
            <v>1048.98</v>
          </cell>
          <cell r="BH129">
            <v>10.02</v>
          </cell>
          <cell r="BI129">
            <v>0</v>
          </cell>
          <cell r="BJ129">
            <v>9.9</v>
          </cell>
          <cell r="BK129">
            <v>9.9</v>
          </cell>
          <cell r="BL129">
            <v>1.212</v>
          </cell>
          <cell r="BM129">
            <v>1048.98</v>
          </cell>
          <cell r="BN129">
            <v>1059.12</v>
          </cell>
          <cell r="BO129">
            <v>10.1400000000001</v>
          </cell>
          <cell r="BP129">
            <v>0</v>
          </cell>
          <cell r="BQ129">
            <v>10</v>
          </cell>
          <cell r="BR129">
            <v>10</v>
          </cell>
          <cell r="BS129">
            <v>1.4</v>
          </cell>
          <cell r="BT129">
            <v>1.306</v>
          </cell>
          <cell r="BU129">
            <v>-0.188</v>
          </cell>
          <cell r="BV129">
            <v>1.00188</v>
          </cell>
          <cell r="BW129">
            <v>0.16</v>
          </cell>
          <cell r="BX129">
            <v>9.94</v>
          </cell>
          <cell r="BY129">
            <v>1065.88</v>
          </cell>
          <cell r="BZ129">
            <v>1075.82</v>
          </cell>
          <cell r="CA129">
            <v>9.94000000000005</v>
          </cell>
          <cell r="CB129">
            <v>0</v>
          </cell>
          <cell r="CC129">
            <v>9.8</v>
          </cell>
          <cell r="CD129">
            <v>9.8</v>
          </cell>
          <cell r="CE129">
            <v>1.429</v>
          </cell>
          <cell r="CF129">
            <v>1075.82</v>
          </cell>
          <cell r="CG129">
            <v>1085.8</v>
          </cell>
          <cell r="CH129">
            <v>9.98000000000002</v>
          </cell>
          <cell r="CI129">
            <v>0</v>
          </cell>
          <cell r="CJ129">
            <v>9.8</v>
          </cell>
          <cell r="CK129">
            <v>9.8</v>
          </cell>
          <cell r="CL129">
            <v>1.837</v>
          </cell>
        </row>
        <row r="130">
          <cell r="A130">
            <v>127</v>
          </cell>
          <cell r="B130" t="str">
            <v>006513</v>
          </cell>
        </row>
        <row r="130">
          <cell r="F130" t="str">
            <v>02</v>
          </cell>
          <cell r="G130" t="str">
            <v>04</v>
          </cell>
          <cell r="H130" t="str">
            <v>TRẦN NGỌC ÁNH</v>
          </cell>
          <cell r="I130" t="str">
            <v>NGUYỄN HẢI ĐĂNG</v>
          </cell>
          <cell r="J130" t="str">
            <v>Đồng hồ đo nước lạnh cơ khí</v>
          </cell>
          <cell r="K130" t="str">
            <v>JS16-07</v>
          </cell>
        </row>
        <row r="130">
          <cell r="M130" t="str">
            <v>79079016</v>
          </cell>
        </row>
        <row r="130">
          <cell r="O130" t="str">
            <v>Apator Powogaz S.A. - Ba Lan</v>
          </cell>
          <cell r="P130">
            <v>40</v>
          </cell>
          <cell r="Q130">
            <v>16</v>
          </cell>
          <cell r="R130">
            <v>0.256</v>
          </cell>
          <cell r="S130">
            <v>0.16</v>
          </cell>
          <cell r="T130">
            <v>2</v>
          </cell>
          <cell r="U130">
            <v>100</v>
          </cell>
          <cell r="V130">
            <v>0.01</v>
          </cell>
        </row>
        <row r="130">
          <cell r="Z130" t="str">
            <v>PDM 1081-2024</v>
          </cell>
          <cell r="AA130" t="str">
            <v>3A 589463</v>
          </cell>
          <cell r="AB130" t="str">
            <v>2/4/2024</v>
          </cell>
          <cell r="AC130" t="str">
            <v>30-4-2029</v>
          </cell>
          <cell r="AD130" t="str">
            <v>Công ty cổ phần cấp nước Nghĩa Lộ</v>
          </cell>
          <cell r="AE130" t="str">
            <v>Công ty cổ phần cấp nước Nghĩa Lộ</v>
          </cell>
        </row>
        <row r="130">
          <cell r="AG130" t="str">
            <v>SonNguyen</v>
          </cell>
          <cell r="AH130">
            <v>29</v>
          </cell>
          <cell r="AI130">
            <v>68</v>
          </cell>
          <cell r="AJ130">
            <v>6</v>
          </cell>
          <cell r="AK130">
            <v>5.6</v>
          </cell>
          <cell r="AL130">
            <v>498</v>
          </cell>
          <cell r="AM130">
            <v>7.26</v>
          </cell>
          <cell r="AN130">
            <v>513.26</v>
          </cell>
          <cell r="AO130">
            <v>506</v>
          </cell>
          <cell r="AP130">
            <v>0</v>
          </cell>
          <cell r="AQ130">
            <v>508.6</v>
          </cell>
          <cell r="AR130">
            <v>508.6</v>
          </cell>
          <cell r="AS130">
            <v>-0.511</v>
          </cell>
          <cell r="AT130">
            <v>513.26</v>
          </cell>
          <cell r="AU130">
            <v>1015.26</v>
          </cell>
          <cell r="AV130">
            <v>502</v>
          </cell>
          <cell r="AW130">
            <v>0</v>
          </cell>
          <cell r="AX130">
            <v>504.4</v>
          </cell>
          <cell r="AY130">
            <v>504.4</v>
          </cell>
          <cell r="AZ130">
            <v>-0.478</v>
          </cell>
          <cell r="BA130">
            <v>-0.495</v>
          </cell>
          <cell r="BB130">
            <v>-0.033</v>
          </cell>
          <cell r="BC130">
            <v>1.00495</v>
          </cell>
          <cell r="BD130">
            <v>0.256</v>
          </cell>
          <cell r="BE130">
            <v>9.96</v>
          </cell>
          <cell r="BF130">
            <v>1024.36</v>
          </cell>
          <cell r="BG130">
            <v>1034.3</v>
          </cell>
          <cell r="BH130">
            <v>9.94000000000005</v>
          </cell>
          <cell r="BI130">
            <v>0</v>
          </cell>
          <cell r="BJ130">
            <v>9.8</v>
          </cell>
          <cell r="BK130">
            <v>9.8</v>
          </cell>
          <cell r="BL130">
            <v>1.429</v>
          </cell>
          <cell r="BM130">
            <v>1034.3</v>
          </cell>
          <cell r="BN130">
            <v>1044.26</v>
          </cell>
          <cell r="BO130">
            <v>9.96000000000004</v>
          </cell>
          <cell r="BP130">
            <v>0</v>
          </cell>
          <cell r="BQ130">
            <v>9.8</v>
          </cell>
          <cell r="BR130">
            <v>9.8</v>
          </cell>
          <cell r="BS130">
            <v>1.633</v>
          </cell>
          <cell r="BT130">
            <v>1.531</v>
          </cell>
          <cell r="BU130">
            <v>-0.204</v>
          </cell>
          <cell r="BV130">
            <v>1.00204</v>
          </cell>
          <cell r="BW130">
            <v>0.16</v>
          </cell>
          <cell r="BX130">
            <v>10.02</v>
          </cell>
          <cell r="BY130">
            <v>1051.59</v>
          </cell>
          <cell r="BZ130">
            <v>1061.69</v>
          </cell>
          <cell r="CA130">
            <v>10.0999999999999</v>
          </cell>
          <cell r="CB130">
            <v>0</v>
          </cell>
          <cell r="CC130">
            <v>10.4</v>
          </cell>
          <cell r="CD130">
            <v>10.4</v>
          </cell>
          <cell r="CE130">
            <v>-2.885</v>
          </cell>
          <cell r="CF130">
            <v>1061.69</v>
          </cell>
          <cell r="CG130">
            <v>1071.69</v>
          </cell>
          <cell r="CH130">
            <v>10</v>
          </cell>
          <cell r="CI130">
            <v>0</v>
          </cell>
          <cell r="CJ130">
            <v>10.3</v>
          </cell>
          <cell r="CK130">
            <v>10.3</v>
          </cell>
          <cell r="CL130">
            <v>-2.913</v>
          </cell>
        </row>
        <row r="131">
          <cell r="A131">
            <v>128</v>
          </cell>
          <cell r="B131" t="str">
            <v>006919</v>
          </cell>
        </row>
        <row r="131">
          <cell r="F131" t="str">
            <v>08</v>
          </cell>
          <cell r="G131" t="str">
            <v>06</v>
          </cell>
          <cell r="H131" t="str">
            <v>TRẦN NGỌC ÁNH</v>
          </cell>
          <cell r="I131" t="str">
            <v>NGUYỄN HẢI ĐĂNG</v>
          </cell>
          <cell r="J131" t="str">
            <v>Đồng hồ đo nước lạnh cơ khí</v>
          </cell>
          <cell r="K131" t="str">
            <v>JS16-07</v>
          </cell>
        </row>
        <row r="131">
          <cell r="M131" t="str">
            <v>79079024</v>
          </cell>
        </row>
        <row r="131">
          <cell r="O131" t="str">
            <v>Apator Powogaz S.A. - Ba Lan</v>
          </cell>
          <cell r="P131">
            <v>40</v>
          </cell>
          <cell r="Q131">
            <v>16</v>
          </cell>
          <cell r="R131">
            <v>0.256</v>
          </cell>
          <cell r="S131">
            <v>0.16</v>
          </cell>
          <cell r="T131">
            <v>2</v>
          </cell>
          <cell r="U131">
            <v>100</v>
          </cell>
          <cell r="V131">
            <v>0.05</v>
          </cell>
        </row>
        <row r="131">
          <cell r="Z131" t="str">
            <v>PDM 1081-2024</v>
          </cell>
          <cell r="AA131" t="str">
            <v>3A 589464</v>
          </cell>
          <cell r="AB131" t="str">
            <v>8/6/2024</v>
          </cell>
          <cell r="AC131" t="str">
            <v>30-6-2029</v>
          </cell>
          <cell r="AD131" t="str">
            <v>TRUNG TÂM NƯỚC SINH HOẠT VÀ VỆ SINH NÔNG THÔN THANH HÓA</v>
          </cell>
          <cell r="AE131" t="str">
            <v>TRUNG TÂM NƯỚC SINH HOẠT VÀ VỆ SINH NÔNG THÔN THANH HÓA</v>
          </cell>
        </row>
        <row r="131">
          <cell r="AG131" t="str">
            <v>SonNguyen</v>
          </cell>
          <cell r="AH131">
            <v>26</v>
          </cell>
          <cell r="AI131">
            <v>53</v>
          </cell>
          <cell r="AJ131">
            <v>6</v>
          </cell>
          <cell r="AK131">
            <v>5.6</v>
          </cell>
          <cell r="AL131">
            <v>503</v>
          </cell>
          <cell r="AM131">
            <v>14.35</v>
          </cell>
          <cell r="AN131">
            <v>521.35</v>
          </cell>
          <cell r="AO131">
            <v>507</v>
          </cell>
          <cell r="AP131">
            <v>0</v>
          </cell>
          <cell r="AQ131">
            <v>499.1</v>
          </cell>
          <cell r="AR131">
            <v>499.1</v>
          </cell>
          <cell r="AS131">
            <v>1.583</v>
          </cell>
          <cell r="AT131">
            <v>521.35</v>
          </cell>
          <cell r="AU131">
            <v>1025.35</v>
          </cell>
          <cell r="AV131">
            <v>504</v>
          </cell>
          <cell r="AW131">
            <v>0</v>
          </cell>
          <cell r="AX131">
            <v>496.6</v>
          </cell>
          <cell r="AY131">
            <v>496.6</v>
          </cell>
          <cell r="AZ131">
            <v>1.468</v>
          </cell>
          <cell r="BA131">
            <v>1.526</v>
          </cell>
          <cell r="BB131">
            <v>0.115</v>
          </cell>
          <cell r="BC131">
            <v>0.98474</v>
          </cell>
          <cell r="BD131">
            <v>0.256</v>
          </cell>
          <cell r="BE131">
            <v>10.06</v>
          </cell>
          <cell r="BF131">
            <v>1033.15</v>
          </cell>
          <cell r="BG131">
            <v>1043.15</v>
          </cell>
          <cell r="BH131">
            <v>10</v>
          </cell>
          <cell r="BI131">
            <v>0</v>
          </cell>
          <cell r="BJ131">
            <v>9.9</v>
          </cell>
          <cell r="BK131">
            <v>9.9</v>
          </cell>
          <cell r="BL131">
            <v>1.01</v>
          </cell>
          <cell r="BM131">
            <v>1043.15</v>
          </cell>
          <cell r="BN131">
            <v>1053.2</v>
          </cell>
          <cell r="BO131">
            <v>10.05</v>
          </cell>
          <cell r="BP131">
            <v>0</v>
          </cell>
          <cell r="BQ131">
            <v>9.9</v>
          </cell>
          <cell r="BR131">
            <v>9.9</v>
          </cell>
          <cell r="BS131">
            <v>1.515</v>
          </cell>
          <cell r="BT131">
            <v>1.263</v>
          </cell>
          <cell r="BU131">
            <v>-0.505</v>
          </cell>
          <cell r="BV131">
            <v>1.00505</v>
          </cell>
          <cell r="BW131">
            <v>0.16</v>
          </cell>
          <cell r="BX131">
            <v>10.08</v>
          </cell>
          <cell r="BY131">
            <v>1058.75</v>
          </cell>
          <cell r="BZ131">
            <v>1068.8</v>
          </cell>
          <cell r="CA131">
            <v>10.05</v>
          </cell>
          <cell r="CB131">
            <v>0</v>
          </cell>
          <cell r="CC131">
            <v>10.2</v>
          </cell>
          <cell r="CD131">
            <v>10.2</v>
          </cell>
          <cell r="CE131">
            <v>-1.471</v>
          </cell>
          <cell r="CF131">
            <v>1068.8</v>
          </cell>
          <cell r="CG131">
            <v>1078.95</v>
          </cell>
          <cell r="CH131">
            <v>10.1500000000001</v>
          </cell>
          <cell r="CI131">
            <v>0</v>
          </cell>
          <cell r="CJ131">
            <v>10.3</v>
          </cell>
          <cell r="CK131">
            <v>10.3</v>
          </cell>
          <cell r="CL131">
            <v>-1.456</v>
          </cell>
        </row>
        <row r="132">
          <cell r="A132">
            <v>129</v>
          </cell>
          <cell r="B132" t="str">
            <v>006920</v>
          </cell>
        </row>
        <row r="132">
          <cell r="F132" t="str">
            <v>08</v>
          </cell>
          <cell r="G132" t="str">
            <v>06</v>
          </cell>
          <cell r="H132" t="str">
            <v>TRẦN NGỌC ÁNH</v>
          </cell>
          <cell r="I132" t="str">
            <v>NGUYỄN HẢI ĐĂNG</v>
          </cell>
          <cell r="J132" t="str">
            <v>Đồng hồ đo nước lạnh cơ khí</v>
          </cell>
          <cell r="K132" t="str">
            <v>JS16-07</v>
          </cell>
        </row>
        <row r="132">
          <cell r="M132" t="str">
            <v>79079022</v>
          </cell>
        </row>
        <row r="132">
          <cell r="O132" t="str">
            <v>Apator Powogaz S.A. - Ba Lan</v>
          </cell>
          <cell r="P132">
            <v>40</v>
          </cell>
          <cell r="Q132">
            <v>16</v>
          </cell>
          <cell r="R132">
            <v>0.256</v>
          </cell>
          <cell r="S132">
            <v>0.16</v>
          </cell>
          <cell r="T132">
            <v>2</v>
          </cell>
          <cell r="U132">
            <v>100</v>
          </cell>
          <cell r="V132">
            <v>0.05</v>
          </cell>
        </row>
        <row r="132">
          <cell r="Z132" t="str">
            <v>PDM 1081-2024</v>
          </cell>
          <cell r="AA132" t="str">
            <v>3A 589465</v>
          </cell>
          <cell r="AB132" t="str">
            <v>8/6/2024</v>
          </cell>
          <cell r="AC132" t="str">
            <v>30-6-2029</v>
          </cell>
          <cell r="AD132" t="str">
            <v>TRUNG TÂM NƯỚC SINH HOẠT VÀ VỆ SINH NÔNG THÔN THANH HÓA</v>
          </cell>
          <cell r="AE132" t="str">
            <v>TRUNG TÂM NƯỚC SINH HOẠT VÀ VỆ SINH NÔNG THÔN THANH HÓA</v>
          </cell>
        </row>
        <row r="132">
          <cell r="AG132" t="str">
            <v>SonNguyen</v>
          </cell>
          <cell r="AH132">
            <v>26</v>
          </cell>
          <cell r="AI132">
            <v>53</v>
          </cell>
          <cell r="AJ132">
            <v>6</v>
          </cell>
          <cell r="AK132">
            <v>5.6</v>
          </cell>
          <cell r="AL132">
            <v>505</v>
          </cell>
          <cell r="AM132">
            <v>95.2</v>
          </cell>
          <cell r="AN132">
            <v>592.2</v>
          </cell>
          <cell r="AO132">
            <v>497</v>
          </cell>
          <cell r="AP132">
            <v>0</v>
          </cell>
          <cell r="AQ132">
            <v>493.3</v>
          </cell>
          <cell r="AR132">
            <v>493.3</v>
          </cell>
          <cell r="AS132">
            <v>0.75</v>
          </cell>
          <cell r="AT132">
            <v>592.2</v>
          </cell>
          <cell r="AU132">
            <v>1089.2</v>
          </cell>
          <cell r="AV132">
            <v>497</v>
          </cell>
          <cell r="AW132">
            <v>0</v>
          </cell>
          <cell r="AX132">
            <v>493.4</v>
          </cell>
          <cell r="AY132">
            <v>493.4</v>
          </cell>
          <cell r="AZ132">
            <v>0.724</v>
          </cell>
          <cell r="BA132">
            <v>0.737</v>
          </cell>
          <cell r="BB132">
            <v>0.026</v>
          </cell>
          <cell r="BC132">
            <v>0.99263</v>
          </cell>
          <cell r="BD132">
            <v>0.256</v>
          </cell>
          <cell r="BE132">
            <v>10.04</v>
          </cell>
          <cell r="BF132">
            <v>1099.95</v>
          </cell>
          <cell r="BG132">
            <v>1110</v>
          </cell>
          <cell r="BH132">
            <v>10.05</v>
          </cell>
          <cell r="BI132">
            <v>0</v>
          </cell>
          <cell r="BJ132">
            <v>10.1</v>
          </cell>
          <cell r="BK132">
            <v>10.1</v>
          </cell>
          <cell r="BL132">
            <v>-0.495</v>
          </cell>
          <cell r="BM132">
            <v>1110</v>
          </cell>
          <cell r="BN132">
            <v>1120.1</v>
          </cell>
          <cell r="BO132">
            <v>10.0999999999999</v>
          </cell>
          <cell r="BP132">
            <v>0</v>
          </cell>
          <cell r="BQ132">
            <v>10.1</v>
          </cell>
          <cell r="BR132">
            <v>10.1</v>
          </cell>
          <cell r="BS132">
            <v>0</v>
          </cell>
          <cell r="BT132">
            <v>-0.248</v>
          </cell>
          <cell r="BU132">
            <v>-0.495</v>
          </cell>
          <cell r="BV132">
            <v>1.00495</v>
          </cell>
          <cell r="BW132">
            <v>0.16</v>
          </cell>
          <cell r="BX132">
            <v>9.98</v>
          </cell>
          <cell r="BY132">
            <v>1125.05</v>
          </cell>
          <cell r="BZ132">
            <v>1135.15</v>
          </cell>
          <cell r="CA132">
            <v>10.0999999999999</v>
          </cell>
          <cell r="CB132">
            <v>0</v>
          </cell>
          <cell r="CC132">
            <v>10.1</v>
          </cell>
          <cell r="CD132">
            <v>10.1</v>
          </cell>
          <cell r="CE132">
            <v>0</v>
          </cell>
          <cell r="CF132">
            <v>1135.15</v>
          </cell>
          <cell r="CG132">
            <v>1145.1</v>
          </cell>
          <cell r="CH132">
            <v>9.95000000000005</v>
          </cell>
          <cell r="CI132">
            <v>0</v>
          </cell>
          <cell r="CJ132">
            <v>9.9</v>
          </cell>
          <cell r="CK132">
            <v>9.9</v>
          </cell>
          <cell r="CL132">
            <v>0.505</v>
          </cell>
        </row>
        <row r="133">
          <cell r="A133">
            <v>130</v>
          </cell>
          <cell r="B133" t="str">
            <v>006921</v>
          </cell>
        </row>
        <row r="133">
          <cell r="F133" t="str">
            <v>08</v>
          </cell>
          <cell r="G133" t="str">
            <v>06</v>
          </cell>
          <cell r="H133" t="str">
            <v>TRẦN NGỌC ÁNH</v>
          </cell>
          <cell r="I133" t="str">
            <v>NGUYỄN HẢI ĐĂNG</v>
          </cell>
          <cell r="J133" t="str">
            <v>Đồng hồ đo nước lạnh cơ khí</v>
          </cell>
          <cell r="K133" t="str">
            <v>JS16-07</v>
          </cell>
        </row>
        <row r="133">
          <cell r="M133" t="str">
            <v>75345586</v>
          </cell>
        </row>
        <row r="133">
          <cell r="O133" t="str">
            <v>Apator Powogaz S.A. - Ba Lan</v>
          </cell>
          <cell r="P133">
            <v>40</v>
          </cell>
          <cell r="Q133">
            <v>16</v>
          </cell>
          <cell r="R133">
            <v>0.256</v>
          </cell>
          <cell r="S133">
            <v>0.16</v>
          </cell>
          <cell r="T133">
            <v>2</v>
          </cell>
          <cell r="U133">
            <v>100</v>
          </cell>
          <cell r="V133">
            <v>0.05</v>
          </cell>
        </row>
        <row r="133">
          <cell r="Z133" t="str">
            <v>PDM 1081-2024</v>
          </cell>
          <cell r="AA133" t="str">
            <v>3A 589466</v>
          </cell>
          <cell r="AB133" t="str">
            <v>8/6/2024</v>
          </cell>
          <cell r="AC133" t="str">
            <v>30-6-2029</v>
          </cell>
          <cell r="AD133" t="str">
            <v>TRUNG TÂM NƯỚC SINH HOẠT VÀ VỆ SINH NÔNG THÔN THANH HÓA</v>
          </cell>
          <cell r="AE133" t="str">
            <v>TRUNG TÂM NƯỚC SINH HOẠT VÀ VỆ SINH NÔNG THÔN THANH HÓA</v>
          </cell>
        </row>
        <row r="133">
          <cell r="AG133" t="str">
            <v>SonNguyen</v>
          </cell>
          <cell r="AH133">
            <v>26</v>
          </cell>
          <cell r="AI133">
            <v>53</v>
          </cell>
          <cell r="AJ133">
            <v>6</v>
          </cell>
          <cell r="AK133">
            <v>5.6</v>
          </cell>
          <cell r="AL133">
            <v>506</v>
          </cell>
          <cell r="AM133">
            <v>83.6</v>
          </cell>
          <cell r="AN133">
            <v>588.6</v>
          </cell>
          <cell r="AO133">
            <v>505</v>
          </cell>
          <cell r="AP133">
            <v>0</v>
          </cell>
          <cell r="AQ133">
            <v>497</v>
          </cell>
          <cell r="AR133">
            <v>497</v>
          </cell>
          <cell r="AS133">
            <v>1.61</v>
          </cell>
          <cell r="AT133">
            <v>588.6</v>
          </cell>
          <cell r="AU133">
            <v>1085.6</v>
          </cell>
          <cell r="AV133">
            <v>497</v>
          </cell>
          <cell r="AW133">
            <v>0</v>
          </cell>
          <cell r="AX133">
            <v>489.8</v>
          </cell>
          <cell r="AY133">
            <v>489.8</v>
          </cell>
          <cell r="AZ133">
            <v>1.449</v>
          </cell>
          <cell r="BA133">
            <v>1.53</v>
          </cell>
          <cell r="BB133">
            <v>0.161</v>
          </cell>
          <cell r="BC133">
            <v>0.9847</v>
          </cell>
          <cell r="BD133">
            <v>0.256</v>
          </cell>
          <cell r="BE133">
            <v>10.12</v>
          </cell>
          <cell r="BF133">
            <v>1095.05</v>
          </cell>
          <cell r="BG133">
            <v>1105.2</v>
          </cell>
          <cell r="BH133">
            <v>10.1500000000001</v>
          </cell>
          <cell r="BI133">
            <v>0</v>
          </cell>
          <cell r="BJ133">
            <v>10</v>
          </cell>
          <cell r="BK133">
            <v>10</v>
          </cell>
          <cell r="BL133">
            <v>1.5</v>
          </cell>
          <cell r="BM133">
            <v>1105.2</v>
          </cell>
          <cell r="BN133">
            <v>1115.3</v>
          </cell>
          <cell r="BO133">
            <v>10.0999999999999</v>
          </cell>
          <cell r="BP133">
            <v>0</v>
          </cell>
          <cell r="BQ133">
            <v>9.9</v>
          </cell>
          <cell r="BR133">
            <v>9.9</v>
          </cell>
          <cell r="BS133">
            <v>2.02</v>
          </cell>
          <cell r="BT133">
            <v>1.76</v>
          </cell>
          <cell r="BU133">
            <v>-0.52</v>
          </cell>
          <cell r="BV133">
            <v>1.0052</v>
          </cell>
          <cell r="BW133">
            <v>0.16</v>
          </cell>
          <cell r="BX133">
            <v>9.94</v>
          </cell>
          <cell r="BY133">
            <v>1120.75</v>
          </cell>
          <cell r="BZ133">
            <v>1130.75</v>
          </cell>
          <cell r="CA133">
            <v>10</v>
          </cell>
          <cell r="CB133">
            <v>0</v>
          </cell>
          <cell r="CC133">
            <v>9.8</v>
          </cell>
          <cell r="CD133">
            <v>9.8</v>
          </cell>
          <cell r="CE133">
            <v>2.041</v>
          </cell>
          <cell r="CF133">
            <v>1130.75</v>
          </cell>
          <cell r="CG133">
            <v>1140.75</v>
          </cell>
          <cell r="CH133">
            <v>10</v>
          </cell>
          <cell r="CI133">
            <v>0</v>
          </cell>
          <cell r="CJ133">
            <v>9.8</v>
          </cell>
          <cell r="CK133">
            <v>9.8</v>
          </cell>
          <cell r="CL133">
            <v>2.041</v>
          </cell>
        </row>
        <row r="134">
          <cell r="A134">
            <v>131</v>
          </cell>
          <cell r="B134" t="str">
            <v>006922</v>
          </cell>
        </row>
        <row r="134">
          <cell r="F134" t="str">
            <v>08</v>
          </cell>
          <cell r="G134" t="str">
            <v>06</v>
          </cell>
          <cell r="H134" t="str">
            <v>TRẦN NGỌC ÁNH</v>
          </cell>
          <cell r="I134" t="str">
            <v>NGUYỄN HẢI ĐĂNG</v>
          </cell>
          <cell r="J134" t="str">
            <v>Đồng hồ đo nước lạnh cơ khí</v>
          </cell>
          <cell r="K134" t="str">
            <v>JS16-07</v>
          </cell>
        </row>
        <row r="134">
          <cell r="M134" t="str">
            <v>75345590</v>
          </cell>
        </row>
        <row r="134">
          <cell r="O134" t="str">
            <v>Apator Powogaz S.A. - Ba Lan</v>
          </cell>
          <cell r="P134">
            <v>40</v>
          </cell>
          <cell r="Q134">
            <v>16</v>
          </cell>
          <cell r="R134">
            <v>0.256</v>
          </cell>
          <cell r="S134">
            <v>0.16</v>
          </cell>
          <cell r="T134">
            <v>2</v>
          </cell>
          <cell r="U134">
            <v>100</v>
          </cell>
          <cell r="V134">
            <v>0.05</v>
          </cell>
        </row>
        <row r="134">
          <cell r="Z134" t="str">
            <v>PDM 1081-2024</v>
          </cell>
          <cell r="AA134" t="str">
            <v>3A 589467</v>
          </cell>
          <cell r="AB134" t="str">
            <v>8/6/2024</v>
          </cell>
          <cell r="AC134" t="str">
            <v>30-6-2029</v>
          </cell>
          <cell r="AD134" t="str">
            <v>TRUNG TÂM NƯỚC SINH HOẠT VÀ VỆ SINH NÔNG THÔN THANH HÓA</v>
          </cell>
          <cell r="AE134" t="str">
            <v>TRUNG TÂM NƯỚC SINH HOẠT VÀ VỆ SINH NÔNG THÔN THANH HÓA</v>
          </cell>
        </row>
        <row r="134">
          <cell r="AG134" t="str">
            <v>SonNguyen</v>
          </cell>
          <cell r="AH134">
            <v>26</v>
          </cell>
          <cell r="AI134">
            <v>53</v>
          </cell>
          <cell r="AJ134">
            <v>6</v>
          </cell>
          <cell r="AK134">
            <v>5.6</v>
          </cell>
          <cell r="AL134">
            <v>502</v>
          </cell>
          <cell r="AM134">
            <v>65.15</v>
          </cell>
          <cell r="AN134">
            <v>565.15</v>
          </cell>
          <cell r="AO134">
            <v>500</v>
          </cell>
          <cell r="AP134">
            <v>0</v>
          </cell>
          <cell r="AQ134">
            <v>506.1</v>
          </cell>
          <cell r="AR134">
            <v>506.1</v>
          </cell>
          <cell r="AS134">
            <v>-1.205</v>
          </cell>
          <cell r="AT134">
            <v>565.15</v>
          </cell>
          <cell r="AU134">
            <v>1068.15</v>
          </cell>
          <cell r="AV134">
            <v>503</v>
          </cell>
          <cell r="AW134">
            <v>0</v>
          </cell>
          <cell r="AX134">
            <v>509.2</v>
          </cell>
          <cell r="AY134">
            <v>509.2</v>
          </cell>
          <cell r="AZ134">
            <v>-1.233</v>
          </cell>
          <cell r="BA134">
            <v>-1.219</v>
          </cell>
          <cell r="BB134">
            <v>0.028</v>
          </cell>
          <cell r="BC134">
            <v>1.01219</v>
          </cell>
          <cell r="BD134">
            <v>0.256</v>
          </cell>
          <cell r="BE134">
            <v>10</v>
          </cell>
          <cell r="BF134">
            <v>1077.9</v>
          </cell>
          <cell r="BG134">
            <v>1087.9</v>
          </cell>
          <cell r="BH134">
            <v>10</v>
          </cell>
          <cell r="BI134">
            <v>0</v>
          </cell>
          <cell r="BJ134">
            <v>10.1</v>
          </cell>
          <cell r="BK134">
            <v>10.1</v>
          </cell>
          <cell r="BL134">
            <v>-0.99</v>
          </cell>
          <cell r="BM134">
            <v>1087.9</v>
          </cell>
          <cell r="BN134">
            <v>1098</v>
          </cell>
          <cell r="BO134">
            <v>10.0999999999999</v>
          </cell>
          <cell r="BP134">
            <v>0</v>
          </cell>
          <cell r="BQ134">
            <v>10.2</v>
          </cell>
          <cell r="BR134">
            <v>10.2</v>
          </cell>
          <cell r="BS134">
            <v>-0.98</v>
          </cell>
          <cell r="BT134">
            <v>-0.985</v>
          </cell>
          <cell r="BU134">
            <v>-0.01</v>
          </cell>
          <cell r="BV134">
            <v>1.0001</v>
          </cell>
          <cell r="BW134">
            <v>0.16</v>
          </cell>
          <cell r="BX134">
            <v>10.08</v>
          </cell>
          <cell r="BY134">
            <v>1101.9</v>
          </cell>
          <cell r="BZ134">
            <v>1111.85</v>
          </cell>
          <cell r="CA134">
            <v>9.95000000000005</v>
          </cell>
          <cell r="CB134">
            <v>0</v>
          </cell>
          <cell r="CC134">
            <v>10.1</v>
          </cell>
          <cell r="CD134">
            <v>10.1</v>
          </cell>
          <cell r="CE134">
            <v>-1.485</v>
          </cell>
          <cell r="CF134">
            <v>1111.85</v>
          </cell>
          <cell r="CG134">
            <v>1121.9</v>
          </cell>
          <cell r="CH134">
            <v>10.05</v>
          </cell>
          <cell r="CI134">
            <v>0</v>
          </cell>
          <cell r="CJ134">
            <v>10.2</v>
          </cell>
          <cell r="CK134">
            <v>10.2</v>
          </cell>
          <cell r="CL134">
            <v>-1.471</v>
          </cell>
        </row>
        <row r="135">
          <cell r="A135">
            <v>132</v>
          </cell>
          <cell r="B135" t="str">
            <v>006923</v>
          </cell>
        </row>
        <row r="135">
          <cell r="F135" t="str">
            <v>08</v>
          </cell>
          <cell r="G135" t="str">
            <v>06</v>
          </cell>
          <cell r="H135" t="str">
            <v>TRẦN NGỌC ÁNH</v>
          </cell>
          <cell r="I135" t="str">
            <v>NGUYỄN HẢI ĐĂNG</v>
          </cell>
          <cell r="J135" t="str">
            <v>Đồng hồ đo nước lạnh cơ khí</v>
          </cell>
          <cell r="K135" t="str">
            <v>JS16-07</v>
          </cell>
        </row>
        <row r="135">
          <cell r="M135" t="str">
            <v>75345591</v>
          </cell>
        </row>
        <row r="135">
          <cell r="O135" t="str">
            <v>Apator Powogaz S.A. - Ba Lan</v>
          </cell>
          <cell r="P135">
            <v>40</v>
          </cell>
          <cell r="Q135">
            <v>16</v>
          </cell>
          <cell r="R135">
            <v>0.256</v>
          </cell>
          <cell r="S135">
            <v>0.16</v>
          </cell>
          <cell r="T135">
            <v>2</v>
          </cell>
          <cell r="U135">
            <v>100</v>
          </cell>
          <cell r="V135">
            <v>0.05</v>
          </cell>
        </row>
        <row r="135">
          <cell r="Z135" t="str">
            <v>PDM 1081-2024</v>
          </cell>
          <cell r="AA135" t="str">
            <v>3A 589468</v>
          </cell>
          <cell r="AB135" t="str">
            <v>8/6/2024</v>
          </cell>
          <cell r="AC135" t="str">
            <v>30-6-2029</v>
          </cell>
          <cell r="AD135" t="str">
            <v>TRUNG TÂM NƯỚC SINH HOẠT VÀ VỆ SINH NÔNG THÔN THANH HÓA</v>
          </cell>
          <cell r="AE135" t="str">
            <v>TRUNG TÂM NƯỚC SINH HOẠT VÀ VỆ SINH NÔNG THÔN THANH HÓA</v>
          </cell>
        </row>
        <row r="135">
          <cell r="AG135" t="str">
            <v>SonNguyen</v>
          </cell>
          <cell r="AH135">
            <v>26</v>
          </cell>
          <cell r="AI135">
            <v>53</v>
          </cell>
          <cell r="AJ135">
            <v>6</v>
          </cell>
          <cell r="AK135">
            <v>5.6</v>
          </cell>
          <cell r="AL135">
            <v>499</v>
          </cell>
          <cell r="AM135">
            <v>29.3</v>
          </cell>
          <cell r="AN135">
            <v>535.3</v>
          </cell>
          <cell r="AO135">
            <v>506</v>
          </cell>
          <cell r="AP135">
            <v>0</v>
          </cell>
          <cell r="AQ135">
            <v>501.4</v>
          </cell>
          <cell r="AR135">
            <v>501.4</v>
          </cell>
          <cell r="AS135">
            <v>0.917</v>
          </cell>
          <cell r="AT135">
            <v>535.3</v>
          </cell>
          <cell r="AU135">
            <v>1042.3</v>
          </cell>
          <cell r="AV135">
            <v>507</v>
          </cell>
          <cell r="AW135">
            <v>0</v>
          </cell>
          <cell r="AX135">
            <v>503.1</v>
          </cell>
          <cell r="AY135">
            <v>503.1</v>
          </cell>
          <cell r="AZ135">
            <v>0.769</v>
          </cell>
          <cell r="BA135">
            <v>0.843</v>
          </cell>
          <cell r="BB135">
            <v>0.148</v>
          </cell>
          <cell r="BC135">
            <v>0.99157</v>
          </cell>
          <cell r="BD135">
            <v>0.256</v>
          </cell>
          <cell r="BE135">
            <v>10.08</v>
          </cell>
          <cell r="BF135">
            <v>1050.25</v>
          </cell>
          <cell r="BG135">
            <v>1060.4</v>
          </cell>
          <cell r="BH135">
            <v>10.1500000000001</v>
          </cell>
          <cell r="BI135">
            <v>0</v>
          </cell>
          <cell r="BJ135">
            <v>10.2</v>
          </cell>
          <cell r="BK135">
            <v>10.2</v>
          </cell>
          <cell r="BL135">
            <v>-0.49</v>
          </cell>
          <cell r="BM135">
            <v>1060.4</v>
          </cell>
          <cell r="BN135">
            <v>1070.45</v>
          </cell>
          <cell r="BO135">
            <v>10.05</v>
          </cell>
          <cell r="BP135">
            <v>0</v>
          </cell>
          <cell r="BQ135">
            <v>10.1</v>
          </cell>
          <cell r="BR135">
            <v>10.1</v>
          </cell>
          <cell r="BS135">
            <v>-0.495</v>
          </cell>
          <cell r="BT135">
            <v>-0.493</v>
          </cell>
          <cell r="BU135">
            <v>0.005</v>
          </cell>
          <cell r="BV135">
            <v>0.99995</v>
          </cell>
          <cell r="BW135">
            <v>0.16</v>
          </cell>
          <cell r="BX135">
            <v>9.96</v>
          </cell>
          <cell r="BY135">
            <v>1075.2</v>
          </cell>
          <cell r="BZ135">
            <v>1085.3</v>
          </cell>
          <cell r="CA135">
            <v>10.0999999999999</v>
          </cell>
          <cell r="CB135">
            <v>0</v>
          </cell>
          <cell r="CC135">
            <v>10.1</v>
          </cell>
          <cell r="CD135">
            <v>10.1</v>
          </cell>
          <cell r="CE135">
            <v>0</v>
          </cell>
          <cell r="CF135">
            <v>1085.3</v>
          </cell>
          <cell r="CG135">
            <v>1095.25</v>
          </cell>
          <cell r="CH135">
            <v>9.95000000000005</v>
          </cell>
          <cell r="CI135">
            <v>0</v>
          </cell>
          <cell r="CJ135">
            <v>10</v>
          </cell>
          <cell r="CK135">
            <v>10</v>
          </cell>
          <cell r="CL135">
            <v>-0.5</v>
          </cell>
        </row>
        <row r="136">
          <cell r="A136">
            <v>133</v>
          </cell>
          <cell r="B136" t="str">
            <v>007226</v>
          </cell>
        </row>
        <row r="136">
          <cell r="F136" t="str">
            <v>11</v>
          </cell>
          <cell r="G136" t="str">
            <v>06</v>
          </cell>
          <cell r="H136" t="str">
            <v>TRẦN NGỌC ÁNH</v>
          </cell>
          <cell r="I136" t="str">
            <v>NGUYỄN HẢI ĐĂNG</v>
          </cell>
          <cell r="J136" t="str">
            <v>Đồng hồ đo nước lạnh cơ khí</v>
          </cell>
          <cell r="K136" t="str">
            <v>JS6.3-07</v>
          </cell>
        </row>
        <row r="136">
          <cell r="M136" t="str">
            <v>79078766</v>
          </cell>
        </row>
        <row r="136">
          <cell r="O136" t="str">
            <v>Apator Powogaz S.A. - Ba Lan</v>
          </cell>
          <cell r="P136">
            <v>25</v>
          </cell>
          <cell r="Q136">
            <v>6.3</v>
          </cell>
          <cell r="R136">
            <v>0.1008</v>
          </cell>
          <cell r="S136">
            <v>0.063</v>
          </cell>
          <cell r="T136">
            <v>2</v>
          </cell>
          <cell r="U136">
            <v>100</v>
          </cell>
          <cell r="V136">
            <v>0.01</v>
          </cell>
        </row>
        <row r="136">
          <cell r="Z136" t="str">
            <v>PDM 1079-2024</v>
          </cell>
          <cell r="AA136" t="str">
            <v>3A 597875</v>
          </cell>
          <cell r="AB136" t="str">
            <v>11/6/2024</v>
          </cell>
          <cell r="AC136" t="str">
            <v>30-6-2029</v>
          </cell>
          <cell r="AD136" t="str">
            <v>CTY CP KINH DOANH NƯỚC SẠCH VÀ VẬT TƯ NGÀNH NƯỚC THANH BÌNH</v>
          </cell>
          <cell r="AE136" t="str">
            <v>CTY CP KINH DOANH NƯỚC SẠCH VÀ VẬT TƯ NGÀNH NƯỚC THANH BÌNH</v>
          </cell>
          <cell r="AF136" t="str">
            <v>Tổ dân phố Ngoại Trình, thị trấn Diêm Điền, huyện Thái Thụy, tỉnh Thái Bình, Việt Nam</v>
          </cell>
          <cell r="AG136" t="str">
            <v>SonNguyen</v>
          </cell>
          <cell r="AH136">
            <v>28</v>
          </cell>
          <cell r="AI136">
            <v>96</v>
          </cell>
          <cell r="AJ136">
            <v>6</v>
          </cell>
          <cell r="AK136">
            <v>2.205</v>
          </cell>
          <cell r="AL136">
            <v>101.4</v>
          </cell>
          <cell r="AM136">
            <v>21.2</v>
          </cell>
          <cell r="AN136">
            <v>122.6</v>
          </cell>
          <cell r="AO136">
            <v>101.4</v>
          </cell>
          <cell r="AP136">
            <v>0</v>
          </cell>
          <cell r="AQ136">
            <v>102.6</v>
          </cell>
          <cell r="AR136">
            <v>102.6</v>
          </cell>
          <cell r="AS136">
            <v>-1.17</v>
          </cell>
          <cell r="AT136">
            <v>122.6</v>
          </cell>
          <cell r="AU136">
            <v>224</v>
          </cell>
          <cell r="AV136">
            <v>101.4</v>
          </cell>
          <cell r="AW136">
            <v>0</v>
          </cell>
          <cell r="AX136">
            <v>102.6</v>
          </cell>
          <cell r="AY136">
            <v>102.6</v>
          </cell>
          <cell r="AZ136">
            <v>-1.183</v>
          </cell>
          <cell r="BA136">
            <v>-1.177</v>
          </cell>
          <cell r="BB136">
            <v>0.013</v>
          </cell>
          <cell r="BC136">
            <v>1.01177</v>
          </cell>
          <cell r="BD136">
            <v>0.1008</v>
          </cell>
          <cell r="BE136">
            <v>10.04</v>
          </cell>
          <cell r="BF136">
            <v>227.36</v>
          </cell>
          <cell r="BG136">
            <v>237.44</v>
          </cell>
          <cell r="BH136">
            <v>10.08</v>
          </cell>
          <cell r="BI136">
            <v>0</v>
          </cell>
          <cell r="BJ136">
            <v>9.9</v>
          </cell>
          <cell r="BK136">
            <v>9.9</v>
          </cell>
          <cell r="BL136">
            <v>1.818</v>
          </cell>
          <cell r="BM136">
            <v>237.44</v>
          </cell>
          <cell r="BN136">
            <v>247.42</v>
          </cell>
          <cell r="BO136">
            <v>9.97999999999999</v>
          </cell>
          <cell r="BP136">
            <v>0</v>
          </cell>
          <cell r="BQ136">
            <v>9.8</v>
          </cell>
          <cell r="BR136">
            <v>9.8</v>
          </cell>
          <cell r="BS136">
            <v>1.837</v>
          </cell>
          <cell r="BT136">
            <v>1.828</v>
          </cell>
          <cell r="BU136">
            <v>-0.019</v>
          </cell>
          <cell r="BV136">
            <v>1.00019</v>
          </cell>
          <cell r="BW136">
            <v>0.063</v>
          </cell>
          <cell r="BX136">
            <v>9.98</v>
          </cell>
          <cell r="BY136">
            <v>248.61</v>
          </cell>
          <cell r="BZ136">
            <v>258.63</v>
          </cell>
          <cell r="CA136">
            <v>10.02</v>
          </cell>
          <cell r="CB136">
            <v>0</v>
          </cell>
          <cell r="CC136">
            <v>10.2</v>
          </cell>
          <cell r="CD136">
            <v>10.2</v>
          </cell>
          <cell r="CE136">
            <v>-1.765</v>
          </cell>
          <cell r="CF136">
            <v>258.63</v>
          </cell>
          <cell r="CG136">
            <v>268.71</v>
          </cell>
          <cell r="CH136">
            <v>10.08</v>
          </cell>
          <cell r="CI136">
            <v>0</v>
          </cell>
          <cell r="CJ136">
            <v>10.2</v>
          </cell>
          <cell r="CK136">
            <v>10.2</v>
          </cell>
          <cell r="CL136">
            <v>-1.176</v>
          </cell>
        </row>
        <row r="137">
          <cell r="A137">
            <v>134</v>
          </cell>
          <cell r="B137" t="str">
            <v>007249</v>
          </cell>
        </row>
        <row r="137">
          <cell r="F137" t="str">
            <v>13</v>
          </cell>
          <cell r="G137" t="str">
            <v>06</v>
          </cell>
          <cell r="H137" t="str">
            <v>TRẦN NGỌC ÁNH</v>
          </cell>
          <cell r="I137" t="str">
            <v>NGUYỄN HẢI ĐĂNG</v>
          </cell>
          <cell r="J137" t="str">
            <v>Đồng hồ đo nước lạnh cơ khí</v>
          </cell>
          <cell r="K137" t="str">
            <v>MWN125-08</v>
          </cell>
        </row>
        <row r="137">
          <cell r="M137" t="str">
            <v>75348315</v>
          </cell>
        </row>
        <row r="137">
          <cell r="O137" t="str">
            <v>Apator Powogaz S.A. - Ba Lan</v>
          </cell>
          <cell r="P137">
            <v>125</v>
          </cell>
          <cell r="Q137">
            <v>250</v>
          </cell>
          <cell r="R137">
            <v>2.5</v>
          </cell>
          <cell r="S137">
            <v>1.5625</v>
          </cell>
          <cell r="T137">
            <v>2</v>
          </cell>
          <cell r="U137">
            <v>160</v>
          </cell>
          <cell r="V137">
            <v>0.5</v>
          </cell>
        </row>
        <row r="137">
          <cell r="Z137" t="str">
            <v>PDM 3950-2021</v>
          </cell>
          <cell r="AA137" t="str">
            <v>3A 574542</v>
          </cell>
          <cell r="AB137" t="str">
            <v>13/6/2024</v>
          </cell>
          <cell r="AC137" t="str">
            <v>30-6-2029</v>
          </cell>
          <cell r="AD137" t="str">
            <v>CÔNG TY CỔ PHẦN NƯỚC SẠCH VÀ VỆ SINH NÔNG THÔN TỈNH NAM ĐỊNH</v>
          </cell>
          <cell r="AE137" t="str">
            <v>CÔNG TY CỔ PHẦN NƯỚC SẠCH VÀ VỆ SINH NÔNG THÔN TỈNH NAM ĐỊNH</v>
          </cell>
          <cell r="AF137" t="str">
            <v>Số 121 Lê Hồng Phong, p.Vị Hoàng, tp.Nam Định, tỉnh Nam Định</v>
          </cell>
          <cell r="AG137" t="str">
            <v>SonNguyen</v>
          </cell>
          <cell r="AH137">
            <v>26</v>
          </cell>
          <cell r="AI137">
            <v>84</v>
          </cell>
          <cell r="AJ137">
            <v>6</v>
          </cell>
          <cell r="AK137">
            <v>87.5</v>
          </cell>
          <cell r="AL137">
            <v>8484</v>
          </cell>
          <cell r="AM137">
            <v>791.5</v>
          </cell>
          <cell r="AN137">
            <v>8460.5</v>
          </cell>
          <cell r="AO137">
            <v>7669</v>
          </cell>
          <cell r="AP137">
            <v>227.5</v>
          </cell>
          <cell r="AQ137">
            <v>7846.2</v>
          </cell>
          <cell r="AR137">
            <v>7618.7</v>
          </cell>
          <cell r="AS137">
            <v>0.66</v>
          </cell>
          <cell r="AT137">
            <v>8460.5</v>
          </cell>
          <cell r="AU137">
            <v>27109</v>
          </cell>
          <cell r="AV137">
            <v>18648.5</v>
          </cell>
          <cell r="AW137">
            <v>7846.2</v>
          </cell>
          <cell r="AX137">
            <v>26353.7</v>
          </cell>
          <cell r="AY137">
            <v>18507.5</v>
          </cell>
          <cell r="AZ137">
            <v>0.756</v>
          </cell>
          <cell r="BA137">
            <v>0.708</v>
          </cell>
          <cell r="BB137">
            <v>-0.096</v>
          </cell>
          <cell r="BC137">
            <v>0.99292</v>
          </cell>
          <cell r="BD137">
            <v>2.5</v>
          </cell>
          <cell r="BE137">
            <v>101.4</v>
          </cell>
          <cell r="BF137">
            <v>27217.5</v>
          </cell>
          <cell r="BG137">
            <v>27319</v>
          </cell>
          <cell r="BH137">
            <v>101.5</v>
          </cell>
          <cell r="BI137">
            <v>0</v>
          </cell>
          <cell r="BJ137">
            <v>103.3</v>
          </cell>
          <cell r="BK137">
            <v>103.3</v>
          </cell>
          <cell r="BL137">
            <v>-1.742</v>
          </cell>
          <cell r="BM137">
            <v>27319</v>
          </cell>
          <cell r="BN137">
            <v>27420</v>
          </cell>
          <cell r="BO137">
            <v>101</v>
          </cell>
          <cell r="BP137">
            <v>0</v>
          </cell>
          <cell r="BQ137">
            <v>102.8</v>
          </cell>
          <cell r="BR137">
            <v>102.8</v>
          </cell>
          <cell r="BS137">
            <v>-1.751</v>
          </cell>
          <cell r="BT137">
            <v>-1.747</v>
          </cell>
          <cell r="BU137">
            <v>0.009</v>
          </cell>
          <cell r="BV137">
            <v>0.99991</v>
          </cell>
          <cell r="BW137">
            <v>1.5625</v>
          </cell>
          <cell r="BX137">
            <v>100.6</v>
          </cell>
          <cell r="BY137">
            <v>27460</v>
          </cell>
          <cell r="BZ137">
            <v>27560</v>
          </cell>
          <cell r="CA137">
            <v>100</v>
          </cell>
          <cell r="CB137">
            <v>0</v>
          </cell>
          <cell r="CC137">
            <v>103.9</v>
          </cell>
          <cell r="CD137">
            <v>103.9</v>
          </cell>
          <cell r="CE137">
            <v>-3.754</v>
          </cell>
          <cell r="CF137">
            <v>27560</v>
          </cell>
          <cell r="CG137">
            <v>27660</v>
          </cell>
          <cell r="CH137">
            <v>100</v>
          </cell>
          <cell r="CI137">
            <v>0</v>
          </cell>
          <cell r="CJ137">
            <v>103.8</v>
          </cell>
          <cell r="CK137">
            <v>103.8</v>
          </cell>
          <cell r="CL137">
            <v>-3.661</v>
          </cell>
        </row>
        <row r="138">
          <cell r="A138">
            <v>135</v>
          </cell>
          <cell r="B138" t="str">
            <v>007260</v>
          </cell>
        </row>
        <row r="138">
          <cell r="F138" t="str">
            <v>13</v>
          </cell>
          <cell r="G138" t="str">
            <v>06</v>
          </cell>
          <cell r="H138" t="str">
            <v>TRẦN NGỌC ÁNH</v>
          </cell>
          <cell r="I138" t="str">
            <v>NGUYỄN HẢI ĐĂNG</v>
          </cell>
          <cell r="J138" t="str">
            <v>Đồng hồ đo nước lạnh cơ khí</v>
          </cell>
          <cell r="K138" t="str">
            <v>JS4-05</v>
          </cell>
        </row>
        <row r="138">
          <cell r="M138" t="str">
            <v>79058199</v>
          </cell>
        </row>
        <row r="138">
          <cell r="O138" t="str">
            <v>Apator Powogaz S.A. - Ba Lan</v>
          </cell>
          <cell r="P138">
            <v>20</v>
          </cell>
          <cell r="Q138">
            <v>4</v>
          </cell>
          <cell r="R138">
            <v>0.032</v>
          </cell>
          <cell r="S138">
            <v>0.02</v>
          </cell>
          <cell r="T138">
            <v>2</v>
          </cell>
          <cell r="U138">
            <v>200</v>
          </cell>
          <cell r="V138">
            <v>0.05</v>
          </cell>
        </row>
        <row r="138">
          <cell r="Z138" t="str">
            <v>PDM 604-2023</v>
          </cell>
          <cell r="AA138" t="str">
            <v>3A 589469</v>
          </cell>
          <cell r="AB138" t="str">
            <v>13/6/2024</v>
          </cell>
          <cell r="AC138" t="str">
            <v>30-6-2029</v>
          </cell>
          <cell r="AD138" t="str">
            <v>Công ty Cổ phần Kinh doanh nước sạch Hải Dương</v>
          </cell>
          <cell r="AE138" t="str">
            <v>Công ty Cổ phần Kinh doanh nước sạch Hải Dương</v>
          </cell>
        </row>
        <row r="138">
          <cell r="AG138" t="str">
            <v>SonNguyen</v>
          </cell>
          <cell r="AH138">
            <v>26</v>
          </cell>
          <cell r="AI138">
            <v>84</v>
          </cell>
          <cell r="AJ138">
            <v>6</v>
          </cell>
          <cell r="AK138">
            <v>1.4</v>
          </cell>
          <cell r="AL138">
            <v>100.2</v>
          </cell>
          <cell r="AM138">
            <v>73.25</v>
          </cell>
          <cell r="AN138">
            <v>174.25</v>
          </cell>
          <cell r="AO138">
            <v>101</v>
          </cell>
          <cell r="AP138">
            <v>0</v>
          </cell>
          <cell r="AQ138">
            <v>102.7</v>
          </cell>
          <cell r="AR138">
            <v>102.7</v>
          </cell>
          <cell r="AS138">
            <v>-1.655</v>
          </cell>
          <cell r="AT138">
            <v>174.25</v>
          </cell>
          <cell r="AU138">
            <v>275.65</v>
          </cell>
          <cell r="AV138">
            <v>101.4</v>
          </cell>
          <cell r="AW138">
            <v>0</v>
          </cell>
          <cell r="AX138">
            <v>103.1</v>
          </cell>
          <cell r="AY138">
            <v>103.1</v>
          </cell>
          <cell r="AZ138">
            <v>-1.677</v>
          </cell>
          <cell r="BA138">
            <v>-1.666</v>
          </cell>
          <cell r="BB138">
            <v>0.022</v>
          </cell>
          <cell r="BC138">
            <v>1.01666</v>
          </cell>
          <cell r="BD138">
            <v>0.032</v>
          </cell>
          <cell r="BE138">
            <v>10.04</v>
          </cell>
          <cell r="BF138">
            <v>277.1</v>
          </cell>
          <cell r="BG138">
            <v>287.05</v>
          </cell>
          <cell r="BH138">
            <v>9.94999999999999</v>
          </cell>
          <cell r="BI138">
            <v>0</v>
          </cell>
          <cell r="BJ138">
            <v>10.1</v>
          </cell>
          <cell r="BK138">
            <v>10.1</v>
          </cell>
          <cell r="BL138">
            <v>-1.485</v>
          </cell>
          <cell r="BM138">
            <v>287.05</v>
          </cell>
          <cell r="BN138">
            <v>297</v>
          </cell>
          <cell r="BO138">
            <v>9.94999999999999</v>
          </cell>
          <cell r="BP138">
            <v>0</v>
          </cell>
          <cell r="BQ138">
            <v>10.1</v>
          </cell>
          <cell r="BR138">
            <v>10.1</v>
          </cell>
          <cell r="BS138">
            <v>-1.485</v>
          </cell>
          <cell r="BT138">
            <v>-1.485</v>
          </cell>
          <cell r="BU138">
            <v>0</v>
          </cell>
          <cell r="BV138">
            <v>1</v>
          </cell>
          <cell r="BW138">
            <v>0.02</v>
          </cell>
          <cell r="BX138">
            <v>9.98</v>
          </cell>
          <cell r="BY138">
            <v>297.9</v>
          </cell>
          <cell r="BZ138">
            <v>307.95</v>
          </cell>
          <cell r="CA138">
            <v>10.05</v>
          </cell>
          <cell r="CB138">
            <v>0</v>
          </cell>
          <cell r="CC138">
            <v>10.1</v>
          </cell>
          <cell r="CD138">
            <v>10.1</v>
          </cell>
          <cell r="CE138">
            <v>-0.495</v>
          </cell>
          <cell r="CF138">
            <v>307.95</v>
          </cell>
          <cell r="CG138">
            <v>318.05</v>
          </cell>
          <cell r="CH138">
            <v>10.1</v>
          </cell>
          <cell r="CI138">
            <v>0</v>
          </cell>
          <cell r="CJ138">
            <v>10.1</v>
          </cell>
          <cell r="CK138">
            <v>10.1</v>
          </cell>
          <cell r="CL138">
            <v>0</v>
          </cell>
        </row>
        <row r="139">
          <cell r="A139">
            <v>136</v>
          </cell>
          <cell r="B139" t="str">
            <v>007261</v>
          </cell>
        </row>
        <row r="139">
          <cell r="F139" t="str">
            <v>13</v>
          </cell>
          <cell r="G139" t="str">
            <v>06</v>
          </cell>
          <cell r="H139" t="str">
            <v>TRẦN NGỌC ÁNH</v>
          </cell>
          <cell r="I139" t="str">
            <v>NGUYỄN HẢI ĐĂNG</v>
          </cell>
          <cell r="J139" t="str">
            <v>Đồng hồ đo nước lạnh cơ khí</v>
          </cell>
          <cell r="K139" t="str">
            <v>JS4-05</v>
          </cell>
        </row>
        <row r="139">
          <cell r="M139" t="str">
            <v>79058178</v>
          </cell>
        </row>
        <row r="139">
          <cell r="O139" t="str">
            <v>Apator Powogaz S.A. - Ba Lan</v>
          </cell>
          <cell r="P139">
            <v>20</v>
          </cell>
          <cell r="Q139">
            <v>4</v>
          </cell>
          <cell r="R139">
            <v>0.032</v>
          </cell>
          <cell r="S139">
            <v>0.02</v>
          </cell>
          <cell r="T139">
            <v>2</v>
          </cell>
          <cell r="U139">
            <v>200</v>
          </cell>
          <cell r="V139">
            <v>0.05</v>
          </cell>
        </row>
        <row r="139">
          <cell r="Z139" t="str">
            <v>PDM 604-2023</v>
          </cell>
          <cell r="AA139" t="str">
            <v>3A 589470</v>
          </cell>
          <cell r="AB139" t="str">
            <v>13/6/2024</v>
          </cell>
          <cell r="AC139" t="str">
            <v>30-6-2029</v>
          </cell>
          <cell r="AD139" t="str">
            <v>Công ty Cổ phần Kinh doanh nước sạch Hải Dương</v>
          </cell>
          <cell r="AE139" t="str">
            <v>Công ty Cổ phần Kinh doanh nước sạch Hải Dương</v>
          </cell>
        </row>
        <row r="139">
          <cell r="AG139" t="str">
            <v>SonNguyen</v>
          </cell>
          <cell r="AH139">
            <v>26</v>
          </cell>
          <cell r="AI139">
            <v>84</v>
          </cell>
          <cell r="AJ139">
            <v>6</v>
          </cell>
          <cell r="AK139">
            <v>1.4</v>
          </cell>
          <cell r="AL139">
            <v>99.4</v>
          </cell>
          <cell r="AM139">
            <v>105.5</v>
          </cell>
          <cell r="AN139">
            <v>204.9</v>
          </cell>
          <cell r="AO139">
            <v>99.4</v>
          </cell>
          <cell r="AP139">
            <v>0</v>
          </cell>
          <cell r="AQ139">
            <v>100.4</v>
          </cell>
          <cell r="AR139">
            <v>100.4</v>
          </cell>
          <cell r="AS139">
            <v>-0.996</v>
          </cell>
          <cell r="AT139">
            <v>204.9</v>
          </cell>
          <cell r="AU139">
            <v>305.3</v>
          </cell>
          <cell r="AV139">
            <v>100.4</v>
          </cell>
          <cell r="AW139">
            <v>0</v>
          </cell>
          <cell r="AX139">
            <v>101.5</v>
          </cell>
          <cell r="AY139">
            <v>101.5</v>
          </cell>
          <cell r="AZ139">
            <v>-1.096</v>
          </cell>
          <cell r="BA139">
            <v>-1.046</v>
          </cell>
          <cell r="BB139">
            <v>0.1</v>
          </cell>
          <cell r="BC139">
            <v>1.01046</v>
          </cell>
          <cell r="BD139">
            <v>0.032</v>
          </cell>
          <cell r="BE139">
            <v>9.96</v>
          </cell>
          <cell r="BF139">
            <v>305.9</v>
          </cell>
          <cell r="BG139">
            <v>316</v>
          </cell>
          <cell r="BH139">
            <v>10.1</v>
          </cell>
          <cell r="BI139">
            <v>0</v>
          </cell>
          <cell r="BJ139">
            <v>10.2</v>
          </cell>
          <cell r="BK139">
            <v>10.2</v>
          </cell>
          <cell r="BL139">
            <v>-0.98</v>
          </cell>
          <cell r="BM139">
            <v>316</v>
          </cell>
          <cell r="BN139">
            <v>326</v>
          </cell>
          <cell r="BO139">
            <v>10</v>
          </cell>
          <cell r="BP139">
            <v>0</v>
          </cell>
          <cell r="BQ139">
            <v>10.1</v>
          </cell>
          <cell r="BR139">
            <v>10.1</v>
          </cell>
          <cell r="BS139">
            <v>-0.99</v>
          </cell>
          <cell r="BT139">
            <v>-0.985</v>
          </cell>
          <cell r="BU139">
            <v>0.01</v>
          </cell>
          <cell r="BV139">
            <v>0.9999</v>
          </cell>
          <cell r="BW139">
            <v>0.02</v>
          </cell>
          <cell r="BX139">
            <v>9.96</v>
          </cell>
          <cell r="BY139">
            <v>326.35</v>
          </cell>
          <cell r="BZ139">
            <v>336.45</v>
          </cell>
          <cell r="CA139">
            <v>10.1</v>
          </cell>
          <cell r="CB139">
            <v>0</v>
          </cell>
          <cell r="CC139">
            <v>10.3</v>
          </cell>
          <cell r="CD139">
            <v>10.3</v>
          </cell>
          <cell r="CE139">
            <v>-1.942</v>
          </cell>
          <cell r="CF139">
            <v>336.45</v>
          </cell>
          <cell r="CG139">
            <v>346.45</v>
          </cell>
          <cell r="CH139">
            <v>10</v>
          </cell>
          <cell r="CI139">
            <v>0</v>
          </cell>
          <cell r="CJ139">
            <v>10.2</v>
          </cell>
          <cell r="CK139">
            <v>10.2</v>
          </cell>
          <cell r="CL139">
            <v>-1.961</v>
          </cell>
        </row>
        <row r="140">
          <cell r="A140">
            <v>137</v>
          </cell>
          <cell r="B140" t="str">
            <v>007262</v>
          </cell>
        </row>
        <row r="140">
          <cell r="F140" t="str">
            <v>13</v>
          </cell>
          <cell r="G140" t="str">
            <v>06</v>
          </cell>
          <cell r="H140" t="str">
            <v>TRẦN NGỌC ÁNH</v>
          </cell>
          <cell r="I140" t="str">
            <v>NGUYỄN HẢI ĐĂNG</v>
          </cell>
          <cell r="J140" t="str">
            <v>Đồng hồ đo nước lạnh cơ khí</v>
          </cell>
          <cell r="K140" t="str">
            <v>JS4-05</v>
          </cell>
        </row>
        <row r="140">
          <cell r="M140" t="str">
            <v>79058207</v>
          </cell>
        </row>
        <row r="140">
          <cell r="O140" t="str">
            <v>Apator Powogaz S.A. - Ba Lan</v>
          </cell>
          <cell r="P140">
            <v>20</v>
          </cell>
          <cell r="Q140">
            <v>4</v>
          </cell>
          <cell r="R140">
            <v>0.032</v>
          </cell>
          <cell r="S140">
            <v>0.02</v>
          </cell>
          <cell r="T140">
            <v>2</v>
          </cell>
          <cell r="U140">
            <v>200</v>
          </cell>
          <cell r="V140">
            <v>0.05</v>
          </cell>
        </row>
        <row r="140">
          <cell r="Z140" t="str">
            <v>PDM 604-2023</v>
          </cell>
          <cell r="AA140" t="str">
            <v>3A 589471</v>
          </cell>
          <cell r="AB140" t="str">
            <v>13/6/2024</v>
          </cell>
          <cell r="AC140" t="str">
            <v>30-6-2029</v>
          </cell>
          <cell r="AD140" t="str">
            <v>Công ty Cổ phần Kinh doanh nước sạch Hải Dương</v>
          </cell>
          <cell r="AE140" t="str">
            <v>Công ty Cổ phần Kinh doanh nước sạch Hải Dương</v>
          </cell>
        </row>
        <row r="140">
          <cell r="AG140" t="str">
            <v>SonNguyen</v>
          </cell>
          <cell r="AH140">
            <v>26</v>
          </cell>
          <cell r="AI140">
            <v>84</v>
          </cell>
          <cell r="AJ140">
            <v>6</v>
          </cell>
          <cell r="AK140">
            <v>1.4</v>
          </cell>
          <cell r="AL140">
            <v>100.6</v>
          </cell>
          <cell r="AM140">
            <v>17.65</v>
          </cell>
          <cell r="AN140">
            <v>117.85</v>
          </cell>
          <cell r="AO140">
            <v>100.2</v>
          </cell>
          <cell r="AP140">
            <v>0</v>
          </cell>
          <cell r="AQ140">
            <v>101.5</v>
          </cell>
          <cell r="AR140">
            <v>101.5</v>
          </cell>
          <cell r="AS140">
            <v>-1.281</v>
          </cell>
          <cell r="AT140">
            <v>117.85</v>
          </cell>
          <cell r="AU140">
            <v>218.65</v>
          </cell>
          <cell r="AV140">
            <v>100.8</v>
          </cell>
          <cell r="AW140">
            <v>0</v>
          </cell>
          <cell r="AX140">
            <v>102.3</v>
          </cell>
          <cell r="AY140">
            <v>102.3</v>
          </cell>
          <cell r="AZ140">
            <v>-1.488</v>
          </cell>
          <cell r="BA140">
            <v>-1.385</v>
          </cell>
          <cell r="BB140">
            <v>0.207</v>
          </cell>
          <cell r="BC140">
            <v>1.01385</v>
          </cell>
          <cell r="BD140">
            <v>0.032</v>
          </cell>
          <cell r="BE140">
            <v>9.98</v>
          </cell>
          <cell r="BF140">
            <v>219.85</v>
          </cell>
          <cell r="BG140">
            <v>229.8</v>
          </cell>
          <cell r="BH140">
            <v>9.94999999999999</v>
          </cell>
          <cell r="BI140">
            <v>0</v>
          </cell>
          <cell r="BJ140">
            <v>10</v>
          </cell>
          <cell r="BK140">
            <v>10</v>
          </cell>
          <cell r="BL140">
            <v>-0.5</v>
          </cell>
          <cell r="BM140">
            <v>229.8</v>
          </cell>
          <cell r="BN140">
            <v>239.95</v>
          </cell>
          <cell r="BO140">
            <v>10.15</v>
          </cell>
          <cell r="BP140">
            <v>0</v>
          </cell>
          <cell r="BQ140">
            <v>10.2</v>
          </cell>
          <cell r="BR140">
            <v>10.2</v>
          </cell>
          <cell r="BS140">
            <v>-0.49</v>
          </cell>
          <cell r="BT140">
            <v>-0.495</v>
          </cell>
          <cell r="BU140">
            <v>-0.01</v>
          </cell>
          <cell r="BV140">
            <v>1.0001</v>
          </cell>
          <cell r="BW140">
            <v>0.02</v>
          </cell>
          <cell r="BX140">
            <v>10</v>
          </cell>
          <cell r="BY140">
            <v>240.5</v>
          </cell>
          <cell r="BZ140">
            <v>250.6</v>
          </cell>
          <cell r="CA140">
            <v>10.1</v>
          </cell>
          <cell r="CB140">
            <v>0</v>
          </cell>
          <cell r="CC140">
            <v>10.1</v>
          </cell>
          <cell r="CD140">
            <v>10.1</v>
          </cell>
          <cell r="CE140">
            <v>0</v>
          </cell>
          <cell r="CF140">
            <v>250.6</v>
          </cell>
          <cell r="CG140">
            <v>260.75</v>
          </cell>
          <cell r="CH140">
            <v>10.15</v>
          </cell>
          <cell r="CI140">
            <v>0</v>
          </cell>
          <cell r="CJ140">
            <v>10.1</v>
          </cell>
          <cell r="CK140">
            <v>10.1</v>
          </cell>
          <cell r="CL140">
            <v>0.495</v>
          </cell>
        </row>
        <row r="141">
          <cell r="A141">
            <v>138</v>
          </cell>
          <cell r="B141" t="str">
            <v>007263</v>
          </cell>
        </row>
        <row r="141">
          <cell r="F141" t="str">
            <v>13</v>
          </cell>
          <cell r="G141" t="str">
            <v>06</v>
          </cell>
          <cell r="H141" t="str">
            <v>TRẦN NGỌC ÁNH</v>
          </cell>
          <cell r="I141" t="str">
            <v>NGUYỄN HẢI ĐĂNG</v>
          </cell>
          <cell r="J141" t="str">
            <v>Đồng hồ đo nước lạnh cơ khí</v>
          </cell>
          <cell r="K141" t="str">
            <v>JS4-05</v>
          </cell>
        </row>
        <row r="141">
          <cell r="M141" t="str">
            <v>79058159</v>
          </cell>
        </row>
        <row r="141">
          <cell r="O141" t="str">
            <v>Apator Powogaz S.A. - Ba Lan</v>
          </cell>
          <cell r="P141">
            <v>20</v>
          </cell>
          <cell r="Q141">
            <v>4</v>
          </cell>
          <cell r="R141">
            <v>0.032</v>
          </cell>
          <cell r="S141">
            <v>0.02</v>
          </cell>
          <cell r="T141">
            <v>2</v>
          </cell>
          <cell r="U141">
            <v>200</v>
          </cell>
          <cell r="V141">
            <v>0.05</v>
          </cell>
        </row>
        <row r="141">
          <cell r="Z141" t="str">
            <v>PDM 604-2023</v>
          </cell>
          <cell r="AA141" t="str">
            <v>3A 589472</v>
          </cell>
          <cell r="AB141" t="str">
            <v>13/6/2024</v>
          </cell>
          <cell r="AC141" t="str">
            <v>30-6-2029</v>
          </cell>
          <cell r="AD141" t="str">
            <v>Công ty Cổ phần Kinh doanh nước sạch Hải Dương</v>
          </cell>
          <cell r="AE141" t="str">
            <v>Công ty Cổ phần Kinh doanh nước sạch Hải Dương</v>
          </cell>
        </row>
        <row r="141">
          <cell r="AG141" t="str">
            <v>SonNguyen</v>
          </cell>
          <cell r="AH141">
            <v>26</v>
          </cell>
          <cell r="AI141">
            <v>84</v>
          </cell>
          <cell r="AJ141">
            <v>6</v>
          </cell>
          <cell r="AK141">
            <v>1.4</v>
          </cell>
          <cell r="AL141">
            <v>100</v>
          </cell>
          <cell r="AM141">
            <v>68.35</v>
          </cell>
          <cell r="AN141">
            <v>168.95</v>
          </cell>
          <cell r="AO141">
            <v>100.6</v>
          </cell>
          <cell r="AP141">
            <v>0</v>
          </cell>
          <cell r="AQ141">
            <v>101.1</v>
          </cell>
          <cell r="AR141">
            <v>101.1</v>
          </cell>
          <cell r="AS141">
            <v>-0.495</v>
          </cell>
          <cell r="AT141">
            <v>168.95</v>
          </cell>
          <cell r="AU141">
            <v>269.35</v>
          </cell>
          <cell r="AV141">
            <v>100.4</v>
          </cell>
          <cell r="AW141">
            <v>0</v>
          </cell>
          <cell r="AX141">
            <v>100.8</v>
          </cell>
          <cell r="AY141">
            <v>100.8</v>
          </cell>
          <cell r="AZ141">
            <v>-0.398</v>
          </cell>
          <cell r="BA141">
            <v>-0.447</v>
          </cell>
          <cell r="BB141">
            <v>-0.097</v>
          </cell>
          <cell r="BC141">
            <v>1.00447</v>
          </cell>
          <cell r="BD141">
            <v>0.032</v>
          </cell>
          <cell r="BE141">
            <v>10.14</v>
          </cell>
          <cell r="BF141">
            <v>270.05</v>
          </cell>
          <cell r="BG141">
            <v>280.05</v>
          </cell>
          <cell r="BH141">
            <v>10</v>
          </cell>
          <cell r="BI141">
            <v>0</v>
          </cell>
          <cell r="BJ141">
            <v>9.9</v>
          </cell>
          <cell r="BK141">
            <v>9.9</v>
          </cell>
          <cell r="BL141">
            <v>1.01</v>
          </cell>
          <cell r="BM141">
            <v>280.05</v>
          </cell>
          <cell r="BN141">
            <v>290.05</v>
          </cell>
          <cell r="BO141">
            <v>10</v>
          </cell>
          <cell r="BP141">
            <v>0</v>
          </cell>
          <cell r="BQ141">
            <v>9.9</v>
          </cell>
          <cell r="BR141">
            <v>9.9</v>
          </cell>
          <cell r="BS141">
            <v>1.01</v>
          </cell>
          <cell r="BT141">
            <v>1.01</v>
          </cell>
          <cell r="BU141">
            <v>0</v>
          </cell>
          <cell r="BV141">
            <v>1</v>
          </cell>
          <cell r="BW141">
            <v>0.02</v>
          </cell>
          <cell r="BX141">
            <v>10.06</v>
          </cell>
          <cell r="BY141">
            <v>290.9</v>
          </cell>
          <cell r="BZ141">
            <v>300.85</v>
          </cell>
          <cell r="CA141">
            <v>9.94999999999999</v>
          </cell>
          <cell r="CB141">
            <v>0</v>
          </cell>
          <cell r="CC141">
            <v>10.2</v>
          </cell>
          <cell r="CD141">
            <v>10.2</v>
          </cell>
          <cell r="CE141">
            <v>-2.451</v>
          </cell>
          <cell r="CF141">
            <v>300.85</v>
          </cell>
          <cell r="CG141">
            <v>310.85</v>
          </cell>
          <cell r="CH141">
            <v>10</v>
          </cell>
          <cell r="CI141">
            <v>0</v>
          </cell>
          <cell r="CJ141">
            <v>10.2</v>
          </cell>
          <cell r="CK141">
            <v>10.2</v>
          </cell>
          <cell r="CL141">
            <v>-1.961</v>
          </cell>
        </row>
        <row r="142">
          <cell r="A142">
            <v>139</v>
          </cell>
          <cell r="B142" t="str">
            <v>007264</v>
          </cell>
        </row>
        <row r="142">
          <cell r="F142" t="str">
            <v>13</v>
          </cell>
          <cell r="G142" t="str">
            <v>06</v>
          </cell>
          <cell r="H142" t="str">
            <v>TRẦN NGỌC ÁNH</v>
          </cell>
          <cell r="I142" t="str">
            <v>NGUYỄN HẢI ĐĂNG</v>
          </cell>
          <cell r="J142" t="str">
            <v>Đồng hồ đo nước lạnh cơ khí</v>
          </cell>
          <cell r="K142" t="str">
            <v>JS4-05</v>
          </cell>
        </row>
        <row r="142">
          <cell r="M142" t="str">
            <v>79058160</v>
          </cell>
        </row>
        <row r="142">
          <cell r="O142" t="str">
            <v>Apator Powogaz S.A. - Ba Lan</v>
          </cell>
          <cell r="P142">
            <v>20</v>
          </cell>
          <cell r="Q142">
            <v>4</v>
          </cell>
          <cell r="R142">
            <v>0.032</v>
          </cell>
          <cell r="S142">
            <v>0.02</v>
          </cell>
          <cell r="T142">
            <v>2</v>
          </cell>
          <cell r="U142">
            <v>200</v>
          </cell>
          <cell r="V142">
            <v>0.05</v>
          </cell>
        </row>
        <row r="142">
          <cell r="Z142" t="str">
            <v>PDM 604-2023</v>
          </cell>
          <cell r="AA142" t="str">
            <v>3A 589473</v>
          </cell>
          <cell r="AB142" t="str">
            <v>13/6/2024</v>
          </cell>
          <cell r="AC142" t="str">
            <v>30-6-2029</v>
          </cell>
          <cell r="AD142" t="str">
            <v>Công ty Cổ phần Kinh doanh nước sạch Hải Dương</v>
          </cell>
          <cell r="AE142" t="str">
            <v>Công ty Cổ phần Kinh doanh nước sạch Hải Dương</v>
          </cell>
        </row>
        <row r="142">
          <cell r="AG142" t="str">
            <v>SonNguyen</v>
          </cell>
          <cell r="AH142">
            <v>26</v>
          </cell>
          <cell r="AI142">
            <v>84</v>
          </cell>
          <cell r="AJ142">
            <v>6</v>
          </cell>
          <cell r="AK142">
            <v>1.4</v>
          </cell>
          <cell r="AL142">
            <v>101</v>
          </cell>
          <cell r="AM142">
            <v>100.2</v>
          </cell>
          <cell r="AN142">
            <v>201.6</v>
          </cell>
          <cell r="AO142">
            <v>101.4</v>
          </cell>
          <cell r="AP142">
            <v>0</v>
          </cell>
          <cell r="AQ142">
            <v>102.1</v>
          </cell>
          <cell r="AR142">
            <v>102.1</v>
          </cell>
          <cell r="AS142">
            <v>-0.686</v>
          </cell>
          <cell r="AT142">
            <v>201.6</v>
          </cell>
          <cell r="AU142">
            <v>302.8</v>
          </cell>
          <cell r="AV142">
            <v>101.2</v>
          </cell>
          <cell r="AW142">
            <v>0</v>
          </cell>
          <cell r="AX142">
            <v>102</v>
          </cell>
          <cell r="AY142">
            <v>102</v>
          </cell>
          <cell r="AZ142">
            <v>-0.791</v>
          </cell>
          <cell r="BA142">
            <v>-0.739</v>
          </cell>
          <cell r="BB142">
            <v>0.105</v>
          </cell>
          <cell r="BC142">
            <v>1.00739</v>
          </cell>
          <cell r="BD142">
            <v>0.032</v>
          </cell>
          <cell r="BE142">
            <v>10.08</v>
          </cell>
          <cell r="BF142">
            <v>304.25</v>
          </cell>
          <cell r="BG142">
            <v>314.35</v>
          </cell>
          <cell r="BH142">
            <v>10.1</v>
          </cell>
          <cell r="BI142">
            <v>0</v>
          </cell>
          <cell r="BJ142">
            <v>10</v>
          </cell>
          <cell r="BK142">
            <v>10</v>
          </cell>
          <cell r="BL142">
            <v>1</v>
          </cell>
          <cell r="BM142">
            <v>314.35</v>
          </cell>
          <cell r="BN142">
            <v>324.45</v>
          </cell>
          <cell r="BO142">
            <v>10.1</v>
          </cell>
          <cell r="BP142">
            <v>0</v>
          </cell>
          <cell r="BQ142">
            <v>10</v>
          </cell>
          <cell r="BR142">
            <v>10</v>
          </cell>
          <cell r="BS142">
            <v>1</v>
          </cell>
          <cell r="BT142">
            <v>1</v>
          </cell>
          <cell r="BU142">
            <v>0</v>
          </cell>
          <cell r="BV142">
            <v>1</v>
          </cell>
          <cell r="BW142">
            <v>0.02</v>
          </cell>
          <cell r="BX142">
            <v>10.1</v>
          </cell>
          <cell r="BY142">
            <v>325.1</v>
          </cell>
          <cell r="BZ142">
            <v>335.25</v>
          </cell>
          <cell r="CA142">
            <v>10.15</v>
          </cell>
          <cell r="CB142">
            <v>0</v>
          </cell>
          <cell r="CC142">
            <v>10</v>
          </cell>
          <cell r="CD142">
            <v>10</v>
          </cell>
          <cell r="CE142">
            <v>1.5</v>
          </cell>
          <cell r="CF142">
            <v>335.25</v>
          </cell>
          <cell r="CG142">
            <v>345.3</v>
          </cell>
          <cell r="CH142">
            <v>10.05</v>
          </cell>
          <cell r="CI142">
            <v>0</v>
          </cell>
          <cell r="CJ142">
            <v>9.9</v>
          </cell>
          <cell r="CK142">
            <v>9.9</v>
          </cell>
          <cell r="CL142">
            <v>1.515</v>
          </cell>
        </row>
        <row r="143">
          <cell r="A143">
            <v>140</v>
          </cell>
          <cell r="B143" t="str">
            <v>007265</v>
          </cell>
        </row>
        <row r="143">
          <cell r="F143" t="str">
            <v>13</v>
          </cell>
          <cell r="G143" t="str">
            <v>06</v>
          </cell>
          <cell r="H143" t="str">
            <v>TRẦN NGỌC ÁNH</v>
          </cell>
          <cell r="I143" t="str">
            <v>NGUYỄN HẢI ĐĂNG</v>
          </cell>
          <cell r="J143" t="str">
            <v>Đồng hồ đo nước lạnh cơ khí</v>
          </cell>
          <cell r="K143" t="str">
            <v>JS4-05</v>
          </cell>
        </row>
        <row r="143">
          <cell r="M143" t="str">
            <v>79058195</v>
          </cell>
        </row>
        <row r="143">
          <cell r="O143" t="str">
            <v>Apator Powogaz S.A. - Ba Lan</v>
          </cell>
          <cell r="P143">
            <v>20</v>
          </cell>
          <cell r="Q143">
            <v>4</v>
          </cell>
          <cell r="R143">
            <v>0.032</v>
          </cell>
          <cell r="S143">
            <v>0.02</v>
          </cell>
          <cell r="T143">
            <v>2</v>
          </cell>
          <cell r="U143">
            <v>200</v>
          </cell>
          <cell r="V143">
            <v>0.05</v>
          </cell>
        </row>
        <row r="143">
          <cell r="Z143" t="str">
            <v>PDM 604-2023</v>
          </cell>
          <cell r="AA143" t="str">
            <v>3A 589474</v>
          </cell>
          <cell r="AB143" t="str">
            <v>13/6/2024</v>
          </cell>
          <cell r="AC143" t="str">
            <v>30-6-2029</v>
          </cell>
          <cell r="AD143" t="str">
            <v>Công ty Cổ phần Kinh doanh nước sạch Hải Dương</v>
          </cell>
          <cell r="AE143" t="str">
            <v>Công ty Cổ phần Kinh doanh nước sạch Hải Dương</v>
          </cell>
        </row>
        <row r="143">
          <cell r="AG143" t="str">
            <v>SonNguyen</v>
          </cell>
          <cell r="AH143">
            <v>26</v>
          </cell>
          <cell r="AI143">
            <v>84</v>
          </cell>
          <cell r="AJ143">
            <v>6</v>
          </cell>
          <cell r="AK143">
            <v>1.4</v>
          </cell>
          <cell r="AL143">
            <v>100.2</v>
          </cell>
          <cell r="AM143">
            <v>87.45</v>
          </cell>
          <cell r="AN143">
            <v>187.85</v>
          </cell>
          <cell r="AO143">
            <v>100.4</v>
          </cell>
          <cell r="AP143">
            <v>0</v>
          </cell>
          <cell r="AQ143">
            <v>100.9</v>
          </cell>
          <cell r="AR143">
            <v>100.9</v>
          </cell>
          <cell r="AS143">
            <v>-0.496</v>
          </cell>
          <cell r="AT143">
            <v>187.85</v>
          </cell>
          <cell r="AU143">
            <v>287.25</v>
          </cell>
          <cell r="AV143">
            <v>99.4</v>
          </cell>
          <cell r="AW143">
            <v>0</v>
          </cell>
          <cell r="AX143">
            <v>100.2</v>
          </cell>
          <cell r="AY143">
            <v>100.2</v>
          </cell>
          <cell r="AZ143">
            <v>-0.805</v>
          </cell>
          <cell r="BA143">
            <v>-0.651</v>
          </cell>
          <cell r="BB143">
            <v>0.309</v>
          </cell>
          <cell r="BC143">
            <v>1.00651</v>
          </cell>
          <cell r="BD143">
            <v>0.032</v>
          </cell>
          <cell r="BE143">
            <v>10.12</v>
          </cell>
          <cell r="BF143">
            <v>288.2</v>
          </cell>
          <cell r="BG143">
            <v>298.2</v>
          </cell>
          <cell r="BH143">
            <v>10</v>
          </cell>
          <cell r="BI143">
            <v>0</v>
          </cell>
          <cell r="BJ143">
            <v>9.9</v>
          </cell>
          <cell r="BK143">
            <v>9.9</v>
          </cell>
          <cell r="BL143">
            <v>1.01</v>
          </cell>
          <cell r="BM143">
            <v>298.2</v>
          </cell>
          <cell r="BN143">
            <v>308.2</v>
          </cell>
          <cell r="BO143">
            <v>10</v>
          </cell>
          <cell r="BP143">
            <v>0</v>
          </cell>
          <cell r="BQ143">
            <v>9.9</v>
          </cell>
          <cell r="BR143">
            <v>9.9</v>
          </cell>
          <cell r="BS143">
            <v>1.01</v>
          </cell>
          <cell r="BT143">
            <v>1.01</v>
          </cell>
          <cell r="BU143">
            <v>0</v>
          </cell>
          <cell r="BV143">
            <v>1</v>
          </cell>
          <cell r="BW143">
            <v>0.02</v>
          </cell>
          <cell r="BX143">
            <v>10.14</v>
          </cell>
          <cell r="BY143">
            <v>308.8</v>
          </cell>
          <cell r="BZ143">
            <v>318.8</v>
          </cell>
          <cell r="CA143">
            <v>10</v>
          </cell>
          <cell r="CB143">
            <v>0</v>
          </cell>
          <cell r="CC143">
            <v>10</v>
          </cell>
          <cell r="CD143">
            <v>10</v>
          </cell>
          <cell r="CE143">
            <v>0</v>
          </cell>
          <cell r="CF143">
            <v>318.8</v>
          </cell>
          <cell r="CG143">
            <v>328.9</v>
          </cell>
          <cell r="CH143">
            <v>10.1</v>
          </cell>
          <cell r="CI143">
            <v>0</v>
          </cell>
          <cell r="CJ143">
            <v>10.1</v>
          </cell>
          <cell r="CK143">
            <v>10.1</v>
          </cell>
          <cell r="CL143">
            <v>0</v>
          </cell>
        </row>
        <row r="144">
          <cell r="A144">
            <v>141</v>
          </cell>
          <cell r="B144" t="str">
            <v>007266</v>
          </cell>
        </row>
        <row r="144">
          <cell r="F144" t="str">
            <v>13</v>
          </cell>
          <cell r="G144" t="str">
            <v>06</v>
          </cell>
          <cell r="H144" t="str">
            <v>TRẦN NGỌC ÁNH</v>
          </cell>
          <cell r="I144" t="str">
            <v>NGUYỄN HẢI ĐĂNG</v>
          </cell>
          <cell r="J144" t="str">
            <v>Đồng hồ đo nước lạnh cơ khí</v>
          </cell>
          <cell r="K144" t="str">
            <v>JS4-05</v>
          </cell>
        </row>
        <row r="144">
          <cell r="M144" t="str">
            <v>79058165</v>
          </cell>
        </row>
        <row r="144">
          <cell r="O144" t="str">
            <v>Apator Powogaz S.A. - Ba Lan</v>
          </cell>
          <cell r="P144">
            <v>20</v>
          </cell>
          <cell r="Q144">
            <v>4</v>
          </cell>
          <cell r="R144">
            <v>0.032</v>
          </cell>
          <cell r="S144">
            <v>0.02</v>
          </cell>
          <cell r="T144">
            <v>2</v>
          </cell>
          <cell r="U144">
            <v>200</v>
          </cell>
          <cell r="V144">
            <v>0.05</v>
          </cell>
        </row>
        <row r="144">
          <cell r="Z144" t="str">
            <v>PDM 604-2023</v>
          </cell>
          <cell r="AA144" t="str">
            <v>3A 589475</v>
          </cell>
          <cell r="AB144" t="str">
            <v>13/6/2024</v>
          </cell>
          <cell r="AC144" t="str">
            <v>30-6-2029</v>
          </cell>
          <cell r="AD144" t="str">
            <v>Công ty Cổ phần Kinh doanh nước sạch Hải Dương</v>
          </cell>
          <cell r="AE144" t="str">
            <v>Công ty Cổ phần Kinh doanh nước sạch Hải Dương</v>
          </cell>
        </row>
        <row r="144">
          <cell r="AG144" t="str">
            <v>SonNguyen</v>
          </cell>
          <cell r="AH144">
            <v>26</v>
          </cell>
          <cell r="AI144">
            <v>84</v>
          </cell>
          <cell r="AJ144">
            <v>6</v>
          </cell>
          <cell r="AK144">
            <v>1.4</v>
          </cell>
          <cell r="AL144">
            <v>99.6</v>
          </cell>
          <cell r="AM144">
            <v>15.55</v>
          </cell>
          <cell r="AN144">
            <v>116.15</v>
          </cell>
          <cell r="AO144">
            <v>100.6</v>
          </cell>
          <cell r="AP144">
            <v>0</v>
          </cell>
          <cell r="AQ144">
            <v>99.3</v>
          </cell>
          <cell r="AR144">
            <v>99.3</v>
          </cell>
          <cell r="AS144">
            <v>1.309</v>
          </cell>
          <cell r="AT144">
            <v>116.15</v>
          </cell>
          <cell r="AU144">
            <v>217.35</v>
          </cell>
          <cell r="AV144">
            <v>101.2</v>
          </cell>
          <cell r="AW144">
            <v>0</v>
          </cell>
          <cell r="AX144">
            <v>100</v>
          </cell>
          <cell r="AY144">
            <v>100</v>
          </cell>
          <cell r="AZ144">
            <v>1.186</v>
          </cell>
          <cell r="BA144">
            <v>1.248</v>
          </cell>
          <cell r="BB144">
            <v>0.123</v>
          </cell>
          <cell r="BC144">
            <v>0.98752</v>
          </cell>
          <cell r="BD144">
            <v>0.032</v>
          </cell>
          <cell r="BE144">
            <v>9.94</v>
          </cell>
          <cell r="BF144">
            <v>218.2</v>
          </cell>
          <cell r="BG144">
            <v>228.2</v>
          </cell>
          <cell r="BH144">
            <v>10</v>
          </cell>
          <cell r="BI144">
            <v>0</v>
          </cell>
          <cell r="BJ144">
            <v>10</v>
          </cell>
          <cell r="BK144">
            <v>10</v>
          </cell>
          <cell r="BL144">
            <v>0</v>
          </cell>
          <cell r="BM144">
            <v>228.2</v>
          </cell>
          <cell r="BN144">
            <v>238.25</v>
          </cell>
          <cell r="BO144">
            <v>10.05</v>
          </cell>
          <cell r="BP144">
            <v>0</v>
          </cell>
          <cell r="BQ144">
            <v>10</v>
          </cell>
          <cell r="BR144">
            <v>10</v>
          </cell>
          <cell r="BS144">
            <v>0.5</v>
          </cell>
          <cell r="BT144">
            <v>0.25</v>
          </cell>
          <cell r="BU144">
            <v>-0.5</v>
          </cell>
          <cell r="BV144">
            <v>1.005</v>
          </cell>
          <cell r="BW144">
            <v>0.02</v>
          </cell>
          <cell r="BX144">
            <v>9.94</v>
          </cell>
          <cell r="BY144">
            <v>238.95</v>
          </cell>
          <cell r="BZ144">
            <v>249.05</v>
          </cell>
          <cell r="CA144">
            <v>10.1</v>
          </cell>
          <cell r="CB144">
            <v>0</v>
          </cell>
          <cell r="CC144">
            <v>10.3</v>
          </cell>
          <cell r="CD144">
            <v>10.3</v>
          </cell>
          <cell r="CE144">
            <v>-1.942</v>
          </cell>
          <cell r="CF144">
            <v>249.05</v>
          </cell>
          <cell r="CG144">
            <v>259.15</v>
          </cell>
          <cell r="CH144">
            <v>10.1</v>
          </cell>
          <cell r="CI144">
            <v>0</v>
          </cell>
          <cell r="CJ144">
            <v>10.3</v>
          </cell>
          <cell r="CK144">
            <v>10.3</v>
          </cell>
          <cell r="CL144">
            <v>-1.942</v>
          </cell>
        </row>
        <row r="145">
          <cell r="A145">
            <v>142</v>
          </cell>
          <cell r="B145" t="str">
            <v>007267</v>
          </cell>
        </row>
        <row r="145">
          <cell r="F145" t="str">
            <v>13</v>
          </cell>
          <cell r="G145" t="str">
            <v>06</v>
          </cell>
          <cell r="H145" t="str">
            <v>TRẦN NGỌC ÁNH</v>
          </cell>
          <cell r="I145" t="str">
            <v>NGUYỄN HẢI ĐĂNG</v>
          </cell>
          <cell r="J145" t="str">
            <v>Đồng hồ đo nước lạnh cơ khí</v>
          </cell>
          <cell r="K145" t="str">
            <v>JS4-05</v>
          </cell>
        </row>
        <row r="145">
          <cell r="M145" t="str">
            <v>79058158</v>
          </cell>
        </row>
        <row r="145">
          <cell r="O145" t="str">
            <v>Apator Powogaz S.A. - Ba Lan</v>
          </cell>
          <cell r="P145">
            <v>20</v>
          </cell>
          <cell r="Q145">
            <v>4</v>
          </cell>
          <cell r="R145">
            <v>0.032</v>
          </cell>
          <cell r="S145">
            <v>0.02</v>
          </cell>
          <cell r="T145">
            <v>2</v>
          </cell>
          <cell r="U145">
            <v>200</v>
          </cell>
          <cell r="V145">
            <v>0.05</v>
          </cell>
        </row>
        <row r="145">
          <cell r="Z145" t="str">
            <v>PDM 604-2023</v>
          </cell>
          <cell r="AA145" t="str">
            <v>3A 589476</v>
          </cell>
          <cell r="AB145" t="str">
            <v>13/6/2024</v>
          </cell>
          <cell r="AC145" t="str">
            <v>30-6-2029</v>
          </cell>
          <cell r="AD145" t="str">
            <v>Công ty Cổ phần Kinh doanh nước sạch Hải Dương</v>
          </cell>
          <cell r="AE145" t="str">
            <v>Công ty Cổ phần Kinh doanh nước sạch Hải Dương</v>
          </cell>
        </row>
        <row r="145">
          <cell r="AG145" t="str">
            <v>SonNguyen</v>
          </cell>
          <cell r="AH145">
            <v>26</v>
          </cell>
          <cell r="AI145">
            <v>84</v>
          </cell>
          <cell r="AJ145">
            <v>6</v>
          </cell>
          <cell r="AK145">
            <v>1.4</v>
          </cell>
          <cell r="AL145">
            <v>100.4</v>
          </cell>
          <cell r="AM145">
            <v>97.85</v>
          </cell>
          <cell r="AN145">
            <v>198.85</v>
          </cell>
          <cell r="AO145">
            <v>101</v>
          </cell>
          <cell r="AP145">
            <v>0</v>
          </cell>
          <cell r="AQ145">
            <v>102.7</v>
          </cell>
          <cell r="AR145">
            <v>102.7</v>
          </cell>
          <cell r="AS145">
            <v>-1.655</v>
          </cell>
          <cell r="AT145">
            <v>198.85</v>
          </cell>
          <cell r="AU145">
            <v>299.05</v>
          </cell>
          <cell r="AV145">
            <v>100.2</v>
          </cell>
          <cell r="AW145">
            <v>0</v>
          </cell>
          <cell r="AX145">
            <v>102</v>
          </cell>
          <cell r="AY145">
            <v>102</v>
          </cell>
          <cell r="AZ145">
            <v>-1.796</v>
          </cell>
          <cell r="BA145">
            <v>-1.726</v>
          </cell>
          <cell r="BB145">
            <v>0.141</v>
          </cell>
          <cell r="BC145">
            <v>1.01726</v>
          </cell>
          <cell r="BD145">
            <v>0.032</v>
          </cell>
          <cell r="BE145">
            <v>10</v>
          </cell>
          <cell r="BF145">
            <v>299.85</v>
          </cell>
          <cell r="BG145">
            <v>309.95</v>
          </cell>
          <cell r="BH145">
            <v>10.1</v>
          </cell>
          <cell r="BI145">
            <v>0</v>
          </cell>
          <cell r="BJ145">
            <v>10.1</v>
          </cell>
          <cell r="BK145">
            <v>10.1</v>
          </cell>
          <cell r="BL145">
            <v>0</v>
          </cell>
          <cell r="BM145">
            <v>309.95</v>
          </cell>
          <cell r="BN145">
            <v>320.05</v>
          </cell>
          <cell r="BO145">
            <v>10.1</v>
          </cell>
          <cell r="BP145">
            <v>0</v>
          </cell>
          <cell r="BQ145">
            <v>10.1</v>
          </cell>
          <cell r="BR145">
            <v>10.1</v>
          </cell>
          <cell r="BS145">
            <v>0</v>
          </cell>
          <cell r="BT145">
            <v>0</v>
          </cell>
          <cell r="BU145">
            <v>0</v>
          </cell>
          <cell r="BV145">
            <v>1</v>
          </cell>
          <cell r="BW145">
            <v>0.02</v>
          </cell>
          <cell r="BX145">
            <v>10.1</v>
          </cell>
          <cell r="BY145">
            <v>320.6</v>
          </cell>
          <cell r="BZ145">
            <v>330.7</v>
          </cell>
          <cell r="CA145">
            <v>10.1</v>
          </cell>
          <cell r="CB145">
            <v>0</v>
          </cell>
          <cell r="CC145">
            <v>10</v>
          </cell>
          <cell r="CD145">
            <v>10</v>
          </cell>
          <cell r="CE145">
            <v>1</v>
          </cell>
          <cell r="CF145">
            <v>330.7</v>
          </cell>
          <cell r="CG145">
            <v>340.65</v>
          </cell>
          <cell r="CH145">
            <v>9.94999999999999</v>
          </cell>
          <cell r="CI145">
            <v>0</v>
          </cell>
          <cell r="CJ145">
            <v>9.8</v>
          </cell>
          <cell r="CK145">
            <v>9.8</v>
          </cell>
          <cell r="CL145">
            <v>1.531</v>
          </cell>
        </row>
        <row r="146">
          <cell r="A146">
            <v>143</v>
          </cell>
          <cell r="B146" t="str">
            <v>007268</v>
          </cell>
        </row>
        <row r="146">
          <cell r="F146" t="str">
            <v>13</v>
          </cell>
          <cell r="G146" t="str">
            <v>06</v>
          </cell>
          <cell r="H146" t="str">
            <v>TRẦN NGỌC ÁNH</v>
          </cell>
          <cell r="I146" t="str">
            <v>NGUYỄN HẢI ĐĂNG</v>
          </cell>
          <cell r="J146" t="str">
            <v>Đồng hồ đo nước lạnh cơ khí</v>
          </cell>
          <cell r="K146" t="str">
            <v>JS4-05</v>
          </cell>
        </row>
        <row r="146">
          <cell r="M146" t="str">
            <v>79058196</v>
          </cell>
        </row>
        <row r="146">
          <cell r="O146" t="str">
            <v>Apator Powogaz S.A. - Ba Lan</v>
          </cell>
          <cell r="P146">
            <v>20</v>
          </cell>
          <cell r="Q146">
            <v>4</v>
          </cell>
          <cell r="R146">
            <v>0.032</v>
          </cell>
          <cell r="S146">
            <v>0.02</v>
          </cell>
          <cell r="T146">
            <v>2</v>
          </cell>
          <cell r="U146">
            <v>200</v>
          </cell>
          <cell r="V146">
            <v>0.05</v>
          </cell>
        </row>
        <row r="146">
          <cell r="Z146" t="str">
            <v>PDM 604-2023</v>
          </cell>
          <cell r="AA146" t="str">
            <v>3A 589477</v>
          </cell>
          <cell r="AB146" t="str">
            <v>13/6/2024</v>
          </cell>
          <cell r="AC146" t="str">
            <v>30-6-2029</v>
          </cell>
          <cell r="AD146" t="str">
            <v>Công ty Cổ phần Kinh doanh nước sạch Hải Dương</v>
          </cell>
          <cell r="AE146" t="str">
            <v>Công ty Cổ phần Kinh doanh nước sạch Hải Dương</v>
          </cell>
        </row>
        <row r="146">
          <cell r="AG146" t="str">
            <v>SonNguyen</v>
          </cell>
          <cell r="AH146">
            <v>26</v>
          </cell>
          <cell r="AI146">
            <v>84</v>
          </cell>
          <cell r="AJ146">
            <v>6</v>
          </cell>
          <cell r="AK146">
            <v>1.4</v>
          </cell>
          <cell r="AL146">
            <v>100.4</v>
          </cell>
          <cell r="AM146">
            <v>62.7</v>
          </cell>
          <cell r="AN146">
            <v>163.1</v>
          </cell>
          <cell r="AO146">
            <v>100.4</v>
          </cell>
          <cell r="AP146">
            <v>0</v>
          </cell>
          <cell r="AQ146">
            <v>101.6</v>
          </cell>
          <cell r="AR146">
            <v>101.6</v>
          </cell>
          <cell r="AS146">
            <v>-1.181</v>
          </cell>
          <cell r="AT146">
            <v>163.1</v>
          </cell>
          <cell r="AU146">
            <v>263.3</v>
          </cell>
          <cell r="AV146">
            <v>100.2</v>
          </cell>
          <cell r="AW146">
            <v>0</v>
          </cell>
          <cell r="AX146">
            <v>101.4</v>
          </cell>
          <cell r="AY146">
            <v>101.4</v>
          </cell>
          <cell r="AZ146">
            <v>-1.198</v>
          </cell>
          <cell r="BA146">
            <v>-1.19</v>
          </cell>
          <cell r="BB146">
            <v>0.017</v>
          </cell>
          <cell r="BC146">
            <v>1.0119</v>
          </cell>
          <cell r="BD146">
            <v>0.032</v>
          </cell>
          <cell r="BE146">
            <v>10.08</v>
          </cell>
          <cell r="BF146">
            <v>264.15</v>
          </cell>
          <cell r="BG146">
            <v>274.1</v>
          </cell>
          <cell r="BH146">
            <v>9.94999999999999</v>
          </cell>
          <cell r="BI146">
            <v>0</v>
          </cell>
          <cell r="BJ146">
            <v>9.9</v>
          </cell>
          <cell r="BK146">
            <v>9.9</v>
          </cell>
          <cell r="BL146">
            <v>0.505</v>
          </cell>
          <cell r="BM146">
            <v>274.1</v>
          </cell>
          <cell r="BN146">
            <v>284.15</v>
          </cell>
          <cell r="BO146">
            <v>10.05</v>
          </cell>
          <cell r="BP146">
            <v>0</v>
          </cell>
          <cell r="BQ146">
            <v>10</v>
          </cell>
          <cell r="BR146">
            <v>10</v>
          </cell>
          <cell r="BS146">
            <v>0.5</v>
          </cell>
          <cell r="BT146">
            <v>0.503</v>
          </cell>
          <cell r="BU146">
            <v>0.005</v>
          </cell>
          <cell r="BV146">
            <v>0.99995</v>
          </cell>
          <cell r="BW146">
            <v>0.02</v>
          </cell>
          <cell r="BX146">
            <v>10.1</v>
          </cell>
          <cell r="BY146">
            <v>284.9</v>
          </cell>
          <cell r="BZ146">
            <v>294.9</v>
          </cell>
          <cell r="CA146">
            <v>10</v>
          </cell>
          <cell r="CB146">
            <v>0</v>
          </cell>
          <cell r="CC146">
            <v>10.5</v>
          </cell>
          <cell r="CD146">
            <v>10.5</v>
          </cell>
          <cell r="CE146">
            <v>-4.762</v>
          </cell>
          <cell r="CF146">
            <v>294.9</v>
          </cell>
          <cell r="CG146">
            <v>304.85</v>
          </cell>
          <cell r="CH146">
            <v>9.94999999999999</v>
          </cell>
          <cell r="CI146">
            <v>0</v>
          </cell>
          <cell r="CJ146">
            <v>10.4</v>
          </cell>
          <cell r="CK146">
            <v>10.4</v>
          </cell>
          <cell r="CL146">
            <v>-4.327</v>
          </cell>
        </row>
        <row r="147">
          <cell r="A147">
            <v>144</v>
          </cell>
          <cell r="B147" t="str">
            <v>007269</v>
          </cell>
        </row>
        <row r="147">
          <cell r="F147" t="str">
            <v>13</v>
          </cell>
          <cell r="G147" t="str">
            <v>06</v>
          </cell>
          <cell r="H147" t="str">
            <v>TRẦN NGỌC ÁNH</v>
          </cell>
          <cell r="I147" t="str">
            <v>NGUYỄN HẢI ĐĂNG</v>
          </cell>
          <cell r="J147" t="str">
            <v>Đồng hồ đo nước lạnh cơ khí</v>
          </cell>
          <cell r="K147" t="str">
            <v>JS4-05</v>
          </cell>
        </row>
        <row r="147">
          <cell r="M147" t="str">
            <v>75347948</v>
          </cell>
        </row>
        <row r="147">
          <cell r="O147" t="str">
            <v>Apator Powogaz S.A. - Ba Lan</v>
          </cell>
          <cell r="P147">
            <v>20</v>
          </cell>
          <cell r="Q147">
            <v>4</v>
          </cell>
          <cell r="R147">
            <v>0.032</v>
          </cell>
          <cell r="S147">
            <v>0.02</v>
          </cell>
          <cell r="T147">
            <v>2</v>
          </cell>
          <cell r="U147">
            <v>200</v>
          </cell>
          <cell r="V147">
            <v>0.05</v>
          </cell>
        </row>
        <row r="147">
          <cell r="Z147" t="str">
            <v>PDM 604-2023</v>
          </cell>
          <cell r="AA147" t="str">
            <v>3A 589478</v>
          </cell>
          <cell r="AB147" t="str">
            <v>13/6/2024</v>
          </cell>
          <cell r="AC147" t="str">
            <v>30-6-2029</v>
          </cell>
          <cell r="AD147" t="str">
            <v>Công ty Cổ phần Kinh doanh nước sạch Hải Dương</v>
          </cell>
          <cell r="AE147" t="str">
            <v>Công ty Cổ phần Kinh doanh nước sạch Hải Dương</v>
          </cell>
        </row>
        <row r="147">
          <cell r="AG147" t="str">
            <v>SonNguyen</v>
          </cell>
          <cell r="AH147">
            <v>26</v>
          </cell>
          <cell r="AI147">
            <v>84</v>
          </cell>
          <cell r="AJ147">
            <v>6</v>
          </cell>
          <cell r="AK147">
            <v>1.4</v>
          </cell>
          <cell r="AL147">
            <v>100</v>
          </cell>
          <cell r="AM147">
            <v>54.55</v>
          </cell>
          <cell r="AN147">
            <v>155.55</v>
          </cell>
          <cell r="AO147">
            <v>101</v>
          </cell>
          <cell r="AP147">
            <v>0</v>
          </cell>
          <cell r="AQ147">
            <v>100.3</v>
          </cell>
          <cell r="AR147">
            <v>100.3</v>
          </cell>
          <cell r="AS147">
            <v>0.698</v>
          </cell>
          <cell r="AT147">
            <v>155.55</v>
          </cell>
          <cell r="AU147">
            <v>256.15</v>
          </cell>
          <cell r="AV147">
            <v>100.6</v>
          </cell>
          <cell r="AW147">
            <v>0</v>
          </cell>
          <cell r="AX147">
            <v>99.9</v>
          </cell>
          <cell r="AY147">
            <v>99.9</v>
          </cell>
          <cell r="AZ147">
            <v>0.696</v>
          </cell>
          <cell r="BA147">
            <v>0.697</v>
          </cell>
          <cell r="BB147">
            <v>0.002</v>
          </cell>
          <cell r="BC147">
            <v>0.99303</v>
          </cell>
          <cell r="BD147">
            <v>0.032</v>
          </cell>
          <cell r="BE147">
            <v>9.94</v>
          </cell>
          <cell r="BF147">
            <v>257.75</v>
          </cell>
          <cell r="BG147">
            <v>267.7</v>
          </cell>
          <cell r="BH147">
            <v>9.94999999999999</v>
          </cell>
          <cell r="BI147">
            <v>0</v>
          </cell>
          <cell r="BJ147">
            <v>9.9</v>
          </cell>
          <cell r="BK147">
            <v>9.9</v>
          </cell>
          <cell r="BL147">
            <v>0.505</v>
          </cell>
          <cell r="BM147">
            <v>267.7</v>
          </cell>
          <cell r="BN147">
            <v>277.7</v>
          </cell>
          <cell r="BO147">
            <v>10</v>
          </cell>
          <cell r="BP147">
            <v>0</v>
          </cell>
          <cell r="BQ147">
            <v>9.9</v>
          </cell>
          <cell r="BR147">
            <v>9.9</v>
          </cell>
          <cell r="BS147">
            <v>1.01</v>
          </cell>
          <cell r="BT147">
            <v>0.758</v>
          </cell>
          <cell r="BU147">
            <v>-0.505</v>
          </cell>
          <cell r="BV147">
            <v>1.00505</v>
          </cell>
          <cell r="BW147">
            <v>0.02</v>
          </cell>
          <cell r="BX147">
            <v>9.98</v>
          </cell>
          <cell r="BY147">
            <v>278.2</v>
          </cell>
          <cell r="BZ147">
            <v>288.25</v>
          </cell>
          <cell r="CA147">
            <v>10.05</v>
          </cell>
          <cell r="CB147">
            <v>0</v>
          </cell>
          <cell r="CC147">
            <v>10</v>
          </cell>
          <cell r="CD147">
            <v>10</v>
          </cell>
          <cell r="CE147">
            <v>0.5</v>
          </cell>
          <cell r="CF147">
            <v>288.25</v>
          </cell>
          <cell r="CG147">
            <v>298.3</v>
          </cell>
          <cell r="CH147">
            <v>10.05</v>
          </cell>
          <cell r="CI147">
            <v>0</v>
          </cell>
          <cell r="CJ147">
            <v>10</v>
          </cell>
          <cell r="CK147">
            <v>10</v>
          </cell>
          <cell r="CL147">
            <v>0.5</v>
          </cell>
        </row>
        <row r="148">
          <cell r="A148">
            <v>145</v>
          </cell>
          <cell r="B148" t="str">
            <v>007270</v>
          </cell>
        </row>
        <row r="148">
          <cell r="F148" t="str">
            <v>13</v>
          </cell>
          <cell r="G148" t="str">
            <v>06</v>
          </cell>
          <cell r="H148" t="str">
            <v>TRẦN NGỌC ÁNH</v>
          </cell>
          <cell r="I148" t="str">
            <v>NGUYỄN HẢI ĐĂNG</v>
          </cell>
          <cell r="J148" t="str">
            <v>Đồng hồ đo nước lạnh cơ khí</v>
          </cell>
          <cell r="K148" t="str">
            <v>JS4-05</v>
          </cell>
        </row>
        <row r="148">
          <cell r="M148" t="str">
            <v>79058157</v>
          </cell>
        </row>
        <row r="148">
          <cell r="O148" t="str">
            <v>Apator Powogaz S.A. - Ba Lan</v>
          </cell>
          <cell r="P148">
            <v>20</v>
          </cell>
          <cell r="Q148">
            <v>4</v>
          </cell>
          <cell r="R148">
            <v>0.032</v>
          </cell>
          <cell r="S148">
            <v>0.02</v>
          </cell>
          <cell r="T148">
            <v>2</v>
          </cell>
          <cell r="U148">
            <v>200</v>
          </cell>
          <cell r="V148">
            <v>0.05</v>
          </cell>
        </row>
        <row r="148">
          <cell r="Z148" t="str">
            <v>PDM 604-2023</v>
          </cell>
          <cell r="AA148" t="str">
            <v>3A 589479</v>
          </cell>
          <cell r="AB148" t="str">
            <v>13/6/2024</v>
          </cell>
          <cell r="AC148" t="str">
            <v>30-6-2029</v>
          </cell>
          <cell r="AD148" t="str">
            <v>Công ty Cổ phần Kinh doanh nước sạch Hải Dương</v>
          </cell>
          <cell r="AE148" t="str">
            <v>Công ty Cổ phần Kinh doanh nước sạch Hải Dương</v>
          </cell>
        </row>
        <row r="148">
          <cell r="AG148" t="str">
            <v>SonNguyen</v>
          </cell>
          <cell r="AH148">
            <v>26</v>
          </cell>
          <cell r="AI148">
            <v>84</v>
          </cell>
          <cell r="AJ148">
            <v>6</v>
          </cell>
          <cell r="AK148">
            <v>1.4</v>
          </cell>
          <cell r="AL148">
            <v>101</v>
          </cell>
          <cell r="AM148">
            <v>102.7</v>
          </cell>
          <cell r="AN148">
            <v>202.7</v>
          </cell>
          <cell r="AO148">
            <v>100</v>
          </cell>
          <cell r="AP148">
            <v>0</v>
          </cell>
          <cell r="AQ148">
            <v>99.4</v>
          </cell>
          <cell r="AR148">
            <v>99.4</v>
          </cell>
          <cell r="AS148">
            <v>0.604</v>
          </cell>
          <cell r="AT148">
            <v>202.7</v>
          </cell>
          <cell r="AU148">
            <v>302.1</v>
          </cell>
          <cell r="AV148">
            <v>99.4</v>
          </cell>
          <cell r="AW148">
            <v>0</v>
          </cell>
          <cell r="AX148">
            <v>98.8</v>
          </cell>
          <cell r="AY148">
            <v>98.8</v>
          </cell>
          <cell r="AZ148">
            <v>0.604</v>
          </cell>
          <cell r="BA148">
            <v>0.604</v>
          </cell>
          <cell r="BB148">
            <v>0</v>
          </cell>
          <cell r="BC148">
            <v>0.99396</v>
          </cell>
          <cell r="BD148">
            <v>0.032</v>
          </cell>
          <cell r="BE148">
            <v>9.94</v>
          </cell>
          <cell r="BF148">
            <v>303.55</v>
          </cell>
          <cell r="BG148">
            <v>313.5</v>
          </cell>
          <cell r="BH148">
            <v>9.94999999999999</v>
          </cell>
          <cell r="BI148">
            <v>0</v>
          </cell>
          <cell r="BJ148">
            <v>10</v>
          </cell>
          <cell r="BK148">
            <v>10</v>
          </cell>
          <cell r="BL148">
            <v>-0.5</v>
          </cell>
          <cell r="BM148">
            <v>313.5</v>
          </cell>
          <cell r="BN148">
            <v>323.55</v>
          </cell>
          <cell r="BO148">
            <v>10.05</v>
          </cell>
          <cell r="BP148">
            <v>0</v>
          </cell>
          <cell r="BQ148">
            <v>10.1</v>
          </cell>
          <cell r="BR148">
            <v>10.1</v>
          </cell>
          <cell r="BS148">
            <v>-0.495</v>
          </cell>
          <cell r="BT148">
            <v>-0.498</v>
          </cell>
          <cell r="BU148">
            <v>-0.005</v>
          </cell>
          <cell r="BV148">
            <v>1.00005</v>
          </cell>
          <cell r="BW148">
            <v>0.02</v>
          </cell>
          <cell r="BX148">
            <v>9.98</v>
          </cell>
          <cell r="BY148">
            <v>324.25</v>
          </cell>
          <cell r="BZ148">
            <v>334.25</v>
          </cell>
          <cell r="CA148">
            <v>10</v>
          </cell>
          <cell r="CB148">
            <v>0</v>
          </cell>
          <cell r="CC148">
            <v>10</v>
          </cell>
          <cell r="CD148">
            <v>10</v>
          </cell>
          <cell r="CE148">
            <v>0</v>
          </cell>
          <cell r="CF148">
            <v>334.25</v>
          </cell>
          <cell r="CG148">
            <v>344.35</v>
          </cell>
          <cell r="CH148">
            <v>10.1</v>
          </cell>
          <cell r="CI148">
            <v>0</v>
          </cell>
          <cell r="CJ148">
            <v>10.1</v>
          </cell>
          <cell r="CK148">
            <v>10.1</v>
          </cell>
          <cell r="CL148">
            <v>0</v>
          </cell>
        </row>
        <row r="149">
          <cell r="A149">
            <v>146</v>
          </cell>
          <cell r="B149" t="str">
            <v>007271</v>
          </cell>
        </row>
        <row r="149">
          <cell r="F149" t="str">
            <v>13</v>
          </cell>
          <cell r="G149" t="str">
            <v>06</v>
          </cell>
          <cell r="H149" t="str">
            <v>TRẦN NGỌC ÁNH</v>
          </cell>
          <cell r="I149" t="str">
            <v>NGUYỄN HẢI ĐĂNG</v>
          </cell>
          <cell r="J149" t="str">
            <v>Đồng hồ đo nước lạnh cơ khí</v>
          </cell>
          <cell r="K149" t="str">
            <v>JS4-05</v>
          </cell>
        </row>
        <row r="149">
          <cell r="M149" t="str">
            <v>75347949</v>
          </cell>
        </row>
        <row r="149">
          <cell r="O149" t="str">
            <v>Apator Powogaz S.A. - Ba Lan</v>
          </cell>
          <cell r="P149">
            <v>20</v>
          </cell>
          <cell r="Q149">
            <v>4</v>
          </cell>
          <cell r="R149">
            <v>0.032</v>
          </cell>
          <cell r="S149">
            <v>0.02</v>
          </cell>
          <cell r="T149">
            <v>2</v>
          </cell>
          <cell r="U149">
            <v>200</v>
          </cell>
          <cell r="V149">
            <v>0.05</v>
          </cell>
        </row>
        <row r="149">
          <cell r="Z149" t="str">
            <v>PDM 604-2023</v>
          </cell>
          <cell r="AA149" t="str">
            <v>3A 589480</v>
          </cell>
          <cell r="AB149" t="str">
            <v>13/6/2024</v>
          </cell>
          <cell r="AC149" t="str">
            <v>30-6-2029</v>
          </cell>
          <cell r="AD149" t="str">
            <v>Công ty Cổ phần Kinh doanh nước sạch Hải Dương</v>
          </cell>
          <cell r="AE149" t="str">
            <v>Công ty Cổ phần Kinh doanh nước sạch Hải Dương</v>
          </cell>
        </row>
        <row r="149">
          <cell r="AG149" t="str">
            <v>SonNguyen</v>
          </cell>
          <cell r="AH149">
            <v>26</v>
          </cell>
          <cell r="AI149">
            <v>84</v>
          </cell>
          <cell r="AJ149">
            <v>6</v>
          </cell>
          <cell r="AK149">
            <v>1.4</v>
          </cell>
          <cell r="AL149">
            <v>101.2</v>
          </cell>
          <cell r="AM149">
            <v>32.75</v>
          </cell>
          <cell r="AN149">
            <v>132.75</v>
          </cell>
          <cell r="AO149">
            <v>100</v>
          </cell>
          <cell r="AP149">
            <v>0</v>
          </cell>
          <cell r="AQ149">
            <v>98.3</v>
          </cell>
          <cell r="AR149">
            <v>98.3</v>
          </cell>
          <cell r="AS149">
            <v>1.729</v>
          </cell>
          <cell r="AT149">
            <v>132.75</v>
          </cell>
          <cell r="AU149">
            <v>233.75</v>
          </cell>
          <cell r="AV149">
            <v>101</v>
          </cell>
          <cell r="AW149">
            <v>0</v>
          </cell>
          <cell r="AX149">
            <v>99.4</v>
          </cell>
          <cell r="AY149">
            <v>99.4</v>
          </cell>
          <cell r="AZ149">
            <v>1.584</v>
          </cell>
          <cell r="BA149">
            <v>1.657</v>
          </cell>
          <cell r="BB149">
            <v>0.145</v>
          </cell>
          <cell r="BC149">
            <v>0.98343</v>
          </cell>
          <cell r="BD149">
            <v>0.032</v>
          </cell>
          <cell r="BE149">
            <v>9.96</v>
          </cell>
          <cell r="BF149">
            <v>234.5</v>
          </cell>
          <cell r="BG149">
            <v>244.5</v>
          </cell>
          <cell r="BH149">
            <v>10</v>
          </cell>
          <cell r="BI149">
            <v>0</v>
          </cell>
          <cell r="BJ149">
            <v>10</v>
          </cell>
          <cell r="BK149">
            <v>10</v>
          </cell>
          <cell r="BL149">
            <v>0</v>
          </cell>
          <cell r="BM149">
            <v>244.5</v>
          </cell>
          <cell r="BN149">
            <v>254.45</v>
          </cell>
          <cell r="BO149">
            <v>9.94999999999999</v>
          </cell>
          <cell r="BP149">
            <v>0</v>
          </cell>
          <cell r="BQ149">
            <v>9.9</v>
          </cell>
          <cell r="BR149">
            <v>9.9</v>
          </cell>
          <cell r="BS149">
            <v>0.505</v>
          </cell>
          <cell r="BT149">
            <v>0.253</v>
          </cell>
          <cell r="BU149">
            <v>-0.505</v>
          </cell>
          <cell r="BV149">
            <v>1.00505</v>
          </cell>
          <cell r="BW149">
            <v>0.02</v>
          </cell>
          <cell r="BX149">
            <v>10.04</v>
          </cell>
          <cell r="BY149">
            <v>254.85</v>
          </cell>
          <cell r="BZ149">
            <v>264.85</v>
          </cell>
          <cell r="CA149">
            <v>10</v>
          </cell>
          <cell r="CB149">
            <v>0</v>
          </cell>
          <cell r="CC149">
            <v>9.9</v>
          </cell>
          <cell r="CD149">
            <v>9.9</v>
          </cell>
          <cell r="CE149">
            <v>1.01</v>
          </cell>
          <cell r="CF149">
            <v>264.85</v>
          </cell>
          <cell r="CG149">
            <v>274.95</v>
          </cell>
          <cell r="CH149">
            <v>10.1</v>
          </cell>
          <cell r="CI149">
            <v>0</v>
          </cell>
          <cell r="CJ149">
            <v>10</v>
          </cell>
          <cell r="CK149">
            <v>10</v>
          </cell>
          <cell r="CL149">
            <v>1</v>
          </cell>
        </row>
        <row r="150">
          <cell r="A150">
            <v>147</v>
          </cell>
          <cell r="B150" t="str">
            <v>007272</v>
          </cell>
        </row>
        <row r="150">
          <cell r="F150" t="str">
            <v>13</v>
          </cell>
          <cell r="G150" t="str">
            <v>06</v>
          </cell>
          <cell r="H150" t="str">
            <v>TRẦN NGỌC ÁNH</v>
          </cell>
          <cell r="I150" t="str">
            <v>NGUYỄN HẢI ĐĂNG</v>
          </cell>
          <cell r="J150" t="str">
            <v>Đồng hồ đo nước lạnh cơ khí</v>
          </cell>
          <cell r="K150" t="str">
            <v>JS4-05</v>
          </cell>
        </row>
        <row r="150">
          <cell r="M150" t="str">
            <v>79058182</v>
          </cell>
        </row>
        <row r="150">
          <cell r="O150" t="str">
            <v>Apator Powogaz S.A. - Ba Lan</v>
          </cell>
          <cell r="P150">
            <v>20</v>
          </cell>
          <cell r="Q150">
            <v>4</v>
          </cell>
          <cell r="R150">
            <v>0.032</v>
          </cell>
          <cell r="S150">
            <v>0.02</v>
          </cell>
          <cell r="T150">
            <v>2</v>
          </cell>
          <cell r="U150">
            <v>200</v>
          </cell>
          <cell r="V150">
            <v>0.05</v>
          </cell>
        </row>
        <row r="150">
          <cell r="Z150" t="str">
            <v>PDM 604-2023</v>
          </cell>
          <cell r="AA150" t="str">
            <v>3A 589481</v>
          </cell>
          <cell r="AB150" t="str">
            <v>13/6/2024</v>
          </cell>
          <cell r="AC150" t="str">
            <v>30-6-2029</v>
          </cell>
          <cell r="AD150" t="str">
            <v>Công ty Cổ phần Kinh doanh nước sạch Hải Dương</v>
          </cell>
          <cell r="AE150" t="str">
            <v>Công ty Cổ phần Kinh doanh nước sạch Hải Dương</v>
          </cell>
        </row>
        <row r="150">
          <cell r="AG150" t="str">
            <v>SonNguyen</v>
          </cell>
          <cell r="AH150">
            <v>26</v>
          </cell>
          <cell r="AI150">
            <v>84</v>
          </cell>
          <cell r="AJ150">
            <v>6</v>
          </cell>
          <cell r="AK150">
            <v>1.4</v>
          </cell>
          <cell r="AL150">
            <v>100.6</v>
          </cell>
          <cell r="AM150">
            <v>110.35</v>
          </cell>
          <cell r="AN150">
            <v>210.95</v>
          </cell>
          <cell r="AO150">
            <v>100.6</v>
          </cell>
          <cell r="AP150">
            <v>0</v>
          </cell>
          <cell r="AQ150">
            <v>101.6</v>
          </cell>
          <cell r="AR150">
            <v>101.6</v>
          </cell>
          <cell r="AS150">
            <v>-0.984</v>
          </cell>
          <cell r="AT150">
            <v>210.95</v>
          </cell>
          <cell r="AU150">
            <v>310.95</v>
          </cell>
          <cell r="AV150">
            <v>100</v>
          </cell>
          <cell r="AW150">
            <v>0</v>
          </cell>
          <cell r="AX150">
            <v>101</v>
          </cell>
          <cell r="AY150">
            <v>101</v>
          </cell>
          <cell r="AZ150">
            <v>-1</v>
          </cell>
          <cell r="BA150">
            <v>-0.992</v>
          </cell>
          <cell r="BB150">
            <v>0.016</v>
          </cell>
          <cell r="BC150">
            <v>1.00992</v>
          </cell>
          <cell r="BD150">
            <v>0.032</v>
          </cell>
          <cell r="BE150">
            <v>10.1</v>
          </cell>
          <cell r="BF150">
            <v>311.5</v>
          </cell>
          <cell r="BG150">
            <v>321.55</v>
          </cell>
          <cell r="BH150">
            <v>10.05</v>
          </cell>
          <cell r="BI150">
            <v>0</v>
          </cell>
          <cell r="BJ150">
            <v>10.2</v>
          </cell>
          <cell r="BK150">
            <v>10.2</v>
          </cell>
          <cell r="BL150">
            <v>-1.471</v>
          </cell>
          <cell r="BM150">
            <v>321.55</v>
          </cell>
          <cell r="BN150">
            <v>331.65</v>
          </cell>
          <cell r="BO150">
            <v>10.1</v>
          </cell>
          <cell r="BP150">
            <v>0</v>
          </cell>
          <cell r="BQ150">
            <v>10.2</v>
          </cell>
          <cell r="BR150">
            <v>10.2</v>
          </cell>
          <cell r="BS150">
            <v>-0.98</v>
          </cell>
          <cell r="BT150">
            <v>-1.226</v>
          </cell>
          <cell r="BU150">
            <v>-0.491</v>
          </cell>
          <cell r="BV150">
            <v>1.00491</v>
          </cell>
          <cell r="BW150">
            <v>0.02</v>
          </cell>
          <cell r="BX150">
            <v>9.98</v>
          </cell>
          <cell r="BY150">
            <v>332.65</v>
          </cell>
          <cell r="BZ150">
            <v>342.75</v>
          </cell>
          <cell r="CA150">
            <v>10.1</v>
          </cell>
          <cell r="CB150">
            <v>0</v>
          </cell>
          <cell r="CC150">
            <v>10.4</v>
          </cell>
          <cell r="CD150">
            <v>10.4</v>
          </cell>
          <cell r="CE150">
            <v>-2.885</v>
          </cell>
          <cell r="CF150">
            <v>342.75</v>
          </cell>
          <cell r="CG150">
            <v>352.7</v>
          </cell>
          <cell r="CH150">
            <v>9.94999999999999</v>
          </cell>
          <cell r="CI150">
            <v>0</v>
          </cell>
          <cell r="CJ150">
            <v>10.2</v>
          </cell>
          <cell r="CK150">
            <v>10.2</v>
          </cell>
          <cell r="CL150">
            <v>-2.451</v>
          </cell>
        </row>
        <row r="151">
          <cell r="A151">
            <v>148</v>
          </cell>
          <cell r="B151" t="str">
            <v>007273</v>
          </cell>
        </row>
        <row r="151">
          <cell r="F151" t="str">
            <v>13</v>
          </cell>
          <cell r="G151" t="str">
            <v>06</v>
          </cell>
          <cell r="H151" t="str">
            <v>TRẦN NGỌC ÁNH</v>
          </cell>
          <cell r="I151" t="str">
            <v>NGUYỄN HẢI ĐĂNG</v>
          </cell>
          <cell r="J151" t="str">
            <v>Đồng hồ đo nước lạnh cơ khí</v>
          </cell>
          <cell r="K151" t="str">
            <v>JS4-05</v>
          </cell>
        </row>
        <row r="151">
          <cell r="M151" t="str">
            <v>79058187</v>
          </cell>
        </row>
        <row r="151">
          <cell r="O151" t="str">
            <v>Apator Powogaz S.A. - Ba Lan</v>
          </cell>
          <cell r="P151">
            <v>20</v>
          </cell>
          <cell r="Q151">
            <v>4</v>
          </cell>
          <cell r="R151">
            <v>0.032</v>
          </cell>
          <cell r="S151">
            <v>0.02</v>
          </cell>
          <cell r="T151">
            <v>2</v>
          </cell>
          <cell r="U151">
            <v>200</v>
          </cell>
          <cell r="V151">
            <v>0.05</v>
          </cell>
        </row>
        <row r="151">
          <cell r="Z151" t="str">
            <v>PDM 604-2023</v>
          </cell>
          <cell r="AA151" t="str">
            <v>3A 589482</v>
          </cell>
          <cell r="AB151" t="str">
            <v>13/6/2024</v>
          </cell>
          <cell r="AC151" t="str">
            <v>30-6-2029</v>
          </cell>
          <cell r="AD151" t="str">
            <v>Công ty Cổ phần Kinh doanh nước sạch Hải Dương</v>
          </cell>
          <cell r="AE151" t="str">
            <v>Công ty Cổ phần Kinh doanh nước sạch Hải Dương</v>
          </cell>
        </row>
        <row r="151">
          <cell r="AG151" t="str">
            <v>SonNguyen</v>
          </cell>
          <cell r="AH151">
            <v>26</v>
          </cell>
          <cell r="AI151">
            <v>84</v>
          </cell>
          <cell r="AJ151">
            <v>6</v>
          </cell>
          <cell r="AK151">
            <v>1.4</v>
          </cell>
          <cell r="AL151">
            <v>101</v>
          </cell>
          <cell r="AM151">
            <v>97.2</v>
          </cell>
          <cell r="AN151">
            <v>196.8</v>
          </cell>
          <cell r="AO151">
            <v>99.6</v>
          </cell>
          <cell r="AP151">
            <v>0</v>
          </cell>
          <cell r="AQ151">
            <v>100.4</v>
          </cell>
          <cell r="AR151">
            <v>100.4</v>
          </cell>
          <cell r="AS151">
            <v>-0.797</v>
          </cell>
          <cell r="AT151">
            <v>196.8</v>
          </cell>
          <cell r="AU151">
            <v>296.4</v>
          </cell>
          <cell r="AV151">
            <v>99.6</v>
          </cell>
          <cell r="AW151">
            <v>0</v>
          </cell>
          <cell r="AX151">
            <v>100.7</v>
          </cell>
          <cell r="AY151">
            <v>100.7</v>
          </cell>
          <cell r="AZ151">
            <v>-1.104</v>
          </cell>
          <cell r="BA151">
            <v>-0.951</v>
          </cell>
          <cell r="BB151">
            <v>0.307</v>
          </cell>
          <cell r="BC151">
            <v>1.00951</v>
          </cell>
          <cell r="BD151">
            <v>0.032</v>
          </cell>
          <cell r="BE151">
            <v>10.06</v>
          </cell>
          <cell r="BF151">
            <v>297.35</v>
          </cell>
          <cell r="BG151">
            <v>307.35</v>
          </cell>
          <cell r="BH151">
            <v>10</v>
          </cell>
          <cell r="BI151">
            <v>0</v>
          </cell>
          <cell r="BJ151">
            <v>9.9</v>
          </cell>
          <cell r="BK151">
            <v>9.9</v>
          </cell>
          <cell r="BL151">
            <v>1.01</v>
          </cell>
          <cell r="BM151">
            <v>307.35</v>
          </cell>
          <cell r="BN151">
            <v>317.35</v>
          </cell>
          <cell r="BO151">
            <v>10</v>
          </cell>
          <cell r="BP151">
            <v>0</v>
          </cell>
          <cell r="BQ151">
            <v>9.9</v>
          </cell>
          <cell r="BR151">
            <v>9.9</v>
          </cell>
          <cell r="BS151">
            <v>1.01</v>
          </cell>
          <cell r="BT151">
            <v>1.01</v>
          </cell>
          <cell r="BU151">
            <v>0</v>
          </cell>
          <cell r="BV151">
            <v>1</v>
          </cell>
          <cell r="BW151">
            <v>0.02</v>
          </cell>
          <cell r="BX151">
            <v>9.96</v>
          </cell>
          <cell r="BY151">
            <v>317.8</v>
          </cell>
          <cell r="BZ151">
            <v>327.95</v>
          </cell>
          <cell r="CA151">
            <v>10.15</v>
          </cell>
          <cell r="CB151">
            <v>0</v>
          </cell>
          <cell r="CC151">
            <v>10.1</v>
          </cell>
          <cell r="CD151">
            <v>10.1</v>
          </cell>
          <cell r="CE151">
            <v>0.495</v>
          </cell>
          <cell r="CF151">
            <v>327.95</v>
          </cell>
          <cell r="CG151">
            <v>337.9</v>
          </cell>
          <cell r="CH151">
            <v>9.94999999999999</v>
          </cell>
          <cell r="CI151">
            <v>0</v>
          </cell>
          <cell r="CJ151">
            <v>9.9</v>
          </cell>
          <cell r="CK151">
            <v>9.9</v>
          </cell>
          <cell r="CL151">
            <v>0.505</v>
          </cell>
        </row>
        <row r="152">
          <cell r="A152">
            <v>149</v>
          </cell>
          <cell r="B152" t="str">
            <v>007274</v>
          </cell>
        </row>
        <row r="152">
          <cell r="F152" t="str">
            <v>13</v>
          </cell>
          <cell r="G152" t="str">
            <v>06</v>
          </cell>
          <cell r="H152" t="str">
            <v>TRẦN NGỌC ÁNH</v>
          </cell>
          <cell r="I152" t="str">
            <v>NGUYỄN HẢI ĐĂNG</v>
          </cell>
          <cell r="J152" t="str">
            <v>Đồng hồ đo nước lạnh cơ khí</v>
          </cell>
          <cell r="K152" t="str">
            <v>JS4-05</v>
          </cell>
        </row>
        <row r="152">
          <cell r="M152" t="str">
            <v>79058169</v>
          </cell>
        </row>
        <row r="152">
          <cell r="O152" t="str">
            <v>Apator Powogaz S.A. - Ba Lan</v>
          </cell>
          <cell r="P152">
            <v>20</v>
          </cell>
          <cell r="Q152">
            <v>4</v>
          </cell>
          <cell r="R152">
            <v>0.032</v>
          </cell>
          <cell r="S152">
            <v>0.02</v>
          </cell>
          <cell r="T152">
            <v>2</v>
          </cell>
          <cell r="U152">
            <v>200</v>
          </cell>
          <cell r="V152">
            <v>0.05</v>
          </cell>
        </row>
        <row r="152">
          <cell r="Z152" t="str">
            <v>PDM 604-2023</v>
          </cell>
          <cell r="AA152" t="str">
            <v>3A 589483</v>
          </cell>
          <cell r="AB152" t="str">
            <v>13/6/2024</v>
          </cell>
          <cell r="AC152" t="str">
            <v>30-6-2029</v>
          </cell>
          <cell r="AD152" t="str">
            <v>Công ty Cổ phần Kinh doanh nước sạch Hải Dương</v>
          </cell>
          <cell r="AE152" t="str">
            <v>Công ty Cổ phần Kinh doanh nước sạch Hải Dương</v>
          </cell>
        </row>
        <row r="152">
          <cell r="AG152" t="str">
            <v>SonNguyen</v>
          </cell>
          <cell r="AH152">
            <v>26</v>
          </cell>
          <cell r="AI152">
            <v>84</v>
          </cell>
          <cell r="AJ152">
            <v>6</v>
          </cell>
          <cell r="AK152">
            <v>1.4</v>
          </cell>
          <cell r="AL152">
            <v>100</v>
          </cell>
          <cell r="AM152">
            <v>77.65</v>
          </cell>
          <cell r="AN152">
            <v>178.85</v>
          </cell>
          <cell r="AO152">
            <v>101.2</v>
          </cell>
          <cell r="AP152">
            <v>0</v>
          </cell>
          <cell r="AQ152">
            <v>102.2</v>
          </cell>
          <cell r="AR152">
            <v>102.2</v>
          </cell>
          <cell r="AS152">
            <v>-0.978</v>
          </cell>
          <cell r="AT152">
            <v>178.85</v>
          </cell>
          <cell r="AU152">
            <v>279.05</v>
          </cell>
          <cell r="AV152">
            <v>100.2</v>
          </cell>
          <cell r="AW152">
            <v>0</v>
          </cell>
          <cell r="AX152">
            <v>101.4</v>
          </cell>
          <cell r="AY152">
            <v>101.4</v>
          </cell>
          <cell r="AZ152">
            <v>-1.198</v>
          </cell>
          <cell r="BA152">
            <v>-1.088</v>
          </cell>
          <cell r="BB152">
            <v>0.22</v>
          </cell>
          <cell r="BC152">
            <v>1.01088</v>
          </cell>
          <cell r="BD152">
            <v>0.032</v>
          </cell>
          <cell r="BE152">
            <v>10</v>
          </cell>
          <cell r="BF152">
            <v>280.45</v>
          </cell>
          <cell r="BG152">
            <v>290.45</v>
          </cell>
          <cell r="BH152">
            <v>10</v>
          </cell>
          <cell r="BI152">
            <v>0</v>
          </cell>
          <cell r="BJ152">
            <v>9.9</v>
          </cell>
          <cell r="BK152">
            <v>9.9</v>
          </cell>
          <cell r="BL152">
            <v>1.01</v>
          </cell>
          <cell r="BM152">
            <v>290.45</v>
          </cell>
          <cell r="BN152">
            <v>300.45</v>
          </cell>
          <cell r="BO152">
            <v>10</v>
          </cell>
          <cell r="BP152">
            <v>0</v>
          </cell>
          <cell r="BQ152">
            <v>9.9</v>
          </cell>
          <cell r="BR152">
            <v>9.9</v>
          </cell>
          <cell r="BS152">
            <v>1.01</v>
          </cell>
          <cell r="BT152">
            <v>1.01</v>
          </cell>
          <cell r="BU152">
            <v>0</v>
          </cell>
          <cell r="BV152">
            <v>1</v>
          </cell>
          <cell r="BW152">
            <v>0.02</v>
          </cell>
          <cell r="BX152">
            <v>10.02</v>
          </cell>
          <cell r="BY152">
            <v>301.4</v>
          </cell>
          <cell r="BZ152">
            <v>311.45</v>
          </cell>
          <cell r="CA152">
            <v>10.05</v>
          </cell>
          <cell r="CB152">
            <v>0</v>
          </cell>
          <cell r="CC152">
            <v>10.6</v>
          </cell>
          <cell r="CD152">
            <v>10.6</v>
          </cell>
          <cell r="CE152">
            <v>-5.189</v>
          </cell>
          <cell r="CF152">
            <v>311.45</v>
          </cell>
          <cell r="CG152">
            <v>321.55</v>
          </cell>
          <cell r="CH152">
            <v>10.1</v>
          </cell>
          <cell r="CI152">
            <v>0</v>
          </cell>
          <cell r="CJ152">
            <v>10.6</v>
          </cell>
          <cell r="CK152">
            <v>10.6</v>
          </cell>
          <cell r="CL152">
            <v>-4.717</v>
          </cell>
        </row>
        <row r="153">
          <cell r="A153">
            <v>150</v>
          </cell>
          <cell r="B153" t="str">
            <v>007275</v>
          </cell>
        </row>
        <row r="153">
          <cell r="F153" t="str">
            <v>13</v>
          </cell>
          <cell r="G153" t="str">
            <v>06</v>
          </cell>
          <cell r="H153" t="str">
            <v>TRẦN NGỌC ÁNH</v>
          </cell>
          <cell r="I153" t="str">
            <v>NGUYỄN HẢI ĐĂNG</v>
          </cell>
          <cell r="J153" t="str">
            <v>Đồng hồ đo nước lạnh cơ khí</v>
          </cell>
          <cell r="K153" t="str">
            <v>JS4-05</v>
          </cell>
        </row>
        <row r="153">
          <cell r="M153" t="str">
            <v>79058161</v>
          </cell>
        </row>
        <row r="153">
          <cell r="O153" t="str">
            <v>Apator Powogaz S.A. - Ba Lan</v>
          </cell>
          <cell r="P153">
            <v>20</v>
          </cell>
          <cell r="Q153">
            <v>4</v>
          </cell>
          <cell r="R153">
            <v>0.032</v>
          </cell>
          <cell r="S153">
            <v>0.02</v>
          </cell>
          <cell r="T153">
            <v>2</v>
          </cell>
          <cell r="U153">
            <v>200</v>
          </cell>
          <cell r="V153">
            <v>0.05</v>
          </cell>
        </row>
        <row r="153">
          <cell r="Z153" t="str">
            <v>PDM 604-2023</v>
          </cell>
          <cell r="AA153" t="str">
            <v>3A 589484</v>
          </cell>
          <cell r="AB153" t="str">
            <v>13/6/2024</v>
          </cell>
          <cell r="AC153" t="str">
            <v>30-6-2029</v>
          </cell>
          <cell r="AD153" t="str">
            <v>Công ty Cổ phần Kinh doanh nước sạch Hải Dương</v>
          </cell>
          <cell r="AE153" t="str">
            <v>Công ty Cổ phần Kinh doanh nước sạch Hải Dương</v>
          </cell>
        </row>
        <row r="153">
          <cell r="AG153" t="str">
            <v>SonNguyen</v>
          </cell>
          <cell r="AH153">
            <v>26</v>
          </cell>
          <cell r="AI153">
            <v>84</v>
          </cell>
          <cell r="AJ153">
            <v>6</v>
          </cell>
          <cell r="AK153">
            <v>1.4</v>
          </cell>
          <cell r="AL153">
            <v>100.2</v>
          </cell>
          <cell r="AM153">
            <v>51.7</v>
          </cell>
          <cell r="AN153">
            <v>151.1</v>
          </cell>
          <cell r="AO153">
            <v>99.4</v>
          </cell>
          <cell r="AP153">
            <v>0</v>
          </cell>
          <cell r="AQ153">
            <v>101.1</v>
          </cell>
          <cell r="AR153">
            <v>101.1</v>
          </cell>
          <cell r="AS153">
            <v>-1.682</v>
          </cell>
          <cell r="AT153">
            <v>151.1</v>
          </cell>
          <cell r="AU153">
            <v>250.5</v>
          </cell>
          <cell r="AV153">
            <v>99.4</v>
          </cell>
          <cell r="AW153">
            <v>0</v>
          </cell>
          <cell r="AX153">
            <v>101</v>
          </cell>
          <cell r="AY153">
            <v>101</v>
          </cell>
          <cell r="AZ153">
            <v>-1.61</v>
          </cell>
          <cell r="BA153">
            <v>-1.646</v>
          </cell>
          <cell r="BB153">
            <v>-0.072</v>
          </cell>
          <cell r="BC153">
            <v>1.01646</v>
          </cell>
          <cell r="BD153">
            <v>0.032</v>
          </cell>
          <cell r="BE153">
            <v>9.94</v>
          </cell>
          <cell r="BF153">
            <v>251.35</v>
          </cell>
          <cell r="BG153">
            <v>261.45</v>
          </cell>
          <cell r="BH153">
            <v>10.1</v>
          </cell>
          <cell r="BI153">
            <v>0</v>
          </cell>
          <cell r="BJ153">
            <v>10</v>
          </cell>
          <cell r="BK153">
            <v>10</v>
          </cell>
          <cell r="BL153">
            <v>1</v>
          </cell>
          <cell r="BM153">
            <v>261.45</v>
          </cell>
          <cell r="BN153">
            <v>271.4</v>
          </cell>
          <cell r="BO153">
            <v>9.94999999999999</v>
          </cell>
          <cell r="BP153">
            <v>0</v>
          </cell>
          <cell r="BQ153">
            <v>9.8</v>
          </cell>
          <cell r="BR153">
            <v>9.8</v>
          </cell>
          <cell r="BS153">
            <v>1.531</v>
          </cell>
          <cell r="BT153">
            <v>1.266</v>
          </cell>
          <cell r="BU153">
            <v>-0.531</v>
          </cell>
          <cell r="BV153">
            <v>1.00531</v>
          </cell>
          <cell r="BW153">
            <v>0.02</v>
          </cell>
          <cell r="BX153">
            <v>10</v>
          </cell>
          <cell r="BY153">
            <v>272.4</v>
          </cell>
          <cell r="BZ153">
            <v>282.4</v>
          </cell>
          <cell r="CA153">
            <v>10</v>
          </cell>
          <cell r="CB153">
            <v>0</v>
          </cell>
          <cell r="CC153">
            <v>10.2</v>
          </cell>
          <cell r="CD153">
            <v>10.2</v>
          </cell>
          <cell r="CE153">
            <v>-1.961</v>
          </cell>
          <cell r="CF153">
            <v>282.4</v>
          </cell>
          <cell r="CG153">
            <v>292.5</v>
          </cell>
          <cell r="CH153">
            <v>10.1</v>
          </cell>
          <cell r="CI153">
            <v>0</v>
          </cell>
          <cell r="CJ153">
            <v>10.3</v>
          </cell>
          <cell r="CK153">
            <v>10.3</v>
          </cell>
          <cell r="CL153">
            <v>-1.942</v>
          </cell>
        </row>
        <row r="154">
          <cell r="A154">
            <v>151</v>
          </cell>
          <cell r="B154" t="str">
            <v>007276</v>
          </cell>
        </row>
        <row r="154">
          <cell r="F154" t="str">
            <v>13</v>
          </cell>
          <cell r="G154" t="str">
            <v>06</v>
          </cell>
          <cell r="H154" t="str">
            <v>TRẦN NGỌC ÁNH</v>
          </cell>
          <cell r="I154" t="str">
            <v>NGUYỄN HẢI ĐĂNG</v>
          </cell>
          <cell r="J154" t="str">
            <v>Đồng hồ đo nước lạnh cơ khí</v>
          </cell>
          <cell r="K154" t="str">
            <v>JS4-05</v>
          </cell>
        </row>
        <row r="154">
          <cell r="M154" t="str">
            <v>79058192</v>
          </cell>
        </row>
        <row r="154">
          <cell r="O154" t="str">
            <v>Apator Powogaz S.A. - Ba Lan</v>
          </cell>
          <cell r="P154">
            <v>20</v>
          </cell>
          <cell r="Q154">
            <v>4</v>
          </cell>
          <cell r="R154">
            <v>0.032</v>
          </cell>
          <cell r="S154">
            <v>0.02</v>
          </cell>
          <cell r="T154">
            <v>2</v>
          </cell>
          <cell r="U154">
            <v>200</v>
          </cell>
          <cell r="V154">
            <v>0.05</v>
          </cell>
        </row>
        <row r="154">
          <cell r="Z154" t="str">
            <v>PDM 604-2023</v>
          </cell>
          <cell r="AA154" t="str">
            <v>3A 589485</v>
          </cell>
          <cell r="AB154" t="str">
            <v>13/6/2024</v>
          </cell>
          <cell r="AC154" t="str">
            <v>30-6-2029</v>
          </cell>
          <cell r="AD154" t="str">
            <v>Công ty Cổ phần Kinh doanh nước sạch Hải Dương</v>
          </cell>
          <cell r="AE154" t="str">
            <v>Công ty Cổ phần Kinh doanh nước sạch Hải Dương</v>
          </cell>
        </row>
        <row r="154">
          <cell r="AG154" t="str">
            <v>SonNguyen</v>
          </cell>
          <cell r="AH154">
            <v>26</v>
          </cell>
          <cell r="AI154">
            <v>84</v>
          </cell>
          <cell r="AJ154">
            <v>6</v>
          </cell>
          <cell r="AK154">
            <v>1.4</v>
          </cell>
          <cell r="AL154">
            <v>100</v>
          </cell>
          <cell r="AM154">
            <v>67.35</v>
          </cell>
          <cell r="AN154">
            <v>167.35</v>
          </cell>
          <cell r="AO154">
            <v>100</v>
          </cell>
          <cell r="AP154">
            <v>0</v>
          </cell>
          <cell r="AQ154">
            <v>101.3</v>
          </cell>
          <cell r="AR154">
            <v>101.3</v>
          </cell>
          <cell r="AS154">
            <v>-1.283</v>
          </cell>
          <cell r="AT154">
            <v>167.35</v>
          </cell>
          <cell r="AU154">
            <v>266.75</v>
          </cell>
          <cell r="AV154">
            <v>99.4</v>
          </cell>
          <cell r="AW154">
            <v>0</v>
          </cell>
          <cell r="AX154">
            <v>100.8</v>
          </cell>
          <cell r="AY154">
            <v>100.8</v>
          </cell>
          <cell r="AZ154">
            <v>-1.408</v>
          </cell>
          <cell r="BA154">
            <v>-1.346</v>
          </cell>
          <cell r="BB154">
            <v>0.125</v>
          </cell>
          <cell r="BC154">
            <v>1.01346</v>
          </cell>
          <cell r="BD154">
            <v>0.032</v>
          </cell>
          <cell r="BE154">
            <v>10.02</v>
          </cell>
          <cell r="BF154">
            <v>268.1</v>
          </cell>
          <cell r="BG154">
            <v>278.2</v>
          </cell>
          <cell r="BH154">
            <v>10.1</v>
          </cell>
          <cell r="BI154">
            <v>0</v>
          </cell>
          <cell r="BJ154">
            <v>10.3</v>
          </cell>
          <cell r="BK154">
            <v>10.3</v>
          </cell>
          <cell r="BL154">
            <v>-1.942</v>
          </cell>
          <cell r="BM154">
            <v>278.2</v>
          </cell>
          <cell r="BN154">
            <v>288.2</v>
          </cell>
          <cell r="BO154">
            <v>10</v>
          </cell>
          <cell r="BP154">
            <v>0</v>
          </cell>
          <cell r="BQ154">
            <v>10.2</v>
          </cell>
          <cell r="BR154">
            <v>10.2</v>
          </cell>
          <cell r="BS154">
            <v>-1.961</v>
          </cell>
          <cell r="BT154">
            <v>-1.952</v>
          </cell>
          <cell r="BU154">
            <v>0.019</v>
          </cell>
          <cell r="BV154">
            <v>0.99981</v>
          </cell>
          <cell r="BW154">
            <v>0.02</v>
          </cell>
          <cell r="BX154">
            <v>10.1</v>
          </cell>
          <cell r="BY154">
            <v>288.9</v>
          </cell>
          <cell r="BZ154">
            <v>298.95</v>
          </cell>
          <cell r="CA154">
            <v>10.05</v>
          </cell>
          <cell r="CB154">
            <v>0</v>
          </cell>
          <cell r="CC154">
            <v>9.9</v>
          </cell>
          <cell r="CD154">
            <v>9.9</v>
          </cell>
          <cell r="CE154">
            <v>1.515</v>
          </cell>
          <cell r="CF154">
            <v>298.95</v>
          </cell>
          <cell r="CG154">
            <v>308.95</v>
          </cell>
          <cell r="CH154">
            <v>10</v>
          </cell>
          <cell r="CI154">
            <v>0</v>
          </cell>
          <cell r="CJ154">
            <v>9.8</v>
          </cell>
          <cell r="CK154">
            <v>9.8</v>
          </cell>
          <cell r="CL154">
            <v>2.041</v>
          </cell>
        </row>
        <row r="155">
          <cell r="A155">
            <v>152</v>
          </cell>
          <cell r="B155" t="str">
            <v>007277</v>
          </cell>
        </row>
        <row r="155">
          <cell r="F155" t="str">
            <v>13</v>
          </cell>
          <cell r="G155" t="str">
            <v>06</v>
          </cell>
          <cell r="H155" t="str">
            <v>TRẦN NGỌC ÁNH</v>
          </cell>
          <cell r="I155" t="str">
            <v>NGUYỄN HẢI ĐĂNG</v>
          </cell>
          <cell r="J155" t="str">
            <v>Đồng hồ đo nước lạnh cơ khí</v>
          </cell>
          <cell r="K155" t="str">
            <v>JS4-05</v>
          </cell>
        </row>
        <row r="155">
          <cell r="M155" t="str">
            <v>79058201</v>
          </cell>
        </row>
        <row r="155">
          <cell r="O155" t="str">
            <v>Apator Powogaz S.A. - Ba Lan</v>
          </cell>
          <cell r="P155">
            <v>20</v>
          </cell>
          <cell r="Q155">
            <v>4</v>
          </cell>
          <cell r="R155">
            <v>0.032</v>
          </cell>
          <cell r="S155">
            <v>0.02</v>
          </cell>
          <cell r="T155">
            <v>2</v>
          </cell>
          <cell r="U155">
            <v>200</v>
          </cell>
          <cell r="V155">
            <v>0.05</v>
          </cell>
        </row>
        <row r="155">
          <cell r="Z155" t="str">
            <v>PDM 604-2023</v>
          </cell>
          <cell r="AA155" t="str">
            <v>3A 589486</v>
          </cell>
          <cell r="AB155" t="str">
            <v>13/6/2024</v>
          </cell>
          <cell r="AC155" t="str">
            <v>30-6-2029</v>
          </cell>
          <cell r="AD155" t="str">
            <v>Công ty Cổ phần Kinh doanh nước sạch Hải Dương</v>
          </cell>
          <cell r="AE155" t="str">
            <v>Công ty Cổ phần Kinh doanh nước sạch Hải Dương</v>
          </cell>
        </row>
        <row r="155">
          <cell r="AG155" t="str">
            <v>SonNguyen</v>
          </cell>
          <cell r="AH155">
            <v>26</v>
          </cell>
          <cell r="AI155">
            <v>84</v>
          </cell>
          <cell r="AJ155">
            <v>6</v>
          </cell>
          <cell r="AK155">
            <v>1.4</v>
          </cell>
          <cell r="AL155">
            <v>100.4</v>
          </cell>
          <cell r="AM155">
            <v>55.25</v>
          </cell>
          <cell r="AN155">
            <v>155.85</v>
          </cell>
          <cell r="AO155">
            <v>100.6</v>
          </cell>
          <cell r="AP155">
            <v>0</v>
          </cell>
          <cell r="AQ155">
            <v>101.2</v>
          </cell>
          <cell r="AR155">
            <v>101.2</v>
          </cell>
          <cell r="AS155">
            <v>-0.593</v>
          </cell>
          <cell r="AT155">
            <v>155.85</v>
          </cell>
          <cell r="AU155">
            <v>257.25</v>
          </cell>
          <cell r="AV155">
            <v>101.4</v>
          </cell>
          <cell r="AW155">
            <v>0</v>
          </cell>
          <cell r="AX155">
            <v>102.2</v>
          </cell>
          <cell r="AY155">
            <v>102.2</v>
          </cell>
          <cell r="AZ155">
            <v>-0.789</v>
          </cell>
          <cell r="BA155">
            <v>-0.691</v>
          </cell>
          <cell r="BB155">
            <v>0.196</v>
          </cell>
          <cell r="BC155">
            <v>1.00691</v>
          </cell>
          <cell r="BD155">
            <v>0.032</v>
          </cell>
          <cell r="BE155">
            <v>9.98</v>
          </cell>
          <cell r="BF155">
            <v>257.9</v>
          </cell>
          <cell r="BG155">
            <v>267.9</v>
          </cell>
          <cell r="BH155">
            <v>10</v>
          </cell>
          <cell r="BI155">
            <v>0</v>
          </cell>
          <cell r="BJ155">
            <v>10</v>
          </cell>
          <cell r="BK155">
            <v>10</v>
          </cell>
          <cell r="BL155">
            <v>0</v>
          </cell>
          <cell r="BM155">
            <v>267.9</v>
          </cell>
          <cell r="BN155">
            <v>277.85</v>
          </cell>
          <cell r="BO155">
            <v>9.94999999999999</v>
          </cell>
          <cell r="BP155">
            <v>0</v>
          </cell>
          <cell r="BQ155">
            <v>9.9</v>
          </cell>
          <cell r="BR155">
            <v>9.9</v>
          </cell>
          <cell r="BS155">
            <v>0.505</v>
          </cell>
          <cell r="BT155">
            <v>0.253</v>
          </cell>
          <cell r="BU155">
            <v>-0.505</v>
          </cell>
          <cell r="BV155">
            <v>1.00505</v>
          </cell>
          <cell r="BW155">
            <v>0.02</v>
          </cell>
          <cell r="BX155">
            <v>10</v>
          </cell>
          <cell r="BY155">
            <v>278.6</v>
          </cell>
          <cell r="BZ155">
            <v>288.6</v>
          </cell>
          <cell r="CA155">
            <v>10</v>
          </cell>
          <cell r="CB155">
            <v>0</v>
          </cell>
          <cell r="CC155">
            <v>10.1</v>
          </cell>
          <cell r="CD155">
            <v>10.1</v>
          </cell>
          <cell r="CE155">
            <v>-0.99</v>
          </cell>
          <cell r="CF155">
            <v>288.6</v>
          </cell>
          <cell r="CG155">
            <v>298.65</v>
          </cell>
          <cell r="CH155">
            <v>10.05</v>
          </cell>
          <cell r="CI155">
            <v>0</v>
          </cell>
          <cell r="CJ155">
            <v>10.1</v>
          </cell>
          <cell r="CK155">
            <v>10.1</v>
          </cell>
          <cell r="CL155">
            <v>-0.495</v>
          </cell>
        </row>
        <row r="156">
          <cell r="A156">
            <v>153</v>
          </cell>
          <cell r="B156" t="str">
            <v>007278</v>
          </cell>
        </row>
        <row r="156">
          <cell r="F156" t="str">
            <v>13</v>
          </cell>
          <cell r="G156" t="str">
            <v>06</v>
          </cell>
          <cell r="H156" t="str">
            <v>TRẦN NGỌC ÁNH</v>
          </cell>
          <cell r="I156" t="str">
            <v>NGUYỄN HẢI ĐĂNG</v>
          </cell>
          <cell r="J156" t="str">
            <v>Đồng hồ đo nước lạnh cơ khí</v>
          </cell>
          <cell r="K156" t="str">
            <v>JS4-05</v>
          </cell>
        </row>
        <row r="156">
          <cell r="M156" t="str">
            <v>79058188</v>
          </cell>
        </row>
        <row r="156">
          <cell r="O156" t="str">
            <v>Apator Powogaz S.A. - Ba Lan</v>
          </cell>
          <cell r="P156">
            <v>20</v>
          </cell>
          <cell r="Q156">
            <v>4</v>
          </cell>
          <cell r="R156">
            <v>0.032</v>
          </cell>
          <cell r="S156">
            <v>0.02</v>
          </cell>
          <cell r="T156">
            <v>2</v>
          </cell>
          <cell r="U156">
            <v>200</v>
          </cell>
          <cell r="V156">
            <v>0.05</v>
          </cell>
        </row>
        <row r="156">
          <cell r="Z156" t="str">
            <v>PDM 604-2023</v>
          </cell>
          <cell r="AA156" t="str">
            <v>3A 589487</v>
          </cell>
          <cell r="AB156" t="str">
            <v>13/6/2024</v>
          </cell>
          <cell r="AC156" t="str">
            <v>30-6-2029</v>
          </cell>
          <cell r="AD156" t="str">
            <v>Công ty Cổ phần Kinh doanh nước sạch Hải Dương</v>
          </cell>
          <cell r="AE156" t="str">
            <v>Công ty Cổ phần Kinh doanh nước sạch Hải Dương</v>
          </cell>
        </row>
        <row r="156">
          <cell r="AG156" t="str">
            <v>SonNguyen</v>
          </cell>
          <cell r="AH156">
            <v>26</v>
          </cell>
          <cell r="AI156">
            <v>84</v>
          </cell>
          <cell r="AJ156">
            <v>6</v>
          </cell>
          <cell r="AK156">
            <v>1.4</v>
          </cell>
          <cell r="AL156">
            <v>99.8</v>
          </cell>
          <cell r="AM156">
            <v>59.45</v>
          </cell>
          <cell r="AN156">
            <v>158.85</v>
          </cell>
          <cell r="AO156">
            <v>99.4</v>
          </cell>
          <cell r="AP156">
            <v>0</v>
          </cell>
          <cell r="AQ156">
            <v>100.3</v>
          </cell>
          <cell r="AR156">
            <v>100.3</v>
          </cell>
          <cell r="AS156">
            <v>-0.897</v>
          </cell>
          <cell r="AT156">
            <v>158.85</v>
          </cell>
          <cell r="AU156">
            <v>259.45</v>
          </cell>
          <cell r="AV156">
            <v>100.6</v>
          </cell>
          <cell r="AW156">
            <v>0</v>
          </cell>
          <cell r="AX156">
            <v>101.7</v>
          </cell>
          <cell r="AY156">
            <v>101.7</v>
          </cell>
          <cell r="AZ156">
            <v>-1.093</v>
          </cell>
          <cell r="BA156">
            <v>-0.995</v>
          </cell>
          <cell r="BB156">
            <v>0.196</v>
          </cell>
          <cell r="BC156">
            <v>1.00995</v>
          </cell>
          <cell r="BD156">
            <v>0.032</v>
          </cell>
          <cell r="BE156">
            <v>9.94</v>
          </cell>
          <cell r="BF156">
            <v>260.8</v>
          </cell>
          <cell r="BG156">
            <v>270.85</v>
          </cell>
          <cell r="BH156">
            <v>10.05</v>
          </cell>
          <cell r="BI156">
            <v>0</v>
          </cell>
          <cell r="BJ156">
            <v>10.2</v>
          </cell>
          <cell r="BK156">
            <v>10.2</v>
          </cell>
          <cell r="BL156">
            <v>-1.471</v>
          </cell>
          <cell r="BM156">
            <v>270.85</v>
          </cell>
          <cell r="BN156">
            <v>280.9</v>
          </cell>
          <cell r="BO156">
            <v>10.05</v>
          </cell>
          <cell r="BP156">
            <v>0</v>
          </cell>
          <cell r="BQ156">
            <v>10.2</v>
          </cell>
          <cell r="BR156">
            <v>10.2</v>
          </cell>
          <cell r="BS156">
            <v>-1.471</v>
          </cell>
          <cell r="BT156">
            <v>-1.471</v>
          </cell>
          <cell r="BU156">
            <v>0</v>
          </cell>
          <cell r="BV156">
            <v>1</v>
          </cell>
          <cell r="BW156">
            <v>0.02</v>
          </cell>
          <cell r="BX156">
            <v>10.04</v>
          </cell>
          <cell r="BY156">
            <v>281.85</v>
          </cell>
          <cell r="BZ156">
            <v>291.9</v>
          </cell>
          <cell r="CA156">
            <v>10.05</v>
          </cell>
          <cell r="CB156">
            <v>0</v>
          </cell>
          <cell r="CC156">
            <v>9.9</v>
          </cell>
          <cell r="CD156">
            <v>9.9</v>
          </cell>
          <cell r="CE156">
            <v>1.515</v>
          </cell>
          <cell r="CF156">
            <v>291.9</v>
          </cell>
          <cell r="CG156">
            <v>302</v>
          </cell>
          <cell r="CH156">
            <v>10.1</v>
          </cell>
          <cell r="CI156">
            <v>0</v>
          </cell>
          <cell r="CJ156">
            <v>10</v>
          </cell>
          <cell r="CK156">
            <v>10</v>
          </cell>
          <cell r="CL156">
            <v>1</v>
          </cell>
        </row>
        <row r="157">
          <cell r="A157">
            <v>154</v>
          </cell>
          <cell r="B157" t="str">
            <v>007279</v>
          </cell>
        </row>
        <row r="157">
          <cell r="F157" t="str">
            <v>13</v>
          </cell>
          <cell r="G157" t="str">
            <v>06</v>
          </cell>
          <cell r="H157" t="str">
            <v>TRẦN NGỌC ÁNH</v>
          </cell>
          <cell r="I157" t="str">
            <v>NGUYỄN HẢI ĐĂNG</v>
          </cell>
          <cell r="J157" t="str">
            <v>Đồng hồ đo nước lạnh cơ khí</v>
          </cell>
          <cell r="K157" t="str">
            <v>JS4-05</v>
          </cell>
        </row>
        <row r="157">
          <cell r="M157" t="str">
            <v>75347950</v>
          </cell>
        </row>
        <row r="157">
          <cell r="O157" t="str">
            <v>Apator Powogaz S.A. - Ba Lan</v>
          </cell>
          <cell r="P157">
            <v>20</v>
          </cell>
          <cell r="Q157">
            <v>4</v>
          </cell>
          <cell r="R157">
            <v>0.032</v>
          </cell>
          <cell r="S157">
            <v>0.02</v>
          </cell>
          <cell r="T157">
            <v>2</v>
          </cell>
          <cell r="U157">
            <v>200</v>
          </cell>
          <cell r="V157">
            <v>0.05</v>
          </cell>
        </row>
        <row r="157">
          <cell r="Z157" t="str">
            <v>PDM 604-2023</v>
          </cell>
          <cell r="AA157" t="str">
            <v>3A 589488</v>
          </cell>
          <cell r="AB157" t="str">
            <v>13/6/2024</v>
          </cell>
          <cell r="AC157" t="str">
            <v>30-6-2029</v>
          </cell>
          <cell r="AD157" t="str">
            <v>Công ty Cổ phần Kinh doanh nước sạch Hải Dương</v>
          </cell>
          <cell r="AE157" t="str">
            <v>Công ty Cổ phần Kinh doanh nước sạch Hải Dương</v>
          </cell>
        </row>
        <row r="157">
          <cell r="AG157" t="str">
            <v>SonNguyen</v>
          </cell>
          <cell r="AH157">
            <v>26</v>
          </cell>
          <cell r="AI157">
            <v>84</v>
          </cell>
          <cell r="AJ157">
            <v>6</v>
          </cell>
          <cell r="AK157">
            <v>1.4</v>
          </cell>
          <cell r="AL157">
            <v>100.6</v>
          </cell>
          <cell r="AM157">
            <v>89.55</v>
          </cell>
          <cell r="AN157">
            <v>189.35</v>
          </cell>
          <cell r="AO157">
            <v>99.8</v>
          </cell>
          <cell r="AP157">
            <v>0</v>
          </cell>
          <cell r="AQ157">
            <v>98.8</v>
          </cell>
          <cell r="AR157">
            <v>98.8</v>
          </cell>
          <cell r="AS157">
            <v>1.012</v>
          </cell>
          <cell r="AT157">
            <v>189.35</v>
          </cell>
          <cell r="AU157">
            <v>288.95</v>
          </cell>
          <cell r="AV157">
            <v>99.6</v>
          </cell>
          <cell r="AW157">
            <v>0</v>
          </cell>
          <cell r="AX157">
            <v>98.8</v>
          </cell>
          <cell r="AY157">
            <v>98.8</v>
          </cell>
          <cell r="AZ157">
            <v>0.803</v>
          </cell>
          <cell r="BA157">
            <v>0.908</v>
          </cell>
          <cell r="BB157">
            <v>0.209</v>
          </cell>
          <cell r="BC157">
            <v>0.99092</v>
          </cell>
          <cell r="BD157">
            <v>0.032</v>
          </cell>
          <cell r="BE157">
            <v>9.98</v>
          </cell>
          <cell r="BF157">
            <v>290</v>
          </cell>
          <cell r="BG157">
            <v>300</v>
          </cell>
          <cell r="BH157">
            <v>10</v>
          </cell>
          <cell r="BI157">
            <v>0</v>
          </cell>
          <cell r="BJ157">
            <v>9.9</v>
          </cell>
          <cell r="BK157">
            <v>9.9</v>
          </cell>
          <cell r="BL157">
            <v>1.01</v>
          </cell>
          <cell r="BM157">
            <v>300</v>
          </cell>
          <cell r="BN157">
            <v>310.1</v>
          </cell>
          <cell r="BO157">
            <v>10.1</v>
          </cell>
          <cell r="BP157">
            <v>0</v>
          </cell>
          <cell r="BQ157">
            <v>10</v>
          </cell>
          <cell r="BR157">
            <v>10</v>
          </cell>
          <cell r="BS157">
            <v>1</v>
          </cell>
          <cell r="BT157">
            <v>1.005</v>
          </cell>
          <cell r="BU157">
            <v>0.01</v>
          </cell>
          <cell r="BV157">
            <v>0.9999</v>
          </cell>
          <cell r="BW157">
            <v>0.02</v>
          </cell>
          <cell r="BX157">
            <v>10.08</v>
          </cell>
          <cell r="BY157">
            <v>310.45</v>
          </cell>
          <cell r="BZ157">
            <v>320.45</v>
          </cell>
          <cell r="CA157">
            <v>10</v>
          </cell>
          <cell r="CB157">
            <v>0</v>
          </cell>
          <cell r="CC157">
            <v>9.9</v>
          </cell>
          <cell r="CD157">
            <v>9.9</v>
          </cell>
          <cell r="CE157">
            <v>1.01</v>
          </cell>
          <cell r="CF157">
            <v>320.45</v>
          </cell>
          <cell r="CG157">
            <v>330.5</v>
          </cell>
          <cell r="CH157">
            <v>10.05</v>
          </cell>
          <cell r="CI157">
            <v>0</v>
          </cell>
          <cell r="CJ157">
            <v>9.9</v>
          </cell>
          <cell r="CK157">
            <v>9.9</v>
          </cell>
          <cell r="CL157">
            <v>1.515</v>
          </cell>
        </row>
        <row r="158">
          <cell r="A158">
            <v>155</v>
          </cell>
          <cell r="B158" t="str">
            <v>007280</v>
          </cell>
        </row>
        <row r="158">
          <cell r="F158" t="str">
            <v>13</v>
          </cell>
          <cell r="G158" t="str">
            <v>06</v>
          </cell>
          <cell r="H158" t="str">
            <v>TRẦN NGỌC ÁNH</v>
          </cell>
          <cell r="I158" t="str">
            <v>NGUYỄN HẢI ĐĂNG</v>
          </cell>
          <cell r="J158" t="str">
            <v>Đồng hồ đo nước lạnh cơ khí</v>
          </cell>
          <cell r="K158" t="str">
            <v>JS4-05</v>
          </cell>
        </row>
        <row r="158">
          <cell r="M158" t="str">
            <v>79058162</v>
          </cell>
        </row>
        <row r="158">
          <cell r="O158" t="str">
            <v>Apator Powogaz S.A. - Ba Lan</v>
          </cell>
          <cell r="P158">
            <v>20</v>
          </cell>
          <cell r="Q158">
            <v>4</v>
          </cell>
          <cell r="R158">
            <v>0.032</v>
          </cell>
          <cell r="S158">
            <v>0.02</v>
          </cell>
          <cell r="T158">
            <v>2</v>
          </cell>
          <cell r="U158">
            <v>200</v>
          </cell>
          <cell r="V158">
            <v>0.05</v>
          </cell>
        </row>
        <row r="158">
          <cell r="Z158" t="str">
            <v>PDM 604-2023</v>
          </cell>
          <cell r="AA158" t="str">
            <v>3A 589489</v>
          </cell>
          <cell r="AB158" t="str">
            <v>13/6/2024</v>
          </cell>
          <cell r="AC158" t="str">
            <v>30-6-2029</v>
          </cell>
          <cell r="AD158" t="str">
            <v>Công ty Cổ phần Kinh doanh nước sạch Hải Dương</v>
          </cell>
          <cell r="AE158" t="str">
            <v>Công ty Cổ phần Kinh doanh nước sạch Hải Dương</v>
          </cell>
        </row>
        <row r="158">
          <cell r="AG158" t="str">
            <v>SonNguyen</v>
          </cell>
          <cell r="AH158">
            <v>26</v>
          </cell>
          <cell r="AI158">
            <v>84</v>
          </cell>
          <cell r="AJ158">
            <v>6</v>
          </cell>
          <cell r="AK158">
            <v>1.4</v>
          </cell>
          <cell r="AL158">
            <v>100.4</v>
          </cell>
          <cell r="AM158">
            <v>119.9</v>
          </cell>
          <cell r="AN158">
            <v>219.3</v>
          </cell>
          <cell r="AO158">
            <v>99.4</v>
          </cell>
          <cell r="AP158">
            <v>0</v>
          </cell>
          <cell r="AQ158">
            <v>100.1</v>
          </cell>
          <cell r="AR158">
            <v>100.1</v>
          </cell>
          <cell r="AS158">
            <v>-0.699</v>
          </cell>
          <cell r="AT158">
            <v>219.3</v>
          </cell>
          <cell r="AU158">
            <v>320.7</v>
          </cell>
          <cell r="AV158">
            <v>101.4</v>
          </cell>
          <cell r="AW158">
            <v>0</v>
          </cell>
          <cell r="AX158">
            <v>102.2</v>
          </cell>
          <cell r="AY158">
            <v>102.2</v>
          </cell>
          <cell r="AZ158">
            <v>-0.789</v>
          </cell>
          <cell r="BA158">
            <v>-0.744</v>
          </cell>
          <cell r="BB158">
            <v>0.09</v>
          </cell>
          <cell r="BC158">
            <v>1.00744</v>
          </cell>
          <cell r="BD158">
            <v>0.032</v>
          </cell>
          <cell r="BE158">
            <v>10.06</v>
          </cell>
          <cell r="BF158">
            <v>321.45</v>
          </cell>
          <cell r="BG158">
            <v>331.55</v>
          </cell>
          <cell r="BH158">
            <v>10.1</v>
          </cell>
          <cell r="BI158">
            <v>0</v>
          </cell>
          <cell r="BJ158">
            <v>10.2</v>
          </cell>
          <cell r="BK158">
            <v>10.2</v>
          </cell>
          <cell r="BL158">
            <v>-0.98</v>
          </cell>
          <cell r="BM158">
            <v>331.55</v>
          </cell>
          <cell r="BN158">
            <v>341.55</v>
          </cell>
          <cell r="BO158">
            <v>10</v>
          </cell>
          <cell r="BP158">
            <v>0</v>
          </cell>
          <cell r="BQ158">
            <v>10.1</v>
          </cell>
          <cell r="BR158">
            <v>10.1</v>
          </cell>
          <cell r="BS158">
            <v>-0.99</v>
          </cell>
          <cell r="BT158">
            <v>-0.985</v>
          </cell>
          <cell r="BU158">
            <v>0.01</v>
          </cell>
          <cell r="BV158">
            <v>0.9999</v>
          </cell>
          <cell r="BW158">
            <v>0.02</v>
          </cell>
          <cell r="BX158">
            <v>10.08</v>
          </cell>
          <cell r="BY158">
            <v>342</v>
          </cell>
          <cell r="BZ158">
            <v>352.05</v>
          </cell>
          <cell r="CA158">
            <v>10.05</v>
          </cell>
          <cell r="CB158">
            <v>0</v>
          </cell>
          <cell r="CC158">
            <v>10.3</v>
          </cell>
          <cell r="CD158">
            <v>10.3</v>
          </cell>
          <cell r="CE158">
            <v>-2.427</v>
          </cell>
          <cell r="CF158">
            <v>352.05</v>
          </cell>
          <cell r="CG158">
            <v>362.05</v>
          </cell>
          <cell r="CH158">
            <v>10</v>
          </cell>
          <cell r="CI158">
            <v>0</v>
          </cell>
          <cell r="CJ158">
            <v>10.2</v>
          </cell>
          <cell r="CK158">
            <v>10.2</v>
          </cell>
          <cell r="CL158">
            <v>-1.961</v>
          </cell>
        </row>
        <row r="159">
          <cell r="A159">
            <v>156</v>
          </cell>
          <cell r="B159" t="str">
            <v>007281</v>
          </cell>
        </row>
        <row r="159">
          <cell r="F159" t="str">
            <v>13</v>
          </cell>
          <cell r="G159" t="str">
            <v>06</v>
          </cell>
          <cell r="H159" t="str">
            <v>TRẦN NGỌC ÁNH</v>
          </cell>
          <cell r="I159" t="str">
            <v>NGUYỄN HẢI ĐĂNG</v>
          </cell>
          <cell r="J159" t="str">
            <v>Đồng hồ đo nước lạnh cơ khí</v>
          </cell>
          <cell r="K159" t="str">
            <v>JS4-05</v>
          </cell>
        </row>
        <row r="159">
          <cell r="M159" t="str">
            <v>79058151</v>
          </cell>
        </row>
        <row r="159">
          <cell r="O159" t="str">
            <v>Apator Powogaz S.A. - Ba Lan</v>
          </cell>
          <cell r="P159">
            <v>20</v>
          </cell>
          <cell r="Q159">
            <v>4</v>
          </cell>
          <cell r="R159">
            <v>0.032</v>
          </cell>
          <cell r="S159">
            <v>0.02</v>
          </cell>
          <cell r="T159">
            <v>2</v>
          </cell>
          <cell r="U159">
            <v>200</v>
          </cell>
          <cell r="V159">
            <v>0.05</v>
          </cell>
        </row>
        <row r="159">
          <cell r="Z159" t="str">
            <v>PDM 604-2023</v>
          </cell>
          <cell r="AA159" t="str">
            <v>3A 589490</v>
          </cell>
          <cell r="AB159" t="str">
            <v>13/6/2024</v>
          </cell>
          <cell r="AC159" t="str">
            <v>30-6-2029</v>
          </cell>
          <cell r="AD159" t="str">
            <v>Công ty Cổ phần Kinh doanh nước sạch Hải Dương</v>
          </cell>
          <cell r="AE159" t="str">
            <v>Công ty Cổ phần Kinh doanh nước sạch Hải Dương</v>
          </cell>
        </row>
        <row r="159">
          <cell r="AG159" t="str">
            <v>SonNguyen</v>
          </cell>
          <cell r="AH159">
            <v>26</v>
          </cell>
          <cell r="AI159">
            <v>84</v>
          </cell>
          <cell r="AJ159">
            <v>6</v>
          </cell>
          <cell r="AK159">
            <v>1.4</v>
          </cell>
          <cell r="AL159">
            <v>100.4</v>
          </cell>
          <cell r="AM159">
            <v>121.95</v>
          </cell>
          <cell r="AN159">
            <v>222.35</v>
          </cell>
          <cell r="AO159">
            <v>100.4</v>
          </cell>
          <cell r="AP159">
            <v>0</v>
          </cell>
          <cell r="AQ159">
            <v>100.2</v>
          </cell>
          <cell r="AR159">
            <v>100.2</v>
          </cell>
          <cell r="AS159">
            <v>0.2</v>
          </cell>
          <cell r="AT159">
            <v>222.35</v>
          </cell>
          <cell r="AU159">
            <v>323.35</v>
          </cell>
          <cell r="AV159">
            <v>101</v>
          </cell>
          <cell r="AW159">
            <v>0</v>
          </cell>
          <cell r="AX159">
            <v>101</v>
          </cell>
          <cell r="AY159">
            <v>101</v>
          </cell>
          <cell r="AZ159">
            <v>0</v>
          </cell>
          <cell r="BA159">
            <v>0.1</v>
          </cell>
          <cell r="BB159">
            <v>0.2</v>
          </cell>
          <cell r="BC159">
            <v>0.999</v>
          </cell>
          <cell r="BD159">
            <v>0.032</v>
          </cell>
          <cell r="BE159">
            <v>10.04</v>
          </cell>
          <cell r="BF159">
            <v>324.25</v>
          </cell>
          <cell r="BG159">
            <v>334.3</v>
          </cell>
          <cell r="BH159">
            <v>10.05</v>
          </cell>
          <cell r="BI159">
            <v>0</v>
          </cell>
          <cell r="BJ159">
            <v>10</v>
          </cell>
          <cell r="BK159">
            <v>10</v>
          </cell>
          <cell r="BL159">
            <v>0.5</v>
          </cell>
          <cell r="BM159">
            <v>334.3</v>
          </cell>
          <cell r="BN159">
            <v>344.25</v>
          </cell>
          <cell r="BO159">
            <v>9.94999999999999</v>
          </cell>
          <cell r="BP159">
            <v>0</v>
          </cell>
          <cell r="BQ159">
            <v>9.9</v>
          </cell>
          <cell r="BR159">
            <v>9.9</v>
          </cell>
          <cell r="BS159">
            <v>0.505</v>
          </cell>
          <cell r="BT159">
            <v>0.503</v>
          </cell>
          <cell r="BU159">
            <v>-0.005</v>
          </cell>
          <cell r="BV159">
            <v>1.00005</v>
          </cell>
          <cell r="BW159">
            <v>0.02</v>
          </cell>
          <cell r="BX159">
            <v>9.94</v>
          </cell>
          <cell r="BY159">
            <v>345.1</v>
          </cell>
          <cell r="BZ159">
            <v>355.25</v>
          </cell>
          <cell r="CA159">
            <v>10.15</v>
          </cell>
          <cell r="CB159">
            <v>0</v>
          </cell>
          <cell r="CC159">
            <v>10.4</v>
          </cell>
          <cell r="CD159">
            <v>10.4</v>
          </cell>
          <cell r="CE159">
            <v>-2.404</v>
          </cell>
          <cell r="CF159">
            <v>355.25</v>
          </cell>
          <cell r="CG159">
            <v>365.3</v>
          </cell>
          <cell r="CH159">
            <v>10.05</v>
          </cell>
          <cell r="CI159">
            <v>0</v>
          </cell>
          <cell r="CJ159">
            <v>10.3</v>
          </cell>
          <cell r="CK159">
            <v>10.3</v>
          </cell>
          <cell r="CL159">
            <v>-2.427</v>
          </cell>
        </row>
        <row r="160">
          <cell r="A160">
            <v>157</v>
          </cell>
          <cell r="B160" t="str">
            <v>007282</v>
          </cell>
        </row>
        <row r="160">
          <cell r="F160" t="str">
            <v>13</v>
          </cell>
          <cell r="G160" t="str">
            <v>06</v>
          </cell>
          <cell r="H160" t="str">
            <v>TRẦN NGỌC ÁNH</v>
          </cell>
          <cell r="I160" t="str">
            <v>NGUYỄN HẢI ĐĂNG</v>
          </cell>
          <cell r="J160" t="str">
            <v>Đồng hồ đo nước lạnh cơ khí</v>
          </cell>
          <cell r="K160" t="str">
            <v>JS4-05</v>
          </cell>
        </row>
        <row r="160">
          <cell r="M160" t="str">
            <v>79058179</v>
          </cell>
        </row>
        <row r="160">
          <cell r="O160" t="str">
            <v>Apator Powogaz S.A. - Ba Lan</v>
          </cell>
          <cell r="P160">
            <v>20</v>
          </cell>
          <cell r="Q160">
            <v>4</v>
          </cell>
          <cell r="R160">
            <v>0.032</v>
          </cell>
          <cell r="S160">
            <v>0.02</v>
          </cell>
          <cell r="T160">
            <v>2</v>
          </cell>
          <cell r="U160">
            <v>200</v>
          </cell>
          <cell r="V160">
            <v>0.05</v>
          </cell>
        </row>
        <row r="160">
          <cell r="Z160" t="str">
            <v>PDM 604-2023</v>
          </cell>
          <cell r="AA160" t="str">
            <v>3A 589491</v>
          </cell>
          <cell r="AB160" t="str">
            <v>13/6/2024</v>
          </cell>
          <cell r="AC160" t="str">
            <v>30-6-2029</v>
          </cell>
          <cell r="AD160" t="str">
            <v>Công ty Cổ phần Kinh doanh nước sạch Hải Dương</v>
          </cell>
          <cell r="AE160" t="str">
            <v>Công ty Cổ phần Kinh doanh nước sạch Hải Dương</v>
          </cell>
        </row>
        <row r="160">
          <cell r="AG160" t="str">
            <v>SonNguyen</v>
          </cell>
          <cell r="AH160">
            <v>26</v>
          </cell>
          <cell r="AI160">
            <v>84</v>
          </cell>
          <cell r="AJ160">
            <v>6</v>
          </cell>
          <cell r="AK160">
            <v>1.4</v>
          </cell>
          <cell r="AL160">
            <v>100.2</v>
          </cell>
          <cell r="AM160">
            <v>21.3</v>
          </cell>
          <cell r="AN160">
            <v>121.1</v>
          </cell>
          <cell r="AO160">
            <v>99.8</v>
          </cell>
          <cell r="AP160">
            <v>0</v>
          </cell>
          <cell r="AQ160">
            <v>100.1</v>
          </cell>
          <cell r="AR160">
            <v>100.1</v>
          </cell>
          <cell r="AS160">
            <v>-0.3</v>
          </cell>
          <cell r="AT160">
            <v>121.1</v>
          </cell>
          <cell r="AU160">
            <v>222.3</v>
          </cell>
          <cell r="AV160">
            <v>101.2</v>
          </cell>
          <cell r="AW160">
            <v>0</v>
          </cell>
          <cell r="AX160">
            <v>101.7</v>
          </cell>
          <cell r="AY160">
            <v>101.7</v>
          </cell>
          <cell r="AZ160">
            <v>-0.494</v>
          </cell>
          <cell r="BA160">
            <v>-0.397</v>
          </cell>
          <cell r="BB160">
            <v>0.194</v>
          </cell>
          <cell r="BC160">
            <v>1.00397</v>
          </cell>
          <cell r="BD160">
            <v>0.032</v>
          </cell>
          <cell r="BE160">
            <v>10.06</v>
          </cell>
          <cell r="BF160">
            <v>223.8</v>
          </cell>
          <cell r="BG160">
            <v>233.8</v>
          </cell>
          <cell r="BH160">
            <v>10</v>
          </cell>
          <cell r="BI160">
            <v>0</v>
          </cell>
          <cell r="BJ160">
            <v>9.8</v>
          </cell>
          <cell r="BK160">
            <v>9.8</v>
          </cell>
          <cell r="BL160">
            <v>2.041</v>
          </cell>
          <cell r="BM160">
            <v>233.8</v>
          </cell>
          <cell r="BN160">
            <v>243.75</v>
          </cell>
          <cell r="BO160">
            <v>9.94999999999999</v>
          </cell>
          <cell r="BP160">
            <v>0</v>
          </cell>
          <cell r="BQ160">
            <v>9.7</v>
          </cell>
          <cell r="BR160">
            <v>9.7</v>
          </cell>
          <cell r="BS160">
            <v>2.577</v>
          </cell>
          <cell r="BT160">
            <v>2.309</v>
          </cell>
          <cell r="BU160">
            <v>-0.536</v>
          </cell>
          <cell r="BV160">
            <v>1.00536</v>
          </cell>
          <cell r="BW160">
            <v>0.02</v>
          </cell>
          <cell r="BX160">
            <v>10.14</v>
          </cell>
          <cell r="BY160">
            <v>244.25</v>
          </cell>
          <cell r="BZ160">
            <v>254.35</v>
          </cell>
          <cell r="CA160">
            <v>10.1</v>
          </cell>
          <cell r="CB160">
            <v>0</v>
          </cell>
          <cell r="CC160">
            <v>10.2</v>
          </cell>
          <cell r="CD160">
            <v>10.2</v>
          </cell>
          <cell r="CE160">
            <v>-0.98</v>
          </cell>
          <cell r="CF160">
            <v>254.35</v>
          </cell>
          <cell r="CG160">
            <v>264.45</v>
          </cell>
          <cell r="CH160">
            <v>10.1</v>
          </cell>
          <cell r="CI160">
            <v>0</v>
          </cell>
          <cell r="CJ160">
            <v>10.2</v>
          </cell>
          <cell r="CK160">
            <v>10.2</v>
          </cell>
          <cell r="CL160">
            <v>-0.98</v>
          </cell>
        </row>
        <row r="161">
          <cell r="A161">
            <v>158</v>
          </cell>
          <cell r="B161" t="str">
            <v>006901</v>
          </cell>
        </row>
        <row r="161">
          <cell r="F161" t="str">
            <v>08</v>
          </cell>
          <cell r="G161" t="str">
            <v>06</v>
          </cell>
          <cell r="H161" t="str">
            <v>TRẦN NGỌC ÁNH</v>
          </cell>
          <cell r="I161" t="str">
            <v>NGUYỄN HẢI ĐĂNG</v>
          </cell>
          <cell r="J161" t="str">
            <v>Đồng hồ đo nước lạnh cơ khí</v>
          </cell>
          <cell r="K161" t="str">
            <v>MWN50-08</v>
          </cell>
        </row>
        <row r="161">
          <cell r="M161" t="str">
            <v>75348334</v>
          </cell>
        </row>
        <row r="161">
          <cell r="O161" t="str">
            <v>Apator Powogaz S.A. - Ba Lan</v>
          </cell>
          <cell r="P161">
            <v>50</v>
          </cell>
          <cell r="Q161">
            <v>40</v>
          </cell>
          <cell r="R161">
            <v>0.64</v>
          </cell>
          <cell r="S161">
            <v>0.4</v>
          </cell>
          <cell r="T161">
            <v>2</v>
          </cell>
          <cell r="U161">
            <v>100</v>
          </cell>
          <cell r="V161">
            <v>0.05</v>
          </cell>
        </row>
        <row r="161">
          <cell r="Z161" t="str">
            <v>PDM 2433-2020</v>
          </cell>
          <cell r="AA161" t="str">
            <v>3A 567833</v>
          </cell>
          <cell r="AB161" t="str">
            <v>8/6/2023</v>
          </cell>
          <cell r="AC161" t="str">
            <v>30-6-2028</v>
          </cell>
          <cell r="AD161" t="str">
            <v>Công ty Cổ phần Kinh doanh Nước sạch Hải Dương</v>
          </cell>
          <cell r="AE161" t="str">
            <v>Công ty Cổ phần Kinh doanh Nước sạch Hải Dương</v>
          </cell>
        </row>
        <row r="161">
          <cell r="AG161" t="str">
            <v>SonNguyen</v>
          </cell>
          <cell r="AH161">
            <v>26</v>
          </cell>
          <cell r="AI161">
            <v>84</v>
          </cell>
          <cell r="AJ161">
            <v>6</v>
          </cell>
          <cell r="AK161">
            <v>14</v>
          </cell>
          <cell r="AL161">
            <v>503</v>
          </cell>
          <cell r="AM161">
            <v>44.65</v>
          </cell>
          <cell r="AN161">
            <v>546.65</v>
          </cell>
          <cell r="AO161">
            <v>502</v>
          </cell>
          <cell r="AP161">
            <v>0</v>
          </cell>
          <cell r="AQ161">
            <v>501.3</v>
          </cell>
          <cell r="AR161">
            <v>501.3</v>
          </cell>
          <cell r="AS161">
            <v>0.14</v>
          </cell>
          <cell r="AT161">
            <v>546.65</v>
          </cell>
          <cell r="AU161">
            <v>1050.65</v>
          </cell>
          <cell r="AV161">
            <v>504</v>
          </cell>
          <cell r="AW161">
            <v>0</v>
          </cell>
          <cell r="AX161">
            <v>503</v>
          </cell>
          <cell r="AY161">
            <v>503</v>
          </cell>
          <cell r="AZ161">
            <v>0.198</v>
          </cell>
          <cell r="BA161">
            <v>0.169</v>
          </cell>
          <cell r="BB161">
            <v>-0.058</v>
          </cell>
          <cell r="BC161">
            <v>0.99831</v>
          </cell>
          <cell r="BD161">
            <v>0.64</v>
          </cell>
          <cell r="BE161">
            <v>25.1</v>
          </cell>
          <cell r="BF161">
            <v>1063.8</v>
          </cell>
          <cell r="BG161">
            <v>1089.05</v>
          </cell>
          <cell r="BH161">
            <v>25.25</v>
          </cell>
          <cell r="BI161">
            <v>0</v>
          </cell>
          <cell r="BJ161">
            <v>25.6</v>
          </cell>
          <cell r="BK161">
            <v>25.6</v>
          </cell>
          <cell r="BL161">
            <v>-1.367</v>
          </cell>
          <cell r="BM161">
            <v>1089.05</v>
          </cell>
          <cell r="BN161">
            <v>1114</v>
          </cell>
          <cell r="BO161">
            <v>24.95</v>
          </cell>
          <cell r="BP161">
            <v>0</v>
          </cell>
          <cell r="BQ161">
            <v>25.3</v>
          </cell>
          <cell r="BR161">
            <v>25.3</v>
          </cell>
          <cell r="BS161">
            <v>-1.383</v>
          </cell>
          <cell r="BT161">
            <v>-1.375</v>
          </cell>
          <cell r="BU161">
            <v>0.016</v>
          </cell>
          <cell r="BV161">
            <v>0.99984</v>
          </cell>
          <cell r="BW161">
            <v>0.4</v>
          </cell>
          <cell r="BX161">
            <v>25.25</v>
          </cell>
          <cell r="BY161">
            <v>1130.35</v>
          </cell>
          <cell r="BZ161">
            <v>1155.35</v>
          </cell>
          <cell r="CA161">
            <v>25</v>
          </cell>
          <cell r="CB161">
            <v>0</v>
          </cell>
          <cell r="CC161">
            <v>25.6</v>
          </cell>
          <cell r="CD161">
            <v>25.6</v>
          </cell>
          <cell r="CE161">
            <v>-2.344</v>
          </cell>
          <cell r="CF161">
            <v>1155.35</v>
          </cell>
          <cell r="CG161">
            <v>1180.3</v>
          </cell>
          <cell r="CH161">
            <v>24.95</v>
          </cell>
          <cell r="CI161">
            <v>0</v>
          </cell>
          <cell r="CJ161">
            <v>25.5</v>
          </cell>
          <cell r="CK161">
            <v>25.5</v>
          </cell>
          <cell r="CL161">
            <v>-2.157</v>
          </cell>
        </row>
        <row r="162">
          <cell r="A162">
            <v>159</v>
          </cell>
          <cell r="B162" t="str">
            <v>006902</v>
          </cell>
        </row>
        <row r="162">
          <cell r="F162" t="str">
            <v>08</v>
          </cell>
          <cell r="G162" t="str">
            <v>06</v>
          </cell>
          <cell r="H162" t="str">
            <v>TRẦN NGỌC ÁNH</v>
          </cell>
          <cell r="I162" t="str">
            <v>NGUYỄN HẢI ĐĂNG</v>
          </cell>
          <cell r="J162" t="str">
            <v>Đồng hồ đo nước lạnh cơ khí</v>
          </cell>
          <cell r="K162" t="str">
            <v>MWN50-08</v>
          </cell>
        </row>
        <row r="162">
          <cell r="M162" t="str">
            <v>75348341</v>
          </cell>
        </row>
        <row r="162">
          <cell r="O162" t="str">
            <v>Apator Powogaz S.A. - Ba Lan</v>
          </cell>
          <cell r="P162">
            <v>50</v>
          </cell>
          <cell r="Q162">
            <v>40</v>
          </cell>
          <cell r="R162">
            <v>0.64</v>
          </cell>
          <cell r="S162">
            <v>0.4</v>
          </cell>
          <cell r="T162">
            <v>2</v>
          </cell>
          <cell r="U162">
            <v>100</v>
          </cell>
          <cell r="V162">
            <v>0.05</v>
          </cell>
        </row>
        <row r="162">
          <cell r="Z162" t="str">
            <v>PDM 2433-2020</v>
          </cell>
          <cell r="AA162" t="str">
            <v>3A 568019</v>
          </cell>
          <cell r="AB162" t="str">
            <v>8/6/2023</v>
          </cell>
          <cell r="AC162" t="str">
            <v>30-6-2028</v>
          </cell>
          <cell r="AD162" t="str">
            <v>Công ty Cổ phần Kinh doanh Nước sạch Hải Dương</v>
          </cell>
          <cell r="AE162" t="str">
            <v>Công ty Cổ phần Kinh doanh Nước sạch Hải Dương</v>
          </cell>
        </row>
        <row r="162">
          <cell r="AG162" t="str">
            <v>SonNguyen</v>
          </cell>
          <cell r="AH162">
            <v>26</v>
          </cell>
          <cell r="AI162">
            <v>84</v>
          </cell>
          <cell r="AJ162">
            <v>6</v>
          </cell>
          <cell r="AK162">
            <v>14</v>
          </cell>
          <cell r="AL162">
            <v>499</v>
          </cell>
          <cell r="AM162">
            <v>87.65</v>
          </cell>
          <cell r="AN162">
            <v>589.65</v>
          </cell>
          <cell r="AO162">
            <v>502</v>
          </cell>
          <cell r="AP162">
            <v>0</v>
          </cell>
          <cell r="AQ162">
            <v>501.1</v>
          </cell>
          <cell r="AR162">
            <v>501.1</v>
          </cell>
          <cell r="AS162">
            <v>0.18</v>
          </cell>
          <cell r="AT162">
            <v>589.65</v>
          </cell>
          <cell r="AU162">
            <v>1095.65</v>
          </cell>
          <cell r="AV162">
            <v>506</v>
          </cell>
          <cell r="AW162">
            <v>0</v>
          </cell>
          <cell r="AX162">
            <v>505.9</v>
          </cell>
          <cell r="AY162">
            <v>505.9</v>
          </cell>
          <cell r="AZ162">
            <v>0.02</v>
          </cell>
          <cell r="BA162">
            <v>0.1</v>
          </cell>
          <cell r="BB162">
            <v>0.16</v>
          </cell>
          <cell r="BC162">
            <v>0.999</v>
          </cell>
          <cell r="BD162">
            <v>0.64</v>
          </cell>
          <cell r="BE162">
            <v>25.2</v>
          </cell>
          <cell r="BF162">
            <v>1109.7</v>
          </cell>
          <cell r="BG162">
            <v>1134.55</v>
          </cell>
          <cell r="BH162">
            <v>24.8499999999999</v>
          </cell>
          <cell r="BI162">
            <v>0</v>
          </cell>
          <cell r="BJ162">
            <v>24.5</v>
          </cell>
          <cell r="BK162">
            <v>24.5</v>
          </cell>
          <cell r="BL162">
            <v>1.429</v>
          </cell>
          <cell r="BM162">
            <v>1134.55</v>
          </cell>
          <cell r="BN162">
            <v>1159.85</v>
          </cell>
          <cell r="BO162">
            <v>25.3</v>
          </cell>
          <cell r="BP162">
            <v>0</v>
          </cell>
          <cell r="BQ162">
            <v>24.9</v>
          </cell>
          <cell r="BR162">
            <v>24.9</v>
          </cell>
          <cell r="BS162">
            <v>1.606</v>
          </cell>
          <cell r="BT162">
            <v>1.518</v>
          </cell>
          <cell r="BU162">
            <v>-0.177</v>
          </cell>
          <cell r="BV162">
            <v>1.00177</v>
          </cell>
          <cell r="BW162">
            <v>0.4</v>
          </cell>
          <cell r="BX162">
            <v>25.2</v>
          </cell>
          <cell r="BY162">
            <v>1175.65</v>
          </cell>
          <cell r="BZ162">
            <v>1200.7</v>
          </cell>
          <cell r="CA162">
            <v>25.05</v>
          </cell>
          <cell r="CB162">
            <v>0</v>
          </cell>
          <cell r="CC162">
            <v>24.7</v>
          </cell>
          <cell r="CD162">
            <v>24.7</v>
          </cell>
          <cell r="CE162">
            <v>1.417</v>
          </cell>
          <cell r="CF162">
            <v>1200.7</v>
          </cell>
          <cell r="CG162">
            <v>1225.8</v>
          </cell>
          <cell r="CH162">
            <v>25.0999999999999</v>
          </cell>
          <cell r="CI162">
            <v>0</v>
          </cell>
          <cell r="CJ162">
            <v>24.8</v>
          </cell>
          <cell r="CK162">
            <v>24.8</v>
          </cell>
          <cell r="CL162">
            <v>1.21</v>
          </cell>
        </row>
        <row r="163">
          <cell r="A163">
            <v>160</v>
          </cell>
          <cell r="B163" t="str">
            <v>006903</v>
          </cell>
        </row>
        <row r="163">
          <cell r="F163" t="str">
            <v>08</v>
          </cell>
          <cell r="G163" t="str">
            <v>06</v>
          </cell>
          <cell r="H163" t="str">
            <v>TRẦN NGỌC ÁNH</v>
          </cell>
          <cell r="I163" t="str">
            <v>NGUYỄN HẢI ĐĂNG</v>
          </cell>
          <cell r="J163" t="str">
            <v>Đồng hồ đo nước lạnh cơ khí</v>
          </cell>
          <cell r="K163" t="str">
            <v>MWN50-08</v>
          </cell>
        </row>
        <row r="163">
          <cell r="M163" t="str">
            <v>75348345</v>
          </cell>
        </row>
        <row r="163">
          <cell r="O163" t="str">
            <v>Apator Powogaz S.A. - Ba Lan</v>
          </cell>
          <cell r="P163">
            <v>50</v>
          </cell>
          <cell r="Q163">
            <v>40</v>
          </cell>
          <cell r="R163">
            <v>0.64</v>
          </cell>
          <cell r="S163">
            <v>0.4</v>
          </cell>
          <cell r="T163">
            <v>2</v>
          </cell>
          <cell r="U163">
            <v>100</v>
          </cell>
          <cell r="V163">
            <v>0.05</v>
          </cell>
        </row>
        <row r="163">
          <cell r="Z163" t="str">
            <v>PDM 2433-2020</v>
          </cell>
          <cell r="AA163" t="str">
            <v>3A 567834</v>
          </cell>
          <cell r="AB163" t="str">
            <v>8/6/2023</v>
          </cell>
          <cell r="AC163" t="str">
            <v>30-6-2028</v>
          </cell>
          <cell r="AD163" t="str">
            <v>Công ty Cổ phần Kinh doanh Nước sạch Hải Dương</v>
          </cell>
          <cell r="AE163" t="str">
            <v>Công ty Cổ phần Kinh doanh Nước sạch Hải Dương</v>
          </cell>
        </row>
        <row r="163">
          <cell r="AG163" t="str">
            <v>SonNguyen</v>
          </cell>
          <cell r="AH163">
            <v>26</v>
          </cell>
          <cell r="AI163">
            <v>84</v>
          </cell>
          <cell r="AJ163">
            <v>6</v>
          </cell>
          <cell r="AK163">
            <v>14</v>
          </cell>
          <cell r="AL163">
            <v>504</v>
          </cell>
          <cell r="AM163">
            <v>91.1</v>
          </cell>
          <cell r="AN163">
            <v>588.1</v>
          </cell>
          <cell r="AO163">
            <v>497</v>
          </cell>
          <cell r="AP163">
            <v>0</v>
          </cell>
          <cell r="AQ163">
            <v>501.8</v>
          </cell>
          <cell r="AR163">
            <v>501.8</v>
          </cell>
          <cell r="AS163">
            <v>-0.957</v>
          </cell>
          <cell r="AT163">
            <v>588.1</v>
          </cell>
          <cell r="AU163">
            <v>1094.1</v>
          </cell>
          <cell r="AV163">
            <v>506</v>
          </cell>
          <cell r="AW163">
            <v>0</v>
          </cell>
          <cell r="AX163">
            <v>510.7</v>
          </cell>
          <cell r="AY163">
            <v>510.7</v>
          </cell>
          <cell r="AZ163">
            <v>-0.929</v>
          </cell>
          <cell r="BA163">
            <v>-0.943</v>
          </cell>
          <cell r="BB163">
            <v>-0.028</v>
          </cell>
          <cell r="BC163">
            <v>1.00943</v>
          </cell>
          <cell r="BD163">
            <v>0.64</v>
          </cell>
          <cell r="BE163">
            <v>25.05</v>
          </cell>
          <cell r="BF163">
            <v>1116.7</v>
          </cell>
          <cell r="BG163">
            <v>1141.6</v>
          </cell>
          <cell r="BH163">
            <v>24.9000000000001</v>
          </cell>
          <cell r="BI163">
            <v>0</v>
          </cell>
          <cell r="BJ163">
            <v>25.2</v>
          </cell>
          <cell r="BK163">
            <v>25.2</v>
          </cell>
          <cell r="BL163">
            <v>-1.19</v>
          </cell>
          <cell r="BM163">
            <v>1141.6</v>
          </cell>
          <cell r="BN163">
            <v>1166.95</v>
          </cell>
          <cell r="BO163">
            <v>25.3499999999999</v>
          </cell>
          <cell r="BP163">
            <v>0</v>
          </cell>
          <cell r="BQ163">
            <v>25.6</v>
          </cell>
          <cell r="BR163">
            <v>25.6</v>
          </cell>
          <cell r="BS163">
            <v>-0.977</v>
          </cell>
          <cell r="BT163">
            <v>-1.084</v>
          </cell>
          <cell r="BU163">
            <v>-0.213</v>
          </cell>
          <cell r="BV163">
            <v>1.00213</v>
          </cell>
          <cell r="BW163">
            <v>0.4</v>
          </cell>
          <cell r="BX163">
            <v>25.05</v>
          </cell>
          <cell r="BY163">
            <v>1177.4</v>
          </cell>
          <cell r="BZ163">
            <v>1202.35</v>
          </cell>
          <cell r="CA163">
            <v>24.95</v>
          </cell>
          <cell r="CB163">
            <v>0</v>
          </cell>
          <cell r="CC163">
            <v>25.5</v>
          </cell>
          <cell r="CD163">
            <v>25.5</v>
          </cell>
          <cell r="CE163">
            <v>-2.157</v>
          </cell>
          <cell r="CF163">
            <v>1202.35</v>
          </cell>
          <cell r="CG163">
            <v>1227.6</v>
          </cell>
          <cell r="CH163">
            <v>25.25</v>
          </cell>
          <cell r="CI163">
            <v>0</v>
          </cell>
          <cell r="CJ163">
            <v>25.7</v>
          </cell>
          <cell r="CK163">
            <v>25.7</v>
          </cell>
          <cell r="CL163">
            <v>-1.751</v>
          </cell>
        </row>
        <row r="164">
          <cell r="A164">
            <v>161</v>
          </cell>
          <cell r="B164" t="str">
            <v>006904</v>
          </cell>
        </row>
        <row r="164">
          <cell r="F164" t="str">
            <v>08</v>
          </cell>
          <cell r="G164" t="str">
            <v>06</v>
          </cell>
          <cell r="H164" t="str">
            <v>TRẦN NGỌC ÁNH</v>
          </cell>
          <cell r="I164" t="str">
            <v>NGUYỄN HẢI ĐĂNG</v>
          </cell>
          <cell r="J164" t="str">
            <v>Đồng hồ đo nước lạnh cơ khí</v>
          </cell>
          <cell r="K164" t="str">
            <v>MWN50-08</v>
          </cell>
        </row>
        <row r="164">
          <cell r="M164" t="str">
            <v>75348347</v>
          </cell>
        </row>
        <row r="164">
          <cell r="O164" t="str">
            <v>Apator Powogaz S.A. - Ba Lan</v>
          </cell>
          <cell r="P164">
            <v>50</v>
          </cell>
          <cell r="Q164">
            <v>40</v>
          </cell>
          <cell r="R164">
            <v>0.64</v>
          </cell>
          <cell r="S164">
            <v>0.4</v>
          </cell>
          <cell r="T164">
            <v>2</v>
          </cell>
          <cell r="U164">
            <v>100</v>
          </cell>
          <cell r="V164">
            <v>0.05</v>
          </cell>
        </row>
        <row r="164">
          <cell r="Z164" t="str">
            <v>PDM 2433-2020</v>
          </cell>
          <cell r="AA164" t="str">
            <v>3A 568018</v>
          </cell>
          <cell r="AB164" t="str">
            <v>8/6/2023</v>
          </cell>
          <cell r="AC164" t="str">
            <v>30-6-2028</v>
          </cell>
          <cell r="AD164" t="str">
            <v>Công ty Cổ phần Kinh doanh Nước sạch Hải Dương</v>
          </cell>
          <cell r="AE164" t="str">
            <v>Công ty Cổ phần Kinh doanh Nước sạch Hải Dương</v>
          </cell>
        </row>
        <row r="164">
          <cell r="AG164" t="str">
            <v>SonNguyen</v>
          </cell>
          <cell r="AH164">
            <v>26</v>
          </cell>
          <cell r="AI164">
            <v>84</v>
          </cell>
          <cell r="AJ164">
            <v>6</v>
          </cell>
          <cell r="AK164">
            <v>14</v>
          </cell>
          <cell r="AL164">
            <v>500</v>
          </cell>
          <cell r="AM164">
            <v>22.95</v>
          </cell>
          <cell r="AN164">
            <v>520.95</v>
          </cell>
          <cell r="AO164">
            <v>498</v>
          </cell>
          <cell r="AP164">
            <v>0</v>
          </cell>
          <cell r="AQ164">
            <v>504.7</v>
          </cell>
          <cell r="AR164">
            <v>504.7</v>
          </cell>
          <cell r="AS164">
            <v>-1.328</v>
          </cell>
          <cell r="AT164">
            <v>520.95</v>
          </cell>
          <cell r="AU164">
            <v>1026.95</v>
          </cell>
          <cell r="AV164">
            <v>506</v>
          </cell>
          <cell r="AW164">
            <v>0</v>
          </cell>
          <cell r="AX164">
            <v>512.6</v>
          </cell>
          <cell r="AY164">
            <v>512.6</v>
          </cell>
          <cell r="AZ164">
            <v>-1.304</v>
          </cell>
          <cell r="BA164">
            <v>-1.316</v>
          </cell>
          <cell r="BB164">
            <v>-0.024</v>
          </cell>
          <cell r="BC164">
            <v>1.01316</v>
          </cell>
          <cell r="BD164">
            <v>0.64</v>
          </cell>
          <cell r="BE164">
            <v>25</v>
          </cell>
          <cell r="BF164">
            <v>1051.85</v>
          </cell>
          <cell r="BG164">
            <v>1077.15</v>
          </cell>
          <cell r="BH164">
            <v>25.3</v>
          </cell>
          <cell r="BI164">
            <v>0</v>
          </cell>
          <cell r="BJ164">
            <v>25.6</v>
          </cell>
          <cell r="BK164">
            <v>25.6</v>
          </cell>
          <cell r="BL164">
            <v>-1.172</v>
          </cell>
          <cell r="BM164">
            <v>1077.15</v>
          </cell>
          <cell r="BN164">
            <v>1102</v>
          </cell>
          <cell r="BO164">
            <v>24.8499999999999</v>
          </cell>
          <cell r="BP164">
            <v>0</v>
          </cell>
          <cell r="BQ164">
            <v>25.1</v>
          </cell>
          <cell r="BR164">
            <v>25.1</v>
          </cell>
          <cell r="BS164">
            <v>-0.996</v>
          </cell>
          <cell r="BT164">
            <v>-1.084</v>
          </cell>
          <cell r="BU164">
            <v>-0.176</v>
          </cell>
          <cell r="BV164">
            <v>1.00176</v>
          </cell>
          <cell r="BW164">
            <v>0.4</v>
          </cell>
          <cell r="BX164">
            <v>25</v>
          </cell>
          <cell r="BY164">
            <v>1119.9</v>
          </cell>
          <cell r="BZ164">
            <v>1145.25</v>
          </cell>
          <cell r="CA164">
            <v>25.3499999999999</v>
          </cell>
          <cell r="CB164">
            <v>0</v>
          </cell>
          <cell r="CC164">
            <v>25.7</v>
          </cell>
          <cell r="CD164">
            <v>25.7</v>
          </cell>
          <cell r="CE164">
            <v>-1.362</v>
          </cell>
          <cell r="CF164">
            <v>1145.25</v>
          </cell>
          <cell r="CG164">
            <v>1170.3</v>
          </cell>
          <cell r="CH164">
            <v>25.05</v>
          </cell>
          <cell r="CI164">
            <v>0</v>
          </cell>
          <cell r="CJ164">
            <v>25.3</v>
          </cell>
          <cell r="CK164">
            <v>25.3</v>
          </cell>
          <cell r="CL164">
            <v>-0.988</v>
          </cell>
        </row>
        <row r="165">
          <cell r="A165">
            <v>162</v>
          </cell>
        </row>
        <row r="165">
          <cell r="C165" t="str">
            <v>03740</v>
          </cell>
        </row>
        <row r="165">
          <cell r="F165" t="str">
            <v>17</v>
          </cell>
          <cell r="G165" t="str">
            <v>06</v>
          </cell>
          <cell r="H165" t="str">
            <v>đăng</v>
          </cell>
          <cell r="I165" t="str">
            <v>hường</v>
          </cell>
          <cell r="J165" t="str">
            <v>Đồng hồ đo nước</v>
          </cell>
          <cell r="K165" t="str">
            <v>LXS-40E</v>
          </cell>
        </row>
        <row r="165">
          <cell r="M165" t="str">
            <v>2023 3Y 6176</v>
          </cell>
        </row>
        <row r="165">
          <cell r="O165" t="str">
            <v>FG - Trung Quốc</v>
          </cell>
          <cell r="P165">
            <v>40</v>
          </cell>
          <cell r="Q165">
            <v>16</v>
          </cell>
          <cell r="R165">
            <v>0.512</v>
          </cell>
          <cell r="S165">
            <v>0.32</v>
          </cell>
          <cell r="T165">
            <v>2</v>
          </cell>
          <cell r="U165">
            <v>50</v>
          </cell>
          <cell r="V165">
            <v>0.5</v>
          </cell>
        </row>
        <row r="165">
          <cell r="AA165">
            <v>87888</v>
          </cell>
          <cell r="AB165" t="str">
            <v>17/6/2024</v>
          </cell>
          <cell r="AC165" t="str">
            <v>30-6-2025</v>
          </cell>
          <cell r="AD165" t="str">
            <v>CÔNG TY CỔ PHẦN LÂM SẢN NAM ĐỊNH</v>
          </cell>
          <cell r="AE165" t="str">
            <v>CÔNG TY CỔ PHẦN LÂM SẢN NAM ĐỊNH</v>
          </cell>
          <cell r="AF165" t="str">
            <v>Lô C1 đường D2 khu Công nghiệp Hòa Xá, phường Lộc Hóa, thành phố Nam Định, tỉnh Nam Định, Việt Nam</v>
          </cell>
          <cell r="AG165" t="str">
            <v>BinhPhat</v>
          </cell>
          <cell r="AH165">
            <v>31</v>
          </cell>
          <cell r="AI165">
            <v>71</v>
          </cell>
          <cell r="AJ165">
            <v>2</v>
          </cell>
          <cell r="AK165">
            <v>5.6</v>
          </cell>
          <cell r="AL165">
            <v>499</v>
          </cell>
          <cell r="AM165">
            <v>236.5</v>
          </cell>
          <cell r="AN165">
            <v>740.5</v>
          </cell>
          <cell r="AO165">
            <v>504</v>
          </cell>
          <cell r="AP165">
            <v>0</v>
          </cell>
          <cell r="AQ165">
            <v>509.5</v>
          </cell>
          <cell r="AR165">
            <v>509.5</v>
          </cell>
          <cell r="AS165">
            <v>-1.079</v>
          </cell>
          <cell r="AT165">
            <v>740.5</v>
          </cell>
          <cell r="AU165">
            <v>1242.5</v>
          </cell>
          <cell r="AV165">
            <v>502</v>
          </cell>
          <cell r="AW165">
            <v>0</v>
          </cell>
          <cell r="AX165">
            <v>507.3</v>
          </cell>
          <cell r="AY165">
            <v>507.3</v>
          </cell>
          <cell r="AZ165">
            <v>-1.056</v>
          </cell>
          <cell r="BA165">
            <v>-1.068</v>
          </cell>
          <cell r="BB165">
            <v>-0.023</v>
          </cell>
          <cell r="BC165">
            <v>1.01068</v>
          </cell>
          <cell r="BD165">
            <v>0.512</v>
          </cell>
          <cell r="BE165">
            <v>100.2</v>
          </cell>
          <cell r="BF165">
            <v>1252</v>
          </cell>
          <cell r="BG165">
            <v>1353</v>
          </cell>
          <cell r="BH165">
            <v>101</v>
          </cell>
          <cell r="BI165">
            <v>0</v>
          </cell>
          <cell r="BJ165">
            <v>102.7</v>
          </cell>
          <cell r="BK165">
            <v>102.7</v>
          </cell>
          <cell r="BL165">
            <v>-1.655</v>
          </cell>
          <cell r="BM165">
            <v>1353</v>
          </cell>
          <cell r="BN165">
            <v>1454.5</v>
          </cell>
          <cell r="BO165">
            <v>101.5</v>
          </cell>
          <cell r="BP165">
            <v>0</v>
          </cell>
          <cell r="BQ165">
            <v>103</v>
          </cell>
          <cell r="BR165">
            <v>103</v>
          </cell>
          <cell r="BS165">
            <v>-1.456</v>
          </cell>
          <cell r="BT165">
            <v>-1.556</v>
          </cell>
          <cell r="BU165">
            <v>-0.199</v>
          </cell>
          <cell r="BV165">
            <v>1.00199</v>
          </cell>
          <cell r="BW165">
            <v>0.32</v>
          </cell>
          <cell r="BX165">
            <v>101.2</v>
          </cell>
          <cell r="BY165">
            <v>1464.5</v>
          </cell>
          <cell r="BZ165">
            <v>1565.5</v>
          </cell>
          <cell r="CA165">
            <v>101</v>
          </cell>
          <cell r="CB165">
            <v>0</v>
          </cell>
          <cell r="CC165">
            <v>105.5</v>
          </cell>
          <cell r="CD165">
            <v>105.5</v>
          </cell>
          <cell r="CE165">
            <v>-4.265</v>
          </cell>
          <cell r="CF165">
            <v>1565.5</v>
          </cell>
          <cell r="CG165">
            <v>1665.5</v>
          </cell>
          <cell r="CH165">
            <v>100</v>
          </cell>
          <cell r="CI165">
            <v>0</v>
          </cell>
          <cell r="CJ165">
            <v>104.1</v>
          </cell>
          <cell r="CK165">
            <v>104.1</v>
          </cell>
          <cell r="CL165">
            <v>-3.939</v>
          </cell>
        </row>
        <row r="166">
          <cell r="A166">
            <v>163</v>
          </cell>
          <cell r="B166" t="str">
            <v>007313</v>
          </cell>
        </row>
        <row r="166">
          <cell r="F166" t="str">
            <v>18</v>
          </cell>
          <cell r="G166" t="str">
            <v>06</v>
          </cell>
          <cell r="H166" t="str">
            <v>TRẦN NGỌC ÁNH</v>
          </cell>
          <cell r="I166" t="str">
            <v>NGUYỄN HẢI ĐĂNG</v>
          </cell>
          <cell r="J166" t="str">
            <v>Đồng hồ đo nước lạnh cơ khí</v>
          </cell>
          <cell r="K166" t="str">
            <v>LXS-40E</v>
          </cell>
        </row>
        <row r="166">
          <cell r="M166" t="str">
            <v>240440Y0034</v>
          </cell>
        </row>
        <row r="166">
          <cell r="O166" t="str">
            <v>Fuzhou Fuda Meter Co.,Ltd. - Trung Quốc</v>
          </cell>
          <cell r="P166">
            <v>40</v>
          </cell>
          <cell r="Q166">
            <v>10</v>
          </cell>
          <cell r="R166">
            <v>0.8</v>
          </cell>
          <cell r="S166">
            <v>0.2</v>
          </cell>
          <cell r="T166" t="str">
            <v>B</v>
          </cell>
        </row>
        <row r="166">
          <cell r="V166">
            <v>0.5</v>
          </cell>
        </row>
        <row r="166">
          <cell r="Z166" t="str">
            <v>PDM 877-2016</v>
          </cell>
          <cell r="AA166" t="str">
            <v>3A 589492</v>
          </cell>
          <cell r="AB166" t="str">
            <v>18/6/2024</v>
          </cell>
          <cell r="AC166" t="str">
            <v>30-6-2029</v>
          </cell>
          <cell r="AD166" t="str">
            <v>CÔNG TY CỔ PHẦN ĐẦU TƯ XÂY DỰNG PHÁT TRIỂN VIỆT ĐỨC</v>
          </cell>
          <cell r="AE166" t="str">
            <v>CÔNG TY CỔ PHẦN ĐẦU TƯ XÂY DỰNG PHÁT TRIỂN VIỆT ĐỨC</v>
          </cell>
        </row>
        <row r="166">
          <cell r="AG166" t="str">
            <v>MinhHoa</v>
          </cell>
          <cell r="AH166">
            <v>31</v>
          </cell>
          <cell r="AI166">
            <v>70</v>
          </cell>
          <cell r="AJ166">
            <v>6</v>
          </cell>
          <cell r="AK166">
            <v>10</v>
          </cell>
          <cell r="AL166">
            <v>501</v>
          </cell>
          <cell r="AM166">
            <v>470.5</v>
          </cell>
          <cell r="AN166">
            <v>972.5</v>
          </cell>
          <cell r="AO166">
            <v>502</v>
          </cell>
          <cell r="AP166">
            <v>0</v>
          </cell>
          <cell r="AQ166">
            <v>504.4</v>
          </cell>
          <cell r="AR166">
            <v>504.4</v>
          </cell>
          <cell r="AS166">
            <v>-0.476</v>
          </cell>
          <cell r="AT166">
            <v>972.5</v>
          </cell>
          <cell r="AU166">
            <v>1478.5</v>
          </cell>
          <cell r="AV166">
            <v>506</v>
          </cell>
          <cell r="AW166">
            <v>0</v>
          </cell>
          <cell r="AX166">
            <v>509.1</v>
          </cell>
          <cell r="AY166">
            <v>509.1</v>
          </cell>
          <cell r="AZ166">
            <v>-0.613</v>
          </cell>
          <cell r="BA166">
            <v>-0.545</v>
          </cell>
          <cell r="BB166">
            <v>0.137</v>
          </cell>
          <cell r="BC166">
            <v>1.00545</v>
          </cell>
          <cell r="BD166">
            <v>0.8</v>
          </cell>
          <cell r="BE166">
            <v>99.4</v>
          </cell>
          <cell r="BF166">
            <v>1516.5</v>
          </cell>
          <cell r="BG166">
            <v>1617.5</v>
          </cell>
          <cell r="BH166">
            <v>101</v>
          </cell>
          <cell r="BI166">
            <v>0</v>
          </cell>
          <cell r="BJ166">
            <v>100</v>
          </cell>
          <cell r="BK166">
            <v>100</v>
          </cell>
          <cell r="BL166">
            <v>1</v>
          </cell>
          <cell r="BM166">
            <v>1617.5</v>
          </cell>
          <cell r="BN166">
            <v>1717</v>
          </cell>
          <cell r="BO166">
            <v>99.5</v>
          </cell>
          <cell r="BP166">
            <v>0</v>
          </cell>
          <cell r="BQ166">
            <v>98.4</v>
          </cell>
          <cell r="BR166">
            <v>98.4</v>
          </cell>
          <cell r="BS166">
            <v>1.118</v>
          </cell>
          <cell r="BT166">
            <v>1.059</v>
          </cell>
          <cell r="BU166">
            <v>-0.118</v>
          </cell>
          <cell r="BV166">
            <v>1.00118</v>
          </cell>
          <cell r="BW166">
            <v>0.2</v>
          </cell>
          <cell r="BX166">
            <v>100.2</v>
          </cell>
          <cell r="BY166">
            <v>1721.5</v>
          </cell>
          <cell r="BZ166">
            <v>1822.5</v>
          </cell>
          <cell r="CA166">
            <v>101</v>
          </cell>
          <cell r="CB166">
            <v>0</v>
          </cell>
          <cell r="CC166">
            <v>101.2</v>
          </cell>
          <cell r="CD166">
            <v>101.2</v>
          </cell>
          <cell r="CE166">
            <v>-0.198</v>
          </cell>
          <cell r="CF166">
            <v>1822.5</v>
          </cell>
          <cell r="CG166">
            <v>1922.5</v>
          </cell>
          <cell r="CH166">
            <v>100</v>
          </cell>
          <cell r="CI166">
            <v>0</v>
          </cell>
          <cell r="CJ166">
            <v>99.8</v>
          </cell>
          <cell r="CK166">
            <v>99.8</v>
          </cell>
          <cell r="CL166">
            <v>0.2</v>
          </cell>
        </row>
        <row r="167">
          <cell r="A167">
            <v>164</v>
          </cell>
          <cell r="B167" t="str">
            <v>007314</v>
          </cell>
        </row>
        <row r="167">
          <cell r="F167" t="str">
            <v>18</v>
          </cell>
          <cell r="G167" t="str">
            <v>06</v>
          </cell>
          <cell r="H167" t="str">
            <v>TRẦN NGỌC ÁNH</v>
          </cell>
          <cell r="I167" t="str">
            <v>NGUYỄN HẢI ĐĂNG</v>
          </cell>
          <cell r="J167" t="str">
            <v>Đồng hồ đo nước lạnh cơ khí</v>
          </cell>
          <cell r="K167" t="str">
            <v>LXS-50E</v>
          </cell>
        </row>
        <row r="167">
          <cell r="M167" t="str">
            <v>240450Y0052</v>
          </cell>
        </row>
        <row r="167">
          <cell r="O167" t="str">
            <v>Fuzhou Fuda Meter Co.,Ltd. - Trung Quốc</v>
          </cell>
          <cell r="P167">
            <v>50</v>
          </cell>
          <cell r="Q167">
            <v>15</v>
          </cell>
          <cell r="R167">
            <v>3</v>
          </cell>
          <cell r="S167">
            <v>0.45</v>
          </cell>
          <cell r="T167" t="str">
            <v>B</v>
          </cell>
        </row>
        <row r="167">
          <cell r="V167">
            <v>0.5</v>
          </cell>
        </row>
        <row r="167">
          <cell r="Z167" t="str">
            <v>PDM 686-2016</v>
          </cell>
          <cell r="AA167" t="str">
            <v>3A 589495</v>
          </cell>
          <cell r="AB167" t="str">
            <v>18/6/2024</v>
          </cell>
          <cell r="AC167" t="str">
            <v>30-6-2029</v>
          </cell>
          <cell r="AD167" t="str">
            <v>CÔNG TY CỔ PHẦN ĐẦU TƯ XÂY DỰNG PHÁT TRIỂN VIỆT ĐỨC</v>
          </cell>
          <cell r="AE167" t="str">
            <v>CÔNG TY CỔ PHẦN ĐẦU TƯ XÂY DỰNG PHÁT TRIỂN VIỆT ĐỨC</v>
          </cell>
        </row>
        <row r="167">
          <cell r="AG167" t="str">
            <v>MinhHoa</v>
          </cell>
          <cell r="AH167">
            <v>31</v>
          </cell>
          <cell r="AI167">
            <v>70</v>
          </cell>
          <cell r="AJ167">
            <v>6</v>
          </cell>
          <cell r="AK167">
            <v>15</v>
          </cell>
          <cell r="AL167">
            <v>502</v>
          </cell>
          <cell r="AM167">
            <v>587.5</v>
          </cell>
          <cell r="AN167">
            <v>1094.5</v>
          </cell>
          <cell r="AO167">
            <v>507</v>
          </cell>
          <cell r="AP167">
            <v>0</v>
          </cell>
          <cell r="AQ167">
            <v>505.9</v>
          </cell>
          <cell r="AR167">
            <v>505.9</v>
          </cell>
          <cell r="AS167">
            <v>0.217</v>
          </cell>
          <cell r="AT167">
            <v>1094.5</v>
          </cell>
          <cell r="AU167">
            <v>1599.5</v>
          </cell>
          <cell r="AV167">
            <v>505</v>
          </cell>
          <cell r="AW167">
            <v>0</v>
          </cell>
          <cell r="AX167">
            <v>504.7</v>
          </cell>
          <cell r="AY167">
            <v>504.7</v>
          </cell>
          <cell r="AZ167">
            <v>0.059</v>
          </cell>
          <cell r="BA167">
            <v>0.138</v>
          </cell>
          <cell r="BB167">
            <v>0.158</v>
          </cell>
          <cell r="BC167">
            <v>0.99862</v>
          </cell>
          <cell r="BD167">
            <v>3</v>
          </cell>
          <cell r="BE167">
            <v>100.6</v>
          </cell>
          <cell r="BF167">
            <v>1738</v>
          </cell>
          <cell r="BG167">
            <v>1839</v>
          </cell>
          <cell r="BH167">
            <v>101</v>
          </cell>
          <cell r="BI167">
            <v>0</v>
          </cell>
          <cell r="BJ167">
            <v>101.8</v>
          </cell>
          <cell r="BK167">
            <v>101.8</v>
          </cell>
          <cell r="BL167">
            <v>-0.786</v>
          </cell>
          <cell r="BM167">
            <v>1839</v>
          </cell>
          <cell r="BN167">
            <v>1939.5</v>
          </cell>
          <cell r="BO167">
            <v>100.5</v>
          </cell>
          <cell r="BP167">
            <v>0</v>
          </cell>
          <cell r="BQ167">
            <v>101</v>
          </cell>
          <cell r="BR167">
            <v>101</v>
          </cell>
          <cell r="BS167">
            <v>-0.495</v>
          </cell>
          <cell r="BT167">
            <v>-0.641</v>
          </cell>
          <cell r="BU167">
            <v>-0.291</v>
          </cell>
          <cell r="BV167">
            <v>1.00291</v>
          </cell>
          <cell r="BW167">
            <v>0.45</v>
          </cell>
          <cell r="BX167">
            <v>100.6</v>
          </cell>
          <cell r="BY167">
            <v>1957.5</v>
          </cell>
          <cell r="BZ167">
            <v>2058</v>
          </cell>
          <cell r="CA167">
            <v>100.5</v>
          </cell>
          <cell r="CB167">
            <v>0</v>
          </cell>
          <cell r="CC167">
            <v>100.5</v>
          </cell>
          <cell r="CD167">
            <v>100.5</v>
          </cell>
          <cell r="CE167">
            <v>0</v>
          </cell>
          <cell r="CF167">
            <v>2058</v>
          </cell>
          <cell r="CG167">
            <v>2158.5</v>
          </cell>
          <cell r="CH167">
            <v>100.5</v>
          </cell>
          <cell r="CI167">
            <v>0</v>
          </cell>
          <cell r="CJ167">
            <v>100.3</v>
          </cell>
          <cell r="CK167">
            <v>100.3</v>
          </cell>
          <cell r="CL167">
            <v>0.199</v>
          </cell>
        </row>
        <row r="168">
          <cell r="A168">
            <v>165</v>
          </cell>
          <cell r="B168" t="str">
            <v>007315</v>
          </cell>
        </row>
        <row r="168">
          <cell r="F168" t="str">
            <v>18</v>
          </cell>
          <cell r="G168" t="str">
            <v>06</v>
          </cell>
          <cell r="H168" t="str">
            <v>TRẦN NGỌC ÁNH</v>
          </cell>
          <cell r="I168" t="str">
            <v>NGUYỄN HẢI ĐĂNG</v>
          </cell>
          <cell r="J168" t="str">
            <v>Đồng hồ đo nước lạnh cơ khí</v>
          </cell>
          <cell r="K168" t="str">
            <v>LXS-32E</v>
          </cell>
        </row>
        <row r="168">
          <cell r="M168" t="str">
            <v>240432Y0074</v>
          </cell>
        </row>
        <row r="168">
          <cell r="O168" t="str">
            <v>Fuzhou Fuda Meter Co.,Ltd. - Trung Quốc</v>
          </cell>
          <cell r="P168">
            <v>32</v>
          </cell>
          <cell r="Q168">
            <v>6</v>
          </cell>
          <cell r="R168">
            <v>0.48</v>
          </cell>
          <cell r="S168">
            <v>0.12</v>
          </cell>
          <cell r="T168" t="str">
            <v>B</v>
          </cell>
        </row>
        <row r="168">
          <cell r="V168">
            <v>0.05</v>
          </cell>
        </row>
        <row r="168">
          <cell r="Z168" t="str">
            <v>PDM 876-2016</v>
          </cell>
          <cell r="AA168" t="str">
            <v>3A 589493</v>
          </cell>
          <cell r="AB168" t="str">
            <v>18/6/2024</v>
          </cell>
          <cell r="AC168" t="str">
            <v>30-6-2029</v>
          </cell>
          <cell r="AD168" t="str">
            <v>CÔNG TY CỔ PHẦN ĐẦU TƯ XÂY DỰNG PHÁT TRIỂN VIỆT ĐỨC</v>
          </cell>
          <cell r="AE168" t="str">
            <v>CÔNG TY CỔ PHẦN ĐẦU TƯ XÂY DỰNG PHÁT TRIỂN VIỆT ĐỨC</v>
          </cell>
        </row>
        <row r="168">
          <cell r="AG168" t="str">
            <v>MinhHoa</v>
          </cell>
          <cell r="AH168">
            <v>31</v>
          </cell>
          <cell r="AI168">
            <v>70</v>
          </cell>
          <cell r="AJ168">
            <v>6</v>
          </cell>
          <cell r="AK168">
            <v>6</v>
          </cell>
          <cell r="AL168">
            <v>506</v>
          </cell>
          <cell r="AM168">
            <v>36</v>
          </cell>
          <cell r="AN168">
            <v>540</v>
          </cell>
          <cell r="AO168">
            <v>504</v>
          </cell>
          <cell r="AP168">
            <v>0</v>
          </cell>
          <cell r="AQ168">
            <v>509.8</v>
          </cell>
          <cell r="AR168">
            <v>509.8</v>
          </cell>
          <cell r="AS168">
            <v>-1.138</v>
          </cell>
          <cell r="AT168">
            <v>540</v>
          </cell>
          <cell r="AU168">
            <v>1044</v>
          </cell>
          <cell r="AV168">
            <v>504</v>
          </cell>
          <cell r="AW168">
            <v>0</v>
          </cell>
          <cell r="AX168">
            <v>510</v>
          </cell>
          <cell r="AY168">
            <v>510</v>
          </cell>
          <cell r="AZ168">
            <v>-1.19</v>
          </cell>
          <cell r="BA168">
            <v>-1.164</v>
          </cell>
          <cell r="BB168">
            <v>0.052</v>
          </cell>
          <cell r="BC168">
            <v>1.01164</v>
          </cell>
          <cell r="BD168">
            <v>0.48</v>
          </cell>
          <cell r="BE168">
            <v>25.15</v>
          </cell>
          <cell r="BF168">
            <v>1061.75</v>
          </cell>
          <cell r="BG168">
            <v>1086.7</v>
          </cell>
          <cell r="BH168">
            <v>24.95</v>
          </cell>
          <cell r="BI168">
            <v>0</v>
          </cell>
          <cell r="BJ168">
            <v>25.1</v>
          </cell>
          <cell r="BK168">
            <v>25.1</v>
          </cell>
          <cell r="BL168">
            <v>-0.598</v>
          </cell>
          <cell r="BM168">
            <v>1086.7</v>
          </cell>
          <cell r="BN168">
            <v>1111.9</v>
          </cell>
          <cell r="BO168">
            <v>25.2</v>
          </cell>
          <cell r="BP168">
            <v>0</v>
          </cell>
          <cell r="BQ168">
            <v>25.3</v>
          </cell>
          <cell r="BR168">
            <v>25.3</v>
          </cell>
          <cell r="BS168">
            <v>-0.395</v>
          </cell>
          <cell r="BT168">
            <v>-0.497</v>
          </cell>
          <cell r="BU168">
            <v>-0.203</v>
          </cell>
          <cell r="BV168">
            <v>1.00203</v>
          </cell>
          <cell r="BW168">
            <v>0.12</v>
          </cell>
          <cell r="BX168">
            <v>9.98</v>
          </cell>
          <cell r="BY168">
            <v>1115.05</v>
          </cell>
          <cell r="BZ168">
            <v>1125.05</v>
          </cell>
          <cell r="CA168">
            <v>10</v>
          </cell>
          <cell r="CB168">
            <v>0</v>
          </cell>
          <cell r="CC168">
            <v>10.2</v>
          </cell>
          <cell r="CD168">
            <v>10.2</v>
          </cell>
          <cell r="CE168">
            <v>-1.961</v>
          </cell>
          <cell r="CF168">
            <v>1125.05</v>
          </cell>
          <cell r="CG168">
            <v>1135.05</v>
          </cell>
          <cell r="CH168">
            <v>10</v>
          </cell>
          <cell r="CI168">
            <v>0</v>
          </cell>
          <cell r="CJ168">
            <v>10.2</v>
          </cell>
          <cell r="CK168">
            <v>10.2</v>
          </cell>
          <cell r="CL168">
            <v>-1.961</v>
          </cell>
        </row>
        <row r="169">
          <cell r="A169">
            <v>166</v>
          </cell>
          <cell r="B169" t="str">
            <v>007316</v>
          </cell>
        </row>
        <row r="169">
          <cell r="F169" t="str">
            <v>18</v>
          </cell>
          <cell r="G169" t="str">
            <v>06</v>
          </cell>
          <cell r="H169" t="str">
            <v>TRẦN NGỌC ÁNH</v>
          </cell>
          <cell r="I169" t="str">
            <v>NGUYỄN HẢI ĐĂNG</v>
          </cell>
          <cell r="J169" t="str">
            <v>Đồng hồ đo nước lạnh cơ khí</v>
          </cell>
          <cell r="K169" t="str">
            <v>LXS-32E</v>
          </cell>
        </row>
        <row r="169">
          <cell r="M169" t="str">
            <v>240432Y0028</v>
          </cell>
        </row>
        <row r="169">
          <cell r="O169" t="str">
            <v>Fuzhou Fuda Meter Co.,Ltd. - Trung Quốc</v>
          </cell>
          <cell r="P169">
            <v>32</v>
          </cell>
          <cell r="Q169">
            <v>6</v>
          </cell>
          <cell r="R169">
            <v>0.48</v>
          </cell>
          <cell r="S169">
            <v>0.12</v>
          </cell>
          <cell r="T169" t="str">
            <v>B</v>
          </cell>
        </row>
        <row r="169">
          <cell r="V169">
            <v>0.05</v>
          </cell>
        </row>
        <row r="169">
          <cell r="Z169" t="str">
            <v>PDM 876-2016</v>
          </cell>
          <cell r="AA169" t="str">
            <v>3A 589494</v>
          </cell>
          <cell r="AB169" t="str">
            <v>18/6/2024</v>
          </cell>
          <cell r="AC169" t="str">
            <v>30-6-2029</v>
          </cell>
          <cell r="AD169" t="str">
            <v>CÔNG TY CỔ PHẦN ĐẦU TƯ XÂY DỰNG PHÁT TRIỂN VIỆT ĐỨC</v>
          </cell>
          <cell r="AE169" t="str">
            <v>CÔNG TY CỔ PHẦN ĐẦU TƯ XÂY DỰNG PHÁT TRIỂN VIỆT ĐỨC</v>
          </cell>
        </row>
        <row r="169">
          <cell r="AG169" t="str">
            <v>MinhHoa</v>
          </cell>
          <cell r="AH169">
            <v>31</v>
          </cell>
          <cell r="AI169">
            <v>70</v>
          </cell>
          <cell r="AJ169">
            <v>6</v>
          </cell>
          <cell r="AK169">
            <v>6</v>
          </cell>
          <cell r="AL169">
            <v>503</v>
          </cell>
          <cell r="AM169">
            <v>70.15</v>
          </cell>
          <cell r="AN169">
            <v>576.15</v>
          </cell>
          <cell r="AO169">
            <v>506</v>
          </cell>
          <cell r="AP169">
            <v>0</v>
          </cell>
          <cell r="AQ169">
            <v>514.2</v>
          </cell>
          <cell r="AR169">
            <v>514.2</v>
          </cell>
          <cell r="AS169">
            <v>-1.595</v>
          </cell>
          <cell r="AT169">
            <v>576.15</v>
          </cell>
          <cell r="AU169">
            <v>1081.15</v>
          </cell>
          <cell r="AV169">
            <v>505</v>
          </cell>
          <cell r="AW169">
            <v>0</v>
          </cell>
          <cell r="AX169">
            <v>513.1</v>
          </cell>
          <cell r="AY169">
            <v>513.1</v>
          </cell>
          <cell r="AZ169">
            <v>-1.604</v>
          </cell>
          <cell r="BA169">
            <v>-1.6</v>
          </cell>
          <cell r="BB169">
            <v>0.009</v>
          </cell>
          <cell r="BC169">
            <v>1.016</v>
          </cell>
          <cell r="BD169">
            <v>0.48</v>
          </cell>
          <cell r="BE169">
            <v>25.25</v>
          </cell>
          <cell r="BF169">
            <v>1089.4</v>
          </cell>
          <cell r="BG169">
            <v>1114.7</v>
          </cell>
          <cell r="BH169">
            <v>25.3</v>
          </cell>
          <cell r="BI169">
            <v>0</v>
          </cell>
          <cell r="BJ169">
            <v>25.4</v>
          </cell>
          <cell r="BK169">
            <v>25.4</v>
          </cell>
          <cell r="BL169">
            <v>-0.394</v>
          </cell>
          <cell r="BM169">
            <v>1114.7</v>
          </cell>
          <cell r="BN169">
            <v>1139.55</v>
          </cell>
          <cell r="BO169">
            <v>24.8499999999999</v>
          </cell>
          <cell r="BP169">
            <v>0</v>
          </cell>
          <cell r="BQ169">
            <v>24.9</v>
          </cell>
          <cell r="BR169">
            <v>24.9</v>
          </cell>
          <cell r="BS169">
            <v>-0.201</v>
          </cell>
          <cell r="BT169">
            <v>-0.298</v>
          </cell>
          <cell r="BU169">
            <v>-0.193</v>
          </cell>
          <cell r="BV169">
            <v>1.00193</v>
          </cell>
          <cell r="BW169">
            <v>0.12</v>
          </cell>
          <cell r="BX169">
            <v>10.1</v>
          </cell>
          <cell r="BY169">
            <v>1141.75</v>
          </cell>
          <cell r="BZ169">
            <v>1151.9</v>
          </cell>
          <cell r="CA169">
            <v>10.1500000000001</v>
          </cell>
          <cell r="CB169">
            <v>0</v>
          </cell>
          <cell r="CC169">
            <v>10.2</v>
          </cell>
          <cell r="CD169">
            <v>10.2</v>
          </cell>
          <cell r="CE169">
            <v>-0.49</v>
          </cell>
          <cell r="CF169">
            <v>1151.9</v>
          </cell>
          <cell r="CG169">
            <v>1161.85</v>
          </cell>
          <cell r="CH169">
            <v>9.95000000000005</v>
          </cell>
          <cell r="CI169">
            <v>0</v>
          </cell>
          <cell r="CJ169">
            <v>10</v>
          </cell>
          <cell r="CK169">
            <v>10</v>
          </cell>
          <cell r="CL169">
            <v>-0.5</v>
          </cell>
        </row>
        <row r="170">
          <cell r="A170">
            <v>167</v>
          </cell>
        </row>
        <row r="170">
          <cell r="C170" t="str">
            <v>04238</v>
          </cell>
        </row>
        <row r="170">
          <cell r="F170" t="str">
            <v>25</v>
          </cell>
          <cell r="G170" t="str">
            <v>06</v>
          </cell>
          <cell r="H170" t="str">
            <v>đăng</v>
          </cell>
          <cell r="I170" t="str">
            <v>hường</v>
          </cell>
          <cell r="J170" t="str">
            <v>Lưu lượng kế chất lỏng</v>
          </cell>
          <cell r="K170" t="str">
            <v>AXF 025G</v>
          </cell>
        </row>
        <row r="170">
          <cell r="M170" t="str">
            <v>S5R908212 537</v>
          </cell>
        </row>
        <row r="170">
          <cell r="O170" t="str">
            <v>YOKOGAWA - Trung Quốc</v>
          </cell>
          <cell r="P170">
            <v>25</v>
          </cell>
          <cell r="Q170">
            <v>147.5</v>
          </cell>
          <cell r="R170">
            <v>76.25</v>
          </cell>
          <cell r="S170">
            <v>5</v>
          </cell>
          <cell r="T170">
            <v>2</v>
          </cell>
        </row>
        <row r="170">
          <cell r="V170">
            <v>1</v>
          </cell>
          <cell r="W170" t="str">
            <v>0</v>
          </cell>
          <cell r="X170" t="str">
            <v>294</v>
          </cell>
        </row>
        <row r="170">
          <cell r="AA170" t="str">
            <v>87890</v>
          </cell>
          <cell r="AB170" t="str">
            <v>25/6/2024</v>
          </cell>
          <cell r="AC170" t="str">
            <v>30-6-2025</v>
          </cell>
          <cell r="AD170" t="str">
            <v>CHI NHÁNH CÔNG TY TNHH TOTO VIỆT NAM TẠI VĨNH PHÚC</v>
          </cell>
          <cell r="AE170" t="str">
            <v>CHI NHÁNH CÔNG TY TNHH TOTO VIỆT NAM TẠI VĨNH PHÚC</v>
          </cell>
          <cell r="AF170" t="str">
            <v>Lô A-2, KCN Thăng Long Vĩnh Phúc, Xã Thiện Kế, Huyện Bình Xuyên, Tỉnh Vĩnh Phúc, Việt Nam</v>
          </cell>
          <cell r="AG170" t="str">
            <v>ToTo_3</v>
          </cell>
          <cell r="AH170">
            <v>29</v>
          </cell>
          <cell r="AI170">
            <v>87</v>
          </cell>
          <cell r="AJ170">
            <v>3</v>
          </cell>
          <cell r="AK170">
            <v>147.5</v>
          </cell>
          <cell r="AL170">
            <v>22285</v>
          </cell>
          <cell r="AM170">
            <v>1277</v>
          </cell>
          <cell r="AN170">
            <v>16038</v>
          </cell>
          <cell r="AO170">
            <v>14761</v>
          </cell>
          <cell r="AP170">
            <v>135.5</v>
          </cell>
          <cell r="AQ170">
            <v>14903.9</v>
          </cell>
          <cell r="AR170">
            <v>14768.4</v>
          </cell>
          <cell r="AS170">
            <v>-0.05</v>
          </cell>
          <cell r="AT170">
            <v>16038</v>
          </cell>
          <cell r="AU170">
            <v>77882</v>
          </cell>
          <cell r="AV170">
            <v>61844</v>
          </cell>
          <cell r="AW170">
            <v>14903.9</v>
          </cell>
          <cell r="AX170">
            <v>76814.8</v>
          </cell>
          <cell r="AY170">
            <v>61910.9</v>
          </cell>
          <cell r="AZ170">
            <v>-0.108</v>
          </cell>
          <cell r="BA170">
            <v>-0.079</v>
          </cell>
          <cell r="BB170">
            <v>0.058</v>
          </cell>
          <cell r="BC170">
            <v>1.00079</v>
          </cell>
          <cell r="BD170">
            <v>76.25</v>
          </cell>
          <cell r="BE170">
            <v>9372</v>
          </cell>
          <cell r="BF170">
            <v>79365</v>
          </cell>
          <cell r="BG170">
            <v>94297</v>
          </cell>
          <cell r="BH170">
            <v>14932</v>
          </cell>
          <cell r="BI170">
            <v>76814.8</v>
          </cell>
          <cell r="BJ170">
            <v>91791.7</v>
          </cell>
          <cell r="BK170">
            <v>14976.9</v>
          </cell>
          <cell r="BL170">
            <v>-0.3</v>
          </cell>
          <cell r="BM170">
            <v>94297</v>
          </cell>
          <cell r="BN170">
            <v>111545</v>
          </cell>
          <cell r="BO170">
            <v>17248</v>
          </cell>
          <cell r="BP170">
            <v>91791.7</v>
          </cell>
          <cell r="BQ170">
            <v>109033.5</v>
          </cell>
          <cell r="BR170">
            <v>17241.8</v>
          </cell>
          <cell r="BS170">
            <v>0.036</v>
          </cell>
          <cell r="BT170">
            <v>-0.132</v>
          </cell>
          <cell r="BU170">
            <v>-0.336</v>
          </cell>
          <cell r="BV170">
            <v>1.00336</v>
          </cell>
          <cell r="BW170">
            <v>5</v>
          </cell>
          <cell r="BX170">
            <v>505</v>
          </cell>
          <cell r="BY170">
            <v>111706</v>
          </cell>
          <cell r="BZ170">
            <v>112210</v>
          </cell>
          <cell r="CA170">
            <v>504</v>
          </cell>
          <cell r="CB170">
            <v>0</v>
          </cell>
          <cell r="CC170">
            <v>503.3</v>
          </cell>
          <cell r="CD170">
            <v>503.3</v>
          </cell>
          <cell r="CE170">
            <v>0.139</v>
          </cell>
          <cell r="CF170">
            <v>112210</v>
          </cell>
          <cell r="CG170">
            <v>112717</v>
          </cell>
          <cell r="CH170">
            <v>507</v>
          </cell>
          <cell r="CI170">
            <v>0</v>
          </cell>
          <cell r="CJ170">
            <v>504.3</v>
          </cell>
          <cell r="CK170">
            <v>504.3</v>
          </cell>
          <cell r="CL170">
            <v>0.535</v>
          </cell>
        </row>
        <row r="171">
          <cell r="A171">
            <v>168</v>
          </cell>
        </row>
        <row r="171">
          <cell r="C171" t="str">
            <v>04239</v>
          </cell>
        </row>
        <row r="171">
          <cell r="F171" t="str">
            <v>25</v>
          </cell>
          <cell r="G171" t="str">
            <v>06</v>
          </cell>
          <cell r="H171" t="str">
            <v>đăng</v>
          </cell>
          <cell r="I171" t="str">
            <v>hường</v>
          </cell>
          <cell r="J171" t="str">
            <v>Lưu lượng kế chất lỏng</v>
          </cell>
          <cell r="K171" t="str">
            <v>AXG 025G</v>
          </cell>
        </row>
        <row r="171">
          <cell r="M171" t="str">
            <v>S5WC10025 052</v>
          </cell>
        </row>
        <row r="171">
          <cell r="O171" t="str">
            <v>YOKOGAWA - Trung Quốc</v>
          </cell>
          <cell r="P171">
            <v>25</v>
          </cell>
          <cell r="Q171">
            <v>147.5</v>
          </cell>
          <cell r="R171">
            <v>76.25</v>
          </cell>
          <cell r="S171">
            <v>5</v>
          </cell>
          <cell r="T171">
            <v>2</v>
          </cell>
        </row>
        <row r="171">
          <cell r="V171">
            <v>1</v>
          </cell>
          <cell r="W171" t="str">
            <v>0</v>
          </cell>
          <cell r="X171" t="str">
            <v>294</v>
          </cell>
        </row>
        <row r="171">
          <cell r="AA171" t="str">
            <v>87891</v>
          </cell>
          <cell r="AB171" t="str">
            <v>25/6/2024</v>
          </cell>
          <cell r="AC171" t="str">
            <v>30-6-2025</v>
          </cell>
          <cell r="AD171" t="str">
            <v>CHI NHÁNH CÔNG TY TNHH TOTO VIỆT NAM TẠI VĨNH PHÚC</v>
          </cell>
          <cell r="AE171" t="str">
            <v>CHI NHÁNH CÔNG TY TNHH TOTO VIỆT NAM TẠI VĨNH PHÚC</v>
          </cell>
          <cell r="AF171" t="str">
            <v>Lô A-2, KCN Thăng Long Vĩnh Phúc, Xã Thiện Kế, Huyện Bình Xuyên, Tỉnh Vĩnh Phúc, Việt Nam</v>
          </cell>
          <cell r="AG171" t="str">
            <v>ToTo_3</v>
          </cell>
          <cell r="AH171">
            <v>29</v>
          </cell>
          <cell r="AI171">
            <v>87</v>
          </cell>
          <cell r="AJ171">
            <v>3</v>
          </cell>
          <cell r="AK171">
            <v>147.5</v>
          </cell>
          <cell r="AL171">
            <v>18341</v>
          </cell>
          <cell r="AM171">
            <v>1258</v>
          </cell>
          <cell r="AN171">
            <v>17544</v>
          </cell>
          <cell r="AO171">
            <v>16286</v>
          </cell>
          <cell r="AP171">
            <v>30.2</v>
          </cell>
          <cell r="AQ171">
            <v>16053.4</v>
          </cell>
          <cell r="AR171">
            <v>16023.2</v>
          </cell>
          <cell r="AS171">
            <v>1.64</v>
          </cell>
          <cell r="AT171">
            <v>17544</v>
          </cell>
          <cell r="AU171">
            <v>55545</v>
          </cell>
          <cell r="AV171">
            <v>38001</v>
          </cell>
          <cell r="AW171">
            <v>16053.4</v>
          </cell>
          <cell r="AX171">
            <v>53479.2</v>
          </cell>
          <cell r="AY171">
            <v>37425.8</v>
          </cell>
          <cell r="AZ171">
            <v>1.514</v>
          </cell>
          <cell r="BA171">
            <v>1.577</v>
          </cell>
          <cell r="BB171">
            <v>0.126</v>
          </cell>
          <cell r="BC171">
            <v>0.98423</v>
          </cell>
          <cell r="BD171">
            <v>76.25</v>
          </cell>
          <cell r="BE171">
            <v>6681</v>
          </cell>
          <cell r="BF171">
            <v>58553</v>
          </cell>
          <cell r="BG171">
            <v>64732</v>
          </cell>
          <cell r="BH171">
            <v>6179</v>
          </cell>
          <cell r="BI171">
            <v>53479.2</v>
          </cell>
          <cell r="BJ171">
            <v>59646.5</v>
          </cell>
          <cell r="BK171">
            <v>6167.3</v>
          </cell>
          <cell r="BL171">
            <v>0.19</v>
          </cell>
          <cell r="BM171">
            <v>64732</v>
          </cell>
          <cell r="BN171">
            <v>76327</v>
          </cell>
          <cell r="BO171">
            <v>11595</v>
          </cell>
          <cell r="BP171">
            <v>59646.5</v>
          </cell>
          <cell r="BQ171">
            <v>71195.8</v>
          </cell>
          <cell r="BR171">
            <v>11549.3</v>
          </cell>
          <cell r="BS171">
            <v>0.396</v>
          </cell>
          <cell r="BT171">
            <v>0.293</v>
          </cell>
          <cell r="BU171">
            <v>-0.206</v>
          </cell>
          <cell r="BV171">
            <v>1.00206</v>
          </cell>
          <cell r="BW171">
            <v>5</v>
          </cell>
          <cell r="BX171">
            <v>503</v>
          </cell>
          <cell r="BY171">
            <v>76505</v>
          </cell>
          <cell r="BZ171">
            <v>77008</v>
          </cell>
          <cell r="CA171">
            <v>503</v>
          </cell>
          <cell r="CB171">
            <v>0</v>
          </cell>
          <cell r="CC171">
            <v>522.5</v>
          </cell>
          <cell r="CD171">
            <v>522.5</v>
          </cell>
          <cell r="CE171">
            <v>-3.732</v>
          </cell>
          <cell r="CF171">
            <v>77008</v>
          </cell>
          <cell r="CG171">
            <v>77512</v>
          </cell>
          <cell r="CH171">
            <v>504</v>
          </cell>
          <cell r="CI171">
            <v>0</v>
          </cell>
          <cell r="CJ171">
            <v>523.4</v>
          </cell>
          <cell r="CK171">
            <v>523.4</v>
          </cell>
          <cell r="CL171">
            <v>-3.707</v>
          </cell>
        </row>
        <row r="172">
          <cell r="A172">
            <v>169</v>
          </cell>
        </row>
        <row r="172">
          <cell r="C172" t="str">
            <v>04240</v>
          </cell>
        </row>
        <row r="172">
          <cell r="F172" t="str">
            <v>25</v>
          </cell>
          <cell r="G172" t="str">
            <v>06</v>
          </cell>
          <cell r="H172" t="str">
            <v>đăng</v>
          </cell>
          <cell r="I172" t="str">
            <v>hường</v>
          </cell>
          <cell r="J172" t="str">
            <v>Lưu lượng kế chất lỏng</v>
          </cell>
          <cell r="K172" t="str">
            <v>AXF 025G</v>
          </cell>
        </row>
        <row r="172">
          <cell r="M172" t="str">
            <v>S5RC05019 548</v>
          </cell>
        </row>
        <row r="172">
          <cell r="O172" t="str">
            <v>YOKOGAWA - Trung Quốc</v>
          </cell>
          <cell r="P172">
            <v>25</v>
          </cell>
          <cell r="Q172">
            <v>147.5</v>
          </cell>
          <cell r="R172">
            <v>76.25</v>
          </cell>
          <cell r="S172">
            <v>5</v>
          </cell>
          <cell r="T172">
            <v>2</v>
          </cell>
        </row>
        <row r="172">
          <cell r="V172">
            <v>1</v>
          </cell>
          <cell r="W172" t="str">
            <v>0</v>
          </cell>
          <cell r="X172" t="str">
            <v>294</v>
          </cell>
        </row>
        <row r="172">
          <cell r="AA172" t="str">
            <v>87892</v>
          </cell>
          <cell r="AB172" t="str">
            <v>25/6/2024</v>
          </cell>
          <cell r="AC172" t="str">
            <v>30-6-2025</v>
          </cell>
          <cell r="AD172" t="str">
            <v>CHI NHÁNH CÔNG TY TNHH TOTO VIỆT NAM TẠI VĨNH PHÚC</v>
          </cell>
          <cell r="AE172" t="str">
            <v>CHI NHÁNH CÔNG TY TNHH TOTO VIỆT NAM TẠI VĨNH PHÚC</v>
          </cell>
          <cell r="AF172" t="str">
            <v>Lô A-2, KCN Thăng Long Vĩnh Phúc, Xã Thiện Kế, Huyện Bình Xuyên, Tỉnh Vĩnh Phúc, Việt Nam</v>
          </cell>
          <cell r="AG172" t="str">
            <v>ToTo_3</v>
          </cell>
          <cell r="AH172">
            <v>29</v>
          </cell>
          <cell r="AI172">
            <v>87</v>
          </cell>
          <cell r="AJ172">
            <v>3</v>
          </cell>
          <cell r="AK172">
            <v>147.5</v>
          </cell>
          <cell r="AL172">
            <v>20579</v>
          </cell>
          <cell r="AM172">
            <v>2389</v>
          </cell>
          <cell r="AN172">
            <v>13816</v>
          </cell>
          <cell r="AO172">
            <v>11427</v>
          </cell>
          <cell r="AP172">
            <v>212.5</v>
          </cell>
          <cell r="AQ172">
            <v>11727</v>
          </cell>
          <cell r="AR172">
            <v>11514.5</v>
          </cell>
          <cell r="AS172">
            <v>-0.76</v>
          </cell>
          <cell r="AT172">
            <v>13816</v>
          </cell>
          <cell r="AU172">
            <v>70408</v>
          </cell>
          <cell r="AV172">
            <v>56592</v>
          </cell>
          <cell r="AW172">
            <v>11727</v>
          </cell>
          <cell r="AX172">
            <v>68726.5</v>
          </cell>
          <cell r="AY172">
            <v>56999.5</v>
          </cell>
          <cell r="AZ172">
            <v>-0.72</v>
          </cell>
          <cell r="BA172">
            <v>-0.74</v>
          </cell>
          <cell r="BB172">
            <v>-0.04</v>
          </cell>
          <cell r="BC172">
            <v>1.0074</v>
          </cell>
          <cell r="BD172">
            <v>76.25</v>
          </cell>
          <cell r="BE172">
            <v>8606</v>
          </cell>
          <cell r="BF172">
            <v>72018</v>
          </cell>
          <cell r="BG172">
            <v>81995</v>
          </cell>
          <cell r="BH172">
            <v>9977</v>
          </cell>
          <cell r="BI172">
            <v>68726.5</v>
          </cell>
          <cell r="BJ172">
            <v>78554.1</v>
          </cell>
          <cell r="BK172">
            <v>9827.60000000001</v>
          </cell>
          <cell r="BL172">
            <v>1.52</v>
          </cell>
          <cell r="BM172">
            <v>81995</v>
          </cell>
          <cell r="BN172">
            <v>99277</v>
          </cell>
          <cell r="BO172">
            <v>17282</v>
          </cell>
          <cell r="BP172">
            <v>78554.1</v>
          </cell>
          <cell r="BQ172">
            <v>95577.2</v>
          </cell>
          <cell r="BR172">
            <v>17023.1</v>
          </cell>
          <cell r="BS172">
            <v>1.521</v>
          </cell>
          <cell r="BT172">
            <v>1.521</v>
          </cell>
          <cell r="BU172">
            <v>-0.001</v>
          </cell>
          <cell r="BV172">
            <v>1.00001</v>
          </cell>
          <cell r="BW172">
            <v>5</v>
          </cell>
          <cell r="BX172">
            <v>504</v>
          </cell>
          <cell r="BY172">
            <v>99391</v>
          </cell>
          <cell r="BZ172">
            <v>99897</v>
          </cell>
          <cell r="CA172">
            <v>506</v>
          </cell>
          <cell r="CB172">
            <v>0</v>
          </cell>
          <cell r="CC172">
            <v>531.6</v>
          </cell>
          <cell r="CD172">
            <v>531.6</v>
          </cell>
          <cell r="CE172">
            <v>-4.816</v>
          </cell>
          <cell r="CF172">
            <v>99897</v>
          </cell>
          <cell r="CG172">
            <v>100400</v>
          </cell>
          <cell r="CH172">
            <v>503</v>
          </cell>
          <cell r="CI172">
            <v>0</v>
          </cell>
          <cell r="CJ172">
            <v>527.1</v>
          </cell>
          <cell r="CK172">
            <v>527.1</v>
          </cell>
          <cell r="CL172">
            <v>-4.572</v>
          </cell>
        </row>
        <row r="173">
          <cell r="A173">
            <v>170</v>
          </cell>
          <cell r="B173" t="str">
            <v>007693</v>
          </cell>
        </row>
        <row r="173">
          <cell r="F173" t="str">
            <v>25</v>
          </cell>
          <cell r="G173" t="str">
            <v>06</v>
          </cell>
          <cell r="H173" t="str">
            <v>TRẦN NGỌC ÁNH</v>
          </cell>
          <cell r="I173" t="str">
            <v>NGUYỄN HẢI ĐĂNG</v>
          </cell>
          <cell r="J173" t="str">
            <v>Đồng hồ đo nước lạnh cơ khí</v>
          </cell>
          <cell r="K173" t="str">
            <v>JS16-07</v>
          </cell>
        </row>
        <row r="173">
          <cell r="M173" t="str">
            <v>79079013</v>
          </cell>
        </row>
        <row r="173">
          <cell r="O173" t="str">
            <v>Apator Powogaz S.A. - Ba Lan</v>
          </cell>
          <cell r="P173">
            <v>40</v>
          </cell>
          <cell r="Q173">
            <v>16</v>
          </cell>
          <cell r="R173">
            <v>0.256</v>
          </cell>
          <cell r="S173">
            <v>0.16</v>
          </cell>
          <cell r="T173">
            <v>2</v>
          </cell>
          <cell r="U173">
            <v>100</v>
          </cell>
          <cell r="V173">
            <v>0.05</v>
          </cell>
        </row>
        <row r="173">
          <cell r="Z173" t="str">
            <v>PDM 1081-2024</v>
          </cell>
          <cell r="AA173" t="str">
            <v>3A 597922</v>
          </cell>
          <cell r="AB173" t="str">
            <v>25/6/2024</v>
          </cell>
          <cell r="AC173" t="str">
            <v>30-6-2029</v>
          </cell>
          <cell r="AD173" t="str">
            <v>CÔNG TY CP KINH DOANH NƯỚC SẠCH HẢI DƯƠNG</v>
          </cell>
          <cell r="AE173" t="str">
            <v>CÔNG TY CP KINH DOANH NƯỚC SẠCH HẢI DƯƠNG</v>
          </cell>
        </row>
        <row r="173">
          <cell r="AG173" t="str">
            <v>SonNguyen</v>
          </cell>
          <cell r="AH173">
            <v>29</v>
          </cell>
          <cell r="AI173">
            <v>87</v>
          </cell>
          <cell r="AJ173">
            <v>6</v>
          </cell>
          <cell r="AK173">
            <v>5.6</v>
          </cell>
          <cell r="AL173">
            <v>504</v>
          </cell>
          <cell r="AM173">
            <v>95.85</v>
          </cell>
          <cell r="AN173">
            <v>599.85</v>
          </cell>
          <cell r="AO173">
            <v>504</v>
          </cell>
          <cell r="AP173">
            <v>0</v>
          </cell>
          <cell r="AQ173">
            <v>506.5</v>
          </cell>
          <cell r="AR173">
            <v>506.5</v>
          </cell>
          <cell r="AS173">
            <v>-0.494</v>
          </cell>
          <cell r="AT173">
            <v>599.85</v>
          </cell>
          <cell r="AU173">
            <v>1100.85</v>
          </cell>
          <cell r="AV173">
            <v>501</v>
          </cell>
          <cell r="AW173">
            <v>0</v>
          </cell>
          <cell r="AX173">
            <v>503.6</v>
          </cell>
          <cell r="AY173">
            <v>503.6</v>
          </cell>
          <cell r="AZ173">
            <v>-0.519</v>
          </cell>
          <cell r="BA173">
            <v>-0.507</v>
          </cell>
          <cell r="BB173">
            <v>0.025</v>
          </cell>
          <cell r="BC173">
            <v>1.00507</v>
          </cell>
          <cell r="BD173">
            <v>0.256</v>
          </cell>
          <cell r="BE173">
            <v>10.06</v>
          </cell>
          <cell r="BF173">
            <v>1111.95</v>
          </cell>
          <cell r="BG173">
            <v>1122.05</v>
          </cell>
          <cell r="BH173">
            <v>10.0999999999999</v>
          </cell>
          <cell r="BI173">
            <v>0</v>
          </cell>
          <cell r="BJ173">
            <v>10.1</v>
          </cell>
          <cell r="BK173">
            <v>10.1</v>
          </cell>
          <cell r="BL173">
            <v>0</v>
          </cell>
          <cell r="BM173">
            <v>1122.05</v>
          </cell>
          <cell r="BN173">
            <v>1132.1</v>
          </cell>
          <cell r="BO173">
            <v>10.05</v>
          </cell>
          <cell r="BP173">
            <v>0</v>
          </cell>
          <cell r="BQ173">
            <v>10.1</v>
          </cell>
          <cell r="BR173">
            <v>10.1</v>
          </cell>
          <cell r="BS173">
            <v>-0.495</v>
          </cell>
          <cell r="BT173">
            <v>-0.248</v>
          </cell>
          <cell r="BU173">
            <v>0.495</v>
          </cell>
          <cell r="BV173">
            <v>0.99505</v>
          </cell>
          <cell r="BW173">
            <v>0.16</v>
          </cell>
          <cell r="BX173">
            <v>10.06</v>
          </cell>
          <cell r="BY173">
            <v>1139.65</v>
          </cell>
          <cell r="BZ173">
            <v>1149.65</v>
          </cell>
          <cell r="CA173">
            <v>10</v>
          </cell>
          <cell r="CB173">
            <v>0</v>
          </cell>
          <cell r="CC173">
            <v>10.5</v>
          </cell>
          <cell r="CD173">
            <v>10.5</v>
          </cell>
          <cell r="CE173">
            <v>-4.762</v>
          </cell>
          <cell r="CF173">
            <v>1149.65</v>
          </cell>
          <cell r="CG173">
            <v>1159.8</v>
          </cell>
          <cell r="CH173">
            <v>10.1500000000001</v>
          </cell>
          <cell r="CI173">
            <v>0</v>
          </cell>
          <cell r="CJ173">
            <v>10.6</v>
          </cell>
          <cell r="CK173">
            <v>10.6</v>
          </cell>
          <cell r="CL173">
            <v>-4.245</v>
          </cell>
        </row>
        <row r="174">
          <cell r="A174">
            <v>171</v>
          </cell>
          <cell r="B174" t="str">
            <v>007694</v>
          </cell>
        </row>
        <row r="174">
          <cell r="F174" t="str">
            <v>25</v>
          </cell>
          <cell r="G174" t="str">
            <v>06</v>
          </cell>
          <cell r="H174" t="str">
            <v>TRẦN NGỌC ÁNH</v>
          </cell>
          <cell r="I174" t="str">
            <v>NGUYỄN HẢI ĐĂNG</v>
          </cell>
          <cell r="J174" t="str">
            <v>Đồng hồ đo nước lạnh cơ khí</v>
          </cell>
          <cell r="K174" t="str">
            <v>JS16-07</v>
          </cell>
        </row>
        <row r="174">
          <cell r="M174" t="str">
            <v>79079030</v>
          </cell>
        </row>
        <row r="174">
          <cell r="O174" t="str">
            <v>Apator Powogaz S.A. - Ba Lan</v>
          </cell>
          <cell r="P174">
            <v>40</v>
          </cell>
          <cell r="Q174">
            <v>16</v>
          </cell>
          <cell r="R174">
            <v>0.256</v>
          </cell>
          <cell r="S174">
            <v>0.16</v>
          </cell>
          <cell r="T174">
            <v>2</v>
          </cell>
          <cell r="U174">
            <v>100</v>
          </cell>
          <cell r="V174">
            <v>0.05</v>
          </cell>
        </row>
        <row r="174">
          <cell r="Z174" t="str">
            <v>PDM 1081-2024</v>
          </cell>
          <cell r="AA174" t="str">
            <v>3A 597923</v>
          </cell>
          <cell r="AB174" t="str">
            <v>25/6/2024</v>
          </cell>
          <cell r="AC174" t="str">
            <v>30-6-2029</v>
          </cell>
          <cell r="AD174" t="str">
            <v>CÔNG TY CP KINH DOANH NƯỚC SẠCH HẢI DƯƠNG</v>
          </cell>
          <cell r="AE174" t="str">
            <v>CÔNG TY CP KINH DOANH NƯỚC SẠCH HẢI DƯƠNG</v>
          </cell>
        </row>
        <row r="174">
          <cell r="AG174" t="str">
            <v>SonNguyen</v>
          </cell>
          <cell r="AH174">
            <v>29</v>
          </cell>
          <cell r="AI174">
            <v>87</v>
          </cell>
          <cell r="AJ174">
            <v>6</v>
          </cell>
          <cell r="AK174">
            <v>5.6</v>
          </cell>
          <cell r="AL174">
            <v>504</v>
          </cell>
          <cell r="AM174">
            <v>43.25</v>
          </cell>
          <cell r="AN174">
            <v>550.25</v>
          </cell>
          <cell r="AO174">
            <v>507</v>
          </cell>
          <cell r="AP174">
            <v>0</v>
          </cell>
          <cell r="AQ174">
            <v>510.9</v>
          </cell>
          <cell r="AR174">
            <v>510.9</v>
          </cell>
          <cell r="AS174">
            <v>-0.763</v>
          </cell>
          <cell r="AT174">
            <v>550.25</v>
          </cell>
          <cell r="AU174">
            <v>1053.25</v>
          </cell>
          <cell r="AV174">
            <v>503</v>
          </cell>
          <cell r="AW174">
            <v>0</v>
          </cell>
          <cell r="AX174">
            <v>506.6</v>
          </cell>
          <cell r="AY174">
            <v>506.6</v>
          </cell>
          <cell r="AZ174">
            <v>-0.716</v>
          </cell>
          <cell r="BA174">
            <v>-0.74</v>
          </cell>
          <cell r="BB174">
            <v>-0.047</v>
          </cell>
          <cell r="BC174">
            <v>1.0074</v>
          </cell>
          <cell r="BD174">
            <v>0.256</v>
          </cell>
          <cell r="BE174">
            <v>10.08</v>
          </cell>
          <cell r="BF174">
            <v>1064.35</v>
          </cell>
          <cell r="BG174">
            <v>1074.4</v>
          </cell>
          <cell r="BH174">
            <v>10.05</v>
          </cell>
          <cell r="BI174">
            <v>0</v>
          </cell>
          <cell r="BJ174">
            <v>10</v>
          </cell>
          <cell r="BK174">
            <v>10</v>
          </cell>
          <cell r="BL174">
            <v>0.5</v>
          </cell>
          <cell r="BM174">
            <v>1074.4</v>
          </cell>
          <cell r="BN174">
            <v>1084.55</v>
          </cell>
          <cell r="BO174">
            <v>10.1500000000001</v>
          </cell>
          <cell r="BP174">
            <v>0</v>
          </cell>
          <cell r="BQ174">
            <v>10.1</v>
          </cell>
          <cell r="BR174">
            <v>10.1</v>
          </cell>
          <cell r="BS174">
            <v>0.495</v>
          </cell>
          <cell r="BT174">
            <v>0.498</v>
          </cell>
          <cell r="BU174">
            <v>0.005</v>
          </cell>
          <cell r="BV174">
            <v>0.99995</v>
          </cell>
          <cell r="BW174">
            <v>0.16</v>
          </cell>
          <cell r="BX174">
            <v>10.08</v>
          </cell>
          <cell r="BY174">
            <v>1092.55</v>
          </cell>
          <cell r="BZ174">
            <v>1102.6</v>
          </cell>
          <cell r="CA174">
            <v>10.05</v>
          </cell>
          <cell r="CB174">
            <v>0</v>
          </cell>
          <cell r="CC174">
            <v>10.2</v>
          </cell>
          <cell r="CD174">
            <v>10.2</v>
          </cell>
          <cell r="CE174">
            <v>-1.471</v>
          </cell>
          <cell r="CF174">
            <v>1102.6</v>
          </cell>
          <cell r="CG174">
            <v>1112.75</v>
          </cell>
          <cell r="CH174">
            <v>10.1500000000001</v>
          </cell>
          <cell r="CI174">
            <v>0</v>
          </cell>
          <cell r="CJ174">
            <v>10.3</v>
          </cell>
          <cell r="CK174">
            <v>10.3</v>
          </cell>
          <cell r="CL174">
            <v>-1.456</v>
          </cell>
        </row>
        <row r="175">
          <cell r="A175">
            <v>172</v>
          </cell>
        </row>
        <row r="175">
          <cell r="C175" t="str">
            <v>04246</v>
          </cell>
        </row>
        <row r="175">
          <cell r="F175" t="str">
            <v>20</v>
          </cell>
          <cell r="G175" t="str">
            <v>06</v>
          </cell>
          <cell r="H175" t="str">
            <v>đăng</v>
          </cell>
          <cell r="I175" t="str">
            <v>hường</v>
          </cell>
          <cell r="J175" t="str">
            <v>Đồng hồ đo nước</v>
          </cell>
          <cell r="K175" t="str">
            <v>ĐHN-02</v>
          </cell>
        </row>
        <row r="175">
          <cell r="M175" t="str">
            <v>20122780</v>
          </cell>
        </row>
        <row r="175">
          <cell r="O175" t="str">
            <v>VIKIDO - Việt Nam</v>
          </cell>
          <cell r="P175">
            <v>15</v>
          </cell>
          <cell r="Q175">
            <v>1.5</v>
          </cell>
          <cell r="R175">
            <v>0.12</v>
          </cell>
          <cell r="S175">
            <v>0.03</v>
          </cell>
          <cell r="T175" t="str">
            <v>B</v>
          </cell>
        </row>
        <row r="175">
          <cell r="V175">
            <v>0.05</v>
          </cell>
        </row>
        <row r="175">
          <cell r="AA175" t="str">
            <v>87889</v>
          </cell>
          <cell r="AB175" t="str">
            <v>20/6/2024</v>
          </cell>
          <cell r="AC175" t="str">
            <v>30-6-2025</v>
          </cell>
          <cell r="AD175" t="str">
            <v>Phạm Thị Thơm Thảo</v>
          </cell>
          <cell r="AE175" t="str">
            <v>PHẠM THỊ THƠM THẢO</v>
          </cell>
        </row>
        <row r="175">
          <cell r="AG175" t="str">
            <v>TuVanKiemDinhVietNam</v>
          </cell>
          <cell r="AH175">
            <v>30</v>
          </cell>
          <cell r="AI175">
            <v>89</v>
          </cell>
          <cell r="AJ175">
            <v>2</v>
          </cell>
          <cell r="AK175">
            <v>1.5</v>
          </cell>
          <cell r="AL175">
            <v>99.4</v>
          </cell>
          <cell r="AM175">
            <v>13.8</v>
          </cell>
          <cell r="AN175">
            <v>113.8</v>
          </cell>
          <cell r="AO175">
            <v>100</v>
          </cell>
          <cell r="AP175">
            <v>0</v>
          </cell>
          <cell r="AQ175">
            <v>99.1</v>
          </cell>
          <cell r="AR175">
            <v>99.1</v>
          </cell>
          <cell r="AS175">
            <v>0.908</v>
          </cell>
          <cell r="AT175">
            <v>113.8</v>
          </cell>
          <cell r="AU175">
            <v>215</v>
          </cell>
          <cell r="AV175">
            <v>101.2</v>
          </cell>
          <cell r="AW175">
            <v>0</v>
          </cell>
          <cell r="AX175">
            <v>100.4</v>
          </cell>
          <cell r="AY175">
            <v>100.4</v>
          </cell>
          <cell r="AZ175">
            <v>0.791</v>
          </cell>
          <cell r="BA175">
            <v>0.85</v>
          </cell>
          <cell r="BB175">
            <v>0.117</v>
          </cell>
          <cell r="BC175">
            <v>0.9915</v>
          </cell>
          <cell r="BD175">
            <v>0.12</v>
          </cell>
          <cell r="BE175">
            <v>9.94</v>
          </cell>
          <cell r="BF175">
            <v>217.35</v>
          </cell>
          <cell r="BG175">
            <v>227.45</v>
          </cell>
          <cell r="BH175">
            <v>10.1</v>
          </cell>
          <cell r="BI175">
            <v>0</v>
          </cell>
          <cell r="BJ175">
            <v>10.2</v>
          </cell>
          <cell r="BK175">
            <v>10.2</v>
          </cell>
          <cell r="BL175">
            <v>-0.98</v>
          </cell>
          <cell r="BM175">
            <v>227.45</v>
          </cell>
          <cell r="BN175">
            <v>237.4</v>
          </cell>
          <cell r="BO175">
            <v>9.94999999999999</v>
          </cell>
          <cell r="BP175">
            <v>0</v>
          </cell>
          <cell r="BQ175">
            <v>10</v>
          </cell>
          <cell r="BR175">
            <v>10</v>
          </cell>
          <cell r="BS175">
            <v>-0.5</v>
          </cell>
          <cell r="BT175">
            <v>-0.74</v>
          </cell>
          <cell r="BU175">
            <v>-0.48</v>
          </cell>
          <cell r="BV175">
            <v>1.0048</v>
          </cell>
          <cell r="BW175">
            <v>0.03</v>
          </cell>
          <cell r="BX175">
            <v>9.94</v>
          </cell>
          <cell r="BY175">
            <v>238.75</v>
          </cell>
          <cell r="BZ175">
            <v>248.75</v>
          </cell>
          <cell r="CA175">
            <v>10</v>
          </cell>
          <cell r="CB175">
            <v>0</v>
          </cell>
          <cell r="CC175">
            <v>10.3</v>
          </cell>
          <cell r="CD175">
            <v>10.3</v>
          </cell>
          <cell r="CE175">
            <v>-2.913</v>
          </cell>
          <cell r="CF175">
            <v>248.75</v>
          </cell>
          <cell r="CG175">
            <v>258.75</v>
          </cell>
          <cell r="CH175">
            <v>10</v>
          </cell>
          <cell r="CI175">
            <v>0</v>
          </cell>
          <cell r="CJ175">
            <v>10.3</v>
          </cell>
          <cell r="CK175">
            <v>10.3</v>
          </cell>
          <cell r="CL175">
            <v>-2.913</v>
          </cell>
        </row>
        <row r="176">
          <cell r="A176">
            <v>173</v>
          </cell>
        </row>
        <row r="176">
          <cell r="C176" t="str">
            <v>04550</v>
          </cell>
        </row>
        <row r="176">
          <cell r="F176" t="str">
            <v>26</v>
          </cell>
          <cell r="G176" t="str">
            <v>06</v>
          </cell>
          <cell r="H176" t="str">
            <v>đăng</v>
          </cell>
          <cell r="I176" t="str">
            <v>hường</v>
          </cell>
          <cell r="J176" t="str">
            <v>Lưu lượng kế chất lỏng</v>
          </cell>
          <cell r="K176" t="str">
            <v>FD-MH50A</v>
          </cell>
          <cell r="L176" t="str">
            <v>FD-M</v>
          </cell>
          <cell r="M176" t="str">
            <v>#J6C210099H</v>
          </cell>
        </row>
        <row r="176">
          <cell r="O176" t="str">
            <v>KEYENCE - Mỹ</v>
          </cell>
          <cell r="P176">
            <v>15</v>
          </cell>
          <cell r="Q176">
            <v>25</v>
          </cell>
          <cell r="R176">
            <v>15</v>
          </cell>
          <cell r="S176">
            <v>5</v>
          </cell>
          <cell r="T176" t="str">
            <v>B</v>
          </cell>
        </row>
        <row r="176">
          <cell r="V176">
            <v>0.1</v>
          </cell>
          <cell r="W176" t="str">
            <v>0</v>
          </cell>
          <cell r="X176">
            <v>50</v>
          </cell>
        </row>
        <row r="176">
          <cell r="AA176">
            <v>87893</v>
          </cell>
          <cell r="AB176" t="str">
            <v>26/6/2024</v>
          </cell>
          <cell r="AC176" t="str">
            <v>30-6-2025</v>
          </cell>
          <cell r="AD176" t="str">
            <v>CHI NHÁNH CÔNG TY TNHH TOTO VIỆT NAM TẠI VĨNH PHÚC</v>
          </cell>
          <cell r="AE176" t="str">
            <v>CHI NHÁNH CÔNG TY TNHH TOTO VIỆT NAM TẠI VĨNH PHÚC</v>
          </cell>
          <cell r="AF176" t="str">
            <v>Lô A-2, KCN Thăng Long Vĩnh Phúc, Xã Thiện Kế, Huyện Bình Xuyên, Tỉnh Vĩnh Phúc, Việt Nam</v>
          </cell>
          <cell r="AG176" t="str">
            <v>ToTo_3</v>
          </cell>
          <cell r="AH176">
            <v>29</v>
          </cell>
          <cell r="AI176">
            <v>72</v>
          </cell>
          <cell r="AJ176">
            <v>3</v>
          </cell>
          <cell r="AK176">
            <v>25</v>
          </cell>
          <cell r="AL176">
            <v>1786</v>
          </cell>
          <cell r="AM176">
            <v>243.7</v>
          </cell>
          <cell r="AN176">
            <v>1297.3</v>
          </cell>
          <cell r="AO176">
            <v>1053.6</v>
          </cell>
          <cell r="AP176">
            <v>167.9</v>
          </cell>
          <cell r="AQ176">
            <v>1203.4</v>
          </cell>
          <cell r="AR176">
            <v>1035.5</v>
          </cell>
          <cell r="AS176">
            <v>1.748</v>
          </cell>
          <cell r="AT176">
            <v>1297.3</v>
          </cell>
          <cell r="AU176">
            <v>4739.1</v>
          </cell>
          <cell r="AV176">
            <v>3441.8</v>
          </cell>
          <cell r="AW176">
            <v>1203.4</v>
          </cell>
          <cell r="AX176">
            <v>4588.1</v>
          </cell>
          <cell r="AY176">
            <v>3384.7</v>
          </cell>
          <cell r="AZ176">
            <v>1.659</v>
          </cell>
          <cell r="BA176">
            <v>1.704</v>
          </cell>
          <cell r="BB176">
            <v>0.089</v>
          </cell>
          <cell r="BC176">
            <v>0.98296</v>
          </cell>
          <cell r="BD176">
            <v>15</v>
          </cell>
          <cell r="BE176">
            <v>502</v>
          </cell>
          <cell r="BF176">
            <v>5393.3</v>
          </cell>
          <cell r="BG176">
            <v>5900.3</v>
          </cell>
          <cell r="BH176">
            <v>507</v>
          </cell>
          <cell r="BI176">
            <v>0</v>
          </cell>
          <cell r="BJ176">
            <v>502.4</v>
          </cell>
          <cell r="BK176">
            <v>502.4</v>
          </cell>
          <cell r="BL176">
            <v>0.916</v>
          </cell>
          <cell r="BM176">
            <v>5900.3</v>
          </cell>
          <cell r="BN176">
            <v>6399.3</v>
          </cell>
          <cell r="BO176">
            <v>499</v>
          </cell>
          <cell r="BP176">
            <v>0</v>
          </cell>
          <cell r="BQ176">
            <v>494.6</v>
          </cell>
          <cell r="BR176">
            <v>494.6</v>
          </cell>
          <cell r="BS176">
            <v>0.89</v>
          </cell>
          <cell r="BT176">
            <v>0.903</v>
          </cell>
          <cell r="BU176">
            <v>0.026</v>
          </cell>
          <cell r="BV176">
            <v>0.99974</v>
          </cell>
          <cell r="BW176">
            <v>5</v>
          </cell>
          <cell r="BX176">
            <v>507</v>
          </cell>
          <cell r="BY176">
            <v>6618.7</v>
          </cell>
          <cell r="BZ176">
            <v>7122.7</v>
          </cell>
          <cell r="CA176">
            <v>504</v>
          </cell>
          <cell r="CB176">
            <v>0</v>
          </cell>
          <cell r="CC176">
            <v>521.7</v>
          </cell>
          <cell r="CD176">
            <v>521.7</v>
          </cell>
          <cell r="CE176">
            <v>-3.393</v>
          </cell>
          <cell r="CF176">
            <v>7122.7</v>
          </cell>
          <cell r="CG176">
            <v>7619.7</v>
          </cell>
          <cell r="CH176">
            <v>497</v>
          </cell>
          <cell r="CI176">
            <v>0</v>
          </cell>
          <cell r="CJ176">
            <v>513</v>
          </cell>
          <cell r="CK176">
            <v>513</v>
          </cell>
          <cell r="CL176">
            <v>-3.119</v>
          </cell>
        </row>
        <row r="177">
          <cell r="A177">
            <v>174</v>
          </cell>
        </row>
        <row r="177">
          <cell r="C177" t="str">
            <v>04551</v>
          </cell>
        </row>
        <row r="177">
          <cell r="F177" t="str">
            <v>26</v>
          </cell>
          <cell r="G177" t="str">
            <v>06</v>
          </cell>
          <cell r="H177" t="str">
            <v>đăng</v>
          </cell>
          <cell r="I177" t="str">
            <v>hường</v>
          </cell>
          <cell r="J177" t="str">
            <v>Lưu lượng kế chất lỏng</v>
          </cell>
          <cell r="K177" t="str">
            <v>FD-MH50A</v>
          </cell>
          <cell r="L177" t="str">
            <v>FD-M</v>
          </cell>
          <cell r="M177" t="str">
            <v>#J8C410008H</v>
          </cell>
        </row>
        <row r="177">
          <cell r="O177" t="str">
            <v>KEYENCE - Mỹ</v>
          </cell>
          <cell r="P177">
            <v>15</v>
          </cell>
          <cell r="Q177">
            <v>25</v>
          </cell>
          <cell r="R177">
            <v>15</v>
          </cell>
          <cell r="S177">
            <v>5</v>
          </cell>
          <cell r="T177" t="str">
            <v>B</v>
          </cell>
        </row>
        <row r="177">
          <cell r="V177">
            <v>0.1</v>
          </cell>
          <cell r="W177" t="str">
            <v>0</v>
          </cell>
          <cell r="X177">
            <v>50</v>
          </cell>
        </row>
        <row r="177">
          <cell r="AA177">
            <v>87894</v>
          </cell>
          <cell r="AB177" t="str">
            <v>26/6/2024</v>
          </cell>
          <cell r="AC177" t="str">
            <v>30-6-2025</v>
          </cell>
          <cell r="AD177" t="str">
            <v>CHI NHÁNH CÔNG TY TNHH TOTO VIỆT NAM TẠI VĨNH PHÚC</v>
          </cell>
          <cell r="AE177" t="str">
            <v>CHI NHÁNH CÔNG TY TNHH TOTO VIỆT NAM TẠI VĨNH PHÚC</v>
          </cell>
          <cell r="AF177" t="str">
            <v>Lô A-2, KCN Thăng Long Vĩnh Phúc, Xã Thiện Kế, Huyện Bình Xuyên, Tỉnh Vĩnh Phúc, Việt Nam</v>
          </cell>
          <cell r="AG177" t="str">
            <v>ToTo_3</v>
          </cell>
          <cell r="AH177">
            <v>29</v>
          </cell>
          <cell r="AI177">
            <v>72</v>
          </cell>
          <cell r="AJ177">
            <v>3</v>
          </cell>
          <cell r="AK177">
            <v>25</v>
          </cell>
          <cell r="AL177">
            <v>1983</v>
          </cell>
          <cell r="AM177">
            <v>33.9</v>
          </cell>
          <cell r="AN177">
            <v>1554.7</v>
          </cell>
          <cell r="AO177">
            <v>1520.8</v>
          </cell>
          <cell r="AP177">
            <v>227.2</v>
          </cell>
          <cell r="AQ177">
            <v>1768.5</v>
          </cell>
          <cell r="AR177">
            <v>1541.3</v>
          </cell>
          <cell r="AS177">
            <v>-1.33</v>
          </cell>
          <cell r="AT177">
            <v>1554.7</v>
          </cell>
          <cell r="AU177">
            <v>3905.8</v>
          </cell>
          <cell r="AV177">
            <v>2351.1</v>
          </cell>
          <cell r="AW177">
            <v>1768.5</v>
          </cell>
          <cell r="AX177">
            <v>4158.3</v>
          </cell>
          <cell r="AY177">
            <v>2389.8</v>
          </cell>
          <cell r="AZ177">
            <v>-1.646</v>
          </cell>
          <cell r="BA177">
            <v>-1.488</v>
          </cell>
          <cell r="BB177">
            <v>0.316</v>
          </cell>
          <cell r="BC177">
            <v>1.01488</v>
          </cell>
          <cell r="BD177">
            <v>15</v>
          </cell>
          <cell r="BE177">
            <v>498</v>
          </cell>
          <cell r="BF177">
            <v>4518.3</v>
          </cell>
          <cell r="BG177">
            <v>5017.3</v>
          </cell>
          <cell r="BH177">
            <v>499</v>
          </cell>
          <cell r="BI177">
            <v>0</v>
          </cell>
          <cell r="BJ177">
            <v>499</v>
          </cell>
          <cell r="BK177">
            <v>499</v>
          </cell>
          <cell r="BL177">
            <v>0</v>
          </cell>
          <cell r="BM177">
            <v>5017.3</v>
          </cell>
          <cell r="BN177">
            <v>5516.3</v>
          </cell>
          <cell r="BO177">
            <v>499</v>
          </cell>
          <cell r="BP177">
            <v>0</v>
          </cell>
          <cell r="BQ177">
            <v>497.1</v>
          </cell>
          <cell r="BR177">
            <v>497.1</v>
          </cell>
          <cell r="BS177">
            <v>0.382</v>
          </cell>
          <cell r="BT177">
            <v>0.191</v>
          </cell>
          <cell r="BU177">
            <v>-0.382</v>
          </cell>
          <cell r="BV177">
            <v>1.00382</v>
          </cell>
          <cell r="BW177">
            <v>5</v>
          </cell>
          <cell r="BX177">
            <v>502</v>
          </cell>
          <cell r="BY177">
            <v>5733</v>
          </cell>
          <cell r="BZ177">
            <v>6230</v>
          </cell>
          <cell r="CA177">
            <v>497</v>
          </cell>
          <cell r="CB177">
            <v>0</v>
          </cell>
          <cell r="CC177">
            <v>502.6</v>
          </cell>
          <cell r="CD177">
            <v>502.6</v>
          </cell>
          <cell r="CE177">
            <v>-1.114</v>
          </cell>
          <cell r="CF177">
            <v>6230</v>
          </cell>
          <cell r="CG177">
            <v>6727</v>
          </cell>
          <cell r="CH177">
            <v>497</v>
          </cell>
          <cell r="CI177">
            <v>0</v>
          </cell>
          <cell r="CJ177">
            <v>502.9</v>
          </cell>
          <cell r="CK177">
            <v>502.9</v>
          </cell>
          <cell r="CL177">
            <v>-1.173</v>
          </cell>
        </row>
        <row r="178">
          <cell r="A178">
            <v>175</v>
          </cell>
        </row>
        <row r="178">
          <cell r="C178" t="str">
            <v>04386</v>
          </cell>
        </row>
        <row r="178">
          <cell r="F178" t="str">
            <v>27</v>
          </cell>
          <cell r="G178" t="str">
            <v>06</v>
          </cell>
          <cell r="H178" t="str">
            <v>đăng</v>
          </cell>
          <cell r="I178" t="str">
            <v>hường</v>
          </cell>
          <cell r="J178" t="str">
            <v>Đồng hồ đo nước</v>
          </cell>
          <cell r="K178" t="str">
            <v>LXS-20E</v>
          </cell>
        </row>
        <row r="178">
          <cell r="M178" t="str">
            <v>21 11Y 86628</v>
          </cell>
        </row>
        <row r="178">
          <cell r="O178" t="str">
            <v>FG - Trung Quốc</v>
          </cell>
          <cell r="P178">
            <v>20</v>
          </cell>
          <cell r="Q178">
            <v>2.5</v>
          </cell>
          <cell r="R178">
            <v>0.2</v>
          </cell>
          <cell r="S178">
            <v>0.05</v>
          </cell>
          <cell r="T178" t="str">
            <v>B</v>
          </cell>
        </row>
        <row r="178">
          <cell r="V178">
            <v>0.05</v>
          </cell>
        </row>
        <row r="178">
          <cell r="AA178">
            <v>87895</v>
          </cell>
          <cell r="AB178" t="str">
            <v>27/6/2024</v>
          </cell>
          <cell r="AC178" t="str">
            <v>30-6-2025</v>
          </cell>
          <cell r="AD178" t="str">
            <v>CHI NHÁNH LUYỆN ĐỒNG LÀO CAI - VIMICO</v>
          </cell>
          <cell r="AE178" t="str">
            <v>CHI NHÁNH LUYỆN ĐỒNG LÀO CAI - VIMICO</v>
          </cell>
        </row>
        <row r="178">
          <cell r="AG178" t="str">
            <v>BinhPhat</v>
          </cell>
          <cell r="AH178">
            <v>31</v>
          </cell>
          <cell r="AI178">
            <v>76</v>
          </cell>
          <cell r="AJ178">
            <v>2</v>
          </cell>
          <cell r="AK178">
            <v>2.5</v>
          </cell>
          <cell r="AL178">
            <v>100.6</v>
          </cell>
          <cell r="AM178">
            <v>121.75</v>
          </cell>
          <cell r="AN178">
            <v>221.75</v>
          </cell>
          <cell r="AO178">
            <v>100</v>
          </cell>
          <cell r="AP178">
            <v>0</v>
          </cell>
          <cell r="AQ178">
            <v>98.8</v>
          </cell>
          <cell r="AR178">
            <v>98.8</v>
          </cell>
          <cell r="AS178">
            <v>1.215</v>
          </cell>
          <cell r="AT178">
            <v>221.75</v>
          </cell>
          <cell r="AU178">
            <v>321.55</v>
          </cell>
          <cell r="AV178">
            <v>99.8</v>
          </cell>
          <cell r="AW178">
            <v>0</v>
          </cell>
          <cell r="AX178">
            <v>98.6</v>
          </cell>
          <cell r="AY178">
            <v>98.6</v>
          </cell>
          <cell r="AZ178">
            <v>1.202</v>
          </cell>
          <cell r="BA178">
            <v>1.209</v>
          </cell>
          <cell r="BB178">
            <v>0.013</v>
          </cell>
          <cell r="BC178">
            <v>0.98791</v>
          </cell>
          <cell r="BD178">
            <v>0.2</v>
          </cell>
          <cell r="BE178">
            <v>10.08</v>
          </cell>
          <cell r="BF178">
            <v>325.75</v>
          </cell>
          <cell r="BG178">
            <v>335.7</v>
          </cell>
          <cell r="BH178">
            <v>9.94999999999999</v>
          </cell>
          <cell r="BI178">
            <v>0</v>
          </cell>
          <cell r="BJ178">
            <v>9.9</v>
          </cell>
          <cell r="BK178">
            <v>9.9</v>
          </cell>
          <cell r="BL178">
            <v>0.505</v>
          </cell>
          <cell r="BM178">
            <v>335.7</v>
          </cell>
          <cell r="BN178">
            <v>345.8</v>
          </cell>
          <cell r="BO178">
            <v>10.1</v>
          </cell>
          <cell r="BP178">
            <v>0</v>
          </cell>
          <cell r="BQ178">
            <v>10</v>
          </cell>
          <cell r="BR178">
            <v>10</v>
          </cell>
          <cell r="BS178">
            <v>1</v>
          </cell>
          <cell r="BT178">
            <v>0.753</v>
          </cell>
          <cell r="BU178">
            <v>-0.495</v>
          </cell>
          <cell r="BV178">
            <v>1.00495</v>
          </cell>
          <cell r="BW178">
            <v>0.05</v>
          </cell>
          <cell r="BX178">
            <v>10.08</v>
          </cell>
          <cell r="BY178">
            <v>347.5</v>
          </cell>
          <cell r="BZ178">
            <v>357.6</v>
          </cell>
          <cell r="CA178">
            <v>10.1</v>
          </cell>
          <cell r="CB178">
            <v>0</v>
          </cell>
          <cell r="CC178">
            <v>10.1</v>
          </cell>
          <cell r="CD178">
            <v>10.1</v>
          </cell>
          <cell r="CE178">
            <v>0</v>
          </cell>
          <cell r="CF178">
            <v>357.6</v>
          </cell>
          <cell r="CG178">
            <v>367.55</v>
          </cell>
          <cell r="CH178">
            <v>9.94999999999999</v>
          </cell>
          <cell r="CI178">
            <v>0</v>
          </cell>
          <cell r="CJ178">
            <v>9.9</v>
          </cell>
          <cell r="CK178">
            <v>9.9</v>
          </cell>
          <cell r="CL178">
            <v>0.505</v>
          </cell>
        </row>
        <row r="179">
          <cell r="A179">
            <v>176</v>
          </cell>
          <cell r="B179" t="str">
            <v>008600</v>
          </cell>
        </row>
        <row r="179">
          <cell r="F179" t="str">
            <v>28</v>
          </cell>
          <cell r="G179" t="str">
            <v>06</v>
          </cell>
          <cell r="H179" t="str">
            <v>TRẦN NGỌC ÁNH</v>
          </cell>
          <cell r="I179" t="str">
            <v>NGUYỄN HẢI ĐĂNG</v>
          </cell>
          <cell r="J179" t="str">
            <v>Đồng hồ đo nước lạnh cơ khí</v>
          </cell>
          <cell r="K179" t="str">
            <v>WPH-N</v>
          </cell>
        </row>
        <row r="179">
          <cell r="M179" t="str">
            <v>22074430</v>
          </cell>
        </row>
        <row r="179">
          <cell r="O179" t="str">
            <v>Zenner - Trung Quốc</v>
          </cell>
          <cell r="P179">
            <v>125</v>
          </cell>
          <cell r="Q179">
            <v>100</v>
          </cell>
          <cell r="R179">
            <v>20</v>
          </cell>
          <cell r="S179">
            <v>3</v>
          </cell>
          <cell r="T179" t="str">
            <v>B</v>
          </cell>
        </row>
        <row r="179">
          <cell r="V179">
            <v>1</v>
          </cell>
        </row>
        <row r="179">
          <cell r="Z179" t="str">
            <v>PDM 3065-2016</v>
          </cell>
          <cell r="AA179" t="str">
            <v>3A 598003</v>
          </cell>
          <cell r="AB179" t="str">
            <v>28/6/2024</v>
          </cell>
          <cell r="AC179" t="str">
            <v>30-6-2029</v>
          </cell>
          <cell r="AD179" t="str">
            <v>CÔNG TY LIÊN DOANH TNHH ĐỒNG HỒ NƯỚC ZENNER COMA</v>
          </cell>
          <cell r="AE179" t="str">
            <v>CÔNG TY LIÊN DOANH TNHH ĐỒNG HỒ NƯỚC ZENNER COMA</v>
          </cell>
        </row>
        <row r="179">
          <cell r="AG179" t="str">
            <v>KeVe</v>
          </cell>
          <cell r="AH179">
            <v>30</v>
          </cell>
          <cell r="AI179">
            <v>89</v>
          </cell>
          <cell r="AJ179">
            <v>6</v>
          </cell>
          <cell r="AK179">
            <v>100</v>
          </cell>
          <cell r="AL179">
            <v>5164</v>
          </cell>
          <cell r="AM179">
            <v>1318</v>
          </cell>
          <cell r="AN179">
            <v>7545</v>
          </cell>
          <cell r="AO179">
            <v>6227</v>
          </cell>
          <cell r="AP179">
            <v>101.7</v>
          </cell>
          <cell r="AQ179">
            <v>6396</v>
          </cell>
          <cell r="AR179">
            <v>6294.3</v>
          </cell>
          <cell r="AS179">
            <v>-1.069</v>
          </cell>
          <cell r="AT179">
            <v>7545</v>
          </cell>
          <cell r="AU179">
            <v>24582</v>
          </cell>
          <cell r="AV179">
            <v>17037</v>
          </cell>
          <cell r="AW179">
            <v>6396</v>
          </cell>
          <cell r="AX179">
            <v>23645.3</v>
          </cell>
          <cell r="AY179">
            <v>17249.3</v>
          </cell>
          <cell r="AZ179">
            <v>-1.246</v>
          </cell>
          <cell r="BA179">
            <v>-1.158</v>
          </cell>
          <cell r="BB179">
            <v>0.177</v>
          </cell>
          <cell r="BC179">
            <v>1.01158</v>
          </cell>
          <cell r="BD179">
            <v>20</v>
          </cell>
          <cell r="BE179">
            <v>1599</v>
          </cell>
          <cell r="BF179">
            <v>25276</v>
          </cell>
          <cell r="BG179">
            <v>25812</v>
          </cell>
          <cell r="BH179">
            <v>536</v>
          </cell>
          <cell r="BI179">
            <v>23645.3</v>
          </cell>
          <cell r="BJ179">
            <v>24181.2</v>
          </cell>
          <cell r="BK179">
            <v>535.900000000001</v>
          </cell>
          <cell r="BL179">
            <v>0.019</v>
          </cell>
          <cell r="BM179">
            <v>25812</v>
          </cell>
          <cell r="BN179">
            <v>28573</v>
          </cell>
          <cell r="BO179">
            <v>2761</v>
          </cell>
          <cell r="BP179">
            <v>24181.2</v>
          </cell>
          <cell r="BQ179">
            <v>26936.6</v>
          </cell>
          <cell r="BR179">
            <v>2755.4</v>
          </cell>
          <cell r="BS179">
            <v>0.203</v>
          </cell>
          <cell r="BT179">
            <v>0.111</v>
          </cell>
          <cell r="BU179">
            <v>-0.184</v>
          </cell>
          <cell r="BV179">
            <v>1.00184</v>
          </cell>
          <cell r="BW179">
            <v>3</v>
          </cell>
          <cell r="BX179">
            <v>497</v>
          </cell>
          <cell r="BY179">
            <v>28694</v>
          </cell>
          <cell r="BZ179">
            <v>29192</v>
          </cell>
          <cell r="CA179">
            <v>498</v>
          </cell>
          <cell r="CB179">
            <v>0</v>
          </cell>
          <cell r="CC179">
            <v>513.6</v>
          </cell>
          <cell r="CD179">
            <v>513.6</v>
          </cell>
          <cell r="CE179">
            <v>-3.037</v>
          </cell>
          <cell r="CF179">
            <v>29192</v>
          </cell>
          <cell r="CG179">
            <v>29699</v>
          </cell>
          <cell r="CH179">
            <v>507</v>
          </cell>
          <cell r="CI179">
            <v>0</v>
          </cell>
          <cell r="CJ179">
            <v>522.2</v>
          </cell>
          <cell r="CK179">
            <v>522.2</v>
          </cell>
          <cell r="CL179">
            <v>-2.911</v>
          </cell>
        </row>
        <row r="180">
          <cell r="A180">
            <v>177</v>
          </cell>
          <cell r="B180" t="str">
            <v>008601</v>
          </cell>
        </row>
        <row r="180">
          <cell r="F180" t="str">
            <v>28</v>
          </cell>
          <cell r="G180" t="str">
            <v>06</v>
          </cell>
          <cell r="H180" t="str">
            <v>TRẦN NGỌC ÁNH</v>
          </cell>
          <cell r="I180" t="str">
            <v>NGUYỄN HẢI ĐĂNG</v>
          </cell>
          <cell r="J180" t="str">
            <v>Đồng hồ đo nước lạnh cơ khí</v>
          </cell>
          <cell r="K180" t="str">
            <v>MST10040</v>
          </cell>
        </row>
        <row r="180">
          <cell r="M180" t="str">
            <v>9215762</v>
          </cell>
        </row>
        <row r="180">
          <cell r="O180" t="str">
            <v>JANZ-Contagem E Gestão De Fluídos, S.A. - Bồ Đào Nha</v>
          </cell>
          <cell r="P180">
            <v>40</v>
          </cell>
          <cell r="Q180">
            <v>16</v>
          </cell>
          <cell r="R180">
            <v>0.256</v>
          </cell>
          <cell r="S180">
            <v>0.16</v>
          </cell>
          <cell r="T180">
            <v>2</v>
          </cell>
          <cell r="U180">
            <v>100</v>
          </cell>
          <cell r="V180">
            <v>0.5</v>
          </cell>
        </row>
        <row r="180">
          <cell r="Z180" t="str">
            <v>1342/QĐ-TĐC-2020</v>
          </cell>
          <cell r="AA180" t="str">
            <v>3A 597987</v>
          </cell>
          <cell r="AB180" t="str">
            <v>28/6/2024</v>
          </cell>
          <cell r="AC180" t="str">
            <v>30-6-2029</v>
          </cell>
          <cell r="AD180" t="str">
            <v>CÔNG TY CP ĐẦU TƯ VÀ SẢN XUẤT HCL</v>
          </cell>
          <cell r="AE180" t="str">
            <v>CÔNG TY CP ĐẦU TƯ VÀ SẢN XUẤT HCL</v>
          </cell>
        </row>
        <row r="180">
          <cell r="AG180" t="str">
            <v>KeVe</v>
          </cell>
          <cell r="AH180">
            <v>30</v>
          </cell>
          <cell r="AI180">
            <v>89</v>
          </cell>
          <cell r="AJ180">
            <v>6</v>
          </cell>
          <cell r="AK180">
            <v>5.6</v>
          </cell>
          <cell r="AL180">
            <v>499</v>
          </cell>
          <cell r="AM180">
            <v>967.5</v>
          </cell>
          <cell r="AN180">
            <v>1471.5</v>
          </cell>
          <cell r="AO180">
            <v>504</v>
          </cell>
          <cell r="AP180">
            <v>0</v>
          </cell>
          <cell r="AQ180">
            <v>505.9</v>
          </cell>
          <cell r="AR180">
            <v>505.9</v>
          </cell>
          <cell r="AS180">
            <v>-0.376</v>
          </cell>
          <cell r="AT180">
            <v>1471.5</v>
          </cell>
          <cell r="AU180">
            <v>1970.5</v>
          </cell>
          <cell r="AV180">
            <v>499</v>
          </cell>
          <cell r="AW180">
            <v>0</v>
          </cell>
          <cell r="AX180">
            <v>500.4</v>
          </cell>
          <cell r="AY180">
            <v>500.4</v>
          </cell>
          <cell r="AZ180">
            <v>-0.281</v>
          </cell>
          <cell r="BA180">
            <v>-0.329</v>
          </cell>
          <cell r="BB180">
            <v>-0.095</v>
          </cell>
          <cell r="BC180">
            <v>1.00329</v>
          </cell>
          <cell r="BD180">
            <v>0.256</v>
          </cell>
          <cell r="BE180">
            <v>101.2</v>
          </cell>
          <cell r="BF180">
            <v>1975.5</v>
          </cell>
          <cell r="BG180">
            <v>2076</v>
          </cell>
          <cell r="BH180">
            <v>100.5</v>
          </cell>
          <cell r="BI180">
            <v>0</v>
          </cell>
          <cell r="BJ180">
            <v>101.8</v>
          </cell>
          <cell r="BK180">
            <v>101.8</v>
          </cell>
          <cell r="BL180">
            <v>-1.277</v>
          </cell>
          <cell r="BM180">
            <v>2076</v>
          </cell>
          <cell r="BN180">
            <v>2177</v>
          </cell>
          <cell r="BO180">
            <v>101</v>
          </cell>
          <cell r="BP180">
            <v>0</v>
          </cell>
          <cell r="BQ180">
            <v>102.4</v>
          </cell>
          <cell r="BR180">
            <v>102.4</v>
          </cell>
          <cell r="BS180">
            <v>-1.367</v>
          </cell>
          <cell r="BT180">
            <v>-1.322</v>
          </cell>
          <cell r="BU180">
            <v>0.09</v>
          </cell>
          <cell r="BV180">
            <v>0.9991</v>
          </cell>
          <cell r="BW180">
            <v>0.16</v>
          </cell>
          <cell r="BX180">
            <v>101.4</v>
          </cell>
          <cell r="BY180">
            <v>2183.5</v>
          </cell>
          <cell r="BZ180">
            <v>2283.5</v>
          </cell>
          <cell r="CA180">
            <v>100</v>
          </cell>
          <cell r="CB180">
            <v>0</v>
          </cell>
          <cell r="CC180">
            <v>101.5</v>
          </cell>
          <cell r="CD180">
            <v>101.5</v>
          </cell>
          <cell r="CE180">
            <v>-1.478</v>
          </cell>
          <cell r="CF180">
            <v>2283.5</v>
          </cell>
          <cell r="CG180">
            <v>2383.5</v>
          </cell>
          <cell r="CH180">
            <v>100</v>
          </cell>
          <cell r="CI180">
            <v>0</v>
          </cell>
          <cell r="CJ180">
            <v>101.2</v>
          </cell>
          <cell r="CK180">
            <v>101.2</v>
          </cell>
          <cell r="CL180">
            <v>-1.186</v>
          </cell>
        </row>
        <row r="181">
          <cell r="A181">
            <v>178</v>
          </cell>
          <cell r="B181" t="str">
            <v>008649</v>
          </cell>
        </row>
        <row r="181">
          <cell r="F181" t="str">
            <v>29</v>
          </cell>
          <cell r="G181" t="str">
            <v>06</v>
          </cell>
          <cell r="H181" t="str">
            <v>TRẦN NGỌC ÁNH</v>
          </cell>
          <cell r="I181" t="str">
            <v>NGUYỄN HẢI ĐĂNG</v>
          </cell>
          <cell r="J181" t="str">
            <v>Đồng hồ đo nước lạnh cơ khí</v>
          </cell>
          <cell r="K181" t="str">
            <v>MWN50-08</v>
          </cell>
        </row>
        <row r="181">
          <cell r="M181" t="str">
            <v>79878646</v>
          </cell>
        </row>
        <row r="181">
          <cell r="O181" t="str">
            <v>Apator Powogaz S.A. - Ba Lan</v>
          </cell>
          <cell r="P181">
            <v>50</v>
          </cell>
          <cell r="Q181">
            <v>40</v>
          </cell>
          <cell r="R181">
            <v>0.64</v>
          </cell>
          <cell r="S181">
            <v>0.4</v>
          </cell>
          <cell r="T181">
            <v>2</v>
          </cell>
          <cell r="U181">
            <v>100</v>
          </cell>
          <cell r="V181">
            <v>0.5</v>
          </cell>
        </row>
        <row r="181">
          <cell r="Z181" t="str">
            <v>PDM 2433-2020</v>
          </cell>
          <cell r="AA181" t="str">
            <v>3A 589318</v>
          </cell>
          <cell r="AB181" t="str">
            <v>29/6/2024</v>
          </cell>
          <cell r="AC181" t="str">
            <v>30-6-2029</v>
          </cell>
          <cell r="AD181" t="str">
            <v>CÔNG TY CỔ PHẦN KINH DOANH NƯỚC SẠCH HẢI DƯƠNG</v>
          </cell>
          <cell r="AE181" t="str">
            <v>CÔNG TY CỔ PHẦN KINH DOANH NƯỚC SẠCH HẢI DƯƠNG</v>
          </cell>
          <cell r="AF181" t="str">
            <v>Số 10, Đường Hồng Quang, Phường Quang Trung, Thành phố Hải Dương, Tỉnh Hải Dương, Việt Nam</v>
          </cell>
          <cell r="AG181" t="str">
            <v>SonNguyen</v>
          </cell>
          <cell r="AH181">
            <v>29</v>
          </cell>
          <cell r="AI181">
            <v>67</v>
          </cell>
          <cell r="AJ181">
            <v>6</v>
          </cell>
          <cell r="AK181">
            <v>14</v>
          </cell>
          <cell r="AL181">
            <v>505</v>
          </cell>
          <cell r="AM181">
            <v>337</v>
          </cell>
          <cell r="AN181">
            <v>844</v>
          </cell>
          <cell r="AO181">
            <v>507</v>
          </cell>
          <cell r="AP181">
            <v>0</v>
          </cell>
          <cell r="AQ181">
            <v>503.6</v>
          </cell>
          <cell r="AR181">
            <v>503.6</v>
          </cell>
          <cell r="AS181">
            <v>0.675</v>
          </cell>
          <cell r="AT181">
            <v>844</v>
          </cell>
          <cell r="AU181">
            <v>1342</v>
          </cell>
          <cell r="AV181">
            <v>498</v>
          </cell>
          <cell r="AW181">
            <v>0</v>
          </cell>
          <cell r="AX181">
            <v>495.8</v>
          </cell>
          <cell r="AY181">
            <v>495.8</v>
          </cell>
          <cell r="AZ181">
            <v>0.442</v>
          </cell>
          <cell r="BA181">
            <v>0.559</v>
          </cell>
          <cell r="BB181">
            <v>0.233</v>
          </cell>
          <cell r="BC181">
            <v>0.99441</v>
          </cell>
          <cell r="BD181">
            <v>0.64</v>
          </cell>
          <cell r="BE181">
            <v>101.2</v>
          </cell>
          <cell r="BF181">
            <v>1360</v>
          </cell>
          <cell r="BG181">
            <v>1459.5</v>
          </cell>
          <cell r="BH181">
            <v>99.5</v>
          </cell>
          <cell r="BI181">
            <v>0</v>
          </cell>
          <cell r="BJ181">
            <v>99</v>
          </cell>
          <cell r="BK181">
            <v>99</v>
          </cell>
          <cell r="BL181">
            <v>0.505</v>
          </cell>
          <cell r="BM181">
            <v>1459.5</v>
          </cell>
          <cell r="BN181">
            <v>1560.5</v>
          </cell>
          <cell r="BO181">
            <v>101</v>
          </cell>
          <cell r="BP181">
            <v>0</v>
          </cell>
          <cell r="BQ181">
            <v>100.1</v>
          </cell>
          <cell r="BR181">
            <v>100.1</v>
          </cell>
          <cell r="BS181">
            <v>0.899</v>
          </cell>
          <cell r="BT181">
            <v>0.702</v>
          </cell>
          <cell r="BU181">
            <v>-0.394</v>
          </cell>
          <cell r="BV181">
            <v>1.00394</v>
          </cell>
          <cell r="BW181">
            <v>0.4</v>
          </cell>
          <cell r="BX181">
            <v>99.8</v>
          </cell>
          <cell r="BY181">
            <v>1570.5</v>
          </cell>
          <cell r="BZ181">
            <v>1671.5</v>
          </cell>
          <cell r="CA181">
            <v>101</v>
          </cell>
          <cell r="CB181">
            <v>0</v>
          </cell>
          <cell r="CC181">
            <v>104.5</v>
          </cell>
          <cell r="CD181">
            <v>104.5</v>
          </cell>
          <cell r="CE181">
            <v>-3.349</v>
          </cell>
          <cell r="CF181">
            <v>1671.5</v>
          </cell>
          <cell r="CG181">
            <v>1773</v>
          </cell>
          <cell r="CH181">
            <v>101.5</v>
          </cell>
          <cell r="CI181">
            <v>0</v>
          </cell>
          <cell r="CJ181">
            <v>104.9</v>
          </cell>
          <cell r="CK181">
            <v>104.9</v>
          </cell>
          <cell r="CL181">
            <v>-3.241</v>
          </cell>
        </row>
        <row r="182">
          <cell r="A182">
            <v>179</v>
          </cell>
          <cell r="B182" t="str">
            <v>008650</v>
          </cell>
        </row>
        <row r="182">
          <cell r="F182" t="str">
            <v>29</v>
          </cell>
          <cell r="G182" t="str">
            <v>06</v>
          </cell>
          <cell r="H182" t="str">
            <v>TRẦN NGỌC ÁNH</v>
          </cell>
          <cell r="I182" t="str">
            <v>NGUYỄN HẢI ĐĂNG</v>
          </cell>
          <cell r="J182" t="str">
            <v>Đồng hồ đo nước lạnh cơ khí</v>
          </cell>
          <cell r="K182" t="str">
            <v>MWN50-08</v>
          </cell>
        </row>
        <row r="182">
          <cell r="M182" t="str">
            <v>79878636</v>
          </cell>
        </row>
        <row r="182">
          <cell r="O182" t="str">
            <v>Apator Powogaz S.A. - Ba Lan</v>
          </cell>
          <cell r="P182">
            <v>50</v>
          </cell>
          <cell r="Q182">
            <v>40</v>
          </cell>
          <cell r="R182">
            <v>0.64</v>
          </cell>
          <cell r="S182">
            <v>0.4</v>
          </cell>
          <cell r="T182">
            <v>2</v>
          </cell>
          <cell r="U182">
            <v>100</v>
          </cell>
          <cell r="V182">
            <v>0.5</v>
          </cell>
        </row>
        <row r="182">
          <cell r="Z182" t="str">
            <v>PDM 2433-2020</v>
          </cell>
          <cell r="AA182" t="str">
            <v>3A 589319</v>
          </cell>
          <cell r="AB182" t="str">
            <v>29/6/2024</v>
          </cell>
          <cell r="AC182" t="str">
            <v>30-6-2029</v>
          </cell>
          <cell r="AD182" t="str">
            <v>CÔNG TY CỔ PHẦN KINH DOANH NƯỚC SẠCH HẢI DƯƠNG</v>
          </cell>
          <cell r="AE182" t="str">
            <v>CÔNG TY CỔ PHẦN KINH DOANH NƯỚC SẠCH HẢI DƯƠNG</v>
          </cell>
          <cell r="AF182" t="str">
            <v>Số 10, Đường Hồng Quang, Phường Quang Trung, Thành phố Hải Dương, Tỉnh Hải Dương, Việt Nam</v>
          </cell>
          <cell r="AG182" t="str">
            <v>SonNguyen</v>
          </cell>
          <cell r="AH182">
            <v>29</v>
          </cell>
          <cell r="AI182">
            <v>67</v>
          </cell>
          <cell r="AJ182">
            <v>6</v>
          </cell>
          <cell r="AK182">
            <v>14</v>
          </cell>
          <cell r="AL182">
            <v>503</v>
          </cell>
          <cell r="AM182">
            <v>558.5</v>
          </cell>
          <cell r="AN182">
            <v>1062.5</v>
          </cell>
          <cell r="AO182">
            <v>504</v>
          </cell>
          <cell r="AP182">
            <v>0</v>
          </cell>
          <cell r="AQ182">
            <v>501.6</v>
          </cell>
          <cell r="AR182">
            <v>501.6</v>
          </cell>
          <cell r="AS182">
            <v>0.478</v>
          </cell>
          <cell r="AT182">
            <v>1062.5</v>
          </cell>
          <cell r="AU182">
            <v>1559.5</v>
          </cell>
          <cell r="AV182">
            <v>497</v>
          </cell>
          <cell r="AW182">
            <v>0</v>
          </cell>
          <cell r="AX182">
            <v>495.8</v>
          </cell>
          <cell r="AY182">
            <v>495.8</v>
          </cell>
          <cell r="AZ182">
            <v>0.241</v>
          </cell>
          <cell r="BA182">
            <v>0.36</v>
          </cell>
          <cell r="BB182">
            <v>0.237</v>
          </cell>
          <cell r="BC182">
            <v>0.9964</v>
          </cell>
          <cell r="BD182">
            <v>0.64</v>
          </cell>
          <cell r="BE182">
            <v>101</v>
          </cell>
          <cell r="BF182">
            <v>1573</v>
          </cell>
          <cell r="BG182">
            <v>1674</v>
          </cell>
          <cell r="BH182">
            <v>101</v>
          </cell>
          <cell r="BI182">
            <v>0</v>
          </cell>
          <cell r="BJ182">
            <v>100.8</v>
          </cell>
          <cell r="BK182">
            <v>100.8</v>
          </cell>
          <cell r="BL182">
            <v>0.198</v>
          </cell>
          <cell r="BM182">
            <v>1674</v>
          </cell>
          <cell r="BN182">
            <v>1774.5</v>
          </cell>
          <cell r="BO182">
            <v>100.5</v>
          </cell>
          <cell r="BP182">
            <v>0</v>
          </cell>
          <cell r="BQ182">
            <v>100.3</v>
          </cell>
          <cell r="BR182">
            <v>100.3</v>
          </cell>
          <cell r="BS182">
            <v>0.199</v>
          </cell>
          <cell r="BT182">
            <v>0.199</v>
          </cell>
          <cell r="BU182">
            <v>-0.001</v>
          </cell>
          <cell r="BV182">
            <v>1.00001</v>
          </cell>
          <cell r="BW182">
            <v>0.4</v>
          </cell>
          <cell r="BX182">
            <v>99.4</v>
          </cell>
          <cell r="BY182">
            <v>1784.5</v>
          </cell>
          <cell r="BZ182">
            <v>1885.5</v>
          </cell>
          <cell r="CA182">
            <v>101</v>
          </cell>
          <cell r="CB182">
            <v>0</v>
          </cell>
          <cell r="CC182">
            <v>102.8</v>
          </cell>
          <cell r="CD182">
            <v>102.8</v>
          </cell>
          <cell r="CE182">
            <v>-1.751</v>
          </cell>
          <cell r="CF182">
            <v>1885.5</v>
          </cell>
          <cell r="CG182">
            <v>1986.5</v>
          </cell>
          <cell r="CH182">
            <v>101</v>
          </cell>
          <cell r="CI182">
            <v>0</v>
          </cell>
          <cell r="CJ182">
            <v>102.9</v>
          </cell>
          <cell r="CK182">
            <v>102.9</v>
          </cell>
          <cell r="CL182">
            <v>-1.846</v>
          </cell>
        </row>
        <row r="183">
          <cell r="A183">
            <v>180</v>
          </cell>
          <cell r="B183" t="str">
            <v>008651</v>
          </cell>
        </row>
        <row r="183">
          <cell r="F183" t="str">
            <v>29</v>
          </cell>
          <cell r="G183" t="str">
            <v>06</v>
          </cell>
          <cell r="H183" t="str">
            <v>TRẦN NGỌC ÁNH</v>
          </cell>
          <cell r="I183" t="str">
            <v>NGUYỄN HẢI ĐĂNG</v>
          </cell>
          <cell r="J183" t="str">
            <v>Đồng hồ đo nước lạnh cơ khí</v>
          </cell>
          <cell r="K183" t="str">
            <v>MWN50-08</v>
          </cell>
        </row>
        <row r="183">
          <cell r="M183" t="str">
            <v>79878609</v>
          </cell>
        </row>
        <row r="183">
          <cell r="O183" t="str">
            <v>Apator Powogaz S.A. - Ba Lan</v>
          </cell>
          <cell r="P183">
            <v>50</v>
          </cell>
          <cell r="Q183">
            <v>40</v>
          </cell>
          <cell r="R183">
            <v>0.64</v>
          </cell>
          <cell r="S183">
            <v>0.4</v>
          </cell>
          <cell r="T183">
            <v>2</v>
          </cell>
          <cell r="U183">
            <v>100</v>
          </cell>
          <cell r="V183">
            <v>0.5</v>
          </cell>
        </row>
        <row r="183">
          <cell r="Z183" t="str">
            <v>PDM 2433-2020</v>
          </cell>
          <cell r="AA183" t="str">
            <v>3A 589320</v>
          </cell>
          <cell r="AB183" t="str">
            <v>29/6/2024</v>
          </cell>
          <cell r="AC183" t="str">
            <v>30-6-2029</v>
          </cell>
          <cell r="AD183" t="str">
            <v>CÔNG TY CỔ PHẦN KINH DOANH NƯỚC SẠCH HẢI DƯƠNG</v>
          </cell>
          <cell r="AE183" t="str">
            <v>CÔNG TY CỔ PHẦN KINH DOANH NƯỚC SẠCH HẢI DƯƠNG</v>
          </cell>
          <cell r="AF183" t="str">
            <v>Số 10, Đường Hồng Quang, Phường Quang Trung, Thành phố Hải Dương, Tỉnh Hải Dương, Việt Nam</v>
          </cell>
          <cell r="AG183" t="str">
            <v>SonNguyen</v>
          </cell>
          <cell r="AH183">
            <v>29</v>
          </cell>
          <cell r="AI183">
            <v>67</v>
          </cell>
          <cell r="AJ183">
            <v>6</v>
          </cell>
          <cell r="AK183">
            <v>14</v>
          </cell>
          <cell r="AL183">
            <v>497</v>
          </cell>
          <cell r="AM183">
            <v>1211.5</v>
          </cell>
          <cell r="AN183">
            <v>1708.5</v>
          </cell>
          <cell r="AO183">
            <v>497</v>
          </cell>
          <cell r="AP183">
            <v>0</v>
          </cell>
          <cell r="AQ183">
            <v>493.1</v>
          </cell>
          <cell r="AR183">
            <v>493.1</v>
          </cell>
          <cell r="AS183">
            <v>0.791</v>
          </cell>
          <cell r="AT183">
            <v>1708.5</v>
          </cell>
          <cell r="AU183">
            <v>2211.5</v>
          </cell>
          <cell r="AV183">
            <v>503</v>
          </cell>
          <cell r="AW183">
            <v>0</v>
          </cell>
          <cell r="AX183">
            <v>500</v>
          </cell>
          <cell r="AY183">
            <v>500</v>
          </cell>
          <cell r="AZ183">
            <v>0.596</v>
          </cell>
          <cell r="BA183">
            <v>0.694</v>
          </cell>
          <cell r="BB183">
            <v>0.195</v>
          </cell>
          <cell r="BC183">
            <v>0.99306</v>
          </cell>
          <cell r="BD183">
            <v>0.64</v>
          </cell>
          <cell r="BE183">
            <v>101</v>
          </cell>
          <cell r="BF183">
            <v>2225</v>
          </cell>
          <cell r="BG183">
            <v>2326.5</v>
          </cell>
          <cell r="BH183">
            <v>101.5</v>
          </cell>
          <cell r="BI183">
            <v>0</v>
          </cell>
          <cell r="BJ183">
            <v>100</v>
          </cell>
          <cell r="BK183">
            <v>100</v>
          </cell>
          <cell r="BL183">
            <v>1.5</v>
          </cell>
          <cell r="BM183">
            <v>2326.5</v>
          </cell>
          <cell r="BN183">
            <v>2426.5</v>
          </cell>
          <cell r="BO183">
            <v>100</v>
          </cell>
          <cell r="BP183">
            <v>0</v>
          </cell>
          <cell r="BQ183">
            <v>98.2</v>
          </cell>
          <cell r="BR183">
            <v>98.2</v>
          </cell>
          <cell r="BS183">
            <v>1.833</v>
          </cell>
          <cell r="BT183">
            <v>1.667</v>
          </cell>
          <cell r="BU183">
            <v>-0.333</v>
          </cell>
          <cell r="BV183">
            <v>1.00333</v>
          </cell>
          <cell r="BW183">
            <v>0.4</v>
          </cell>
          <cell r="BX183">
            <v>101.2</v>
          </cell>
          <cell r="BY183">
            <v>2440</v>
          </cell>
          <cell r="BZ183">
            <v>2541</v>
          </cell>
          <cell r="CA183">
            <v>101</v>
          </cell>
          <cell r="CB183">
            <v>0</v>
          </cell>
          <cell r="CC183">
            <v>103</v>
          </cell>
          <cell r="CD183">
            <v>103</v>
          </cell>
          <cell r="CE183">
            <v>-1.942</v>
          </cell>
          <cell r="CF183">
            <v>2541</v>
          </cell>
          <cell r="CG183">
            <v>2641.5</v>
          </cell>
          <cell r="CH183">
            <v>100.5</v>
          </cell>
          <cell r="CI183">
            <v>0</v>
          </cell>
          <cell r="CJ183">
            <v>102.2</v>
          </cell>
          <cell r="CK183">
            <v>102.2</v>
          </cell>
          <cell r="CL183">
            <v>-1.663</v>
          </cell>
        </row>
        <row r="184">
          <cell r="A184">
            <v>181</v>
          </cell>
          <cell r="B184" t="str">
            <v>008652</v>
          </cell>
        </row>
        <row r="184">
          <cell r="F184" t="str">
            <v>29</v>
          </cell>
          <cell r="G184" t="str">
            <v>06</v>
          </cell>
          <cell r="H184" t="str">
            <v>TRẦN NGỌC ÁNH</v>
          </cell>
          <cell r="I184" t="str">
            <v>NGUYỄN HẢI ĐĂNG</v>
          </cell>
          <cell r="J184" t="str">
            <v>Đồng hồ đo nước lạnh cơ khí</v>
          </cell>
          <cell r="K184" t="str">
            <v>MWN50-08</v>
          </cell>
        </row>
        <row r="184">
          <cell r="M184" t="str">
            <v>79878644</v>
          </cell>
        </row>
        <row r="184">
          <cell r="O184" t="str">
            <v>Apator Powogaz S.A. - Ba Lan</v>
          </cell>
          <cell r="P184">
            <v>50</v>
          </cell>
          <cell r="Q184">
            <v>40</v>
          </cell>
          <cell r="R184">
            <v>0.64</v>
          </cell>
          <cell r="S184">
            <v>0.4</v>
          </cell>
          <cell r="T184">
            <v>2</v>
          </cell>
          <cell r="U184">
            <v>100</v>
          </cell>
          <cell r="V184">
            <v>0.5</v>
          </cell>
        </row>
        <row r="184">
          <cell r="Z184" t="str">
            <v>PDM 2433-2020</v>
          </cell>
          <cell r="AA184" t="str">
            <v>3A 589321</v>
          </cell>
          <cell r="AB184" t="str">
            <v>29/6/2024</v>
          </cell>
          <cell r="AC184" t="str">
            <v>30-6-2029</v>
          </cell>
          <cell r="AD184" t="str">
            <v>CÔNG TY CỔ PHẦN KINH DOANH NƯỚC SẠCH HẢI DƯƠNG</v>
          </cell>
          <cell r="AE184" t="str">
            <v>CÔNG TY CỔ PHẦN KINH DOANH NƯỚC SẠCH HẢI DƯƠNG</v>
          </cell>
          <cell r="AF184" t="str">
            <v>Số 10, Đường Hồng Quang, Phường Quang Trung, Thành phố Hải Dương, Tỉnh Hải Dương, Việt Nam</v>
          </cell>
          <cell r="AG184" t="str">
            <v>SonNguyen</v>
          </cell>
          <cell r="AH184">
            <v>29</v>
          </cell>
          <cell r="AI184">
            <v>67</v>
          </cell>
          <cell r="AJ184">
            <v>6</v>
          </cell>
          <cell r="AK184">
            <v>14</v>
          </cell>
          <cell r="AL184">
            <v>497</v>
          </cell>
          <cell r="AM184">
            <v>274</v>
          </cell>
          <cell r="AN184">
            <v>771</v>
          </cell>
          <cell r="AO184">
            <v>497</v>
          </cell>
          <cell r="AP184">
            <v>0</v>
          </cell>
          <cell r="AQ184">
            <v>488.1</v>
          </cell>
          <cell r="AR184">
            <v>488.1</v>
          </cell>
          <cell r="AS184">
            <v>1.823</v>
          </cell>
          <cell r="AT184">
            <v>771</v>
          </cell>
          <cell r="AU184">
            <v>1277</v>
          </cell>
          <cell r="AV184">
            <v>506</v>
          </cell>
          <cell r="AW184">
            <v>0</v>
          </cell>
          <cell r="AX184">
            <v>498.1</v>
          </cell>
          <cell r="AY184">
            <v>498.1</v>
          </cell>
          <cell r="AZ184">
            <v>1.561</v>
          </cell>
          <cell r="BA184">
            <v>1.692</v>
          </cell>
          <cell r="BB184">
            <v>0.262</v>
          </cell>
          <cell r="BC184">
            <v>0.98308</v>
          </cell>
          <cell r="BD184">
            <v>0.64</v>
          </cell>
          <cell r="BE184">
            <v>100.2</v>
          </cell>
          <cell r="BF184">
            <v>1293.5</v>
          </cell>
          <cell r="BG184">
            <v>1393.5</v>
          </cell>
          <cell r="BH184">
            <v>100</v>
          </cell>
          <cell r="BI184">
            <v>0</v>
          </cell>
          <cell r="BJ184">
            <v>101.6</v>
          </cell>
          <cell r="BK184">
            <v>101.6</v>
          </cell>
          <cell r="BL184">
            <v>-1.575</v>
          </cell>
          <cell r="BM184">
            <v>1393.5</v>
          </cell>
          <cell r="BN184">
            <v>1493</v>
          </cell>
          <cell r="BO184">
            <v>99.5</v>
          </cell>
          <cell r="BP184">
            <v>0</v>
          </cell>
          <cell r="BQ184">
            <v>100.8</v>
          </cell>
          <cell r="BR184">
            <v>100.8</v>
          </cell>
          <cell r="BS184">
            <v>-1.29</v>
          </cell>
          <cell r="BT184">
            <v>-1.433</v>
          </cell>
          <cell r="BU184">
            <v>-0.285</v>
          </cell>
          <cell r="BV184">
            <v>1.00285</v>
          </cell>
          <cell r="BW184">
            <v>0.4</v>
          </cell>
          <cell r="BX184">
            <v>101</v>
          </cell>
          <cell r="BY184">
            <v>1500.5</v>
          </cell>
          <cell r="BZ184">
            <v>1600.5</v>
          </cell>
          <cell r="CA184">
            <v>100</v>
          </cell>
          <cell r="CB184">
            <v>0</v>
          </cell>
          <cell r="CC184">
            <v>98.6</v>
          </cell>
          <cell r="CD184">
            <v>98.6</v>
          </cell>
          <cell r="CE184">
            <v>1.42</v>
          </cell>
          <cell r="CF184">
            <v>1600.5</v>
          </cell>
          <cell r="CG184">
            <v>1700.5</v>
          </cell>
          <cell r="CH184">
            <v>100</v>
          </cell>
          <cell r="CI184">
            <v>0</v>
          </cell>
          <cell r="CJ184">
            <v>98.7</v>
          </cell>
          <cell r="CK184">
            <v>98.7</v>
          </cell>
          <cell r="CL184">
            <v>1.317</v>
          </cell>
        </row>
        <row r="185">
          <cell r="A185">
            <v>182</v>
          </cell>
          <cell r="B185" t="str">
            <v>008653</v>
          </cell>
        </row>
        <row r="185">
          <cell r="F185" t="str">
            <v>29</v>
          </cell>
          <cell r="G185" t="str">
            <v>06</v>
          </cell>
          <cell r="H185" t="str">
            <v>TRẦN NGỌC ÁNH</v>
          </cell>
          <cell r="I185" t="str">
            <v>NGUYỄN HẢI ĐĂNG</v>
          </cell>
          <cell r="J185" t="str">
            <v>Đồng hồ đo nước lạnh cơ khí</v>
          </cell>
          <cell r="K185" t="str">
            <v>MWN50-08</v>
          </cell>
        </row>
        <row r="185">
          <cell r="M185" t="str">
            <v>79878642</v>
          </cell>
        </row>
        <row r="185">
          <cell r="O185" t="str">
            <v>Apator Powogaz S.A. - Ba Lan</v>
          </cell>
          <cell r="P185">
            <v>50</v>
          </cell>
          <cell r="Q185">
            <v>40</v>
          </cell>
          <cell r="R185">
            <v>0.64</v>
          </cell>
          <cell r="S185">
            <v>0.4</v>
          </cell>
          <cell r="T185">
            <v>2</v>
          </cell>
          <cell r="U185">
            <v>100</v>
          </cell>
          <cell r="V185">
            <v>0.5</v>
          </cell>
        </row>
        <row r="185">
          <cell r="Z185" t="str">
            <v>PDM 2433-2020</v>
          </cell>
          <cell r="AA185" t="str">
            <v>3A 589322</v>
          </cell>
          <cell r="AB185" t="str">
            <v>29/6/2024</v>
          </cell>
          <cell r="AC185" t="str">
            <v>30-6-2029</v>
          </cell>
          <cell r="AD185" t="str">
            <v>CÔNG TY CỔ PHẦN KINH DOANH NƯỚC SẠCH HẢI DƯƠNG</v>
          </cell>
          <cell r="AE185" t="str">
            <v>CÔNG TY CỔ PHẦN KINH DOANH NƯỚC SẠCH HẢI DƯƠNG</v>
          </cell>
          <cell r="AF185" t="str">
            <v>Số 10, Đường Hồng Quang, Phường Quang Trung, Thành phố Hải Dương, Tỉnh Hải Dương, Việt Nam</v>
          </cell>
          <cell r="AG185" t="str">
            <v>SonNguyen</v>
          </cell>
          <cell r="AH185">
            <v>29</v>
          </cell>
          <cell r="AI185">
            <v>67</v>
          </cell>
          <cell r="AJ185">
            <v>6</v>
          </cell>
          <cell r="AK185">
            <v>14</v>
          </cell>
          <cell r="AL185">
            <v>504</v>
          </cell>
          <cell r="AM185">
            <v>953.5</v>
          </cell>
          <cell r="AN185">
            <v>1454.5</v>
          </cell>
          <cell r="AO185">
            <v>501</v>
          </cell>
          <cell r="AP185">
            <v>0</v>
          </cell>
          <cell r="AQ185">
            <v>495.9</v>
          </cell>
          <cell r="AR185">
            <v>495.9</v>
          </cell>
          <cell r="AS185">
            <v>1.028</v>
          </cell>
          <cell r="AT185">
            <v>1454.5</v>
          </cell>
          <cell r="AU185">
            <v>1958.5</v>
          </cell>
          <cell r="AV185">
            <v>504</v>
          </cell>
          <cell r="AW185">
            <v>0</v>
          </cell>
          <cell r="AX185">
            <v>500.4</v>
          </cell>
          <cell r="AY185">
            <v>500.4</v>
          </cell>
          <cell r="AZ185">
            <v>0.714</v>
          </cell>
          <cell r="BA185">
            <v>0.871</v>
          </cell>
          <cell r="BB185">
            <v>0.314</v>
          </cell>
          <cell r="BC185">
            <v>0.99129</v>
          </cell>
          <cell r="BD185">
            <v>0.64</v>
          </cell>
          <cell r="BE185">
            <v>101.4</v>
          </cell>
          <cell r="BF185">
            <v>1985.5</v>
          </cell>
          <cell r="BG185">
            <v>2085</v>
          </cell>
          <cell r="BH185">
            <v>99.5</v>
          </cell>
          <cell r="BI185">
            <v>0</v>
          </cell>
          <cell r="BJ185">
            <v>100.7</v>
          </cell>
          <cell r="BK185">
            <v>100.7</v>
          </cell>
          <cell r="BL185">
            <v>-1.192</v>
          </cell>
          <cell r="BM185">
            <v>2085</v>
          </cell>
          <cell r="BN185">
            <v>2184.5</v>
          </cell>
          <cell r="BO185">
            <v>99.5</v>
          </cell>
          <cell r="BP185">
            <v>0</v>
          </cell>
          <cell r="BQ185">
            <v>100.8</v>
          </cell>
          <cell r="BR185">
            <v>100.8</v>
          </cell>
          <cell r="BS185">
            <v>-1.29</v>
          </cell>
          <cell r="BT185">
            <v>-1.241</v>
          </cell>
          <cell r="BU185">
            <v>0.098</v>
          </cell>
          <cell r="BV185">
            <v>0.99902</v>
          </cell>
          <cell r="BW185">
            <v>0.4</v>
          </cell>
          <cell r="BX185">
            <v>99.6</v>
          </cell>
          <cell r="BY185">
            <v>2194</v>
          </cell>
          <cell r="BZ185">
            <v>2293.5</v>
          </cell>
          <cell r="CA185">
            <v>99.5</v>
          </cell>
          <cell r="CB185">
            <v>0</v>
          </cell>
          <cell r="CC185">
            <v>99</v>
          </cell>
          <cell r="CD185">
            <v>99</v>
          </cell>
          <cell r="CE185">
            <v>0.505</v>
          </cell>
          <cell r="CF185">
            <v>2293.5</v>
          </cell>
          <cell r="CG185">
            <v>2393.5</v>
          </cell>
          <cell r="CH185">
            <v>100</v>
          </cell>
          <cell r="CI185">
            <v>0</v>
          </cell>
          <cell r="CJ185">
            <v>99.3</v>
          </cell>
          <cell r="CK185">
            <v>99.3</v>
          </cell>
          <cell r="CL185">
            <v>0.705</v>
          </cell>
        </row>
        <row r="186">
          <cell r="A186">
            <v>183</v>
          </cell>
          <cell r="B186" t="str">
            <v>008654</v>
          </cell>
        </row>
        <row r="186">
          <cell r="F186" t="str">
            <v>29</v>
          </cell>
          <cell r="G186" t="str">
            <v>06</v>
          </cell>
          <cell r="H186" t="str">
            <v>TRẦN NGỌC ÁNH</v>
          </cell>
          <cell r="I186" t="str">
            <v>NGUYỄN HẢI ĐĂNG</v>
          </cell>
          <cell r="J186" t="str">
            <v>Đồng hồ đo nước lạnh cơ khí</v>
          </cell>
          <cell r="K186" t="str">
            <v>MWN50-08</v>
          </cell>
        </row>
        <row r="186">
          <cell r="M186" t="str">
            <v>79878648</v>
          </cell>
        </row>
        <row r="186">
          <cell r="O186" t="str">
            <v>Apator Powogaz S.A. - Ba Lan</v>
          </cell>
          <cell r="P186">
            <v>50</v>
          </cell>
          <cell r="Q186">
            <v>40</v>
          </cell>
          <cell r="R186">
            <v>0.64</v>
          </cell>
          <cell r="S186">
            <v>0.4</v>
          </cell>
          <cell r="T186">
            <v>2</v>
          </cell>
          <cell r="U186">
            <v>100</v>
          </cell>
          <cell r="V186">
            <v>0.5</v>
          </cell>
        </row>
        <row r="186">
          <cell r="Z186" t="str">
            <v>PDM 2433-2020</v>
          </cell>
          <cell r="AA186" t="str">
            <v>3A 589500</v>
          </cell>
          <cell r="AB186" t="str">
            <v>29/6/2024</v>
          </cell>
          <cell r="AC186" t="str">
            <v>30-6-2029</v>
          </cell>
          <cell r="AD186" t="str">
            <v>CÔNG TY CỔ PHẦN KINH DOANH NƯỚC SẠCH HẢI DƯƠNG</v>
          </cell>
          <cell r="AE186" t="str">
            <v>CÔNG TY CỔ PHẦN KINH DOANH NƯỚC SẠCH HẢI DƯƠNG</v>
          </cell>
          <cell r="AF186" t="str">
            <v>Số 10, Đường Hồng Quang, Phường Quang Trung, Thành phố Hải Dương, Tỉnh Hải Dương, Việt Nam</v>
          </cell>
          <cell r="AG186" t="str">
            <v>SonNguyen</v>
          </cell>
          <cell r="AH186">
            <v>29</v>
          </cell>
          <cell r="AI186">
            <v>67</v>
          </cell>
          <cell r="AJ186">
            <v>6</v>
          </cell>
          <cell r="AK186">
            <v>14</v>
          </cell>
          <cell r="AL186">
            <v>497</v>
          </cell>
          <cell r="AM186">
            <v>381.5</v>
          </cell>
          <cell r="AN186">
            <v>884.5</v>
          </cell>
          <cell r="AO186">
            <v>503</v>
          </cell>
          <cell r="AP186">
            <v>0</v>
          </cell>
          <cell r="AQ186">
            <v>499.8</v>
          </cell>
          <cell r="AR186">
            <v>499.8</v>
          </cell>
          <cell r="AS186">
            <v>0.64</v>
          </cell>
          <cell r="AT186">
            <v>884.5</v>
          </cell>
          <cell r="AU186">
            <v>1381.5</v>
          </cell>
          <cell r="AV186">
            <v>497</v>
          </cell>
          <cell r="AW186">
            <v>0</v>
          </cell>
          <cell r="AX186">
            <v>493.9</v>
          </cell>
          <cell r="AY186">
            <v>493.9</v>
          </cell>
          <cell r="AZ186">
            <v>0.624</v>
          </cell>
          <cell r="BA186">
            <v>0.632</v>
          </cell>
          <cell r="BB186">
            <v>0.016</v>
          </cell>
          <cell r="BC186">
            <v>0.99368</v>
          </cell>
          <cell r="BD186">
            <v>0.64</v>
          </cell>
          <cell r="BE186">
            <v>100.4</v>
          </cell>
          <cell r="BF186">
            <v>1393.5</v>
          </cell>
          <cell r="BG186">
            <v>1494.5</v>
          </cell>
          <cell r="BH186">
            <v>101</v>
          </cell>
          <cell r="BI186">
            <v>0</v>
          </cell>
          <cell r="BJ186">
            <v>99.9</v>
          </cell>
          <cell r="BK186">
            <v>99.9</v>
          </cell>
          <cell r="BL186">
            <v>1.101</v>
          </cell>
          <cell r="BM186">
            <v>1494.5</v>
          </cell>
          <cell r="BN186">
            <v>1595</v>
          </cell>
          <cell r="BO186">
            <v>100.5</v>
          </cell>
          <cell r="BP186">
            <v>0</v>
          </cell>
          <cell r="BQ186">
            <v>99.2</v>
          </cell>
          <cell r="BR186">
            <v>99.2</v>
          </cell>
          <cell r="BS186">
            <v>1.31</v>
          </cell>
          <cell r="BT186">
            <v>1.206</v>
          </cell>
          <cell r="BU186">
            <v>-0.209</v>
          </cell>
          <cell r="BV186">
            <v>1.00209</v>
          </cell>
          <cell r="BW186">
            <v>0.4</v>
          </cell>
          <cell r="BX186">
            <v>99.4</v>
          </cell>
          <cell r="BY186">
            <v>1612</v>
          </cell>
          <cell r="BZ186">
            <v>1712</v>
          </cell>
          <cell r="CA186">
            <v>100</v>
          </cell>
          <cell r="CB186">
            <v>0</v>
          </cell>
          <cell r="CC186">
            <v>104.1</v>
          </cell>
          <cell r="CD186">
            <v>104.1</v>
          </cell>
          <cell r="CE186">
            <v>-3.939</v>
          </cell>
          <cell r="CF186">
            <v>1712</v>
          </cell>
          <cell r="CG186">
            <v>1813</v>
          </cell>
          <cell r="CH186">
            <v>101</v>
          </cell>
          <cell r="CI186">
            <v>0</v>
          </cell>
          <cell r="CJ186">
            <v>104.9</v>
          </cell>
          <cell r="CK186">
            <v>104.9</v>
          </cell>
          <cell r="CL186">
            <v>-3.718</v>
          </cell>
        </row>
        <row r="187">
          <cell r="A187">
            <v>184</v>
          </cell>
          <cell r="B187" t="str">
            <v>008655</v>
          </cell>
        </row>
        <row r="187">
          <cell r="F187" t="str">
            <v>29</v>
          </cell>
          <cell r="G187" t="str">
            <v>06</v>
          </cell>
          <cell r="H187" t="str">
            <v>TRẦN NGỌC ÁNH</v>
          </cell>
          <cell r="I187" t="str">
            <v>NGUYỄN HẢI ĐĂNG</v>
          </cell>
          <cell r="J187" t="str">
            <v>Đồng hồ đo nước lạnh cơ khí</v>
          </cell>
          <cell r="K187" t="str">
            <v>MWN50-08</v>
          </cell>
        </row>
        <row r="187">
          <cell r="M187" t="str">
            <v>79878630</v>
          </cell>
        </row>
        <row r="187">
          <cell r="O187" t="str">
            <v>Apator Powogaz S.A. - Ba Lan</v>
          </cell>
          <cell r="P187">
            <v>50</v>
          </cell>
          <cell r="Q187">
            <v>40</v>
          </cell>
          <cell r="R187">
            <v>0.64</v>
          </cell>
          <cell r="S187">
            <v>0.4</v>
          </cell>
          <cell r="T187">
            <v>2</v>
          </cell>
          <cell r="U187">
            <v>100</v>
          </cell>
          <cell r="V187">
            <v>0.5</v>
          </cell>
        </row>
        <row r="187">
          <cell r="Z187" t="str">
            <v>PDM 2433-2020</v>
          </cell>
          <cell r="AA187" t="str">
            <v>3A 589496</v>
          </cell>
          <cell r="AB187" t="str">
            <v>29/6/2024</v>
          </cell>
          <cell r="AC187" t="str">
            <v>30-6-2029</v>
          </cell>
          <cell r="AD187" t="str">
            <v>CÔNG TY CỔ PHẦN KINH DOANH NƯỚC SẠCH HẢI DƯƠNG</v>
          </cell>
          <cell r="AE187" t="str">
            <v>CÔNG TY CỔ PHẦN KINH DOANH NƯỚC SẠCH HẢI DƯƠNG</v>
          </cell>
          <cell r="AF187" t="str">
            <v>Số 10, Đường Hồng Quang, Phường Quang Trung, Thành phố Hải Dương, Tỉnh Hải Dương, Việt Nam</v>
          </cell>
          <cell r="AG187" t="str">
            <v>SonNguyen</v>
          </cell>
          <cell r="AH187">
            <v>29</v>
          </cell>
          <cell r="AI187">
            <v>67</v>
          </cell>
          <cell r="AJ187">
            <v>6</v>
          </cell>
          <cell r="AK187">
            <v>14</v>
          </cell>
          <cell r="AL187">
            <v>501</v>
          </cell>
          <cell r="AM187">
            <v>321</v>
          </cell>
          <cell r="AN187">
            <v>824</v>
          </cell>
          <cell r="AO187">
            <v>503</v>
          </cell>
          <cell r="AP187">
            <v>0</v>
          </cell>
          <cell r="AQ187">
            <v>503.1</v>
          </cell>
          <cell r="AR187">
            <v>503.1</v>
          </cell>
          <cell r="AS187">
            <v>-0.02</v>
          </cell>
          <cell r="AT187">
            <v>824</v>
          </cell>
          <cell r="AU187">
            <v>1328</v>
          </cell>
          <cell r="AV187">
            <v>504</v>
          </cell>
          <cell r="AW187">
            <v>0</v>
          </cell>
          <cell r="AX187">
            <v>503.7</v>
          </cell>
          <cell r="AY187">
            <v>503.7</v>
          </cell>
          <cell r="AZ187">
            <v>0.06</v>
          </cell>
          <cell r="BA187">
            <v>0.02</v>
          </cell>
          <cell r="BB187">
            <v>-0.08</v>
          </cell>
          <cell r="BC187">
            <v>0.9998</v>
          </cell>
          <cell r="BD187">
            <v>0.64</v>
          </cell>
          <cell r="BE187">
            <v>100.4</v>
          </cell>
          <cell r="BF187">
            <v>1354</v>
          </cell>
          <cell r="BG187">
            <v>1454</v>
          </cell>
          <cell r="BH187">
            <v>100</v>
          </cell>
          <cell r="BI187">
            <v>0</v>
          </cell>
          <cell r="BJ187">
            <v>99.1</v>
          </cell>
          <cell r="BK187">
            <v>99.1</v>
          </cell>
          <cell r="BL187">
            <v>0.908</v>
          </cell>
          <cell r="BM187">
            <v>1454</v>
          </cell>
          <cell r="BN187">
            <v>1554.5</v>
          </cell>
          <cell r="BO187">
            <v>100.5</v>
          </cell>
          <cell r="BP187">
            <v>0</v>
          </cell>
          <cell r="BQ187">
            <v>99.2</v>
          </cell>
          <cell r="BR187">
            <v>99.2</v>
          </cell>
          <cell r="BS187">
            <v>1.31</v>
          </cell>
          <cell r="BT187">
            <v>1.109</v>
          </cell>
          <cell r="BU187">
            <v>-0.402</v>
          </cell>
          <cell r="BV187">
            <v>1.00402</v>
          </cell>
          <cell r="BW187">
            <v>0.4</v>
          </cell>
          <cell r="BX187">
            <v>101.2</v>
          </cell>
          <cell r="BY187">
            <v>1568.5</v>
          </cell>
          <cell r="BZ187">
            <v>1669</v>
          </cell>
          <cell r="CA187">
            <v>100.5</v>
          </cell>
          <cell r="CB187">
            <v>0</v>
          </cell>
          <cell r="CC187">
            <v>102.5</v>
          </cell>
          <cell r="CD187">
            <v>102.5</v>
          </cell>
          <cell r="CE187">
            <v>-1.951</v>
          </cell>
          <cell r="CF187">
            <v>1669</v>
          </cell>
          <cell r="CG187">
            <v>1769</v>
          </cell>
          <cell r="CH187">
            <v>100</v>
          </cell>
          <cell r="CI187">
            <v>0</v>
          </cell>
          <cell r="CJ187">
            <v>101.7</v>
          </cell>
          <cell r="CK187">
            <v>101.7</v>
          </cell>
          <cell r="CL187">
            <v>-1.672</v>
          </cell>
        </row>
        <row r="188">
          <cell r="A188">
            <v>185</v>
          </cell>
          <cell r="B188" t="str">
            <v>008656</v>
          </cell>
        </row>
        <row r="188">
          <cell r="F188" t="str">
            <v>29</v>
          </cell>
          <cell r="G188" t="str">
            <v>06</v>
          </cell>
          <cell r="H188" t="str">
            <v>TRẦN NGỌC ÁNH</v>
          </cell>
          <cell r="I188" t="str">
            <v>NGUYỄN HẢI ĐĂNG</v>
          </cell>
          <cell r="J188" t="str">
            <v>Đồng hồ đo nước lạnh cơ khí</v>
          </cell>
          <cell r="K188" t="str">
            <v>MWN50-08</v>
          </cell>
        </row>
        <row r="188">
          <cell r="M188" t="str">
            <v>79878611</v>
          </cell>
        </row>
        <row r="188">
          <cell r="O188" t="str">
            <v>Apator Powogaz S.A. - Ba Lan</v>
          </cell>
          <cell r="P188">
            <v>50</v>
          </cell>
          <cell r="Q188">
            <v>40</v>
          </cell>
          <cell r="R188">
            <v>0.64</v>
          </cell>
          <cell r="S188">
            <v>0.4</v>
          </cell>
          <cell r="T188">
            <v>2</v>
          </cell>
          <cell r="U188">
            <v>100</v>
          </cell>
          <cell r="V188">
            <v>0.5</v>
          </cell>
        </row>
        <row r="188">
          <cell r="Z188" t="str">
            <v>PDM 2433-2020</v>
          </cell>
          <cell r="AA188" t="str">
            <v>3A 589497</v>
          </cell>
          <cell r="AB188" t="str">
            <v>29/6/2024</v>
          </cell>
          <cell r="AC188" t="str">
            <v>30-6-2029</v>
          </cell>
          <cell r="AD188" t="str">
            <v>CÔNG TY CỔ PHẦN KINH DOANH NƯỚC SẠCH HẢI DƯƠNG</v>
          </cell>
          <cell r="AE188" t="str">
            <v>CÔNG TY CỔ PHẦN KINH DOANH NƯỚC SẠCH HẢI DƯƠNG</v>
          </cell>
          <cell r="AF188" t="str">
            <v>Số 10, Đường Hồng Quang, Phường Quang Trung, Thành phố Hải Dương, Tỉnh Hải Dương, Việt Nam</v>
          </cell>
          <cell r="AG188" t="str">
            <v>SonNguyen</v>
          </cell>
          <cell r="AH188">
            <v>29</v>
          </cell>
          <cell r="AI188">
            <v>67</v>
          </cell>
          <cell r="AJ188">
            <v>6</v>
          </cell>
          <cell r="AK188">
            <v>14</v>
          </cell>
          <cell r="AL188">
            <v>502</v>
          </cell>
          <cell r="AM188">
            <v>1169</v>
          </cell>
          <cell r="AN188">
            <v>1674</v>
          </cell>
          <cell r="AO188">
            <v>505</v>
          </cell>
          <cell r="AP188">
            <v>0</v>
          </cell>
          <cell r="AQ188">
            <v>511.1</v>
          </cell>
          <cell r="AR188">
            <v>511.1</v>
          </cell>
          <cell r="AS188">
            <v>-1.194</v>
          </cell>
          <cell r="AT188">
            <v>1674</v>
          </cell>
          <cell r="AU188">
            <v>2172</v>
          </cell>
          <cell r="AV188">
            <v>498</v>
          </cell>
          <cell r="AW188">
            <v>0</v>
          </cell>
          <cell r="AX188">
            <v>503.8</v>
          </cell>
          <cell r="AY188">
            <v>503.8</v>
          </cell>
          <cell r="AZ188">
            <v>-1.165</v>
          </cell>
          <cell r="BA188">
            <v>-1.18</v>
          </cell>
          <cell r="BB188">
            <v>-0.029</v>
          </cell>
          <cell r="BC188">
            <v>1.0118</v>
          </cell>
          <cell r="BD188">
            <v>0.64</v>
          </cell>
          <cell r="BE188">
            <v>101.2</v>
          </cell>
          <cell r="BF188">
            <v>2204</v>
          </cell>
          <cell r="BG188">
            <v>2303.5</v>
          </cell>
          <cell r="BH188">
            <v>99.5</v>
          </cell>
          <cell r="BI188">
            <v>0</v>
          </cell>
          <cell r="BJ188">
            <v>99.7</v>
          </cell>
          <cell r="BK188">
            <v>99.7</v>
          </cell>
          <cell r="BL188">
            <v>-0.201</v>
          </cell>
          <cell r="BM188">
            <v>2303.5</v>
          </cell>
          <cell r="BN188">
            <v>2403.5</v>
          </cell>
          <cell r="BO188">
            <v>100</v>
          </cell>
          <cell r="BP188">
            <v>0</v>
          </cell>
          <cell r="BQ188">
            <v>100.2</v>
          </cell>
          <cell r="BR188">
            <v>100.2</v>
          </cell>
          <cell r="BS188">
            <v>-0.2</v>
          </cell>
          <cell r="BT188">
            <v>-0.201</v>
          </cell>
          <cell r="BU188">
            <v>-0.001</v>
          </cell>
          <cell r="BV188">
            <v>1.00001</v>
          </cell>
          <cell r="BW188">
            <v>0.4</v>
          </cell>
          <cell r="BX188">
            <v>100.2</v>
          </cell>
          <cell r="BY188">
            <v>2414</v>
          </cell>
          <cell r="BZ188">
            <v>2515.5</v>
          </cell>
          <cell r="CA188">
            <v>101.5</v>
          </cell>
          <cell r="CB188">
            <v>0</v>
          </cell>
          <cell r="CC188">
            <v>102.7</v>
          </cell>
          <cell r="CD188">
            <v>102.7</v>
          </cell>
          <cell r="CE188">
            <v>-1.168</v>
          </cell>
          <cell r="CF188">
            <v>2515.5</v>
          </cell>
          <cell r="CG188">
            <v>2616.5</v>
          </cell>
          <cell r="CH188">
            <v>101</v>
          </cell>
          <cell r="CI188">
            <v>0</v>
          </cell>
          <cell r="CJ188">
            <v>101.8</v>
          </cell>
          <cell r="CK188">
            <v>101.8</v>
          </cell>
          <cell r="CL188">
            <v>-0.786</v>
          </cell>
        </row>
        <row r="189">
          <cell r="A189">
            <v>186</v>
          </cell>
          <cell r="B189" t="str">
            <v>008657</v>
          </cell>
        </row>
        <row r="189">
          <cell r="F189" t="str">
            <v>29</v>
          </cell>
          <cell r="G189" t="str">
            <v>06</v>
          </cell>
          <cell r="H189" t="str">
            <v>TRẦN NGỌC ÁNH</v>
          </cell>
          <cell r="I189" t="str">
            <v>NGUYỄN HẢI ĐĂNG</v>
          </cell>
          <cell r="J189" t="str">
            <v>Đồng hồ đo nước lạnh cơ khí</v>
          </cell>
          <cell r="K189" t="str">
            <v>MWN50-08</v>
          </cell>
        </row>
        <row r="189">
          <cell r="M189" t="str">
            <v>79878650</v>
          </cell>
        </row>
        <row r="189">
          <cell r="O189" t="str">
            <v>Apator Powogaz S.A. - Ba Lan</v>
          </cell>
          <cell r="P189">
            <v>50</v>
          </cell>
          <cell r="Q189">
            <v>40</v>
          </cell>
          <cell r="R189">
            <v>0.64</v>
          </cell>
          <cell r="S189">
            <v>0.4</v>
          </cell>
          <cell r="T189">
            <v>2</v>
          </cell>
          <cell r="U189">
            <v>100</v>
          </cell>
          <cell r="V189">
            <v>0.5</v>
          </cell>
        </row>
        <row r="189">
          <cell r="Z189" t="str">
            <v>PDM 2433-2020</v>
          </cell>
          <cell r="AA189" t="str">
            <v>3A 589498</v>
          </cell>
          <cell r="AB189" t="str">
            <v>29/6/2024</v>
          </cell>
          <cell r="AC189" t="str">
            <v>30-6-2029</v>
          </cell>
          <cell r="AD189" t="str">
            <v>CÔNG TY CỔ PHẦN KINH DOANH NƯỚC SẠCH HẢI DƯƠNG</v>
          </cell>
          <cell r="AE189" t="str">
            <v>CÔNG TY CỔ PHẦN KINH DOANH NƯỚC SẠCH HẢI DƯƠNG</v>
          </cell>
          <cell r="AF189" t="str">
            <v>Số 10, Đường Hồng Quang, Phường Quang Trung, Thành phố Hải Dương, Tỉnh Hải Dương, Việt Nam</v>
          </cell>
          <cell r="AG189" t="str">
            <v>SonNguyen</v>
          </cell>
          <cell r="AH189">
            <v>29</v>
          </cell>
          <cell r="AI189">
            <v>67</v>
          </cell>
          <cell r="AJ189">
            <v>6</v>
          </cell>
          <cell r="AK189">
            <v>14</v>
          </cell>
          <cell r="AL189">
            <v>507</v>
          </cell>
          <cell r="AM189">
            <v>431.5</v>
          </cell>
          <cell r="AN189">
            <v>937.5</v>
          </cell>
          <cell r="AO189">
            <v>506</v>
          </cell>
          <cell r="AP189">
            <v>0</v>
          </cell>
          <cell r="AQ189">
            <v>507</v>
          </cell>
          <cell r="AR189">
            <v>507</v>
          </cell>
          <cell r="AS189">
            <v>-0.197</v>
          </cell>
          <cell r="AT189">
            <v>937.5</v>
          </cell>
          <cell r="AU189">
            <v>1434.5</v>
          </cell>
          <cell r="AV189">
            <v>497</v>
          </cell>
          <cell r="AW189">
            <v>0</v>
          </cell>
          <cell r="AX189">
            <v>498.5</v>
          </cell>
          <cell r="AY189">
            <v>498.5</v>
          </cell>
          <cell r="AZ189">
            <v>-0.302</v>
          </cell>
          <cell r="BA189">
            <v>-0.25</v>
          </cell>
          <cell r="BB189">
            <v>0.105</v>
          </cell>
          <cell r="BC189">
            <v>1.0025</v>
          </cell>
          <cell r="BD189">
            <v>0.64</v>
          </cell>
          <cell r="BE189">
            <v>99.4</v>
          </cell>
          <cell r="BF189">
            <v>1452.5</v>
          </cell>
          <cell r="BG189">
            <v>1553.5</v>
          </cell>
          <cell r="BH189">
            <v>101</v>
          </cell>
          <cell r="BI189">
            <v>0</v>
          </cell>
          <cell r="BJ189">
            <v>101.4</v>
          </cell>
          <cell r="BK189">
            <v>101.4</v>
          </cell>
          <cell r="BL189">
            <v>-0.394</v>
          </cell>
          <cell r="BM189">
            <v>1553.5</v>
          </cell>
          <cell r="BN189">
            <v>1653</v>
          </cell>
          <cell r="BO189">
            <v>99.5</v>
          </cell>
          <cell r="BP189">
            <v>0</v>
          </cell>
          <cell r="BQ189">
            <v>100</v>
          </cell>
          <cell r="BR189">
            <v>100</v>
          </cell>
          <cell r="BS189">
            <v>-0.5</v>
          </cell>
          <cell r="BT189">
            <v>-0.447</v>
          </cell>
          <cell r="BU189">
            <v>0.106</v>
          </cell>
          <cell r="BV189">
            <v>0.99894</v>
          </cell>
          <cell r="BW189">
            <v>0.4</v>
          </cell>
          <cell r="BX189">
            <v>99.6</v>
          </cell>
          <cell r="BY189">
            <v>1669</v>
          </cell>
          <cell r="BZ189">
            <v>1770</v>
          </cell>
          <cell r="CA189">
            <v>101</v>
          </cell>
          <cell r="CB189">
            <v>0</v>
          </cell>
          <cell r="CC189">
            <v>104.1</v>
          </cell>
          <cell r="CD189">
            <v>104.1</v>
          </cell>
          <cell r="CE189">
            <v>-2.978</v>
          </cell>
          <cell r="CF189">
            <v>1770</v>
          </cell>
          <cell r="CG189">
            <v>1871.5</v>
          </cell>
          <cell r="CH189">
            <v>101.5</v>
          </cell>
          <cell r="CI189">
            <v>0</v>
          </cell>
          <cell r="CJ189">
            <v>104.2</v>
          </cell>
          <cell r="CK189">
            <v>104.2</v>
          </cell>
          <cell r="CL189">
            <v>-2.591</v>
          </cell>
        </row>
        <row r="190">
          <cell r="A190">
            <v>187</v>
          </cell>
          <cell r="B190" t="str">
            <v>008658</v>
          </cell>
        </row>
        <row r="190">
          <cell r="F190" t="str">
            <v>29</v>
          </cell>
          <cell r="G190" t="str">
            <v>06</v>
          </cell>
          <cell r="H190" t="str">
            <v>TRẦN NGỌC ÁNH</v>
          </cell>
          <cell r="I190" t="str">
            <v>NGUYỄN HẢI ĐĂNG</v>
          </cell>
          <cell r="J190" t="str">
            <v>Đồng hồ đo nước lạnh cơ khí</v>
          </cell>
          <cell r="K190" t="str">
            <v>MWN50-08</v>
          </cell>
        </row>
        <row r="190">
          <cell r="M190" t="str">
            <v>79878643</v>
          </cell>
        </row>
        <row r="190">
          <cell r="O190" t="str">
            <v>Apator Powogaz S.A. - Ba Lan</v>
          </cell>
          <cell r="P190">
            <v>50</v>
          </cell>
          <cell r="Q190">
            <v>40</v>
          </cell>
          <cell r="R190">
            <v>0.64</v>
          </cell>
          <cell r="S190">
            <v>0.4</v>
          </cell>
          <cell r="T190">
            <v>2</v>
          </cell>
          <cell r="U190">
            <v>100</v>
          </cell>
          <cell r="V190">
            <v>0.5</v>
          </cell>
        </row>
        <row r="190">
          <cell r="Z190" t="str">
            <v>PDM 2433-2020</v>
          </cell>
          <cell r="AA190" t="str">
            <v>3A 589499</v>
          </cell>
          <cell r="AB190" t="str">
            <v>29/6/2024</v>
          </cell>
          <cell r="AC190" t="str">
            <v>30-6-2029</v>
          </cell>
          <cell r="AD190" t="str">
            <v>CÔNG TY CỔ PHẦN KINH DOANH NƯỚC SẠCH HẢI DƯƠNG</v>
          </cell>
          <cell r="AE190" t="str">
            <v>CÔNG TY CỔ PHẦN KINH DOANH NƯỚC SẠCH HẢI DƯƠNG</v>
          </cell>
          <cell r="AF190" t="str">
            <v>Số 10, Đường Hồng Quang, Phường Quang Trung, Thành phố Hải Dương, Tỉnh Hải Dương, Việt Nam</v>
          </cell>
          <cell r="AG190" t="str">
            <v>SonNguyen</v>
          </cell>
          <cell r="AH190">
            <v>29</v>
          </cell>
          <cell r="AI190">
            <v>67</v>
          </cell>
          <cell r="AJ190">
            <v>6</v>
          </cell>
          <cell r="AK190">
            <v>14</v>
          </cell>
          <cell r="AL190">
            <v>500</v>
          </cell>
          <cell r="AM190">
            <v>479.5</v>
          </cell>
          <cell r="AN190">
            <v>977.5</v>
          </cell>
          <cell r="AO190">
            <v>498</v>
          </cell>
          <cell r="AP190">
            <v>0</v>
          </cell>
          <cell r="AQ190">
            <v>490.4</v>
          </cell>
          <cell r="AR190">
            <v>490.4</v>
          </cell>
          <cell r="AS190">
            <v>1.55</v>
          </cell>
          <cell r="AT190">
            <v>977.5</v>
          </cell>
          <cell r="AU190">
            <v>1475.5</v>
          </cell>
          <cell r="AV190">
            <v>498</v>
          </cell>
          <cell r="AW190">
            <v>0</v>
          </cell>
          <cell r="AX190">
            <v>491.1</v>
          </cell>
          <cell r="AY190">
            <v>491.1</v>
          </cell>
          <cell r="AZ190">
            <v>1.386</v>
          </cell>
          <cell r="BA190">
            <v>1.468</v>
          </cell>
          <cell r="BB190">
            <v>0.164</v>
          </cell>
          <cell r="BC190">
            <v>0.98532</v>
          </cell>
          <cell r="BD190">
            <v>0.64</v>
          </cell>
          <cell r="BE190">
            <v>99.4</v>
          </cell>
          <cell r="BF190">
            <v>1503</v>
          </cell>
          <cell r="BG190">
            <v>1602.5</v>
          </cell>
          <cell r="BH190">
            <v>99.5</v>
          </cell>
          <cell r="BI190">
            <v>0</v>
          </cell>
          <cell r="BJ190">
            <v>98.7</v>
          </cell>
          <cell r="BK190">
            <v>98.7</v>
          </cell>
          <cell r="BL190">
            <v>0.811</v>
          </cell>
          <cell r="BM190">
            <v>1602.5</v>
          </cell>
          <cell r="BN190">
            <v>1702</v>
          </cell>
          <cell r="BO190">
            <v>99.5</v>
          </cell>
          <cell r="BP190">
            <v>0</v>
          </cell>
          <cell r="BQ190">
            <v>98.5</v>
          </cell>
          <cell r="BR190">
            <v>98.5</v>
          </cell>
          <cell r="BS190">
            <v>1.015</v>
          </cell>
          <cell r="BT190">
            <v>0.913</v>
          </cell>
          <cell r="BU190">
            <v>-0.204</v>
          </cell>
          <cell r="BV190">
            <v>1.00204</v>
          </cell>
          <cell r="BW190">
            <v>0.4</v>
          </cell>
          <cell r="BX190">
            <v>99.4</v>
          </cell>
          <cell r="BY190">
            <v>1711.5</v>
          </cell>
          <cell r="BZ190">
            <v>1812</v>
          </cell>
          <cell r="CA190">
            <v>100.5</v>
          </cell>
          <cell r="CB190">
            <v>0</v>
          </cell>
          <cell r="CC190">
            <v>104.8</v>
          </cell>
          <cell r="CD190">
            <v>104.8</v>
          </cell>
          <cell r="CE190">
            <v>-4.103</v>
          </cell>
          <cell r="CF190">
            <v>1812</v>
          </cell>
          <cell r="CG190">
            <v>1912.5</v>
          </cell>
          <cell r="CH190">
            <v>100.5</v>
          </cell>
          <cell r="CI190">
            <v>0</v>
          </cell>
          <cell r="CJ190">
            <v>104.7</v>
          </cell>
          <cell r="CK190">
            <v>104.7</v>
          </cell>
          <cell r="CL190">
            <v>-4.011</v>
          </cell>
        </row>
        <row r="191">
          <cell r="A191">
            <v>188</v>
          </cell>
          <cell r="B191" t="str">
            <v>008659</v>
          </cell>
        </row>
        <row r="191">
          <cell r="F191" t="str">
            <v>29</v>
          </cell>
          <cell r="G191" t="str">
            <v>06</v>
          </cell>
          <cell r="H191" t="str">
            <v>TRẦN NGỌC ÁNH</v>
          </cell>
          <cell r="I191" t="str">
            <v>NGUYỄN HẢI ĐĂNG</v>
          </cell>
          <cell r="J191" t="str">
            <v>Đồng hồ đo nước lạnh cơ khí</v>
          </cell>
          <cell r="K191" t="str">
            <v>MWN50-08</v>
          </cell>
        </row>
        <row r="191">
          <cell r="M191" t="str">
            <v>79878649</v>
          </cell>
        </row>
        <row r="191">
          <cell r="O191" t="str">
            <v>Apator Powogaz S.A. - Ba Lan</v>
          </cell>
          <cell r="P191">
            <v>50</v>
          </cell>
          <cell r="Q191">
            <v>40</v>
          </cell>
          <cell r="R191">
            <v>0.64</v>
          </cell>
          <cell r="S191">
            <v>0.4</v>
          </cell>
          <cell r="T191">
            <v>2</v>
          </cell>
          <cell r="U191">
            <v>100</v>
          </cell>
          <cell r="V191">
            <v>0.5</v>
          </cell>
        </row>
        <row r="191">
          <cell r="Z191" t="str">
            <v>PDM 2433-2020</v>
          </cell>
          <cell r="AA191" t="str">
            <v>3A 589501</v>
          </cell>
          <cell r="AB191" t="str">
            <v>29/6/2024</v>
          </cell>
          <cell r="AC191" t="str">
            <v>30-6-2029</v>
          </cell>
          <cell r="AD191" t="str">
            <v>CÔNG TY CỔ PHẦN KINH DOANH NƯỚC SẠCH HẢI DƯƠNG</v>
          </cell>
          <cell r="AE191" t="str">
            <v>CÔNG TY CỔ PHẦN KINH DOANH NƯỚC SẠCH HẢI DƯƠNG</v>
          </cell>
          <cell r="AF191" t="str">
            <v>Số 10, Đường Hồng Quang, Phường Quang Trung, Thành phố Hải Dương, Tỉnh Hải Dương, Việt Nam</v>
          </cell>
          <cell r="AG191" t="str">
            <v>SonNguyen</v>
          </cell>
          <cell r="AH191">
            <v>29</v>
          </cell>
          <cell r="AI191">
            <v>67</v>
          </cell>
          <cell r="AJ191">
            <v>6</v>
          </cell>
          <cell r="AK191">
            <v>14</v>
          </cell>
          <cell r="AL191">
            <v>499</v>
          </cell>
          <cell r="AM191">
            <v>476</v>
          </cell>
          <cell r="AN191">
            <v>980</v>
          </cell>
          <cell r="AO191">
            <v>504</v>
          </cell>
          <cell r="AP191">
            <v>0</v>
          </cell>
          <cell r="AQ191">
            <v>499.5</v>
          </cell>
          <cell r="AR191">
            <v>499.5</v>
          </cell>
          <cell r="AS191">
            <v>0.901</v>
          </cell>
          <cell r="AT191">
            <v>980</v>
          </cell>
          <cell r="AU191">
            <v>1486</v>
          </cell>
          <cell r="AV191">
            <v>506</v>
          </cell>
          <cell r="AW191">
            <v>0</v>
          </cell>
          <cell r="AX191">
            <v>502.8</v>
          </cell>
          <cell r="AY191">
            <v>502.8</v>
          </cell>
          <cell r="AZ191">
            <v>0.632</v>
          </cell>
          <cell r="BA191">
            <v>0.767</v>
          </cell>
          <cell r="BB191">
            <v>0.269</v>
          </cell>
          <cell r="BC191">
            <v>0.99233</v>
          </cell>
          <cell r="BD191">
            <v>0.64</v>
          </cell>
          <cell r="BE191">
            <v>99.6</v>
          </cell>
          <cell r="BF191">
            <v>1506.5</v>
          </cell>
          <cell r="BG191">
            <v>1607.5</v>
          </cell>
          <cell r="BH191">
            <v>101</v>
          </cell>
          <cell r="BI191">
            <v>0</v>
          </cell>
          <cell r="BJ191">
            <v>100.9</v>
          </cell>
          <cell r="BK191">
            <v>100.9</v>
          </cell>
          <cell r="BL191">
            <v>0.099</v>
          </cell>
          <cell r="BM191">
            <v>1607.5</v>
          </cell>
          <cell r="BN191">
            <v>1708</v>
          </cell>
          <cell r="BO191">
            <v>100.5</v>
          </cell>
          <cell r="BP191">
            <v>0</v>
          </cell>
          <cell r="BQ191">
            <v>100.2</v>
          </cell>
          <cell r="BR191">
            <v>100.2</v>
          </cell>
          <cell r="BS191">
            <v>0.299</v>
          </cell>
          <cell r="BT191">
            <v>0.199</v>
          </cell>
          <cell r="BU191">
            <v>-0.2</v>
          </cell>
          <cell r="BV191">
            <v>1.002</v>
          </cell>
          <cell r="BW191">
            <v>0.4</v>
          </cell>
          <cell r="BX191">
            <v>100</v>
          </cell>
          <cell r="BY191">
            <v>1720.5</v>
          </cell>
          <cell r="BZ191">
            <v>1821.5</v>
          </cell>
          <cell r="CA191">
            <v>101</v>
          </cell>
          <cell r="CB191">
            <v>0</v>
          </cell>
          <cell r="CC191">
            <v>101.2</v>
          </cell>
          <cell r="CD191">
            <v>101.2</v>
          </cell>
          <cell r="CE191">
            <v>-0.198</v>
          </cell>
          <cell r="CF191">
            <v>1821.5</v>
          </cell>
          <cell r="CG191">
            <v>1922.5</v>
          </cell>
          <cell r="CH191">
            <v>101</v>
          </cell>
          <cell r="CI191">
            <v>0</v>
          </cell>
          <cell r="CJ191">
            <v>101</v>
          </cell>
          <cell r="CK191">
            <v>101</v>
          </cell>
          <cell r="CL191">
            <v>0</v>
          </cell>
        </row>
        <row r="192">
          <cell r="A192">
            <v>189</v>
          </cell>
          <cell r="B192" t="str">
            <v>008660</v>
          </cell>
        </row>
        <row r="192">
          <cell r="F192" t="str">
            <v>29</v>
          </cell>
          <cell r="G192" t="str">
            <v>06</v>
          </cell>
          <cell r="H192" t="str">
            <v>TRẦN NGỌC ÁNH</v>
          </cell>
          <cell r="I192" t="str">
            <v>NGUYỄN HẢI ĐĂNG</v>
          </cell>
          <cell r="J192" t="str">
            <v>Đồng hồ đo nước lạnh cơ khí</v>
          </cell>
          <cell r="K192" t="str">
            <v>MWN50-08</v>
          </cell>
        </row>
        <row r="192">
          <cell r="M192" t="str">
            <v>79878638</v>
          </cell>
        </row>
        <row r="192">
          <cell r="O192" t="str">
            <v>Apator Powogaz S.A. - Ba Lan</v>
          </cell>
          <cell r="P192">
            <v>50</v>
          </cell>
          <cell r="Q192">
            <v>40</v>
          </cell>
          <cell r="R192">
            <v>0.64</v>
          </cell>
          <cell r="S192">
            <v>0.4</v>
          </cell>
          <cell r="T192">
            <v>2</v>
          </cell>
          <cell r="U192">
            <v>100</v>
          </cell>
          <cell r="V192">
            <v>0.5</v>
          </cell>
        </row>
        <row r="192">
          <cell r="Z192" t="str">
            <v>PDM 2433-2020</v>
          </cell>
          <cell r="AA192" t="str">
            <v>3A 589502</v>
          </cell>
          <cell r="AB192" t="str">
            <v>29/6/2024</v>
          </cell>
          <cell r="AC192" t="str">
            <v>30-6-2029</v>
          </cell>
          <cell r="AD192" t="str">
            <v>CÔNG TY CỔ PHẦN KINH DOANH NƯỚC SẠCH HẢI DƯƠNG</v>
          </cell>
          <cell r="AE192" t="str">
            <v>CÔNG TY CỔ PHẦN KINH DOANH NƯỚC SẠCH HẢI DƯƠNG</v>
          </cell>
          <cell r="AF192" t="str">
            <v>Số 10, Đường Hồng Quang, Phường Quang Trung, Thành phố Hải Dương, Tỉnh Hải Dương, Việt Nam</v>
          </cell>
          <cell r="AG192" t="str">
            <v>SonNguyen</v>
          </cell>
          <cell r="AH192">
            <v>29</v>
          </cell>
          <cell r="AI192">
            <v>67</v>
          </cell>
          <cell r="AJ192">
            <v>6</v>
          </cell>
          <cell r="AK192">
            <v>14</v>
          </cell>
          <cell r="AL192">
            <v>499</v>
          </cell>
          <cell r="AM192">
            <v>601</v>
          </cell>
          <cell r="AN192">
            <v>1106</v>
          </cell>
          <cell r="AO192">
            <v>505</v>
          </cell>
          <cell r="AP192">
            <v>0</v>
          </cell>
          <cell r="AQ192">
            <v>505.9</v>
          </cell>
          <cell r="AR192">
            <v>505.9</v>
          </cell>
          <cell r="AS192">
            <v>-0.178</v>
          </cell>
          <cell r="AT192">
            <v>1106</v>
          </cell>
          <cell r="AU192">
            <v>1613</v>
          </cell>
          <cell r="AV192">
            <v>507</v>
          </cell>
          <cell r="AW192">
            <v>0</v>
          </cell>
          <cell r="AX192">
            <v>507.8</v>
          </cell>
          <cell r="AY192">
            <v>507.8</v>
          </cell>
          <cell r="AZ192">
            <v>-0.158</v>
          </cell>
          <cell r="BA192">
            <v>-0.168</v>
          </cell>
          <cell r="BB192">
            <v>-0.02</v>
          </cell>
          <cell r="BC192">
            <v>1.00168</v>
          </cell>
          <cell r="BD192">
            <v>0.64</v>
          </cell>
          <cell r="BE192">
            <v>101.4</v>
          </cell>
          <cell r="BF192">
            <v>1645</v>
          </cell>
          <cell r="BG192">
            <v>1744.5</v>
          </cell>
          <cell r="BH192">
            <v>99.5</v>
          </cell>
          <cell r="BI192">
            <v>0</v>
          </cell>
          <cell r="BJ192">
            <v>99.6</v>
          </cell>
          <cell r="BK192">
            <v>99.6</v>
          </cell>
          <cell r="BL192">
            <v>-0.1</v>
          </cell>
          <cell r="BM192">
            <v>1744.5</v>
          </cell>
          <cell r="BN192">
            <v>1846</v>
          </cell>
          <cell r="BO192">
            <v>101.5</v>
          </cell>
          <cell r="BP192">
            <v>0</v>
          </cell>
          <cell r="BQ192">
            <v>101.3</v>
          </cell>
          <cell r="BR192">
            <v>101.3</v>
          </cell>
          <cell r="BS192">
            <v>0.197</v>
          </cell>
          <cell r="BT192">
            <v>0.049</v>
          </cell>
          <cell r="BU192">
            <v>-0.297</v>
          </cell>
          <cell r="BV192">
            <v>1.00297</v>
          </cell>
          <cell r="BW192">
            <v>0.4</v>
          </cell>
          <cell r="BX192">
            <v>100.6</v>
          </cell>
          <cell r="BY192">
            <v>1864</v>
          </cell>
          <cell r="BZ192">
            <v>1964</v>
          </cell>
          <cell r="CA192">
            <v>100</v>
          </cell>
          <cell r="CB192">
            <v>0</v>
          </cell>
          <cell r="CC192">
            <v>101.2</v>
          </cell>
          <cell r="CD192">
            <v>101.2</v>
          </cell>
          <cell r="CE192">
            <v>-1.186</v>
          </cell>
          <cell r="CF192">
            <v>1964</v>
          </cell>
          <cell r="CG192">
            <v>2063.5</v>
          </cell>
          <cell r="CH192">
            <v>99.5</v>
          </cell>
          <cell r="CI192">
            <v>0</v>
          </cell>
          <cell r="CJ192">
            <v>100.3</v>
          </cell>
          <cell r="CK192">
            <v>100.3</v>
          </cell>
          <cell r="CL192">
            <v>-0.798</v>
          </cell>
        </row>
        <row r="193">
          <cell r="A193">
            <v>190</v>
          </cell>
          <cell r="B193" t="str">
            <v>008661</v>
          </cell>
        </row>
        <row r="193">
          <cell r="F193" t="str">
            <v>29</v>
          </cell>
          <cell r="G193" t="str">
            <v>06</v>
          </cell>
          <cell r="H193" t="str">
            <v>TRẦN NGỌC ÁNH</v>
          </cell>
          <cell r="I193" t="str">
            <v>NGUYỄN HẢI ĐĂNG</v>
          </cell>
          <cell r="J193" t="str">
            <v>Đồng hồ đo nước lạnh cơ khí</v>
          </cell>
          <cell r="K193" t="str">
            <v>MWN50-08</v>
          </cell>
        </row>
        <row r="193">
          <cell r="M193" t="str">
            <v>79878641</v>
          </cell>
        </row>
        <row r="193">
          <cell r="O193" t="str">
            <v>Apator Powogaz S.A. - Ba Lan</v>
          </cell>
          <cell r="P193">
            <v>50</v>
          </cell>
          <cell r="Q193">
            <v>40</v>
          </cell>
          <cell r="R193">
            <v>0.64</v>
          </cell>
          <cell r="S193">
            <v>0.4</v>
          </cell>
          <cell r="T193">
            <v>2</v>
          </cell>
          <cell r="U193">
            <v>100</v>
          </cell>
          <cell r="V193">
            <v>0.5</v>
          </cell>
        </row>
        <row r="193">
          <cell r="Z193" t="str">
            <v>PDM 2433-2020</v>
          </cell>
          <cell r="AA193" t="str">
            <v>3A 589503</v>
          </cell>
          <cell r="AB193" t="str">
            <v>29/6/2024</v>
          </cell>
          <cell r="AC193" t="str">
            <v>30-6-2029</v>
          </cell>
          <cell r="AD193" t="str">
            <v>CÔNG TY CỔ PHẦN KINH DOANH NƯỚC SẠCH HẢI DƯƠNG</v>
          </cell>
          <cell r="AE193" t="str">
            <v>CÔNG TY CỔ PHẦN KINH DOANH NƯỚC SẠCH HẢI DƯƠNG</v>
          </cell>
          <cell r="AF193" t="str">
            <v>Số 10, Đường Hồng Quang, Phường Quang Trung, Thành phố Hải Dương, Tỉnh Hải Dương, Việt Nam</v>
          </cell>
          <cell r="AG193" t="str">
            <v>SonNguyen</v>
          </cell>
          <cell r="AH193">
            <v>29</v>
          </cell>
          <cell r="AI193">
            <v>67</v>
          </cell>
          <cell r="AJ193">
            <v>6</v>
          </cell>
          <cell r="AK193">
            <v>14</v>
          </cell>
          <cell r="AL193">
            <v>506</v>
          </cell>
          <cell r="AM193">
            <v>539</v>
          </cell>
          <cell r="AN193">
            <v>1042</v>
          </cell>
          <cell r="AO193">
            <v>503</v>
          </cell>
          <cell r="AP193">
            <v>0</v>
          </cell>
          <cell r="AQ193">
            <v>498.1</v>
          </cell>
          <cell r="AR193">
            <v>498.1</v>
          </cell>
          <cell r="AS193">
            <v>0.984</v>
          </cell>
          <cell r="AT193">
            <v>1042</v>
          </cell>
          <cell r="AU193">
            <v>1543</v>
          </cell>
          <cell r="AV193">
            <v>501</v>
          </cell>
          <cell r="AW193">
            <v>0</v>
          </cell>
          <cell r="AX193">
            <v>496.8</v>
          </cell>
          <cell r="AY193">
            <v>496.8</v>
          </cell>
          <cell r="AZ193">
            <v>0.838</v>
          </cell>
          <cell r="BA193">
            <v>0.911</v>
          </cell>
          <cell r="BB193">
            <v>0.146</v>
          </cell>
          <cell r="BC193">
            <v>0.99089</v>
          </cell>
          <cell r="BD193">
            <v>0.64</v>
          </cell>
          <cell r="BE193">
            <v>100.6</v>
          </cell>
          <cell r="BF193">
            <v>1559</v>
          </cell>
          <cell r="BG193">
            <v>1659</v>
          </cell>
          <cell r="BH193">
            <v>100</v>
          </cell>
          <cell r="BI193">
            <v>0</v>
          </cell>
          <cell r="BJ193">
            <v>99.4</v>
          </cell>
          <cell r="BK193">
            <v>99.4</v>
          </cell>
          <cell r="BL193">
            <v>0.604</v>
          </cell>
          <cell r="BM193">
            <v>1659</v>
          </cell>
          <cell r="BN193">
            <v>1759</v>
          </cell>
          <cell r="BO193">
            <v>100</v>
          </cell>
          <cell r="BP193">
            <v>0</v>
          </cell>
          <cell r="BQ193">
            <v>99.4</v>
          </cell>
          <cell r="BR193">
            <v>99.4</v>
          </cell>
          <cell r="BS193">
            <v>0.604</v>
          </cell>
          <cell r="BT193">
            <v>0.604</v>
          </cell>
          <cell r="BU193">
            <v>0</v>
          </cell>
          <cell r="BV193">
            <v>1</v>
          </cell>
          <cell r="BW193">
            <v>0.4</v>
          </cell>
          <cell r="BX193">
            <v>101.4</v>
          </cell>
          <cell r="BY193">
            <v>1770</v>
          </cell>
          <cell r="BZ193">
            <v>1870</v>
          </cell>
          <cell r="CA193">
            <v>100</v>
          </cell>
          <cell r="CB193">
            <v>0</v>
          </cell>
          <cell r="CC193">
            <v>101.2</v>
          </cell>
          <cell r="CD193">
            <v>101.2</v>
          </cell>
          <cell r="CE193">
            <v>-1.186</v>
          </cell>
          <cell r="CF193">
            <v>1870</v>
          </cell>
          <cell r="CG193">
            <v>1970</v>
          </cell>
          <cell r="CH193">
            <v>100</v>
          </cell>
          <cell r="CI193">
            <v>0</v>
          </cell>
          <cell r="CJ193">
            <v>101.3</v>
          </cell>
          <cell r="CK193">
            <v>101.3</v>
          </cell>
          <cell r="CL193">
            <v>-1.283</v>
          </cell>
        </row>
        <row r="194">
          <cell r="A194">
            <v>191</v>
          </cell>
          <cell r="B194" t="str">
            <v>008662</v>
          </cell>
        </row>
        <row r="194">
          <cell r="F194" t="str">
            <v>29</v>
          </cell>
          <cell r="G194" t="str">
            <v>06</v>
          </cell>
          <cell r="H194" t="str">
            <v>TRẦN NGỌC ÁNH</v>
          </cell>
          <cell r="I194" t="str">
            <v>NGUYỄN HẢI ĐĂNG</v>
          </cell>
          <cell r="J194" t="str">
            <v>Đồng hồ đo nước lạnh cơ khí</v>
          </cell>
          <cell r="K194" t="str">
            <v>MWN50-08</v>
          </cell>
        </row>
        <row r="194">
          <cell r="M194" t="str">
            <v>79878640</v>
          </cell>
        </row>
        <row r="194">
          <cell r="O194" t="str">
            <v>Apator Powogaz S.A. - Ba Lan</v>
          </cell>
          <cell r="P194">
            <v>50</v>
          </cell>
          <cell r="Q194">
            <v>40</v>
          </cell>
          <cell r="R194">
            <v>0.64</v>
          </cell>
          <cell r="S194">
            <v>0.4</v>
          </cell>
          <cell r="T194">
            <v>2</v>
          </cell>
          <cell r="U194">
            <v>100</v>
          </cell>
          <cell r="V194">
            <v>0.5</v>
          </cell>
        </row>
        <row r="194">
          <cell r="Z194" t="str">
            <v>PDM 2433-2020</v>
          </cell>
          <cell r="AA194" t="str">
            <v>3A 589504</v>
          </cell>
          <cell r="AB194" t="str">
            <v>29/6/2024</v>
          </cell>
          <cell r="AC194" t="str">
            <v>30-6-2029</v>
          </cell>
          <cell r="AD194" t="str">
            <v>CÔNG TY CỔ PHẦN KINH DOANH NƯỚC SẠCH HẢI DƯƠNG</v>
          </cell>
          <cell r="AE194" t="str">
            <v>CÔNG TY CỔ PHẦN KINH DOANH NƯỚC SẠCH HẢI DƯƠNG</v>
          </cell>
          <cell r="AF194" t="str">
            <v>Số 10, Đường Hồng Quang, Phường Quang Trung, Thành phố Hải Dương, Tỉnh Hải Dương, Việt Nam</v>
          </cell>
          <cell r="AG194" t="str">
            <v>SonNguyen</v>
          </cell>
          <cell r="AH194">
            <v>29</v>
          </cell>
          <cell r="AI194">
            <v>67</v>
          </cell>
          <cell r="AJ194">
            <v>6</v>
          </cell>
          <cell r="AK194">
            <v>14</v>
          </cell>
          <cell r="AL194">
            <v>503</v>
          </cell>
          <cell r="AM194">
            <v>611.5</v>
          </cell>
          <cell r="AN194">
            <v>1114.5</v>
          </cell>
          <cell r="AO194">
            <v>503</v>
          </cell>
          <cell r="AP194">
            <v>0</v>
          </cell>
          <cell r="AQ194">
            <v>498.4</v>
          </cell>
          <cell r="AR194">
            <v>498.4</v>
          </cell>
          <cell r="AS194">
            <v>0.923</v>
          </cell>
          <cell r="AT194">
            <v>1114.5</v>
          </cell>
          <cell r="AU194">
            <v>1617.5</v>
          </cell>
          <cell r="AV194">
            <v>503</v>
          </cell>
          <cell r="AW194">
            <v>0</v>
          </cell>
          <cell r="AX194">
            <v>499.7</v>
          </cell>
          <cell r="AY194">
            <v>499.7</v>
          </cell>
          <cell r="AZ194">
            <v>0.656</v>
          </cell>
          <cell r="BA194">
            <v>0.79</v>
          </cell>
          <cell r="BB194">
            <v>0.267</v>
          </cell>
          <cell r="BC194">
            <v>0.9921</v>
          </cell>
          <cell r="BD194">
            <v>0.64</v>
          </cell>
          <cell r="BE194">
            <v>100.2</v>
          </cell>
          <cell r="BF194">
            <v>1647</v>
          </cell>
          <cell r="BG194">
            <v>1747</v>
          </cell>
          <cell r="BH194">
            <v>100</v>
          </cell>
          <cell r="BI194">
            <v>0</v>
          </cell>
          <cell r="BJ194">
            <v>99.5</v>
          </cell>
          <cell r="BK194">
            <v>99.5</v>
          </cell>
          <cell r="BL194">
            <v>0.503</v>
          </cell>
          <cell r="BM194">
            <v>1747</v>
          </cell>
          <cell r="BN194">
            <v>1848.5</v>
          </cell>
          <cell r="BO194">
            <v>101.5</v>
          </cell>
          <cell r="BP194">
            <v>0</v>
          </cell>
          <cell r="BQ194">
            <v>100.9</v>
          </cell>
          <cell r="BR194">
            <v>100.9</v>
          </cell>
          <cell r="BS194">
            <v>0.595</v>
          </cell>
          <cell r="BT194">
            <v>0.549</v>
          </cell>
          <cell r="BU194">
            <v>-0.092</v>
          </cell>
          <cell r="BV194">
            <v>1.00092</v>
          </cell>
          <cell r="BW194">
            <v>0.4</v>
          </cell>
          <cell r="BX194">
            <v>101</v>
          </cell>
          <cell r="BY194">
            <v>1857</v>
          </cell>
          <cell r="BZ194">
            <v>1958</v>
          </cell>
          <cell r="CA194">
            <v>101</v>
          </cell>
          <cell r="CB194">
            <v>0</v>
          </cell>
          <cell r="CC194">
            <v>101.1</v>
          </cell>
          <cell r="CD194">
            <v>101.1</v>
          </cell>
          <cell r="CE194">
            <v>-0.099</v>
          </cell>
          <cell r="CF194">
            <v>1958</v>
          </cell>
          <cell r="CG194">
            <v>2057.5</v>
          </cell>
          <cell r="CH194">
            <v>99.5</v>
          </cell>
          <cell r="CI194">
            <v>0</v>
          </cell>
          <cell r="CJ194">
            <v>99.4</v>
          </cell>
          <cell r="CK194">
            <v>99.4</v>
          </cell>
          <cell r="CL194">
            <v>0.101</v>
          </cell>
        </row>
        <row r="195">
          <cell r="A195">
            <v>192</v>
          </cell>
          <cell r="B195" t="str">
            <v>008663</v>
          </cell>
        </row>
        <row r="195">
          <cell r="F195" t="str">
            <v>29</v>
          </cell>
          <cell r="G195" t="str">
            <v>06</v>
          </cell>
          <cell r="H195" t="str">
            <v>TRẦN NGỌC ÁNH</v>
          </cell>
          <cell r="I195" t="str">
            <v>NGUYỄN HẢI ĐĂNG</v>
          </cell>
          <cell r="J195" t="str">
            <v>Đồng hồ đo nước lạnh cơ khí</v>
          </cell>
          <cell r="K195" t="str">
            <v>JS10-08</v>
          </cell>
        </row>
        <row r="195">
          <cell r="M195" t="str">
            <v>75110552</v>
          </cell>
        </row>
        <row r="195">
          <cell r="O195" t="str">
            <v>Apator Powogaz S.A. - Ba Lan</v>
          </cell>
          <cell r="P195">
            <v>32</v>
          </cell>
          <cell r="Q195">
            <v>10</v>
          </cell>
          <cell r="R195">
            <v>0.16</v>
          </cell>
          <cell r="S195">
            <v>0.1</v>
          </cell>
          <cell r="T195">
            <v>2</v>
          </cell>
          <cell r="U195">
            <v>100</v>
          </cell>
          <cell r="V195">
            <v>0.5</v>
          </cell>
        </row>
        <row r="195">
          <cell r="Z195" t="str">
            <v>PDM 2922-2021</v>
          </cell>
          <cell r="AA195" t="str">
            <v>3A 589325</v>
          </cell>
          <cell r="AB195" t="str">
            <v>29/6/2024</v>
          </cell>
          <cell r="AC195" t="str">
            <v>30-6-2029</v>
          </cell>
          <cell r="AD195" t="str">
            <v>CÔNG TY CỔ PHẦN KINH DOANH NƯỚC SẠCH HẢI DƯƠNG</v>
          </cell>
          <cell r="AE195" t="str">
            <v>CÔNG TY CỔ PHẦN KINH DOANH NƯỚC SẠCH HẢI DƯƠNG</v>
          </cell>
          <cell r="AF195" t="str">
            <v>Số 10, Đường Hồng Quang, Phường Quang Trung, Thành phố Hải Dương, Tỉnh Hải Dương, Việt Nam</v>
          </cell>
          <cell r="AG195" t="str">
            <v>SonNguyen</v>
          </cell>
          <cell r="AH195">
            <v>29</v>
          </cell>
          <cell r="AI195">
            <v>67</v>
          </cell>
          <cell r="AJ195">
            <v>6</v>
          </cell>
          <cell r="AK195">
            <v>3.5</v>
          </cell>
          <cell r="AL195">
            <v>100.4</v>
          </cell>
          <cell r="AM195">
            <v>476.5</v>
          </cell>
          <cell r="AN195">
            <v>577</v>
          </cell>
          <cell r="AO195">
            <v>100.5</v>
          </cell>
          <cell r="AP195">
            <v>0</v>
          </cell>
          <cell r="AQ195">
            <v>101.3</v>
          </cell>
          <cell r="AR195">
            <v>101.3</v>
          </cell>
          <cell r="AS195">
            <v>-0.79</v>
          </cell>
          <cell r="AT195">
            <v>577</v>
          </cell>
          <cell r="AU195">
            <v>677</v>
          </cell>
          <cell r="AV195">
            <v>100</v>
          </cell>
          <cell r="AW195">
            <v>0</v>
          </cell>
          <cell r="AX195">
            <v>101.1</v>
          </cell>
          <cell r="AY195">
            <v>101.1</v>
          </cell>
          <cell r="AZ195">
            <v>-1.1</v>
          </cell>
          <cell r="BA195">
            <v>-0.945</v>
          </cell>
          <cell r="BB195">
            <v>0.31</v>
          </cell>
          <cell r="BC195">
            <v>1.00945</v>
          </cell>
          <cell r="BD195">
            <v>0.16</v>
          </cell>
          <cell r="BE195">
            <v>100.6</v>
          </cell>
          <cell r="BF195">
            <v>684.5</v>
          </cell>
          <cell r="BG195">
            <v>785.5</v>
          </cell>
          <cell r="BH195">
            <v>101</v>
          </cell>
          <cell r="BI195">
            <v>0</v>
          </cell>
          <cell r="BJ195">
            <v>100.7</v>
          </cell>
          <cell r="BK195">
            <v>100.7</v>
          </cell>
          <cell r="BL195">
            <v>0.298</v>
          </cell>
          <cell r="BM195">
            <v>785.5</v>
          </cell>
          <cell r="BN195">
            <v>886</v>
          </cell>
          <cell r="BO195">
            <v>100.5</v>
          </cell>
          <cell r="BP195">
            <v>0</v>
          </cell>
          <cell r="BQ195">
            <v>100</v>
          </cell>
          <cell r="BR195">
            <v>100</v>
          </cell>
          <cell r="BS195">
            <v>0.5</v>
          </cell>
          <cell r="BT195">
            <v>0.399</v>
          </cell>
          <cell r="BU195">
            <v>-0.202</v>
          </cell>
          <cell r="BV195">
            <v>1.00202</v>
          </cell>
          <cell r="BW195">
            <v>0.1</v>
          </cell>
          <cell r="BX195">
            <v>100.8</v>
          </cell>
          <cell r="BY195">
            <v>888</v>
          </cell>
          <cell r="BZ195">
            <v>988.5</v>
          </cell>
          <cell r="CA195">
            <v>100.5</v>
          </cell>
          <cell r="CB195">
            <v>0</v>
          </cell>
          <cell r="CC195">
            <v>101.2</v>
          </cell>
          <cell r="CD195">
            <v>101.2</v>
          </cell>
          <cell r="CE195">
            <v>-0.692</v>
          </cell>
          <cell r="CF195">
            <v>988.5</v>
          </cell>
          <cell r="CG195">
            <v>1088.5</v>
          </cell>
          <cell r="CH195">
            <v>100</v>
          </cell>
          <cell r="CI195">
            <v>0</v>
          </cell>
          <cell r="CJ195">
            <v>100.8</v>
          </cell>
          <cell r="CK195">
            <v>100.8</v>
          </cell>
          <cell r="CL195">
            <v>-0.794</v>
          </cell>
        </row>
        <row r="196">
          <cell r="A196">
            <v>193</v>
          </cell>
          <cell r="B196" t="str">
            <v>009666</v>
          </cell>
        </row>
        <row r="196">
          <cell r="F196" t="str">
            <v>29</v>
          </cell>
          <cell r="G196" t="str">
            <v>06</v>
          </cell>
          <cell r="H196" t="str">
            <v>TRẦN NGỌC ÁNH</v>
          </cell>
          <cell r="I196" t="str">
            <v>NGUYỄN HẢI ĐĂNG</v>
          </cell>
          <cell r="J196" t="str">
            <v>Đồng hồ đo nước lạnh có cơ cấu điện tử</v>
          </cell>
          <cell r="K196" t="str">
            <v>SU050-KR</v>
          </cell>
        </row>
        <row r="196">
          <cell r="M196" t="str">
            <v>V01229</v>
          </cell>
        </row>
        <row r="196">
          <cell r="O196" t="str">
            <v>Aichi Tokei Denki Co.,Ltd. - Nhật Bản</v>
          </cell>
          <cell r="P196">
            <v>50</v>
          </cell>
          <cell r="Q196">
            <v>40</v>
          </cell>
          <cell r="R196">
            <v>0.32</v>
          </cell>
          <cell r="S196">
            <v>0.2</v>
          </cell>
          <cell r="T196">
            <v>2</v>
          </cell>
          <cell r="U196">
            <v>200</v>
          </cell>
          <cell r="V196">
            <v>0.1</v>
          </cell>
        </row>
        <row r="196">
          <cell r="Z196" t="str">
            <v>PDM 522-2017</v>
          </cell>
          <cell r="AA196" t="str">
            <v>3A 589505</v>
          </cell>
          <cell r="AB196" t="str">
            <v>1/7/2024</v>
          </cell>
          <cell r="AC196" t="str">
            <v>31-7-2027</v>
          </cell>
          <cell r="AD196" t="str">
            <v>CÔNG TY CỔ PHẦN NƯỚC SẠCH YÊN BÌNH</v>
          </cell>
          <cell r="AE196" t="str">
            <v>CÔNG TY CỔ PHẦN NƯỚC SẠCH YÊN BÌNH</v>
          </cell>
          <cell r="AF196" t="str">
            <v>Xóm Phúc Tiến, Xã Phúc Trìu, Thành phố Thái Nguyên, Tỉnh Thái Nguyên, Việt Nam</v>
          </cell>
          <cell r="AG196" t="str">
            <v>YBW</v>
          </cell>
          <cell r="AH196">
            <v>29</v>
          </cell>
          <cell r="AI196">
            <v>61</v>
          </cell>
          <cell r="AJ196">
            <v>6</v>
          </cell>
          <cell r="AK196">
            <v>14</v>
          </cell>
          <cell r="AL196">
            <v>498</v>
          </cell>
          <cell r="AM196">
            <v>49.6</v>
          </cell>
          <cell r="AN196">
            <v>551.6</v>
          </cell>
          <cell r="AO196">
            <v>502</v>
          </cell>
          <cell r="AP196">
            <v>0</v>
          </cell>
          <cell r="AQ196">
            <v>497.5</v>
          </cell>
          <cell r="AR196">
            <v>497.5</v>
          </cell>
          <cell r="AS196">
            <v>0.905</v>
          </cell>
          <cell r="AT196">
            <v>551.6</v>
          </cell>
          <cell r="AU196">
            <v>1054.6</v>
          </cell>
          <cell r="AV196">
            <v>503</v>
          </cell>
          <cell r="AW196">
            <v>0</v>
          </cell>
          <cell r="AX196">
            <v>499.5</v>
          </cell>
          <cell r="AY196">
            <v>499.5</v>
          </cell>
          <cell r="AZ196">
            <v>0.696</v>
          </cell>
          <cell r="BA196">
            <v>0.801</v>
          </cell>
          <cell r="BB196">
            <v>0.209</v>
          </cell>
          <cell r="BC196">
            <v>0.99199</v>
          </cell>
          <cell r="BD196">
            <v>0.32</v>
          </cell>
          <cell r="BE196">
            <v>24.95</v>
          </cell>
          <cell r="BF196">
            <v>1062</v>
          </cell>
          <cell r="BG196">
            <v>1087.3</v>
          </cell>
          <cell r="BH196">
            <v>25.3</v>
          </cell>
          <cell r="BI196">
            <v>0</v>
          </cell>
          <cell r="BJ196">
            <v>24.9</v>
          </cell>
          <cell r="BK196">
            <v>24.9</v>
          </cell>
          <cell r="BL196">
            <v>1.606</v>
          </cell>
          <cell r="BM196">
            <v>1087.3</v>
          </cell>
          <cell r="BN196">
            <v>1112.5</v>
          </cell>
          <cell r="BO196">
            <v>25.2</v>
          </cell>
          <cell r="BP196">
            <v>0</v>
          </cell>
          <cell r="BQ196">
            <v>24.7</v>
          </cell>
          <cell r="BR196">
            <v>24.7</v>
          </cell>
          <cell r="BS196">
            <v>2.024</v>
          </cell>
          <cell r="BT196">
            <v>1.815</v>
          </cell>
          <cell r="BU196">
            <v>-0.418</v>
          </cell>
          <cell r="BV196">
            <v>1.00418</v>
          </cell>
          <cell r="BW196">
            <v>0.2</v>
          </cell>
          <cell r="BX196">
            <v>25.15</v>
          </cell>
          <cell r="BY196">
            <v>1119.4</v>
          </cell>
          <cell r="BZ196">
            <v>1144.3</v>
          </cell>
          <cell r="CA196">
            <v>24.9000000000001</v>
          </cell>
          <cell r="CB196">
            <v>0</v>
          </cell>
          <cell r="CC196">
            <v>25.2</v>
          </cell>
          <cell r="CD196">
            <v>25.2</v>
          </cell>
          <cell r="CE196">
            <v>-1.19</v>
          </cell>
          <cell r="CF196">
            <v>1144.3</v>
          </cell>
          <cell r="CG196">
            <v>1169.6</v>
          </cell>
          <cell r="CH196">
            <v>25.3</v>
          </cell>
          <cell r="CI196">
            <v>0</v>
          </cell>
          <cell r="CJ196">
            <v>25.6</v>
          </cell>
          <cell r="CK196">
            <v>25.6</v>
          </cell>
          <cell r="CL196">
            <v>-1.172</v>
          </cell>
        </row>
        <row r="197">
          <cell r="A197">
            <v>194</v>
          </cell>
          <cell r="B197" t="str">
            <v>009673</v>
          </cell>
        </row>
        <row r="197">
          <cell r="F197" t="str">
            <v>03</v>
          </cell>
          <cell r="G197" t="str">
            <v>07</v>
          </cell>
          <cell r="H197" t="str">
            <v>TRẦN NGỌC ÁNH</v>
          </cell>
          <cell r="I197" t="str">
            <v>NGUYỄN HẢI ĐĂNG</v>
          </cell>
          <cell r="J197" t="str">
            <v>Đồng hồ đo nước lạnh cơ khí</v>
          </cell>
          <cell r="K197" t="str">
            <v>JS4-05</v>
          </cell>
        </row>
        <row r="197">
          <cell r="M197" t="str">
            <v>75347951</v>
          </cell>
        </row>
        <row r="197">
          <cell r="O197" t="str">
            <v>Apator Powogaz S.A. - Ba Lan</v>
          </cell>
          <cell r="P197">
            <v>20</v>
          </cell>
          <cell r="Q197">
            <v>4</v>
          </cell>
          <cell r="R197">
            <v>0.032</v>
          </cell>
          <cell r="S197">
            <v>0.02</v>
          </cell>
          <cell r="T197">
            <v>2</v>
          </cell>
          <cell r="U197">
            <v>200</v>
          </cell>
          <cell r="V197">
            <v>0.05</v>
          </cell>
        </row>
        <row r="197">
          <cell r="Z197" t="str">
            <v>PDM 604-2023</v>
          </cell>
          <cell r="AA197" t="str">
            <v>3A 599324</v>
          </cell>
          <cell r="AB197" t="str">
            <v>3/7/2024</v>
          </cell>
          <cell r="AC197" t="str">
            <v>31-7-2029</v>
          </cell>
          <cell r="AD197" t="str">
            <v>CÔNG TY CỔ PHẦN KINH DOANH NƯỚC SẠCH HẢI DƯƠNG</v>
          </cell>
          <cell r="AE197" t="str">
            <v>CÔNG TY CỔ PHẦN KINH DOANH NƯỚC SẠCH HẢI DƯƠNG</v>
          </cell>
          <cell r="AF197" t="str">
            <v>Số 10, Đường Hồng Quang, Phường Quang Trung, Thành phố Hải Dương, Tỉnh Hải Dương, Việt Nam</v>
          </cell>
          <cell r="AG197" t="str">
            <v>SonNguyen</v>
          </cell>
          <cell r="AH197">
            <v>30</v>
          </cell>
          <cell r="AI197">
            <v>70</v>
          </cell>
          <cell r="AJ197">
            <v>6</v>
          </cell>
          <cell r="AK197">
            <v>1.4</v>
          </cell>
          <cell r="AL197">
            <v>99.4</v>
          </cell>
          <cell r="AM197">
            <v>108.1</v>
          </cell>
          <cell r="AN197">
            <v>207.5</v>
          </cell>
          <cell r="AO197">
            <v>99.4</v>
          </cell>
          <cell r="AP197">
            <v>0</v>
          </cell>
          <cell r="AQ197">
            <v>98.9</v>
          </cell>
          <cell r="AR197">
            <v>98.9</v>
          </cell>
          <cell r="AS197">
            <v>0.506</v>
          </cell>
          <cell r="AT197">
            <v>207.5</v>
          </cell>
          <cell r="AU197">
            <v>307.3</v>
          </cell>
          <cell r="AV197">
            <v>99.8</v>
          </cell>
          <cell r="AW197">
            <v>0</v>
          </cell>
          <cell r="AX197">
            <v>99.6</v>
          </cell>
          <cell r="AY197">
            <v>99.6</v>
          </cell>
          <cell r="AZ197">
            <v>0.2</v>
          </cell>
          <cell r="BA197">
            <v>0.353</v>
          </cell>
          <cell r="BB197">
            <v>0.306</v>
          </cell>
          <cell r="BC197">
            <v>0.99647</v>
          </cell>
          <cell r="BD197">
            <v>0.032</v>
          </cell>
          <cell r="BE197">
            <v>9.98</v>
          </cell>
          <cell r="BF197">
            <v>308.65</v>
          </cell>
          <cell r="BG197">
            <v>318.75</v>
          </cell>
          <cell r="BH197">
            <v>10.1</v>
          </cell>
          <cell r="BI197">
            <v>0</v>
          </cell>
          <cell r="BJ197">
            <v>10.3</v>
          </cell>
          <cell r="BK197">
            <v>10.3</v>
          </cell>
          <cell r="BL197">
            <v>-1.942</v>
          </cell>
          <cell r="BM197">
            <v>318.75</v>
          </cell>
          <cell r="BN197">
            <v>328.7</v>
          </cell>
          <cell r="BO197">
            <v>9.94999999999999</v>
          </cell>
          <cell r="BP197">
            <v>0</v>
          </cell>
          <cell r="BQ197">
            <v>10.1</v>
          </cell>
          <cell r="BR197">
            <v>10.1</v>
          </cell>
          <cell r="BS197">
            <v>-1.485</v>
          </cell>
          <cell r="BT197">
            <v>-1.714</v>
          </cell>
          <cell r="BU197">
            <v>-0.457</v>
          </cell>
          <cell r="BV197">
            <v>1.00457</v>
          </cell>
          <cell r="BW197">
            <v>0.02</v>
          </cell>
          <cell r="BX197">
            <v>9.98</v>
          </cell>
          <cell r="BY197">
            <v>329.35</v>
          </cell>
          <cell r="BZ197">
            <v>339.35</v>
          </cell>
          <cell r="CA197">
            <v>10</v>
          </cell>
          <cell r="CB197">
            <v>0</v>
          </cell>
          <cell r="CC197">
            <v>10.4</v>
          </cell>
          <cell r="CD197">
            <v>10.4</v>
          </cell>
          <cell r="CE197">
            <v>-3.846</v>
          </cell>
          <cell r="CF197">
            <v>339.35</v>
          </cell>
          <cell r="CG197">
            <v>349.3</v>
          </cell>
          <cell r="CH197">
            <v>9.94999999999999</v>
          </cell>
          <cell r="CI197">
            <v>0</v>
          </cell>
          <cell r="CJ197">
            <v>10.4</v>
          </cell>
          <cell r="CK197">
            <v>10.4</v>
          </cell>
          <cell r="CL197">
            <v>-4.327</v>
          </cell>
        </row>
        <row r="198">
          <cell r="A198">
            <v>195</v>
          </cell>
          <cell r="B198" t="str">
            <v>009674</v>
          </cell>
        </row>
        <row r="198">
          <cell r="F198" t="str">
            <v>03</v>
          </cell>
          <cell r="G198" t="str">
            <v>07</v>
          </cell>
          <cell r="H198" t="str">
            <v>TRẦN NGỌC ÁNH</v>
          </cell>
          <cell r="I198" t="str">
            <v>NGUYỄN HẢI ĐĂNG</v>
          </cell>
          <cell r="J198" t="str">
            <v>Đồng hồ đo nước lạnh cơ khí</v>
          </cell>
          <cell r="K198" t="str">
            <v>MWN50-08</v>
          </cell>
        </row>
        <row r="198">
          <cell r="M198" t="str">
            <v>79050685</v>
          </cell>
        </row>
        <row r="198">
          <cell r="O198" t="str">
            <v>Apator Powogaz S.A. - Ba Lan</v>
          </cell>
          <cell r="P198">
            <v>50</v>
          </cell>
          <cell r="Q198">
            <v>40</v>
          </cell>
          <cell r="R198">
            <v>0.64</v>
          </cell>
          <cell r="S198">
            <v>0.4</v>
          </cell>
          <cell r="T198">
            <v>2</v>
          </cell>
          <cell r="U198">
            <v>100</v>
          </cell>
          <cell r="V198">
            <v>0.5</v>
          </cell>
        </row>
        <row r="198">
          <cell r="Z198" t="str">
            <v>PDM 2433-2020</v>
          </cell>
          <cell r="AA198" t="str">
            <v>3A 599325</v>
          </cell>
          <cell r="AB198" t="str">
            <v>2/7/2024</v>
          </cell>
          <cell r="AC198" t="str">
            <v>31-7-2029</v>
          </cell>
          <cell r="AD198" t="str">
            <v>CÔNG TY TNHH XÂY DỰNG HO TEAM </v>
          </cell>
          <cell r="AE198" t="str">
            <v>CÔNG TY TNHH XÂY DỰNG HO TEAM </v>
          </cell>
          <cell r="AF198" t="str">
            <v>Đường số 3 KCN Tam Phước, P. Tam Phước, TP. Biên Hòa, tỉnh Đồng Nai, Việt Nam</v>
          </cell>
          <cell r="AG198" t="str">
            <v>SonNguyen</v>
          </cell>
          <cell r="AH198">
            <v>29</v>
          </cell>
          <cell r="AI198">
            <v>70</v>
          </cell>
          <cell r="AJ198">
            <v>6</v>
          </cell>
          <cell r="AK198">
            <v>14</v>
          </cell>
          <cell r="AL198">
            <v>507</v>
          </cell>
          <cell r="AM198">
            <v>1007</v>
          </cell>
          <cell r="AN198">
            <v>1505</v>
          </cell>
          <cell r="AO198">
            <v>498</v>
          </cell>
          <cell r="AP198">
            <v>0</v>
          </cell>
          <cell r="AQ198">
            <v>491.8</v>
          </cell>
          <cell r="AR198">
            <v>491.8</v>
          </cell>
          <cell r="AS198">
            <v>1.261</v>
          </cell>
          <cell r="AT198">
            <v>1505</v>
          </cell>
          <cell r="AU198">
            <v>2002</v>
          </cell>
          <cell r="AV198">
            <v>497</v>
          </cell>
          <cell r="AW198">
            <v>0</v>
          </cell>
          <cell r="AX198">
            <v>490.4</v>
          </cell>
          <cell r="AY198">
            <v>490.4</v>
          </cell>
          <cell r="AZ198">
            <v>1.328</v>
          </cell>
          <cell r="BA198">
            <v>1.295</v>
          </cell>
          <cell r="BB198">
            <v>-0.067</v>
          </cell>
          <cell r="BC198">
            <v>0.98705</v>
          </cell>
          <cell r="BD198">
            <v>0.64</v>
          </cell>
          <cell r="BE198">
            <v>100</v>
          </cell>
          <cell r="BF198">
            <v>2014</v>
          </cell>
          <cell r="BG198">
            <v>2114</v>
          </cell>
          <cell r="BH198">
            <v>100</v>
          </cell>
          <cell r="BI198">
            <v>0</v>
          </cell>
          <cell r="BJ198">
            <v>100.7</v>
          </cell>
          <cell r="BK198">
            <v>100.7</v>
          </cell>
          <cell r="BL198">
            <v>-0.695</v>
          </cell>
          <cell r="BM198">
            <v>2114</v>
          </cell>
          <cell r="BN198">
            <v>2214</v>
          </cell>
          <cell r="BO198">
            <v>100</v>
          </cell>
          <cell r="BP198">
            <v>0</v>
          </cell>
          <cell r="BQ198">
            <v>100.7</v>
          </cell>
          <cell r="BR198">
            <v>100.7</v>
          </cell>
          <cell r="BS198">
            <v>-0.695</v>
          </cell>
          <cell r="BT198">
            <v>-0.695</v>
          </cell>
          <cell r="BU198">
            <v>0</v>
          </cell>
          <cell r="BV198">
            <v>1</v>
          </cell>
          <cell r="BW198">
            <v>0.4</v>
          </cell>
          <cell r="BX198">
            <v>100</v>
          </cell>
          <cell r="BY198">
            <v>2226.5</v>
          </cell>
          <cell r="BZ198">
            <v>2327.5</v>
          </cell>
          <cell r="CA198">
            <v>101</v>
          </cell>
          <cell r="CB198">
            <v>0</v>
          </cell>
          <cell r="CC198">
            <v>102.4</v>
          </cell>
          <cell r="CD198">
            <v>102.4</v>
          </cell>
          <cell r="CE198">
            <v>-1.367</v>
          </cell>
          <cell r="CF198">
            <v>2327.5</v>
          </cell>
          <cell r="CG198">
            <v>2428.5</v>
          </cell>
          <cell r="CH198">
            <v>101</v>
          </cell>
          <cell r="CI198">
            <v>0</v>
          </cell>
          <cell r="CJ198">
            <v>102.3</v>
          </cell>
          <cell r="CK198">
            <v>102.3</v>
          </cell>
          <cell r="CL198">
            <v>-1.271</v>
          </cell>
        </row>
        <row r="199">
          <cell r="A199">
            <v>196</v>
          </cell>
          <cell r="B199" t="str">
            <v>009775</v>
          </cell>
        </row>
        <row r="199">
          <cell r="F199" t="str">
            <v>12</v>
          </cell>
          <cell r="G199" t="str">
            <v>07</v>
          </cell>
          <cell r="H199" t="str">
            <v>TRẦN NGỌC ÁNH</v>
          </cell>
          <cell r="I199" t="str">
            <v>NGUYỄN HẢI ĐĂNG</v>
          </cell>
          <cell r="J199" t="str">
            <v>Đồng hồ đo nước lạnh cơ khí</v>
          </cell>
          <cell r="K199" t="str">
            <v>LXS-32E</v>
          </cell>
        </row>
        <row r="199">
          <cell r="M199" t="str">
            <v>240432Y0056</v>
          </cell>
        </row>
        <row r="199">
          <cell r="O199" t="str">
            <v>Fuzhou Fuda Meter Co.,Ltd. - Trung Quốc</v>
          </cell>
          <cell r="P199">
            <v>32</v>
          </cell>
          <cell r="Q199">
            <v>6</v>
          </cell>
          <cell r="R199">
            <v>0.48</v>
          </cell>
          <cell r="S199">
            <v>0.12</v>
          </cell>
          <cell r="T199" t="str">
            <v>B</v>
          </cell>
        </row>
        <row r="199">
          <cell r="V199">
            <v>0.05</v>
          </cell>
        </row>
        <row r="199">
          <cell r="Z199" t="str">
            <v>PDM 876-2016</v>
          </cell>
          <cell r="AA199" t="str">
            <v>3A 599327</v>
          </cell>
          <cell r="AB199" t="str">
            <v>11/7/2024</v>
          </cell>
          <cell r="AC199" t="str">
            <v>31-7-2029</v>
          </cell>
          <cell r="AD199" t="str">
            <v>Công ty Cổ phần Xây dựng Công trình IPC</v>
          </cell>
          <cell r="AE199" t="str">
            <v>Công ty Cổ phần Xây dựng Công trình IPC</v>
          </cell>
        </row>
        <row r="199">
          <cell r="AG199" t="str">
            <v>Minh Hoa</v>
          </cell>
          <cell r="AH199">
            <v>29</v>
          </cell>
          <cell r="AI199">
            <v>70</v>
          </cell>
          <cell r="AJ199">
            <v>6</v>
          </cell>
          <cell r="AK199">
            <v>6</v>
          </cell>
          <cell r="AL199">
            <v>502</v>
          </cell>
          <cell r="AM199">
            <v>87.05</v>
          </cell>
          <cell r="AN199">
            <v>592.05</v>
          </cell>
          <cell r="AO199">
            <v>505</v>
          </cell>
          <cell r="AP199">
            <v>0</v>
          </cell>
          <cell r="AQ199">
            <v>496.6</v>
          </cell>
          <cell r="AR199">
            <v>496.6</v>
          </cell>
          <cell r="AS199">
            <v>1.692</v>
          </cell>
          <cell r="AT199">
            <v>592.05</v>
          </cell>
          <cell r="AU199">
            <v>1093.05</v>
          </cell>
          <cell r="AV199">
            <v>501</v>
          </cell>
          <cell r="AW199">
            <v>0</v>
          </cell>
          <cell r="AX199">
            <v>492.3</v>
          </cell>
          <cell r="AY199">
            <v>492.3</v>
          </cell>
          <cell r="AZ199">
            <v>1.737</v>
          </cell>
          <cell r="BA199">
            <v>1.715</v>
          </cell>
          <cell r="BB199">
            <v>-0.045</v>
          </cell>
          <cell r="BC199">
            <v>0.98285</v>
          </cell>
          <cell r="BD199">
            <v>0.48</v>
          </cell>
          <cell r="BE199">
            <v>25.1</v>
          </cell>
          <cell r="BF199">
            <v>1113.85</v>
          </cell>
          <cell r="BG199">
            <v>1138.95</v>
          </cell>
          <cell r="BH199">
            <v>25.0999999999999</v>
          </cell>
          <cell r="BI199">
            <v>0</v>
          </cell>
          <cell r="BJ199">
            <v>25.2</v>
          </cell>
          <cell r="BK199">
            <v>25.2</v>
          </cell>
          <cell r="BL199">
            <v>-0.397</v>
          </cell>
          <cell r="BM199">
            <v>1138.95</v>
          </cell>
          <cell r="BN199">
            <v>1164</v>
          </cell>
          <cell r="BO199">
            <v>25.05</v>
          </cell>
          <cell r="BP199">
            <v>0</v>
          </cell>
          <cell r="BQ199">
            <v>25.1</v>
          </cell>
          <cell r="BR199">
            <v>25.1</v>
          </cell>
          <cell r="BS199">
            <v>-0.199</v>
          </cell>
          <cell r="BT199">
            <v>-0.298</v>
          </cell>
          <cell r="BU199">
            <v>-0.198</v>
          </cell>
          <cell r="BV199">
            <v>1.00198</v>
          </cell>
          <cell r="BW199">
            <v>0.12</v>
          </cell>
          <cell r="BX199">
            <v>10.06</v>
          </cell>
          <cell r="BY199">
            <v>1168.55</v>
          </cell>
          <cell r="BZ199">
            <v>1178.65</v>
          </cell>
          <cell r="CA199">
            <v>10.0999999999999</v>
          </cell>
          <cell r="CB199">
            <v>0</v>
          </cell>
          <cell r="CC199">
            <v>10.4</v>
          </cell>
          <cell r="CD199">
            <v>10.4</v>
          </cell>
          <cell r="CE199">
            <v>-2.885</v>
          </cell>
          <cell r="CF199">
            <v>1178.65</v>
          </cell>
          <cell r="CG199">
            <v>1188.75</v>
          </cell>
          <cell r="CH199">
            <v>10.0999999999999</v>
          </cell>
          <cell r="CI199">
            <v>0</v>
          </cell>
          <cell r="CJ199">
            <v>10.4</v>
          </cell>
          <cell r="CK199">
            <v>10.4</v>
          </cell>
          <cell r="CL199">
            <v>-2.885</v>
          </cell>
        </row>
        <row r="200">
          <cell r="A200">
            <v>197</v>
          </cell>
          <cell r="B200" t="str">
            <v>010836</v>
          </cell>
        </row>
        <row r="200">
          <cell r="F200" t="str">
            <v>19</v>
          </cell>
          <cell r="G200" t="str">
            <v>07</v>
          </cell>
          <cell r="H200" t="str">
            <v>TRẦN NGỌC ÁNH</v>
          </cell>
          <cell r="I200" t="str">
            <v>NGUYỄN HẢI ĐĂNG</v>
          </cell>
          <cell r="J200" t="str">
            <v>Đồng hồ đo nước lạnh cơ khí</v>
          </cell>
          <cell r="K200" t="str">
            <v>JS10-07</v>
          </cell>
        </row>
        <row r="200">
          <cell r="M200" t="str">
            <v>79136963</v>
          </cell>
        </row>
        <row r="200">
          <cell r="O200" t="str">
            <v>Apator Powogaz S.A. - Ba Lan</v>
          </cell>
          <cell r="P200">
            <v>32</v>
          </cell>
          <cell r="Q200">
            <v>10</v>
          </cell>
          <cell r="R200">
            <v>0.16</v>
          </cell>
          <cell r="S200">
            <v>0.1</v>
          </cell>
          <cell r="T200">
            <v>2</v>
          </cell>
          <cell r="U200">
            <v>100</v>
          </cell>
          <cell r="V200">
            <v>0.05</v>
          </cell>
        </row>
        <row r="200">
          <cell r="Z200" t="str">
            <v>PDM 1080-2024</v>
          </cell>
          <cell r="AA200" t="str">
            <v>3A 597880</v>
          </cell>
          <cell r="AB200" t="str">
            <v>19/7/2024</v>
          </cell>
          <cell r="AC200" t="str">
            <v>31-7-2029</v>
          </cell>
          <cell r="AD200" t="str">
            <v>Công ty cổ phần nước sạch và vệ sinh nông thôn tỉnh Hải Dương</v>
          </cell>
          <cell r="AE200" t="str">
            <v>Công ty cổ phần nước sạch và vệ sinh nông thôn tỉnh Hải Dương</v>
          </cell>
        </row>
        <row r="200">
          <cell r="AG200" t="str">
            <v>Sơn Nguyên</v>
          </cell>
          <cell r="AH200">
            <v>29</v>
          </cell>
          <cell r="AI200">
            <v>89</v>
          </cell>
          <cell r="AJ200">
            <v>6</v>
          </cell>
          <cell r="AK200">
            <v>3.5</v>
          </cell>
          <cell r="AL200">
            <v>100.8</v>
          </cell>
          <cell r="AM200">
            <v>98.2</v>
          </cell>
          <cell r="AN200">
            <v>198.4</v>
          </cell>
          <cell r="AO200">
            <v>100.2</v>
          </cell>
          <cell r="AP200">
            <v>0</v>
          </cell>
          <cell r="AQ200">
            <v>101</v>
          </cell>
          <cell r="AR200">
            <v>101</v>
          </cell>
          <cell r="AS200">
            <v>-0.792</v>
          </cell>
          <cell r="AT200">
            <v>198.4</v>
          </cell>
          <cell r="AU200">
            <v>299.8</v>
          </cell>
          <cell r="AV200">
            <v>101.4</v>
          </cell>
          <cell r="AW200">
            <v>0</v>
          </cell>
          <cell r="AX200">
            <v>102.1</v>
          </cell>
          <cell r="AY200">
            <v>102.1</v>
          </cell>
          <cell r="AZ200">
            <v>-0.69</v>
          </cell>
          <cell r="BA200">
            <v>-0.741</v>
          </cell>
          <cell r="BB200">
            <v>-0.102</v>
          </cell>
          <cell r="BC200">
            <v>1.00741</v>
          </cell>
          <cell r="BD200">
            <v>0.16</v>
          </cell>
          <cell r="BE200">
            <v>10.12</v>
          </cell>
          <cell r="BF200">
            <v>303.2</v>
          </cell>
          <cell r="BG200">
            <v>313.15</v>
          </cell>
          <cell r="BH200">
            <v>9.94999999999999</v>
          </cell>
          <cell r="BI200">
            <v>0</v>
          </cell>
          <cell r="BJ200">
            <v>9.9</v>
          </cell>
          <cell r="BK200">
            <v>9.9</v>
          </cell>
          <cell r="BL200">
            <v>0.505</v>
          </cell>
          <cell r="BM200">
            <v>313.15</v>
          </cell>
          <cell r="BN200">
            <v>323.1</v>
          </cell>
          <cell r="BO200">
            <v>9.94999999999999</v>
          </cell>
          <cell r="BP200">
            <v>0</v>
          </cell>
          <cell r="BQ200">
            <v>9.9</v>
          </cell>
          <cell r="BR200">
            <v>9.9</v>
          </cell>
          <cell r="BS200">
            <v>0.505</v>
          </cell>
          <cell r="BT200">
            <v>0.505</v>
          </cell>
          <cell r="BU200">
            <v>0</v>
          </cell>
          <cell r="BV200">
            <v>1</v>
          </cell>
          <cell r="BW200">
            <v>0.1</v>
          </cell>
          <cell r="BX200">
            <v>10.1</v>
          </cell>
          <cell r="BY200">
            <v>324.95</v>
          </cell>
          <cell r="BZ200">
            <v>334.95</v>
          </cell>
          <cell r="CA200">
            <v>10</v>
          </cell>
          <cell r="CB200">
            <v>0</v>
          </cell>
          <cell r="CC200">
            <v>10.2</v>
          </cell>
          <cell r="CD200">
            <v>10.2</v>
          </cell>
          <cell r="CE200">
            <v>-1.961</v>
          </cell>
          <cell r="CF200">
            <v>334.95</v>
          </cell>
          <cell r="CG200">
            <v>345</v>
          </cell>
          <cell r="CH200">
            <v>10.05</v>
          </cell>
          <cell r="CI200">
            <v>0</v>
          </cell>
          <cell r="CJ200">
            <v>10.2</v>
          </cell>
          <cell r="CK200">
            <v>10.2</v>
          </cell>
          <cell r="CL200">
            <v>-1.471</v>
          </cell>
        </row>
        <row r="201">
          <cell r="A201">
            <v>198</v>
          </cell>
          <cell r="B201" t="str">
            <v>010837</v>
          </cell>
        </row>
        <row r="201">
          <cell r="F201" t="str">
            <v>19</v>
          </cell>
          <cell r="G201" t="str">
            <v>07</v>
          </cell>
          <cell r="H201" t="str">
            <v>TRẦN NGỌC ÁNH</v>
          </cell>
          <cell r="I201" t="str">
            <v>NGUYỄN HẢI ĐĂNG</v>
          </cell>
          <cell r="J201" t="str">
            <v>Đồng hồ đo nước lạnh có cơ cấu điện tử</v>
          </cell>
          <cell r="K201" t="str">
            <v>SU080-KR</v>
          </cell>
        </row>
        <row r="201">
          <cell r="M201" t="str">
            <v>V01879</v>
          </cell>
        </row>
        <row r="201">
          <cell r="O201" t="str">
            <v>Aichi Tokei Denki Co.,Ltd. - Nhật Bản</v>
          </cell>
          <cell r="P201">
            <v>80</v>
          </cell>
          <cell r="Q201">
            <v>100</v>
          </cell>
          <cell r="R201">
            <v>0.8</v>
          </cell>
          <cell r="S201">
            <v>0.5</v>
          </cell>
          <cell r="T201">
            <v>2</v>
          </cell>
          <cell r="U201">
            <v>200</v>
          </cell>
          <cell r="V201">
            <v>0.1</v>
          </cell>
        </row>
        <row r="201">
          <cell r="Z201" t="str">
            <v>PDM 2208-2016</v>
          </cell>
          <cell r="AA201" t="str">
            <v>3A 599370</v>
          </cell>
          <cell r="AB201" t="str">
            <v>19/7/2024</v>
          </cell>
          <cell r="AC201" t="str">
            <v>31-7-2027</v>
          </cell>
          <cell r="AD201" t="str">
            <v>Công ty Cổ phần Đầu tư Thương mại Xuất nhập khẩu Phú Thái</v>
          </cell>
          <cell r="AE201" t="str">
            <v>Công ty Cổ phần Đầu tư Thương mại Xuất nhập khẩu Phú Thái</v>
          </cell>
        </row>
        <row r="201">
          <cell r="AG201" t="str">
            <v>PhuThai</v>
          </cell>
          <cell r="AH201">
            <v>29</v>
          </cell>
          <cell r="AI201">
            <v>89</v>
          </cell>
          <cell r="AJ201">
            <v>6</v>
          </cell>
          <cell r="AK201">
            <v>35</v>
          </cell>
          <cell r="AL201">
            <v>4227</v>
          </cell>
          <cell r="AM201">
            <v>107.9</v>
          </cell>
          <cell r="AN201">
            <v>3391.6</v>
          </cell>
          <cell r="AO201">
            <v>3283.7</v>
          </cell>
          <cell r="AP201">
            <v>56.1</v>
          </cell>
          <cell r="AQ201">
            <v>3331</v>
          </cell>
          <cell r="AR201">
            <v>3274.9</v>
          </cell>
          <cell r="AS201">
            <v>0.269</v>
          </cell>
          <cell r="AT201">
            <v>3391.6</v>
          </cell>
          <cell r="AU201">
            <v>9442.3</v>
          </cell>
          <cell r="AV201">
            <v>6050.7</v>
          </cell>
          <cell r="AW201">
            <v>3331</v>
          </cell>
          <cell r="AX201">
            <v>9370.8</v>
          </cell>
          <cell r="AY201">
            <v>6039.8</v>
          </cell>
          <cell r="AZ201">
            <v>0.18</v>
          </cell>
          <cell r="BA201">
            <v>0.225</v>
          </cell>
          <cell r="BB201">
            <v>0.089</v>
          </cell>
          <cell r="BC201">
            <v>0.99775</v>
          </cell>
          <cell r="BD201">
            <v>0.8</v>
          </cell>
          <cell r="BE201">
            <v>25.15</v>
          </cell>
          <cell r="BF201">
            <v>9456.1</v>
          </cell>
          <cell r="BG201">
            <v>9481.4</v>
          </cell>
          <cell r="BH201">
            <v>25.2999999999993</v>
          </cell>
          <cell r="BI201">
            <v>0</v>
          </cell>
          <cell r="BJ201">
            <v>25.6</v>
          </cell>
          <cell r="BK201">
            <v>25.6</v>
          </cell>
          <cell r="BL201">
            <v>-1.172</v>
          </cell>
          <cell r="BM201">
            <v>9481.4</v>
          </cell>
          <cell r="BN201">
            <v>9506.8</v>
          </cell>
          <cell r="BO201">
            <v>25.3999999999996</v>
          </cell>
          <cell r="BP201">
            <v>0</v>
          </cell>
          <cell r="BQ201">
            <v>25.7</v>
          </cell>
          <cell r="BR201">
            <v>25.7</v>
          </cell>
          <cell r="BS201">
            <v>-1.167</v>
          </cell>
          <cell r="BT201">
            <v>-1.17</v>
          </cell>
          <cell r="BU201">
            <v>-0.005</v>
          </cell>
          <cell r="BV201">
            <v>1.00005</v>
          </cell>
          <cell r="BW201">
            <v>0.5</v>
          </cell>
          <cell r="BX201">
            <v>24.95</v>
          </cell>
          <cell r="BY201">
            <v>9525</v>
          </cell>
          <cell r="BZ201">
            <v>9550.2</v>
          </cell>
          <cell r="CA201">
            <v>25.2000000000007</v>
          </cell>
          <cell r="CB201">
            <v>0</v>
          </cell>
          <cell r="CC201">
            <v>26.4</v>
          </cell>
          <cell r="CD201">
            <v>26.4</v>
          </cell>
          <cell r="CE201">
            <v>-4.545</v>
          </cell>
          <cell r="CF201">
            <v>9550.2</v>
          </cell>
          <cell r="CG201">
            <v>9575.5</v>
          </cell>
          <cell r="CH201">
            <v>25.2999999999993</v>
          </cell>
          <cell r="CI201">
            <v>0</v>
          </cell>
          <cell r="CJ201">
            <v>26.5</v>
          </cell>
          <cell r="CK201">
            <v>26.5</v>
          </cell>
          <cell r="CL201">
            <v>-4.528</v>
          </cell>
        </row>
        <row r="202">
          <cell r="A202">
            <v>199</v>
          </cell>
          <cell r="B202" t="str">
            <v>010838</v>
          </cell>
        </row>
        <row r="202">
          <cell r="F202" t="str">
            <v>19</v>
          </cell>
          <cell r="G202" t="str">
            <v>07</v>
          </cell>
          <cell r="H202" t="str">
            <v>TRẦN NGỌC ÁNH</v>
          </cell>
          <cell r="I202" t="str">
            <v>NGUYỄN HẢI ĐĂNG</v>
          </cell>
          <cell r="J202" t="str">
            <v>Đồng hồ đo nước lạnh cơ khí</v>
          </cell>
          <cell r="K202" t="str">
            <v>GKM PSM</v>
          </cell>
        </row>
        <row r="202">
          <cell r="M202" t="str">
            <v>GKM 94E 251</v>
          </cell>
        </row>
        <row r="202">
          <cell r="O202" t="str">
            <v>GEORGE KENT (Malaysia) BERHAD-Malaysia</v>
          </cell>
          <cell r="P202">
            <v>40</v>
          </cell>
          <cell r="Q202">
            <v>10</v>
          </cell>
          <cell r="R202">
            <v>0.15</v>
          </cell>
          <cell r="S202">
            <v>0.1</v>
          </cell>
          <cell r="T202" t="str">
            <v>C</v>
          </cell>
        </row>
        <row r="202">
          <cell r="V202">
            <v>0.2</v>
          </cell>
        </row>
        <row r="202">
          <cell r="Z202" t="str">
            <v>PDM 1363-2018</v>
          </cell>
          <cell r="AA202" t="str">
            <v>3A 599328</v>
          </cell>
          <cell r="AB202" t="str">
            <v>15/7/2024</v>
          </cell>
          <cell r="AC202" t="str">
            <v>31-7-2029</v>
          </cell>
          <cell r="AD202" t="str">
            <v>Công ty Cổ phần Nước sạch số 2 Hà Nội</v>
          </cell>
          <cell r="AE202" t="str">
            <v>CÔNG TY CỔ PHẦN NƯỚC SẠCH SỐ 2 HÀ NỘI</v>
          </cell>
          <cell r="AF202" t="str">
            <v>Km01-đường Nguyễn Văn Linh, phường Phúc Đồng, quận Long Biên, tp.Hà Nội</v>
          </cell>
          <cell r="AG202" t="str">
            <v>NuocSachSo2HaNoi</v>
          </cell>
          <cell r="AH202">
            <v>28</v>
          </cell>
          <cell r="AI202">
            <v>56</v>
          </cell>
          <cell r="AJ202">
            <v>6</v>
          </cell>
          <cell r="AK202">
            <v>10</v>
          </cell>
          <cell r="AL202">
            <v>500</v>
          </cell>
          <cell r="AM202">
            <v>361.4</v>
          </cell>
          <cell r="AN202">
            <v>864.4</v>
          </cell>
          <cell r="AO202">
            <v>503</v>
          </cell>
          <cell r="AP202">
            <v>0</v>
          </cell>
          <cell r="AQ202">
            <v>496</v>
          </cell>
          <cell r="AR202">
            <v>496</v>
          </cell>
          <cell r="AS202">
            <v>1.411</v>
          </cell>
          <cell r="AT202">
            <v>864.4</v>
          </cell>
          <cell r="AU202">
            <v>1364.4</v>
          </cell>
          <cell r="AV202">
            <v>500</v>
          </cell>
          <cell r="AW202">
            <v>0</v>
          </cell>
          <cell r="AX202">
            <v>494.1</v>
          </cell>
          <cell r="AY202">
            <v>494.1</v>
          </cell>
          <cell r="AZ202">
            <v>1.18</v>
          </cell>
          <cell r="BA202">
            <v>1.296</v>
          </cell>
          <cell r="BB202">
            <v>0.231</v>
          </cell>
          <cell r="BC202">
            <v>0.98704</v>
          </cell>
          <cell r="BD202">
            <v>0.15</v>
          </cell>
          <cell r="BE202">
            <v>100.6</v>
          </cell>
          <cell r="BF202">
            <v>1369.4</v>
          </cell>
          <cell r="BG202">
            <v>1469.6</v>
          </cell>
          <cell r="BH202">
            <v>100.2</v>
          </cell>
          <cell r="BI202">
            <v>0</v>
          </cell>
          <cell r="BJ202">
            <v>99.6</v>
          </cell>
          <cell r="BK202">
            <v>99.6</v>
          </cell>
          <cell r="BL202">
            <v>0.602</v>
          </cell>
          <cell r="BM202">
            <v>1469.6</v>
          </cell>
          <cell r="BN202">
            <v>1569.2</v>
          </cell>
          <cell r="BO202">
            <v>99.5999999999999</v>
          </cell>
          <cell r="BP202">
            <v>0</v>
          </cell>
          <cell r="BQ202">
            <v>98.7</v>
          </cell>
          <cell r="BR202">
            <v>98.7</v>
          </cell>
          <cell r="BS202">
            <v>0.912</v>
          </cell>
          <cell r="BT202">
            <v>0.757</v>
          </cell>
          <cell r="BU202">
            <v>-0.31</v>
          </cell>
          <cell r="BV202">
            <v>1.0031</v>
          </cell>
          <cell r="BW202">
            <v>0.1</v>
          </cell>
          <cell r="BX202">
            <v>100.4</v>
          </cell>
          <cell r="BY202">
            <v>1571.6</v>
          </cell>
          <cell r="BZ202">
            <v>1672.6</v>
          </cell>
          <cell r="CA202">
            <v>101</v>
          </cell>
          <cell r="CB202">
            <v>0</v>
          </cell>
          <cell r="CC202">
            <v>105.7</v>
          </cell>
          <cell r="CD202">
            <v>105.7</v>
          </cell>
          <cell r="CE202">
            <v>-4.447</v>
          </cell>
          <cell r="CF202">
            <v>1672.6</v>
          </cell>
          <cell r="CG202">
            <v>1772</v>
          </cell>
          <cell r="CH202">
            <v>99.4000000000001</v>
          </cell>
          <cell r="CI202">
            <v>0</v>
          </cell>
          <cell r="CJ202">
            <v>103.9</v>
          </cell>
          <cell r="CK202">
            <v>103.9</v>
          </cell>
          <cell r="CL202">
            <v>-4.331</v>
          </cell>
        </row>
        <row r="203">
          <cell r="A203">
            <v>200</v>
          </cell>
          <cell r="B203" t="str">
            <v>010839</v>
          </cell>
        </row>
        <row r="203">
          <cell r="F203" t="str">
            <v>19</v>
          </cell>
          <cell r="G203" t="str">
            <v>07</v>
          </cell>
          <cell r="H203" t="str">
            <v>TRẦN NGỌC ÁNH</v>
          </cell>
          <cell r="I203" t="str">
            <v>NGUYỄN HẢI ĐĂNG</v>
          </cell>
          <cell r="J203" t="str">
            <v>Đồng hồ đo nước lạnh cơ khí</v>
          </cell>
          <cell r="K203" t="str">
            <v>GKM PSM</v>
          </cell>
        </row>
        <row r="203">
          <cell r="M203" t="str">
            <v>GKM 94E 219</v>
          </cell>
        </row>
        <row r="203">
          <cell r="O203" t="str">
            <v>GEORGE KENT (Malaysia) BERHAD-Malaysia</v>
          </cell>
          <cell r="P203">
            <v>40</v>
          </cell>
          <cell r="Q203">
            <v>10</v>
          </cell>
          <cell r="R203">
            <v>0.15</v>
          </cell>
          <cell r="S203">
            <v>0.1</v>
          </cell>
          <cell r="T203" t="str">
            <v>C</v>
          </cell>
        </row>
        <row r="203">
          <cell r="V203">
            <v>0.2</v>
          </cell>
        </row>
        <row r="203">
          <cell r="Z203" t="str">
            <v>PDM 1363-2018</v>
          </cell>
          <cell r="AA203" t="str">
            <v>3A 599330</v>
          </cell>
          <cell r="AB203" t="str">
            <v>15/7/2024</v>
          </cell>
          <cell r="AC203" t="str">
            <v>31-7-2029</v>
          </cell>
          <cell r="AD203" t="str">
            <v>Công ty Cổ phần Nước sạch số 2 Hà Nội</v>
          </cell>
          <cell r="AE203" t="str">
            <v>CÔNG TY CỔ PHẦN NƯỚC SẠCH SỐ 2 HÀ NỘI</v>
          </cell>
          <cell r="AF203" t="str">
            <v>Km01-đường Nguyễn Văn Linh, phường Phúc Đồng, quận Long Biên, tp.Hà Nội</v>
          </cell>
          <cell r="AG203" t="str">
            <v>NuocSachSo2HaNoi</v>
          </cell>
          <cell r="AH203">
            <v>28</v>
          </cell>
          <cell r="AI203">
            <v>56</v>
          </cell>
          <cell r="AJ203">
            <v>6</v>
          </cell>
          <cell r="AK203">
            <v>10</v>
          </cell>
          <cell r="AL203">
            <v>503</v>
          </cell>
          <cell r="AM203">
            <v>470.6</v>
          </cell>
          <cell r="AN203">
            <v>970.6</v>
          </cell>
          <cell r="AO203">
            <v>500</v>
          </cell>
          <cell r="AP203">
            <v>0</v>
          </cell>
          <cell r="AQ203">
            <v>495.9</v>
          </cell>
          <cell r="AR203">
            <v>495.9</v>
          </cell>
          <cell r="AS203">
            <v>0.827</v>
          </cell>
          <cell r="AT203">
            <v>970.6</v>
          </cell>
          <cell r="AU203">
            <v>1471.6</v>
          </cell>
          <cell r="AV203">
            <v>501</v>
          </cell>
          <cell r="AW203">
            <v>0</v>
          </cell>
          <cell r="AX203">
            <v>497</v>
          </cell>
          <cell r="AY203">
            <v>497</v>
          </cell>
          <cell r="AZ203">
            <v>0.798</v>
          </cell>
          <cell r="BA203">
            <v>0.813</v>
          </cell>
          <cell r="BB203">
            <v>0.029</v>
          </cell>
          <cell r="BC203">
            <v>0.99187</v>
          </cell>
          <cell r="BD203">
            <v>0.15</v>
          </cell>
          <cell r="BE203">
            <v>100.2</v>
          </cell>
          <cell r="BF203">
            <v>1478.6</v>
          </cell>
          <cell r="BG203">
            <v>1579.6</v>
          </cell>
          <cell r="BH203">
            <v>101</v>
          </cell>
          <cell r="BI203">
            <v>0</v>
          </cell>
          <cell r="BJ203">
            <v>101.2</v>
          </cell>
          <cell r="BK203">
            <v>101.2</v>
          </cell>
          <cell r="BL203">
            <v>-0.198</v>
          </cell>
          <cell r="BM203">
            <v>1579.6</v>
          </cell>
          <cell r="BN203">
            <v>1680.4</v>
          </cell>
          <cell r="BO203">
            <v>100.8</v>
          </cell>
          <cell r="BP203">
            <v>0</v>
          </cell>
          <cell r="BQ203">
            <v>100.9</v>
          </cell>
          <cell r="BR203">
            <v>100.9</v>
          </cell>
          <cell r="BS203">
            <v>-0.099</v>
          </cell>
          <cell r="BT203">
            <v>-0.149</v>
          </cell>
          <cell r="BU203">
            <v>-0.099</v>
          </cell>
          <cell r="BV203">
            <v>1.00099</v>
          </cell>
          <cell r="BW203">
            <v>0.1</v>
          </cell>
          <cell r="BX203">
            <v>100.6</v>
          </cell>
          <cell r="BY203">
            <v>1682.4</v>
          </cell>
          <cell r="BZ203">
            <v>1783.2</v>
          </cell>
          <cell r="CA203">
            <v>100.8</v>
          </cell>
          <cell r="CB203">
            <v>0</v>
          </cell>
          <cell r="CC203">
            <v>100.2</v>
          </cell>
          <cell r="CD203">
            <v>100.2</v>
          </cell>
          <cell r="CE203">
            <v>0.599</v>
          </cell>
          <cell r="CF203">
            <v>1783.2</v>
          </cell>
          <cell r="CG203">
            <v>1883</v>
          </cell>
          <cell r="CH203">
            <v>99.8</v>
          </cell>
          <cell r="CI203">
            <v>0</v>
          </cell>
          <cell r="CJ203">
            <v>99.1</v>
          </cell>
          <cell r="CK203">
            <v>99.1</v>
          </cell>
          <cell r="CL203">
            <v>0.706</v>
          </cell>
        </row>
        <row r="204">
          <cell r="A204">
            <v>201</v>
          </cell>
          <cell r="B204" t="str">
            <v>010840</v>
          </cell>
        </row>
        <row r="204">
          <cell r="F204" t="str">
            <v>19</v>
          </cell>
          <cell r="G204" t="str">
            <v>07</v>
          </cell>
          <cell r="H204" t="str">
            <v>TRẦN NGỌC ÁNH</v>
          </cell>
          <cell r="I204" t="str">
            <v>NGUYỄN HẢI ĐĂNG</v>
          </cell>
          <cell r="J204" t="str">
            <v>Đồng hồ đo nước lạnh cơ khí</v>
          </cell>
          <cell r="K204" t="str">
            <v>GKM PSM</v>
          </cell>
        </row>
        <row r="204">
          <cell r="M204" t="str">
            <v>GKM 94E 201</v>
          </cell>
        </row>
        <row r="204">
          <cell r="O204" t="str">
            <v>GEORGE KENT (Malaysia) BERHAD-Malaysia</v>
          </cell>
          <cell r="P204">
            <v>40</v>
          </cell>
          <cell r="Q204">
            <v>10</v>
          </cell>
          <cell r="R204">
            <v>0.15</v>
          </cell>
          <cell r="S204">
            <v>0.1</v>
          </cell>
          <cell r="T204" t="str">
            <v>C</v>
          </cell>
        </row>
        <row r="204">
          <cell r="V204">
            <v>0.2</v>
          </cell>
        </row>
        <row r="204">
          <cell r="Z204" t="str">
            <v>PDM 1363-2018</v>
          </cell>
          <cell r="AA204" t="str">
            <v>3A 599331</v>
          </cell>
          <cell r="AB204" t="str">
            <v>15/7/2024</v>
          </cell>
          <cell r="AC204" t="str">
            <v>31-7-2029</v>
          </cell>
          <cell r="AD204" t="str">
            <v>Công ty Cổ phần Nước sạch số 2 Hà Nội</v>
          </cell>
          <cell r="AE204" t="str">
            <v>CÔNG TY CỔ PHẦN NƯỚC SẠCH SỐ 2 HÀ NỘI</v>
          </cell>
          <cell r="AF204" t="str">
            <v>Km01-đường Nguyễn Văn Linh, phường Phúc Đồng, quận Long Biên, tp.Hà Nội</v>
          </cell>
          <cell r="AG204" t="str">
            <v>NuocSachSo2HaNoi</v>
          </cell>
          <cell r="AH204">
            <v>28</v>
          </cell>
          <cell r="AI204">
            <v>56</v>
          </cell>
          <cell r="AJ204">
            <v>6</v>
          </cell>
          <cell r="AK204">
            <v>10</v>
          </cell>
          <cell r="AL204">
            <v>504</v>
          </cell>
          <cell r="AM204">
            <v>261.4</v>
          </cell>
          <cell r="AN204">
            <v>768.4</v>
          </cell>
          <cell r="AO204">
            <v>507</v>
          </cell>
          <cell r="AP204">
            <v>0</v>
          </cell>
          <cell r="AQ204">
            <v>509.2</v>
          </cell>
          <cell r="AR204">
            <v>509.2</v>
          </cell>
          <cell r="AS204">
            <v>-0.432</v>
          </cell>
          <cell r="AT204">
            <v>768.4</v>
          </cell>
          <cell r="AU204">
            <v>1270.4</v>
          </cell>
          <cell r="AV204">
            <v>502</v>
          </cell>
          <cell r="AW204">
            <v>0</v>
          </cell>
          <cell r="AX204">
            <v>505.3</v>
          </cell>
          <cell r="AY204">
            <v>505.3</v>
          </cell>
          <cell r="AZ204">
            <v>-0.657</v>
          </cell>
          <cell r="BA204">
            <v>-0.545</v>
          </cell>
          <cell r="BB204">
            <v>0.225</v>
          </cell>
          <cell r="BC204">
            <v>1.00545</v>
          </cell>
          <cell r="BD204">
            <v>0.15</v>
          </cell>
          <cell r="BE204">
            <v>99.8</v>
          </cell>
          <cell r="BF204">
            <v>1273.4</v>
          </cell>
          <cell r="BG204">
            <v>1373.8</v>
          </cell>
          <cell r="BH204">
            <v>100.4</v>
          </cell>
          <cell r="BI204">
            <v>0</v>
          </cell>
          <cell r="BJ204">
            <v>99.2</v>
          </cell>
          <cell r="BK204">
            <v>99.2</v>
          </cell>
          <cell r="BL204">
            <v>1.21</v>
          </cell>
          <cell r="BM204">
            <v>1373.8</v>
          </cell>
          <cell r="BN204">
            <v>1474.6</v>
          </cell>
          <cell r="BO204">
            <v>100.8</v>
          </cell>
          <cell r="BP204">
            <v>0</v>
          </cell>
          <cell r="BQ204">
            <v>99.6</v>
          </cell>
          <cell r="BR204">
            <v>99.6</v>
          </cell>
          <cell r="BS204">
            <v>1.205</v>
          </cell>
          <cell r="BT204">
            <v>1.208</v>
          </cell>
          <cell r="BU204">
            <v>0.005</v>
          </cell>
          <cell r="BV204">
            <v>0.99995</v>
          </cell>
          <cell r="BW204">
            <v>0.1</v>
          </cell>
          <cell r="BX204">
            <v>100</v>
          </cell>
          <cell r="BY204">
            <v>1477.8</v>
          </cell>
          <cell r="BZ204">
            <v>1579.2</v>
          </cell>
          <cell r="CA204">
            <v>101.4</v>
          </cell>
          <cell r="CB204">
            <v>0</v>
          </cell>
          <cell r="CC204">
            <v>105</v>
          </cell>
          <cell r="CD204">
            <v>105</v>
          </cell>
          <cell r="CE204">
            <v>-3.429</v>
          </cell>
          <cell r="CF204">
            <v>1579.2</v>
          </cell>
          <cell r="CG204">
            <v>1679.6</v>
          </cell>
          <cell r="CH204">
            <v>100.4</v>
          </cell>
          <cell r="CI204">
            <v>0</v>
          </cell>
          <cell r="CJ204">
            <v>104</v>
          </cell>
          <cell r="CK204">
            <v>104</v>
          </cell>
          <cell r="CL204">
            <v>-3.462</v>
          </cell>
        </row>
        <row r="205">
          <cell r="A205">
            <v>202</v>
          </cell>
          <cell r="B205" t="str">
            <v>010841</v>
          </cell>
        </row>
        <row r="205">
          <cell r="F205" t="str">
            <v>19</v>
          </cell>
          <cell r="G205" t="str">
            <v>07</v>
          </cell>
          <cell r="H205" t="str">
            <v>TRẦN NGỌC ÁNH</v>
          </cell>
          <cell r="I205" t="str">
            <v>NGUYỄN HẢI ĐĂNG</v>
          </cell>
          <cell r="J205" t="str">
            <v>Đồng hồ đo nước lạnh cơ khí</v>
          </cell>
          <cell r="K205" t="str">
            <v>GKM PSM</v>
          </cell>
        </row>
        <row r="205">
          <cell r="M205" t="str">
            <v>GKM 94E 177</v>
          </cell>
        </row>
        <row r="205">
          <cell r="O205" t="str">
            <v>GEORGE KENT (Malaysia) BERHAD-Malaysia</v>
          </cell>
          <cell r="P205">
            <v>40</v>
          </cell>
          <cell r="Q205">
            <v>10</v>
          </cell>
          <cell r="R205">
            <v>0.15</v>
          </cell>
          <cell r="S205">
            <v>0.1</v>
          </cell>
          <cell r="T205" t="str">
            <v>C</v>
          </cell>
        </row>
        <row r="205">
          <cell r="V205">
            <v>0.2</v>
          </cell>
        </row>
        <row r="205">
          <cell r="Z205" t="str">
            <v>PDM 1363-2018</v>
          </cell>
          <cell r="AA205" t="str">
            <v>3A 599332</v>
          </cell>
          <cell r="AB205" t="str">
            <v>15/7/2024</v>
          </cell>
          <cell r="AC205" t="str">
            <v>31-7-2029</v>
          </cell>
          <cell r="AD205" t="str">
            <v>Công ty Cổ phần Nước sạch số 2 Hà Nội</v>
          </cell>
          <cell r="AE205" t="str">
            <v>CÔNG TY CỔ PHẦN NƯỚC SẠCH SỐ 2 HÀ NỘI</v>
          </cell>
          <cell r="AF205" t="str">
            <v>Km01-đường Nguyễn Văn Linh, phường Phúc Đồng, quận Long Biên, tp.Hà Nội</v>
          </cell>
          <cell r="AG205" t="str">
            <v>NuocSachSo2HaNoi</v>
          </cell>
          <cell r="AH205">
            <v>28</v>
          </cell>
          <cell r="AI205">
            <v>56</v>
          </cell>
          <cell r="AJ205">
            <v>6</v>
          </cell>
          <cell r="AK205">
            <v>10</v>
          </cell>
          <cell r="AL205">
            <v>506</v>
          </cell>
          <cell r="AM205">
            <v>64.8</v>
          </cell>
          <cell r="AN205">
            <v>565.8</v>
          </cell>
          <cell r="AO205">
            <v>501</v>
          </cell>
          <cell r="AP205">
            <v>0</v>
          </cell>
          <cell r="AQ205">
            <v>498.8</v>
          </cell>
          <cell r="AR205">
            <v>498.8</v>
          </cell>
          <cell r="AS205">
            <v>0.441</v>
          </cell>
          <cell r="AT205">
            <v>565.8</v>
          </cell>
          <cell r="AU205">
            <v>1068.8</v>
          </cell>
          <cell r="AV205">
            <v>503</v>
          </cell>
          <cell r="AW205">
            <v>0</v>
          </cell>
          <cell r="AX205">
            <v>502</v>
          </cell>
          <cell r="AY205">
            <v>502</v>
          </cell>
          <cell r="AZ205">
            <v>0.199</v>
          </cell>
          <cell r="BA205">
            <v>0.32</v>
          </cell>
          <cell r="BB205">
            <v>0.242</v>
          </cell>
          <cell r="BC205">
            <v>0.9968</v>
          </cell>
          <cell r="BD205">
            <v>0.15</v>
          </cell>
          <cell r="BE205">
            <v>99.6</v>
          </cell>
          <cell r="BF205">
            <v>1073.2</v>
          </cell>
          <cell r="BG205">
            <v>1174</v>
          </cell>
          <cell r="BH205">
            <v>100.8</v>
          </cell>
          <cell r="BI205">
            <v>0</v>
          </cell>
          <cell r="BJ205">
            <v>100.5</v>
          </cell>
          <cell r="BK205">
            <v>100.5</v>
          </cell>
          <cell r="BL205">
            <v>0.299</v>
          </cell>
          <cell r="BM205">
            <v>1174</v>
          </cell>
          <cell r="BN205">
            <v>1273.4</v>
          </cell>
          <cell r="BO205">
            <v>99.4000000000001</v>
          </cell>
          <cell r="BP205">
            <v>0</v>
          </cell>
          <cell r="BQ205">
            <v>99.1</v>
          </cell>
          <cell r="BR205">
            <v>99.1</v>
          </cell>
          <cell r="BS205">
            <v>0.303</v>
          </cell>
          <cell r="BT205">
            <v>0.301</v>
          </cell>
          <cell r="BU205">
            <v>-0.004</v>
          </cell>
          <cell r="BV205">
            <v>1.00004</v>
          </cell>
          <cell r="BW205">
            <v>0.1</v>
          </cell>
          <cell r="BX205">
            <v>99.4</v>
          </cell>
          <cell r="BY205">
            <v>1277.2</v>
          </cell>
          <cell r="BZ205">
            <v>1377.4</v>
          </cell>
          <cell r="CA205">
            <v>100.2</v>
          </cell>
          <cell r="CB205">
            <v>0</v>
          </cell>
          <cell r="CC205">
            <v>100.3</v>
          </cell>
          <cell r="CD205">
            <v>100.3</v>
          </cell>
          <cell r="CE205">
            <v>-0.1</v>
          </cell>
          <cell r="CF205">
            <v>1377.4</v>
          </cell>
          <cell r="CG205">
            <v>1477.4</v>
          </cell>
          <cell r="CH205">
            <v>100</v>
          </cell>
          <cell r="CI205">
            <v>0</v>
          </cell>
          <cell r="CJ205">
            <v>100.1</v>
          </cell>
          <cell r="CK205">
            <v>100.1</v>
          </cell>
          <cell r="CL205">
            <v>-0.1</v>
          </cell>
        </row>
        <row r="206">
          <cell r="A206">
            <v>203</v>
          </cell>
          <cell r="B206" t="str">
            <v>010842</v>
          </cell>
        </row>
        <row r="206">
          <cell r="F206" t="str">
            <v>19</v>
          </cell>
          <cell r="G206" t="str">
            <v>07</v>
          </cell>
          <cell r="H206" t="str">
            <v>TRẦN NGỌC ÁNH</v>
          </cell>
          <cell r="I206" t="str">
            <v>NGUYỄN HẢI ĐĂNG</v>
          </cell>
          <cell r="J206" t="str">
            <v>Đồng hồ đo nước lạnh cơ khí</v>
          </cell>
          <cell r="K206" t="str">
            <v>GKM PSM</v>
          </cell>
        </row>
        <row r="206">
          <cell r="M206" t="str">
            <v>GKM 94E 265</v>
          </cell>
        </row>
        <row r="206">
          <cell r="O206" t="str">
            <v>GEORGE KENT (Malaysia) BERHAD-Malaysia</v>
          </cell>
          <cell r="P206">
            <v>40</v>
          </cell>
          <cell r="Q206">
            <v>10</v>
          </cell>
          <cell r="R206">
            <v>0.15</v>
          </cell>
          <cell r="S206">
            <v>0.1</v>
          </cell>
          <cell r="T206" t="str">
            <v>C</v>
          </cell>
        </row>
        <row r="206">
          <cell r="V206">
            <v>0.2</v>
          </cell>
        </row>
        <row r="206">
          <cell r="Z206" t="str">
            <v>PDM 1363-2018</v>
          </cell>
          <cell r="AA206" t="str">
            <v>3A 599333</v>
          </cell>
          <cell r="AB206" t="str">
            <v>15/7/2024</v>
          </cell>
          <cell r="AC206" t="str">
            <v>31-7-2029</v>
          </cell>
          <cell r="AD206" t="str">
            <v>Công ty Cổ phần Nước sạch số 2 Hà Nội</v>
          </cell>
          <cell r="AE206" t="str">
            <v>CÔNG TY CỔ PHẦN NƯỚC SẠCH SỐ 2 HÀ NỘI</v>
          </cell>
          <cell r="AF206" t="str">
            <v>Km01-đường Nguyễn Văn Linh, phường Phúc Đồng, quận Long Biên, tp.Hà Nội</v>
          </cell>
          <cell r="AG206" t="str">
            <v>NuocSachSo2HaNoi</v>
          </cell>
          <cell r="AH206">
            <v>28</v>
          </cell>
          <cell r="AI206">
            <v>56</v>
          </cell>
          <cell r="AJ206">
            <v>6</v>
          </cell>
          <cell r="AK206">
            <v>10</v>
          </cell>
          <cell r="AL206">
            <v>504</v>
          </cell>
          <cell r="AM206">
            <v>162</v>
          </cell>
          <cell r="AN206">
            <v>661</v>
          </cell>
          <cell r="AO206">
            <v>499</v>
          </cell>
          <cell r="AP206">
            <v>0</v>
          </cell>
          <cell r="AQ206">
            <v>501.2</v>
          </cell>
          <cell r="AR206">
            <v>501.2</v>
          </cell>
          <cell r="AS206">
            <v>-0.439</v>
          </cell>
          <cell r="AT206">
            <v>661</v>
          </cell>
          <cell r="AU206">
            <v>1160</v>
          </cell>
          <cell r="AV206">
            <v>499</v>
          </cell>
          <cell r="AW206">
            <v>0</v>
          </cell>
          <cell r="AX206">
            <v>500.8</v>
          </cell>
          <cell r="AY206">
            <v>500.8</v>
          </cell>
          <cell r="AZ206">
            <v>-0.361</v>
          </cell>
          <cell r="BA206">
            <v>-0.4</v>
          </cell>
          <cell r="BB206">
            <v>-0.078</v>
          </cell>
          <cell r="BC206">
            <v>1.004</v>
          </cell>
          <cell r="BD206">
            <v>0.15</v>
          </cell>
          <cell r="BE206">
            <v>100.4</v>
          </cell>
          <cell r="BF206">
            <v>1163.8</v>
          </cell>
          <cell r="BG206">
            <v>1264.2</v>
          </cell>
          <cell r="BH206">
            <v>100.4</v>
          </cell>
          <cell r="BI206">
            <v>0</v>
          </cell>
          <cell r="BJ206">
            <v>99.1</v>
          </cell>
          <cell r="BK206">
            <v>99.1</v>
          </cell>
          <cell r="BL206">
            <v>1.312</v>
          </cell>
          <cell r="BM206">
            <v>1264.2</v>
          </cell>
          <cell r="BN206">
            <v>1364</v>
          </cell>
          <cell r="BO206">
            <v>99.8</v>
          </cell>
          <cell r="BP206">
            <v>0</v>
          </cell>
          <cell r="BQ206">
            <v>98.4</v>
          </cell>
          <cell r="BR206">
            <v>98.4</v>
          </cell>
          <cell r="BS206">
            <v>1.423</v>
          </cell>
          <cell r="BT206">
            <v>1.368</v>
          </cell>
          <cell r="BU206">
            <v>-0.111</v>
          </cell>
          <cell r="BV206">
            <v>1.00111</v>
          </cell>
          <cell r="BW206">
            <v>0.1</v>
          </cell>
          <cell r="BX206">
            <v>100.6</v>
          </cell>
          <cell r="BY206">
            <v>1368</v>
          </cell>
          <cell r="BZ206">
            <v>1468.2</v>
          </cell>
          <cell r="CA206">
            <v>100.2</v>
          </cell>
          <cell r="CB206">
            <v>0</v>
          </cell>
          <cell r="CC206">
            <v>105.1</v>
          </cell>
          <cell r="CD206">
            <v>105.1</v>
          </cell>
          <cell r="CE206">
            <v>-4.662</v>
          </cell>
          <cell r="CF206">
            <v>1468.2</v>
          </cell>
          <cell r="CG206">
            <v>1569.6</v>
          </cell>
          <cell r="CH206">
            <v>101.4</v>
          </cell>
          <cell r="CI206">
            <v>0</v>
          </cell>
          <cell r="CJ206">
            <v>106.2</v>
          </cell>
          <cell r="CK206">
            <v>106.2</v>
          </cell>
          <cell r="CL206">
            <v>-4.52</v>
          </cell>
        </row>
        <row r="207">
          <cell r="A207">
            <v>204</v>
          </cell>
          <cell r="B207" t="str">
            <v>010843</v>
          </cell>
        </row>
        <row r="207">
          <cell r="F207" t="str">
            <v>19</v>
          </cell>
          <cell r="G207" t="str">
            <v>07</v>
          </cell>
          <cell r="H207" t="str">
            <v>TRẦN NGỌC ÁNH</v>
          </cell>
          <cell r="I207" t="str">
            <v>NGUYỄN HẢI ĐĂNG</v>
          </cell>
          <cell r="J207" t="str">
            <v>Đồng hồ đo nước lạnh cơ khí</v>
          </cell>
          <cell r="K207" t="str">
            <v>GKM PSM</v>
          </cell>
        </row>
        <row r="207">
          <cell r="M207" t="str">
            <v>GKM 94E 266</v>
          </cell>
        </row>
        <row r="207">
          <cell r="O207" t="str">
            <v>GEORGE KENT (Malaysia) BERHAD-Malaysia</v>
          </cell>
          <cell r="P207">
            <v>40</v>
          </cell>
          <cell r="Q207">
            <v>10</v>
          </cell>
          <cell r="R207">
            <v>0.15</v>
          </cell>
          <cell r="S207">
            <v>0.1</v>
          </cell>
          <cell r="T207" t="str">
            <v>C</v>
          </cell>
        </row>
        <row r="207">
          <cell r="V207">
            <v>0.2</v>
          </cell>
        </row>
        <row r="207">
          <cell r="Z207" t="str">
            <v>PDM 1363-2018</v>
          </cell>
          <cell r="AA207" t="str">
            <v>3A 599334</v>
          </cell>
          <cell r="AB207" t="str">
            <v>15/7/2024</v>
          </cell>
          <cell r="AC207" t="str">
            <v>31-7-2029</v>
          </cell>
          <cell r="AD207" t="str">
            <v>Công ty Cổ phần Nước sạch số 2 Hà Nội</v>
          </cell>
          <cell r="AE207" t="str">
            <v>CÔNG TY CỔ PHẦN NƯỚC SẠCH SỐ 2 HÀ NỘI</v>
          </cell>
          <cell r="AF207" t="str">
            <v>Km01-đường Nguyễn Văn Linh, phường Phúc Đồng, quận Long Biên, tp.Hà Nội</v>
          </cell>
          <cell r="AG207" t="str">
            <v>NuocSachSo2HaNoi</v>
          </cell>
          <cell r="AH207">
            <v>28</v>
          </cell>
          <cell r="AI207">
            <v>56</v>
          </cell>
          <cell r="AJ207">
            <v>6</v>
          </cell>
          <cell r="AK207">
            <v>10</v>
          </cell>
          <cell r="AL207">
            <v>498</v>
          </cell>
          <cell r="AM207">
            <v>432.2</v>
          </cell>
          <cell r="AN207">
            <v>931.2</v>
          </cell>
          <cell r="AO207">
            <v>499</v>
          </cell>
          <cell r="AP207">
            <v>0</v>
          </cell>
          <cell r="AQ207">
            <v>502.6</v>
          </cell>
          <cell r="AR207">
            <v>502.6</v>
          </cell>
          <cell r="AS207">
            <v>-0.716</v>
          </cell>
          <cell r="AT207">
            <v>931.2</v>
          </cell>
          <cell r="AU207">
            <v>1431.2</v>
          </cell>
          <cell r="AV207">
            <v>500</v>
          </cell>
          <cell r="AW207">
            <v>0</v>
          </cell>
          <cell r="AX207">
            <v>503.8</v>
          </cell>
          <cell r="AY207">
            <v>503.8</v>
          </cell>
          <cell r="AZ207">
            <v>-0.76</v>
          </cell>
          <cell r="BA207">
            <v>-0.738</v>
          </cell>
          <cell r="BB207">
            <v>0.044</v>
          </cell>
          <cell r="BC207">
            <v>1.00738</v>
          </cell>
          <cell r="BD207">
            <v>0.15</v>
          </cell>
          <cell r="BE207">
            <v>99.8</v>
          </cell>
          <cell r="BF207">
            <v>1435.4</v>
          </cell>
          <cell r="BG207">
            <v>1535.4</v>
          </cell>
          <cell r="BH207">
            <v>100</v>
          </cell>
          <cell r="BI207">
            <v>0</v>
          </cell>
          <cell r="BJ207">
            <v>100.6</v>
          </cell>
          <cell r="BK207">
            <v>100.6</v>
          </cell>
          <cell r="BL207">
            <v>-0.596</v>
          </cell>
          <cell r="BM207">
            <v>1535.4</v>
          </cell>
          <cell r="BN207">
            <v>1636.2</v>
          </cell>
          <cell r="BO207">
            <v>100.8</v>
          </cell>
          <cell r="BP207">
            <v>0</v>
          </cell>
          <cell r="BQ207">
            <v>101.1</v>
          </cell>
          <cell r="BR207">
            <v>101.1</v>
          </cell>
          <cell r="BS207">
            <v>-0.297</v>
          </cell>
          <cell r="BT207">
            <v>-0.447</v>
          </cell>
          <cell r="BU207">
            <v>-0.299</v>
          </cell>
          <cell r="BV207">
            <v>1.00299</v>
          </cell>
          <cell r="BW207">
            <v>0.1</v>
          </cell>
          <cell r="BX207">
            <v>101.2</v>
          </cell>
          <cell r="BY207">
            <v>1640.2</v>
          </cell>
          <cell r="BZ207">
            <v>1740.6</v>
          </cell>
          <cell r="CA207">
            <v>100.4</v>
          </cell>
          <cell r="CB207">
            <v>0</v>
          </cell>
          <cell r="CC207">
            <v>104.7</v>
          </cell>
          <cell r="CD207">
            <v>104.7</v>
          </cell>
          <cell r="CE207">
            <v>-4.107</v>
          </cell>
          <cell r="CF207">
            <v>1740.6</v>
          </cell>
          <cell r="CG207">
            <v>1841.4</v>
          </cell>
          <cell r="CH207">
            <v>100.8</v>
          </cell>
          <cell r="CI207">
            <v>0</v>
          </cell>
          <cell r="CJ207">
            <v>104.9</v>
          </cell>
          <cell r="CK207">
            <v>104.9</v>
          </cell>
          <cell r="CL207">
            <v>-3.908</v>
          </cell>
        </row>
        <row r="208">
          <cell r="A208">
            <v>205</v>
          </cell>
          <cell r="B208" t="str">
            <v>010844</v>
          </cell>
        </row>
        <row r="208">
          <cell r="F208" t="str">
            <v>19</v>
          </cell>
          <cell r="G208" t="str">
            <v>07</v>
          </cell>
          <cell r="H208" t="str">
            <v>TRẦN NGỌC ÁNH</v>
          </cell>
          <cell r="I208" t="str">
            <v>NGUYỄN HẢI ĐĂNG</v>
          </cell>
          <cell r="J208" t="str">
            <v>Đồng hồ đo nước lạnh cơ khí</v>
          </cell>
          <cell r="K208" t="str">
            <v>GKM PSM</v>
          </cell>
        </row>
        <row r="208">
          <cell r="M208" t="str">
            <v>GKM 94E 246</v>
          </cell>
        </row>
        <row r="208">
          <cell r="O208" t="str">
            <v>GEORGE KENT (Malaysia) BERHAD-Malaysia</v>
          </cell>
          <cell r="P208">
            <v>40</v>
          </cell>
          <cell r="Q208">
            <v>10</v>
          </cell>
          <cell r="R208">
            <v>0.15</v>
          </cell>
          <cell r="S208">
            <v>0.1</v>
          </cell>
          <cell r="T208" t="str">
            <v>C</v>
          </cell>
        </row>
        <row r="208">
          <cell r="V208">
            <v>0.2</v>
          </cell>
        </row>
        <row r="208">
          <cell r="Z208" t="str">
            <v>PDM 1363-2018</v>
          </cell>
          <cell r="AA208" t="str">
            <v>3A 599335</v>
          </cell>
          <cell r="AB208" t="str">
            <v>15/7/2024</v>
          </cell>
          <cell r="AC208" t="str">
            <v>31-7-2029</v>
          </cell>
          <cell r="AD208" t="str">
            <v>Công ty Cổ phần Nước sạch số 2 Hà Nội</v>
          </cell>
          <cell r="AE208" t="str">
            <v>CÔNG TY CỔ PHẦN NƯỚC SẠCH SỐ 2 HÀ NỘI</v>
          </cell>
          <cell r="AF208" t="str">
            <v>Km01-đường Nguyễn Văn Linh, phường Phúc Đồng, quận Long Biên, tp.Hà Nội</v>
          </cell>
          <cell r="AG208" t="str">
            <v>NuocSachSo2HaNoi</v>
          </cell>
          <cell r="AH208">
            <v>28</v>
          </cell>
          <cell r="AI208">
            <v>56</v>
          </cell>
          <cell r="AJ208">
            <v>6</v>
          </cell>
          <cell r="AK208">
            <v>10</v>
          </cell>
          <cell r="AL208">
            <v>499</v>
          </cell>
          <cell r="AM208">
            <v>191.2</v>
          </cell>
          <cell r="AN208">
            <v>698.2</v>
          </cell>
          <cell r="AO208">
            <v>507</v>
          </cell>
          <cell r="AP208">
            <v>0</v>
          </cell>
          <cell r="AQ208">
            <v>514.1</v>
          </cell>
          <cell r="AR208">
            <v>514.1</v>
          </cell>
          <cell r="AS208">
            <v>-1.381</v>
          </cell>
          <cell r="AT208">
            <v>698.2</v>
          </cell>
          <cell r="AU208">
            <v>1197.2</v>
          </cell>
          <cell r="AV208">
            <v>499</v>
          </cell>
          <cell r="AW208">
            <v>0</v>
          </cell>
          <cell r="AX208">
            <v>506.8</v>
          </cell>
          <cell r="AY208">
            <v>506.8</v>
          </cell>
          <cell r="AZ208">
            <v>-1.563</v>
          </cell>
          <cell r="BA208">
            <v>-1.472</v>
          </cell>
          <cell r="BB208">
            <v>0.182</v>
          </cell>
          <cell r="BC208">
            <v>1.01472</v>
          </cell>
          <cell r="BD208">
            <v>0.15</v>
          </cell>
          <cell r="BE208">
            <v>100.6</v>
          </cell>
          <cell r="BF208">
            <v>1200.2</v>
          </cell>
          <cell r="BG208">
            <v>1300</v>
          </cell>
          <cell r="BH208">
            <v>99.8</v>
          </cell>
          <cell r="BI208">
            <v>0</v>
          </cell>
          <cell r="BJ208">
            <v>98.7</v>
          </cell>
          <cell r="BK208">
            <v>98.7</v>
          </cell>
          <cell r="BL208">
            <v>1.114</v>
          </cell>
          <cell r="BM208">
            <v>1300</v>
          </cell>
          <cell r="BN208">
            <v>1400.8</v>
          </cell>
          <cell r="BO208">
            <v>100.8</v>
          </cell>
          <cell r="BP208">
            <v>0</v>
          </cell>
          <cell r="BQ208">
            <v>99.6</v>
          </cell>
          <cell r="BR208">
            <v>99.6</v>
          </cell>
          <cell r="BS208">
            <v>1.205</v>
          </cell>
          <cell r="BT208">
            <v>1.16</v>
          </cell>
          <cell r="BU208">
            <v>-0.091</v>
          </cell>
          <cell r="BV208">
            <v>1.00091</v>
          </cell>
          <cell r="BW208">
            <v>0.1</v>
          </cell>
          <cell r="BX208">
            <v>99.4</v>
          </cell>
          <cell r="BY208">
            <v>1405</v>
          </cell>
          <cell r="BZ208">
            <v>1506</v>
          </cell>
          <cell r="CA208">
            <v>101</v>
          </cell>
          <cell r="CB208">
            <v>0</v>
          </cell>
          <cell r="CC208">
            <v>99.7</v>
          </cell>
          <cell r="CD208">
            <v>99.7</v>
          </cell>
          <cell r="CE208">
            <v>1.304</v>
          </cell>
          <cell r="CF208">
            <v>1506</v>
          </cell>
          <cell r="CG208">
            <v>1606.8</v>
          </cell>
          <cell r="CH208">
            <v>100.8</v>
          </cell>
          <cell r="CI208">
            <v>0</v>
          </cell>
          <cell r="CJ208">
            <v>99.4</v>
          </cell>
          <cell r="CK208">
            <v>99.4</v>
          </cell>
          <cell r="CL208">
            <v>1.408</v>
          </cell>
        </row>
        <row r="209">
          <cell r="A209">
            <v>206</v>
          </cell>
          <cell r="B209" t="str">
            <v>010845</v>
          </cell>
        </row>
        <row r="209">
          <cell r="F209" t="str">
            <v>19</v>
          </cell>
          <cell r="G209" t="str">
            <v>07</v>
          </cell>
          <cell r="H209" t="str">
            <v>TRẦN NGỌC ÁNH</v>
          </cell>
          <cell r="I209" t="str">
            <v>NGUYỄN HẢI ĐĂNG</v>
          </cell>
          <cell r="J209" t="str">
            <v>Đồng hồ đo nước lạnh cơ khí</v>
          </cell>
          <cell r="K209" t="str">
            <v>GKM PSM</v>
          </cell>
        </row>
        <row r="209">
          <cell r="M209" t="str">
            <v>GKM 94E 259</v>
          </cell>
        </row>
        <row r="209">
          <cell r="O209" t="str">
            <v>GEORGE KENT (Malaysia) BERHAD-Malaysia</v>
          </cell>
          <cell r="P209">
            <v>40</v>
          </cell>
          <cell r="Q209">
            <v>10</v>
          </cell>
          <cell r="R209">
            <v>0.15</v>
          </cell>
          <cell r="S209">
            <v>0.1</v>
          </cell>
          <cell r="T209" t="str">
            <v>C</v>
          </cell>
        </row>
        <row r="209">
          <cell r="V209">
            <v>0.2</v>
          </cell>
        </row>
        <row r="209">
          <cell r="Z209" t="str">
            <v>PDM 1363-2018</v>
          </cell>
          <cell r="AA209" t="str">
            <v>3A 599336</v>
          </cell>
          <cell r="AB209" t="str">
            <v>15/7/2024</v>
          </cell>
          <cell r="AC209" t="str">
            <v>31-7-2029</v>
          </cell>
          <cell r="AD209" t="str">
            <v>Công ty Cổ phần Nước sạch số 2 Hà Nội</v>
          </cell>
          <cell r="AE209" t="str">
            <v>CÔNG TY CỔ PHẦN NƯỚC SẠCH SỐ 2 HÀ NỘI</v>
          </cell>
          <cell r="AF209" t="str">
            <v>Km01-đường Nguyễn Văn Linh, phường Phúc Đồng, quận Long Biên, tp.Hà Nội</v>
          </cell>
          <cell r="AG209" t="str">
            <v>NuocSachSo2HaNoi</v>
          </cell>
          <cell r="AH209">
            <v>28</v>
          </cell>
          <cell r="AI209">
            <v>56</v>
          </cell>
          <cell r="AJ209">
            <v>6</v>
          </cell>
          <cell r="AK209">
            <v>10</v>
          </cell>
          <cell r="AL209">
            <v>506</v>
          </cell>
          <cell r="AM209">
            <v>492.6</v>
          </cell>
          <cell r="AN209">
            <v>995.6</v>
          </cell>
          <cell r="AO209">
            <v>503</v>
          </cell>
          <cell r="AP209">
            <v>0</v>
          </cell>
          <cell r="AQ209">
            <v>497.2</v>
          </cell>
          <cell r="AR209">
            <v>497.2</v>
          </cell>
          <cell r="AS209">
            <v>1.167</v>
          </cell>
          <cell r="AT209">
            <v>995.6</v>
          </cell>
          <cell r="AU209">
            <v>1494.6</v>
          </cell>
          <cell r="AV209">
            <v>499</v>
          </cell>
          <cell r="AW209">
            <v>0</v>
          </cell>
          <cell r="AX209">
            <v>494.3</v>
          </cell>
          <cell r="AY209">
            <v>494.3</v>
          </cell>
          <cell r="AZ209">
            <v>0.942</v>
          </cell>
          <cell r="BA209">
            <v>1.055</v>
          </cell>
          <cell r="BB209">
            <v>0.225</v>
          </cell>
          <cell r="BC209">
            <v>0.98945</v>
          </cell>
          <cell r="BD209">
            <v>0.15</v>
          </cell>
          <cell r="BE209">
            <v>99.8</v>
          </cell>
          <cell r="BF209">
            <v>1498.4</v>
          </cell>
          <cell r="BG209">
            <v>1598.8</v>
          </cell>
          <cell r="BH209">
            <v>100.4</v>
          </cell>
          <cell r="BI209">
            <v>0</v>
          </cell>
          <cell r="BJ209">
            <v>101.5</v>
          </cell>
          <cell r="BK209">
            <v>101.5</v>
          </cell>
          <cell r="BL209">
            <v>-1.084</v>
          </cell>
          <cell r="BM209">
            <v>1598.8</v>
          </cell>
          <cell r="BN209">
            <v>1699.4</v>
          </cell>
          <cell r="BO209">
            <v>100.6</v>
          </cell>
          <cell r="BP209">
            <v>0</v>
          </cell>
          <cell r="BQ209">
            <v>101.5</v>
          </cell>
          <cell r="BR209">
            <v>101.5</v>
          </cell>
          <cell r="BS209">
            <v>-0.887</v>
          </cell>
          <cell r="BT209">
            <v>-0.986</v>
          </cell>
          <cell r="BU209">
            <v>-0.197</v>
          </cell>
          <cell r="BV209">
            <v>1.00197</v>
          </cell>
          <cell r="BW209">
            <v>0.1</v>
          </cell>
          <cell r="BX209">
            <v>100.2</v>
          </cell>
          <cell r="BY209">
            <v>1703.4</v>
          </cell>
          <cell r="BZ209">
            <v>1804.4</v>
          </cell>
          <cell r="CA209">
            <v>101</v>
          </cell>
          <cell r="CB209">
            <v>0</v>
          </cell>
          <cell r="CC209">
            <v>101.5</v>
          </cell>
          <cell r="CD209">
            <v>101.5</v>
          </cell>
          <cell r="CE209">
            <v>-0.493</v>
          </cell>
          <cell r="CF209">
            <v>1804.4</v>
          </cell>
          <cell r="CG209">
            <v>1905</v>
          </cell>
          <cell r="CH209">
            <v>100.6</v>
          </cell>
          <cell r="CI209">
            <v>0</v>
          </cell>
          <cell r="CJ209">
            <v>101</v>
          </cell>
          <cell r="CK209">
            <v>101</v>
          </cell>
          <cell r="CL209">
            <v>-0.396</v>
          </cell>
        </row>
        <row r="210">
          <cell r="A210">
            <v>207</v>
          </cell>
          <cell r="B210" t="str">
            <v>010846</v>
          </cell>
        </row>
        <row r="210">
          <cell r="F210" t="str">
            <v>19</v>
          </cell>
          <cell r="G210" t="str">
            <v>07</v>
          </cell>
          <cell r="H210" t="str">
            <v>TRẦN NGỌC ÁNH</v>
          </cell>
          <cell r="I210" t="str">
            <v>NGUYỄN HẢI ĐĂNG</v>
          </cell>
          <cell r="J210" t="str">
            <v>Đồng hồ đo nước lạnh cơ khí</v>
          </cell>
          <cell r="K210" t="str">
            <v>GKM PSM</v>
          </cell>
        </row>
        <row r="210">
          <cell r="M210" t="str">
            <v>GKM 94E 189</v>
          </cell>
        </row>
        <row r="210">
          <cell r="O210" t="str">
            <v>GEORGE KENT (Malaysia) BERHAD-Malaysia</v>
          </cell>
          <cell r="P210">
            <v>40</v>
          </cell>
          <cell r="Q210">
            <v>10</v>
          </cell>
          <cell r="R210">
            <v>0.15</v>
          </cell>
          <cell r="S210">
            <v>0.1</v>
          </cell>
          <cell r="T210" t="str">
            <v>C</v>
          </cell>
        </row>
        <row r="210">
          <cell r="V210">
            <v>0.2</v>
          </cell>
        </row>
        <row r="210">
          <cell r="Z210" t="str">
            <v>PDM 1363-2018</v>
          </cell>
          <cell r="AA210" t="str">
            <v>3A 599337</v>
          </cell>
          <cell r="AB210" t="str">
            <v>15/7/2024</v>
          </cell>
          <cell r="AC210" t="str">
            <v>31-7-2029</v>
          </cell>
          <cell r="AD210" t="str">
            <v>Công ty Cổ phần Nước sạch số 2 Hà Nội</v>
          </cell>
          <cell r="AE210" t="str">
            <v>CÔNG TY CỔ PHẦN NƯỚC SẠCH SỐ 2 HÀ NỘI</v>
          </cell>
          <cell r="AF210" t="str">
            <v>Km01-đường Nguyễn Văn Linh, phường Phúc Đồng, quận Long Biên, tp.Hà Nội</v>
          </cell>
          <cell r="AG210" t="str">
            <v>NuocSachSo2HaNoi</v>
          </cell>
          <cell r="AH210">
            <v>28</v>
          </cell>
          <cell r="AI210">
            <v>56</v>
          </cell>
          <cell r="AJ210">
            <v>6</v>
          </cell>
          <cell r="AK210">
            <v>10</v>
          </cell>
          <cell r="AL210">
            <v>502</v>
          </cell>
          <cell r="AM210">
            <v>298.4</v>
          </cell>
          <cell r="AN210">
            <v>803.4</v>
          </cell>
          <cell r="AO210">
            <v>505</v>
          </cell>
          <cell r="AP210">
            <v>0</v>
          </cell>
          <cell r="AQ210">
            <v>509.4</v>
          </cell>
          <cell r="AR210">
            <v>509.4</v>
          </cell>
          <cell r="AS210">
            <v>-0.864</v>
          </cell>
          <cell r="AT210">
            <v>803.4</v>
          </cell>
          <cell r="AU210">
            <v>1308.4</v>
          </cell>
          <cell r="AV210">
            <v>505</v>
          </cell>
          <cell r="AW210">
            <v>0</v>
          </cell>
          <cell r="AX210">
            <v>509.2</v>
          </cell>
          <cell r="AY210">
            <v>509.2</v>
          </cell>
          <cell r="AZ210">
            <v>-0.832</v>
          </cell>
          <cell r="BA210">
            <v>-0.848</v>
          </cell>
          <cell r="BB210">
            <v>-0.032</v>
          </cell>
          <cell r="BC210">
            <v>1.00848</v>
          </cell>
          <cell r="BD210">
            <v>0.15</v>
          </cell>
          <cell r="BE210">
            <v>101</v>
          </cell>
          <cell r="BF210">
            <v>1314</v>
          </cell>
          <cell r="BG210">
            <v>1415</v>
          </cell>
          <cell r="BH210">
            <v>101</v>
          </cell>
          <cell r="BI210">
            <v>0</v>
          </cell>
          <cell r="BJ210">
            <v>100.3</v>
          </cell>
          <cell r="BK210">
            <v>100.3</v>
          </cell>
          <cell r="BL210">
            <v>0.698</v>
          </cell>
          <cell r="BM210">
            <v>1415</v>
          </cell>
          <cell r="BN210">
            <v>1515.8</v>
          </cell>
          <cell r="BO210">
            <v>100.8</v>
          </cell>
          <cell r="BP210">
            <v>0</v>
          </cell>
          <cell r="BQ210">
            <v>100.1</v>
          </cell>
          <cell r="BR210">
            <v>100.1</v>
          </cell>
          <cell r="BS210">
            <v>0.699</v>
          </cell>
          <cell r="BT210">
            <v>0.699</v>
          </cell>
          <cell r="BU210">
            <v>-0.001</v>
          </cell>
          <cell r="BV210">
            <v>1.00001</v>
          </cell>
          <cell r="BW210">
            <v>0.1</v>
          </cell>
          <cell r="BX210">
            <v>99.4</v>
          </cell>
          <cell r="BY210">
            <v>1518.6</v>
          </cell>
          <cell r="BZ210">
            <v>1618.2</v>
          </cell>
          <cell r="CA210">
            <v>99.5999999999999</v>
          </cell>
          <cell r="CB210">
            <v>0</v>
          </cell>
          <cell r="CC210">
            <v>102.5</v>
          </cell>
          <cell r="CD210">
            <v>102.5</v>
          </cell>
          <cell r="CE210">
            <v>-2.829</v>
          </cell>
          <cell r="CF210">
            <v>1618.2</v>
          </cell>
          <cell r="CG210">
            <v>1718</v>
          </cell>
          <cell r="CH210">
            <v>99.8</v>
          </cell>
          <cell r="CI210">
            <v>0</v>
          </cell>
          <cell r="CJ210">
            <v>102.7</v>
          </cell>
          <cell r="CK210">
            <v>102.7</v>
          </cell>
          <cell r="CL210">
            <v>-2.824</v>
          </cell>
        </row>
        <row r="211">
          <cell r="A211">
            <v>208</v>
          </cell>
          <cell r="B211" t="str">
            <v>010847</v>
          </cell>
        </row>
        <row r="211">
          <cell r="F211" t="str">
            <v>19</v>
          </cell>
          <cell r="G211" t="str">
            <v>07</v>
          </cell>
          <cell r="H211" t="str">
            <v>TRẦN NGỌC ÁNH</v>
          </cell>
          <cell r="I211" t="str">
            <v>NGUYỄN HẢI ĐĂNG</v>
          </cell>
          <cell r="J211" t="str">
            <v>Đồng hồ đo nước lạnh cơ khí</v>
          </cell>
          <cell r="K211" t="str">
            <v>GKM PSM</v>
          </cell>
        </row>
        <row r="211">
          <cell r="M211" t="str">
            <v>GKM 94E 240</v>
          </cell>
        </row>
        <row r="211">
          <cell r="O211" t="str">
            <v>GEORGE KENT (Malaysia) BERHAD-Malaysia</v>
          </cell>
          <cell r="P211">
            <v>40</v>
          </cell>
          <cell r="Q211">
            <v>10</v>
          </cell>
          <cell r="R211">
            <v>0.15</v>
          </cell>
          <cell r="S211">
            <v>0.1</v>
          </cell>
          <cell r="T211" t="str">
            <v>C</v>
          </cell>
        </row>
        <row r="211">
          <cell r="V211">
            <v>0.2</v>
          </cell>
        </row>
        <row r="211">
          <cell r="Z211" t="str">
            <v>PDM 1363-2018</v>
          </cell>
          <cell r="AA211" t="str">
            <v>3A 599338</v>
          </cell>
          <cell r="AB211" t="str">
            <v>15/7/2024</v>
          </cell>
          <cell r="AC211" t="str">
            <v>31-7-2029</v>
          </cell>
          <cell r="AD211" t="str">
            <v>Công ty Cổ phần Nước sạch số 2 Hà Nội</v>
          </cell>
          <cell r="AE211" t="str">
            <v>CÔNG TY CỔ PHẦN NƯỚC SẠCH SỐ 2 HÀ NỘI</v>
          </cell>
          <cell r="AF211" t="str">
            <v>Km01-đường Nguyễn Văn Linh, phường Phúc Đồng, quận Long Biên, tp.Hà Nội</v>
          </cell>
          <cell r="AG211" t="str">
            <v>NuocSachSo2HaNoi</v>
          </cell>
          <cell r="AH211">
            <v>28</v>
          </cell>
          <cell r="AI211">
            <v>56</v>
          </cell>
          <cell r="AJ211">
            <v>6</v>
          </cell>
          <cell r="AK211">
            <v>10</v>
          </cell>
          <cell r="AL211">
            <v>502</v>
          </cell>
          <cell r="AM211">
            <v>281.2</v>
          </cell>
          <cell r="AN211">
            <v>780.2</v>
          </cell>
          <cell r="AO211">
            <v>499</v>
          </cell>
          <cell r="AP211">
            <v>0</v>
          </cell>
          <cell r="AQ211">
            <v>490.7</v>
          </cell>
          <cell r="AR211">
            <v>490.7</v>
          </cell>
          <cell r="AS211">
            <v>1.691</v>
          </cell>
          <cell r="AT211">
            <v>780.2</v>
          </cell>
          <cell r="AU211">
            <v>1281.2</v>
          </cell>
          <cell r="AV211">
            <v>501</v>
          </cell>
          <cell r="AW211">
            <v>0</v>
          </cell>
          <cell r="AX211">
            <v>494</v>
          </cell>
          <cell r="AY211">
            <v>494</v>
          </cell>
          <cell r="AZ211">
            <v>1.397</v>
          </cell>
          <cell r="BA211">
            <v>1.544</v>
          </cell>
          <cell r="BB211">
            <v>0.294</v>
          </cell>
          <cell r="BC211">
            <v>0.98456</v>
          </cell>
          <cell r="BD211">
            <v>0.15</v>
          </cell>
          <cell r="BE211">
            <v>100.2</v>
          </cell>
          <cell r="BF211">
            <v>1285.8</v>
          </cell>
          <cell r="BG211">
            <v>1385.8</v>
          </cell>
          <cell r="BH211">
            <v>100</v>
          </cell>
          <cell r="BI211">
            <v>0</v>
          </cell>
          <cell r="BJ211">
            <v>101.4</v>
          </cell>
          <cell r="BK211">
            <v>101.4</v>
          </cell>
          <cell r="BL211">
            <v>-1.381</v>
          </cell>
          <cell r="BM211">
            <v>1385.8</v>
          </cell>
          <cell r="BN211">
            <v>1486.8</v>
          </cell>
          <cell r="BO211">
            <v>101</v>
          </cell>
          <cell r="BP211">
            <v>0</v>
          </cell>
          <cell r="BQ211">
            <v>102.2</v>
          </cell>
          <cell r="BR211">
            <v>102.2</v>
          </cell>
          <cell r="BS211">
            <v>-1.174</v>
          </cell>
          <cell r="BT211">
            <v>-1.278</v>
          </cell>
          <cell r="BU211">
            <v>-0.207</v>
          </cell>
          <cell r="BV211">
            <v>1.00207</v>
          </cell>
          <cell r="BW211">
            <v>0.1</v>
          </cell>
          <cell r="BX211">
            <v>101</v>
          </cell>
          <cell r="BY211">
            <v>1489.8</v>
          </cell>
          <cell r="BZ211">
            <v>1590.4</v>
          </cell>
          <cell r="CA211">
            <v>100.6</v>
          </cell>
          <cell r="CB211">
            <v>0</v>
          </cell>
          <cell r="CC211">
            <v>103.1</v>
          </cell>
          <cell r="CD211">
            <v>103.1</v>
          </cell>
          <cell r="CE211">
            <v>-2.425</v>
          </cell>
          <cell r="CF211">
            <v>1590.4</v>
          </cell>
          <cell r="CG211">
            <v>1691</v>
          </cell>
          <cell r="CH211">
            <v>100.6</v>
          </cell>
          <cell r="CI211">
            <v>0</v>
          </cell>
          <cell r="CJ211">
            <v>103.2</v>
          </cell>
          <cell r="CK211">
            <v>103.2</v>
          </cell>
          <cell r="CL211">
            <v>-2.519</v>
          </cell>
        </row>
        <row r="212">
          <cell r="A212">
            <v>209</v>
          </cell>
          <cell r="B212" t="str">
            <v>010848</v>
          </cell>
        </row>
        <row r="212">
          <cell r="F212" t="str">
            <v>19</v>
          </cell>
          <cell r="G212" t="str">
            <v>07</v>
          </cell>
          <cell r="H212" t="str">
            <v>TRẦN NGỌC ÁNH</v>
          </cell>
          <cell r="I212" t="str">
            <v>NGUYỄN HẢI ĐĂNG</v>
          </cell>
          <cell r="J212" t="str">
            <v>Đồng hồ đo nước lạnh cơ khí</v>
          </cell>
          <cell r="K212" t="str">
            <v>GKM PSM</v>
          </cell>
        </row>
        <row r="212">
          <cell r="M212" t="str">
            <v>GKM 94E 197</v>
          </cell>
        </row>
        <row r="212">
          <cell r="O212" t="str">
            <v>GEORGE KENT (Malaysia) BERHAD-Malaysia</v>
          </cell>
          <cell r="P212">
            <v>40</v>
          </cell>
          <cell r="Q212">
            <v>10</v>
          </cell>
          <cell r="R212">
            <v>0.15</v>
          </cell>
          <cell r="S212">
            <v>0.1</v>
          </cell>
          <cell r="T212" t="str">
            <v>C</v>
          </cell>
        </row>
        <row r="212">
          <cell r="V212">
            <v>0.2</v>
          </cell>
        </row>
        <row r="212">
          <cell r="Z212" t="str">
            <v>PDM 1363-2018</v>
          </cell>
          <cell r="AA212" t="str">
            <v>3A 599339</v>
          </cell>
          <cell r="AB212" t="str">
            <v>15/7/2024</v>
          </cell>
          <cell r="AC212" t="str">
            <v>31-7-2029</v>
          </cell>
          <cell r="AD212" t="str">
            <v>Công ty Cổ phần Nước sạch số 2 Hà Nội</v>
          </cell>
          <cell r="AE212" t="str">
            <v>CÔNG TY CỔ PHẦN NƯỚC SẠCH SỐ 2 HÀ NỘI</v>
          </cell>
          <cell r="AF212" t="str">
            <v>Km01-đường Nguyễn Văn Linh, phường Phúc Đồng, quận Long Biên, tp.Hà Nội</v>
          </cell>
          <cell r="AG212" t="str">
            <v>NuocSachSo2HaNoi</v>
          </cell>
          <cell r="AH212">
            <v>28</v>
          </cell>
          <cell r="AI212">
            <v>56</v>
          </cell>
          <cell r="AJ212">
            <v>6</v>
          </cell>
          <cell r="AK212">
            <v>10</v>
          </cell>
          <cell r="AL212">
            <v>506</v>
          </cell>
          <cell r="AM212">
            <v>62.2</v>
          </cell>
          <cell r="AN212">
            <v>559.2</v>
          </cell>
          <cell r="AO212">
            <v>497</v>
          </cell>
          <cell r="AP212">
            <v>0</v>
          </cell>
          <cell r="AQ212">
            <v>505.1</v>
          </cell>
          <cell r="AR212">
            <v>505.1</v>
          </cell>
          <cell r="AS212">
            <v>-1.604</v>
          </cell>
          <cell r="AT212">
            <v>559.2</v>
          </cell>
          <cell r="AU212">
            <v>1066.2</v>
          </cell>
          <cell r="AV212">
            <v>507</v>
          </cell>
          <cell r="AW212">
            <v>0</v>
          </cell>
          <cell r="AX212">
            <v>515.2</v>
          </cell>
          <cell r="AY212">
            <v>515.2</v>
          </cell>
          <cell r="AZ212">
            <v>-1.617</v>
          </cell>
          <cell r="BA212">
            <v>-1.611</v>
          </cell>
          <cell r="BB212">
            <v>0.013</v>
          </cell>
          <cell r="BC212">
            <v>1.01611</v>
          </cell>
          <cell r="BD212">
            <v>0.15</v>
          </cell>
          <cell r="BE212">
            <v>101.4</v>
          </cell>
          <cell r="BF212">
            <v>1070.6</v>
          </cell>
          <cell r="BG212">
            <v>1170</v>
          </cell>
          <cell r="BH212">
            <v>99.4000000000001</v>
          </cell>
          <cell r="BI212">
            <v>0</v>
          </cell>
          <cell r="BJ212">
            <v>100.4</v>
          </cell>
          <cell r="BK212">
            <v>100.4</v>
          </cell>
          <cell r="BL212">
            <v>-0.996</v>
          </cell>
          <cell r="BM212">
            <v>1170</v>
          </cell>
          <cell r="BN212">
            <v>1270.8</v>
          </cell>
          <cell r="BO212">
            <v>100.8</v>
          </cell>
          <cell r="BP212">
            <v>0</v>
          </cell>
          <cell r="BQ212">
            <v>101.5</v>
          </cell>
          <cell r="BR212">
            <v>101.5</v>
          </cell>
          <cell r="BS212">
            <v>-0.69</v>
          </cell>
          <cell r="BT212">
            <v>-0.843</v>
          </cell>
          <cell r="BU212">
            <v>-0.306</v>
          </cell>
          <cell r="BV212">
            <v>1.00306</v>
          </cell>
          <cell r="BW212">
            <v>0.1</v>
          </cell>
          <cell r="BX212">
            <v>100</v>
          </cell>
          <cell r="BY212">
            <v>1275.8</v>
          </cell>
          <cell r="BZ212">
            <v>1375.6</v>
          </cell>
          <cell r="CA212">
            <v>99.8</v>
          </cell>
          <cell r="CB212">
            <v>0</v>
          </cell>
          <cell r="CC212">
            <v>104.7</v>
          </cell>
          <cell r="CD212">
            <v>104.7</v>
          </cell>
          <cell r="CE212">
            <v>-4.68</v>
          </cell>
          <cell r="CF212">
            <v>1375.6</v>
          </cell>
          <cell r="CG212">
            <v>1477</v>
          </cell>
          <cell r="CH212">
            <v>101.4</v>
          </cell>
          <cell r="CI212">
            <v>0</v>
          </cell>
          <cell r="CJ212">
            <v>106.3</v>
          </cell>
          <cell r="CK212">
            <v>106.3</v>
          </cell>
          <cell r="CL212">
            <v>-4.61</v>
          </cell>
        </row>
        <row r="213">
          <cell r="A213">
            <v>210</v>
          </cell>
          <cell r="B213" t="str">
            <v>010849</v>
          </cell>
        </row>
        <row r="213">
          <cell r="F213" t="str">
            <v>19</v>
          </cell>
          <cell r="G213" t="str">
            <v>07</v>
          </cell>
          <cell r="H213" t="str">
            <v>TRẦN NGỌC ÁNH</v>
          </cell>
          <cell r="I213" t="str">
            <v>NGUYỄN HẢI ĐĂNG</v>
          </cell>
          <cell r="J213" t="str">
            <v>Đồng hồ đo nước lạnh cơ khí</v>
          </cell>
          <cell r="K213" t="str">
            <v>GKM PSM</v>
          </cell>
        </row>
        <row r="213">
          <cell r="M213" t="str">
            <v>GKM 94E 171</v>
          </cell>
        </row>
        <row r="213">
          <cell r="O213" t="str">
            <v>GEORGE KENT (Malaysia) BERHAD-Malaysia</v>
          </cell>
          <cell r="P213">
            <v>40</v>
          </cell>
          <cell r="Q213">
            <v>10</v>
          </cell>
          <cell r="R213">
            <v>0.15</v>
          </cell>
          <cell r="S213">
            <v>0.1</v>
          </cell>
          <cell r="T213" t="str">
            <v>C</v>
          </cell>
        </row>
        <row r="213">
          <cell r="V213">
            <v>0.2</v>
          </cell>
        </row>
        <row r="213">
          <cell r="Z213" t="str">
            <v>PDM 1363-2018</v>
          </cell>
          <cell r="AA213" t="str">
            <v>3A 599340</v>
          </cell>
          <cell r="AB213" t="str">
            <v>15/7/2024</v>
          </cell>
          <cell r="AC213" t="str">
            <v>31-7-2029</v>
          </cell>
          <cell r="AD213" t="str">
            <v>Công ty Cổ phần Nước sạch số 2 Hà Nội</v>
          </cell>
          <cell r="AE213" t="str">
            <v>CÔNG TY CỔ PHẦN NƯỚC SẠCH SỐ 2 HÀ NỘI</v>
          </cell>
          <cell r="AF213" t="str">
            <v>Km01-đường Nguyễn Văn Linh, phường Phúc Đồng, quận Long Biên, tp.Hà Nội</v>
          </cell>
          <cell r="AG213" t="str">
            <v>NuocSachSo2HaNoi</v>
          </cell>
          <cell r="AH213">
            <v>28</v>
          </cell>
          <cell r="AI213">
            <v>56</v>
          </cell>
          <cell r="AJ213">
            <v>6</v>
          </cell>
          <cell r="AK213">
            <v>10</v>
          </cell>
          <cell r="AL213">
            <v>507</v>
          </cell>
          <cell r="AM213">
            <v>346.2</v>
          </cell>
          <cell r="AN213">
            <v>843.2</v>
          </cell>
          <cell r="AO213">
            <v>497</v>
          </cell>
          <cell r="AP213">
            <v>0</v>
          </cell>
          <cell r="AQ213">
            <v>499.5</v>
          </cell>
          <cell r="AR213">
            <v>499.5</v>
          </cell>
          <cell r="AS213">
            <v>-0.501</v>
          </cell>
          <cell r="AT213">
            <v>843.2</v>
          </cell>
          <cell r="AU213">
            <v>1345.2</v>
          </cell>
          <cell r="AV213">
            <v>502</v>
          </cell>
          <cell r="AW213">
            <v>0</v>
          </cell>
          <cell r="AX213">
            <v>504</v>
          </cell>
          <cell r="AY213">
            <v>504</v>
          </cell>
          <cell r="AZ213">
            <v>-0.398</v>
          </cell>
          <cell r="BA213">
            <v>-0.45</v>
          </cell>
          <cell r="BB213">
            <v>-0.103</v>
          </cell>
          <cell r="BC213">
            <v>1.0045</v>
          </cell>
          <cell r="BD213">
            <v>0.15</v>
          </cell>
          <cell r="BE213">
            <v>99.4</v>
          </cell>
          <cell r="BF213">
            <v>1349</v>
          </cell>
          <cell r="BG213">
            <v>1450.4</v>
          </cell>
          <cell r="BH213">
            <v>101.4</v>
          </cell>
          <cell r="BI213">
            <v>0</v>
          </cell>
          <cell r="BJ213">
            <v>101.4</v>
          </cell>
          <cell r="BK213">
            <v>101.4</v>
          </cell>
          <cell r="BL213">
            <v>0</v>
          </cell>
          <cell r="BM213">
            <v>1450.4</v>
          </cell>
          <cell r="BN213">
            <v>1549.8</v>
          </cell>
          <cell r="BO213">
            <v>99.4000000000001</v>
          </cell>
          <cell r="BP213">
            <v>0</v>
          </cell>
          <cell r="BQ213">
            <v>99</v>
          </cell>
          <cell r="BR213">
            <v>99</v>
          </cell>
          <cell r="BS213">
            <v>0.404</v>
          </cell>
          <cell r="BT213">
            <v>0.202</v>
          </cell>
          <cell r="BU213">
            <v>-0.404</v>
          </cell>
          <cell r="BV213">
            <v>1.00404</v>
          </cell>
          <cell r="BW213">
            <v>0.1</v>
          </cell>
          <cell r="BX213">
            <v>99.8</v>
          </cell>
          <cell r="BY213">
            <v>1554.6</v>
          </cell>
          <cell r="BZ213">
            <v>1656</v>
          </cell>
          <cell r="CA213">
            <v>101.4</v>
          </cell>
          <cell r="CB213">
            <v>0</v>
          </cell>
          <cell r="CC213">
            <v>104.2</v>
          </cell>
          <cell r="CD213">
            <v>104.2</v>
          </cell>
          <cell r="CE213">
            <v>-2.687</v>
          </cell>
          <cell r="CF213">
            <v>1656</v>
          </cell>
          <cell r="CG213">
            <v>1757.4</v>
          </cell>
          <cell r="CH213">
            <v>101.4</v>
          </cell>
          <cell r="CI213">
            <v>0</v>
          </cell>
          <cell r="CJ213">
            <v>104.1</v>
          </cell>
          <cell r="CK213">
            <v>104.1</v>
          </cell>
          <cell r="CL213">
            <v>-2.594</v>
          </cell>
        </row>
        <row r="214">
          <cell r="A214">
            <v>211</v>
          </cell>
          <cell r="B214" t="str">
            <v>010850</v>
          </cell>
        </row>
        <row r="214">
          <cell r="F214" t="str">
            <v>19</v>
          </cell>
          <cell r="G214" t="str">
            <v>07</v>
          </cell>
          <cell r="H214" t="str">
            <v>TRẦN NGỌC ÁNH</v>
          </cell>
          <cell r="I214" t="str">
            <v>NGUYỄN HẢI ĐĂNG</v>
          </cell>
          <cell r="J214" t="str">
            <v>Đồng hồ đo nước lạnh cơ khí</v>
          </cell>
          <cell r="K214" t="str">
            <v>GKM PSM</v>
          </cell>
        </row>
        <row r="214">
          <cell r="M214" t="str">
            <v>GKM 94E 162</v>
          </cell>
        </row>
        <row r="214">
          <cell r="O214" t="str">
            <v>GEORGE KENT (Malaysia) BERHAD-Malaysia</v>
          </cell>
          <cell r="P214">
            <v>40</v>
          </cell>
          <cell r="Q214">
            <v>10</v>
          </cell>
          <cell r="R214">
            <v>0.15</v>
          </cell>
          <cell r="S214">
            <v>0.1</v>
          </cell>
          <cell r="T214" t="str">
            <v>C</v>
          </cell>
        </row>
        <row r="214">
          <cell r="V214">
            <v>0.2</v>
          </cell>
        </row>
        <row r="214">
          <cell r="Z214" t="str">
            <v>PDM 1363-2018</v>
          </cell>
          <cell r="AA214" t="str">
            <v>3A 599341</v>
          </cell>
          <cell r="AB214" t="str">
            <v>15/7/2024</v>
          </cell>
          <cell r="AC214" t="str">
            <v>31-7-2029</v>
          </cell>
          <cell r="AD214" t="str">
            <v>Công ty Cổ phần Nước sạch số 2 Hà Nội</v>
          </cell>
          <cell r="AE214" t="str">
            <v>CÔNG TY CỔ PHẦN NƯỚC SẠCH SỐ 2 HÀ NỘI</v>
          </cell>
          <cell r="AF214" t="str">
            <v>Km01-đường Nguyễn Văn Linh, phường Phúc Đồng, quận Long Biên, tp.Hà Nội</v>
          </cell>
          <cell r="AG214" t="str">
            <v>NuocSachSo2HaNoi</v>
          </cell>
          <cell r="AH214">
            <v>28</v>
          </cell>
          <cell r="AI214">
            <v>56</v>
          </cell>
          <cell r="AJ214">
            <v>6</v>
          </cell>
          <cell r="AK214">
            <v>10</v>
          </cell>
          <cell r="AL214">
            <v>497</v>
          </cell>
          <cell r="AM214">
            <v>44.4</v>
          </cell>
          <cell r="AN214">
            <v>550.4</v>
          </cell>
          <cell r="AO214">
            <v>506</v>
          </cell>
          <cell r="AP214">
            <v>0</v>
          </cell>
          <cell r="AQ214">
            <v>500.4</v>
          </cell>
          <cell r="AR214">
            <v>500.4</v>
          </cell>
          <cell r="AS214">
            <v>1.119</v>
          </cell>
          <cell r="AT214">
            <v>550.4</v>
          </cell>
          <cell r="AU214">
            <v>1057.4</v>
          </cell>
          <cell r="AV214">
            <v>507</v>
          </cell>
          <cell r="AW214">
            <v>0</v>
          </cell>
          <cell r="AX214">
            <v>501.3</v>
          </cell>
          <cell r="AY214">
            <v>501.3</v>
          </cell>
          <cell r="AZ214">
            <v>1.124</v>
          </cell>
          <cell r="BA214">
            <v>1.122</v>
          </cell>
          <cell r="BB214">
            <v>-0.005</v>
          </cell>
          <cell r="BC214">
            <v>0.98878</v>
          </cell>
          <cell r="BD214">
            <v>0.15</v>
          </cell>
          <cell r="BE214">
            <v>101.2</v>
          </cell>
          <cell r="BF214">
            <v>1060.6</v>
          </cell>
          <cell r="BG214">
            <v>1160.8</v>
          </cell>
          <cell r="BH214">
            <v>100.2</v>
          </cell>
          <cell r="BI214">
            <v>0</v>
          </cell>
          <cell r="BJ214">
            <v>100.2</v>
          </cell>
          <cell r="BK214">
            <v>100.2</v>
          </cell>
          <cell r="BL214">
            <v>0</v>
          </cell>
          <cell r="BM214">
            <v>1160.8</v>
          </cell>
          <cell r="BN214">
            <v>1261.4</v>
          </cell>
          <cell r="BO214">
            <v>100.6</v>
          </cell>
          <cell r="BP214">
            <v>0</v>
          </cell>
          <cell r="BQ214">
            <v>100.3</v>
          </cell>
          <cell r="BR214">
            <v>100.3</v>
          </cell>
          <cell r="BS214">
            <v>0.299</v>
          </cell>
          <cell r="BT214">
            <v>0.15</v>
          </cell>
          <cell r="BU214">
            <v>-0.299</v>
          </cell>
          <cell r="BV214">
            <v>1.00299</v>
          </cell>
          <cell r="BW214">
            <v>0.1</v>
          </cell>
          <cell r="BX214">
            <v>99.4</v>
          </cell>
          <cell r="BY214">
            <v>1266.4</v>
          </cell>
          <cell r="BZ214">
            <v>1366</v>
          </cell>
          <cell r="CA214">
            <v>99.5999999999999</v>
          </cell>
          <cell r="CB214">
            <v>0</v>
          </cell>
          <cell r="CC214">
            <v>99.6</v>
          </cell>
          <cell r="CD214">
            <v>99.6</v>
          </cell>
          <cell r="CE214">
            <v>0</v>
          </cell>
          <cell r="CF214">
            <v>1366</v>
          </cell>
          <cell r="CG214">
            <v>1465.8</v>
          </cell>
          <cell r="CH214">
            <v>99.8</v>
          </cell>
          <cell r="CI214">
            <v>0</v>
          </cell>
          <cell r="CJ214">
            <v>99.9</v>
          </cell>
          <cell r="CK214">
            <v>99.9</v>
          </cell>
          <cell r="CL214">
            <v>-0.1</v>
          </cell>
        </row>
        <row r="215">
          <cell r="A215">
            <v>212</v>
          </cell>
          <cell r="B215" t="str">
            <v>010851</v>
          </cell>
        </row>
        <row r="215">
          <cell r="F215" t="str">
            <v>19</v>
          </cell>
          <cell r="G215" t="str">
            <v>07</v>
          </cell>
          <cell r="H215" t="str">
            <v>TRẦN NGỌC ÁNH</v>
          </cell>
          <cell r="I215" t="str">
            <v>NGUYỄN HẢI ĐĂNG</v>
          </cell>
          <cell r="J215" t="str">
            <v>Đồng hồ đo nước lạnh cơ khí</v>
          </cell>
          <cell r="K215" t="str">
            <v>GKM PSM</v>
          </cell>
        </row>
        <row r="215">
          <cell r="M215" t="str">
            <v>GKM 94E 210</v>
          </cell>
        </row>
        <row r="215">
          <cell r="O215" t="str">
            <v>GEORGE KENT (Malaysia) BERHAD-Malaysia</v>
          </cell>
          <cell r="P215">
            <v>40</v>
          </cell>
          <cell r="Q215">
            <v>10</v>
          </cell>
          <cell r="R215">
            <v>0.15</v>
          </cell>
          <cell r="S215">
            <v>0.1</v>
          </cell>
          <cell r="T215" t="str">
            <v>C</v>
          </cell>
        </row>
        <row r="215">
          <cell r="V215">
            <v>0.2</v>
          </cell>
        </row>
        <row r="215">
          <cell r="Z215" t="str">
            <v>PDM 1363-2018</v>
          </cell>
          <cell r="AA215" t="str">
            <v>3A 599342</v>
          </cell>
          <cell r="AB215" t="str">
            <v>15/7/2024</v>
          </cell>
          <cell r="AC215" t="str">
            <v>31-7-2029</v>
          </cell>
          <cell r="AD215" t="str">
            <v>Công ty Cổ phần Nước sạch số 2 Hà Nội</v>
          </cell>
          <cell r="AE215" t="str">
            <v>CÔNG TY CỔ PHẦN NƯỚC SẠCH SỐ 2 HÀ NỘI</v>
          </cell>
          <cell r="AF215" t="str">
            <v>Km01-đường Nguyễn Văn Linh, phường Phúc Đồng, quận Long Biên, tp.Hà Nội</v>
          </cell>
          <cell r="AG215" t="str">
            <v>NuocSachSo2HaNoi</v>
          </cell>
          <cell r="AH215">
            <v>28</v>
          </cell>
          <cell r="AI215">
            <v>56</v>
          </cell>
          <cell r="AJ215">
            <v>6</v>
          </cell>
          <cell r="AK215">
            <v>10</v>
          </cell>
          <cell r="AL215">
            <v>502</v>
          </cell>
          <cell r="AM215">
            <v>215.2</v>
          </cell>
          <cell r="AN215">
            <v>714.2</v>
          </cell>
          <cell r="AO215">
            <v>499</v>
          </cell>
          <cell r="AP215">
            <v>0</v>
          </cell>
          <cell r="AQ215">
            <v>497.3</v>
          </cell>
          <cell r="AR215">
            <v>497.3</v>
          </cell>
          <cell r="AS215">
            <v>0.342</v>
          </cell>
          <cell r="AT215">
            <v>714.2</v>
          </cell>
          <cell r="AU215">
            <v>1221.2</v>
          </cell>
          <cell r="AV215">
            <v>507</v>
          </cell>
          <cell r="AW215">
            <v>0</v>
          </cell>
          <cell r="AX215">
            <v>505.9</v>
          </cell>
          <cell r="AY215">
            <v>505.9</v>
          </cell>
          <cell r="AZ215">
            <v>0.217</v>
          </cell>
          <cell r="BA215">
            <v>0.28</v>
          </cell>
          <cell r="BB215">
            <v>0.125</v>
          </cell>
          <cell r="BC215">
            <v>0.9972</v>
          </cell>
          <cell r="BD215">
            <v>0.15</v>
          </cell>
          <cell r="BE215">
            <v>100.2</v>
          </cell>
          <cell r="BF215">
            <v>1228</v>
          </cell>
          <cell r="BG215">
            <v>1329.4</v>
          </cell>
          <cell r="BH215">
            <v>101.4</v>
          </cell>
          <cell r="BI215">
            <v>0</v>
          </cell>
          <cell r="BJ215">
            <v>102.8</v>
          </cell>
          <cell r="BK215">
            <v>102.8</v>
          </cell>
          <cell r="BL215">
            <v>-1.362</v>
          </cell>
          <cell r="BM215">
            <v>1329.4</v>
          </cell>
          <cell r="BN215">
            <v>1430.8</v>
          </cell>
          <cell r="BO215">
            <v>101.4</v>
          </cell>
          <cell r="BP215">
            <v>0</v>
          </cell>
          <cell r="BQ215">
            <v>102.5</v>
          </cell>
          <cell r="BR215">
            <v>102.5</v>
          </cell>
          <cell r="BS215">
            <v>-1.073</v>
          </cell>
          <cell r="BT215">
            <v>-1.218</v>
          </cell>
          <cell r="BU215">
            <v>-0.289</v>
          </cell>
          <cell r="BV215">
            <v>1.00289</v>
          </cell>
          <cell r="BW215">
            <v>0.1</v>
          </cell>
          <cell r="BX215">
            <v>100.2</v>
          </cell>
          <cell r="BY215">
            <v>1434</v>
          </cell>
          <cell r="BZ215">
            <v>1534.8</v>
          </cell>
          <cell r="CA215">
            <v>100.8</v>
          </cell>
          <cell r="CB215">
            <v>0</v>
          </cell>
          <cell r="CC215">
            <v>100</v>
          </cell>
          <cell r="CD215">
            <v>100</v>
          </cell>
          <cell r="CE215">
            <v>0.8</v>
          </cell>
          <cell r="CF215">
            <v>1534.8</v>
          </cell>
          <cell r="CG215">
            <v>1635.8</v>
          </cell>
          <cell r="CH215">
            <v>101</v>
          </cell>
          <cell r="CI215">
            <v>0</v>
          </cell>
          <cell r="CJ215">
            <v>100.1</v>
          </cell>
          <cell r="CK215">
            <v>100.1</v>
          </cell>
          <cell r="CL215">
            <v>0.899</v>
          </cell>
        </row>
        <row r="216">
          <cell r="A216">
            <v>213</v>
          </cell>
          <cell r="B216" t="str">
            <v>010852</v>
          </cell>
        </row>
        <row r="216">
          <cell r="F216" t="str">
            <v>19</v>
          </cell>
          <cell r="G216" t="str">
            <v>07</v>
          </cell>
          <cell r="H216" t="str">
            <v>TRẦN NGỌC ÁNH</v>
          </cell>
          <cell r="I216" t="str">
            <v>NGUYỄN HẢI ĐĂNG</v>
          </cell>
          <cell r="J216" t="str">
            <v>Đồng hồ đo nước lạnh cơ khí</v>
          </cell>
          <cell r="K216" t="str">
            <v>GKM PSM</v>
          </cell>
        </row>
        <row r="216">
          <cell r="M216" t="str">
            <v>GKM 94E 161</v>
          </cell>
        </row>
        <row r="216">
          <cell r="O216" t="str">
            <v>GEORGE KENT (Malaysia) BERHAD-Malaysia</v>
          </cell>
          <cell r="P216">
            <v>40</v>
          </cell>
          <cell r="Q216">
            <v>10</v>
          </cell>
          <cell r="R216">
            <v>0.15</v>
          </cell>
          <cell r="S216">
            <v>0.1</v>
          </cell>
          <cell r="T216" t="str">
            <v>C</v>
          </cell>
        </row>
        <row r="216">
          <cell r="V216">
            <v>0.2</v>
          </cell>
        </row>
        <row r="216">
          <cell r="Z216" t="str">
            <v>PDM 1363-2018</v>
          </cell>
          <cell r="AA216" t="str">
            <v>3A 599343</v>
          </cell>
          <cell r="AB216" t="str">
            <v>15/7/2024</v>
          </cell>
          <cell r="AC216" t="str">
            <v>31-7-2029</v>
          </cell>
          <cell r="AD216" t="str">
            <v>Công ty Cổ phần Nước sạch số 2 Hà Nội</v>
          </cell>
          <cell r="AE216" t="str">
            <v>CÔNG TY CỔ PHẦN NƯỚC SẠCH SỐ 2 HÀ NỘI</v>
          </cell>
          <cell r="AF216" t="str">
            <v>Km01-đường Nguyễn Văn Linh, phường Phúc Đồng, quận Long Biên, tp.Hà Nội</v>
          </cell>
          <cell r="AG216" t="str">
            <v>NuocSachSo2HaNoi</v>
          </cell>
          <cell r="AH216">
            <v>28</v>
          </cell>
          <cell r="AI216">
            <v>56</v>
          </cell>
          <cell r="AJ216">
            <v>6</v>
          </cell>
          <cell r="AK216">
            <v>10</v>
          </cell>
          <cell r="AL216">
            <v>502</v>
          </cell>
          <cell r="AM216">
            <v>309</v>
          </cell>
          <cell r="AN216">
            <v>813</v>
          </cell>
          <cell r="AO216">
            <v>504</v>
          </cell>
          <cell r="AP216">
            <v>0</v>
          </cell>
          <cell r="AQ216">
            <v>495.7</v>
          </cell>
          <cell r="AR216">
            <v>495.7</v>
          </cell>
          <cell r="AS216">
            <v>1.674</v>
          </cell>
          <cell r="AT216">
            <v>813</v>
          </cell>
          <cell r="AU216">
            <v>1312</v>
          </cell>
          <cell r="AV216">
            <v>499</v>
          </cell>
          <cell r="AW216">
            <v>0</v>
          </cell>
          <cell r="AX216">
            <v>491.5</v>
          </cell>
          <cell r="AY216">
            <v>491.5</v>
          </cell>
          <cell r="AZ216">
            <v>1.503</v>
          </cell>
          <cell r="BA216">
            <v>1.589</v>
          </cell>
          <cell r="BB216">
            <v>0.171</v>
          </cell>
          <cell r="BC216">
            <v>0.98411</v>
          </cell>
          <cell r="BD216">
            <v>0.15</v>
          </cell>
          <cell r="BE216">
            <v>100.8</v>
          </cell>
          <cell r="BF216">
            <v>1319.4</v>
          </cell>
          <cell r="BG216">
            <v>1419.6</v>
          </cell>
          <cell r="BH216">
            <v>100.2</v>
          </cell>
          <cell r="BI216">
            <v>0</v>
          </cell>
          <cell r="BJ216">
            <v>99.3</v>
          </cell>
          <cell r="BK216">
            <v>99.3</v>
          </cell>
          <cell r="BL216">
            <v>0.906</v>
          </cell>
          <cell r="BM216">
            <v>1419.6</v>
          </cell>
          <cell r="BN216">
            <v>1519.4</v>
          </cell>
          <cell r="BO216">
            <v>99.8</v>
          </cell>
          <cell r="BP216">
            <v>0</v>
          </cell>
          <cell r="BQ216">
            <v>99</v>
          </cell>
          <cell r="BR216">
            <v>99</v>
          </cell>
          <cell r="BS216">
            <v>0.808</v>
          </cell>
          <cell r="BT216">
            <v>0.857</v>
          </cell>
          <cell r="BU216">
            <v>0.098</v>
          </cell>
          <cell r="BV216">
            <v>0.99902</v>
          </cell>
          <cell r="BW216">
            <v>0.1</v>
          </cell>
          <cell r="BX216">
            <v>100.6</v>
          </cell>
          <cell r="BY216">
            <v>1522</v>
          </cell>
          <cell r="BZ216">
            <v>1623.4</v>
          </cell>
          <cell r="CA216">
            <v>101.4</v>
          </cell>
          <cell r="CB216">
            <v>0</v>
          </cell>
          <cell r="CC216">
            <v>101</v>
          </cell>
          <cell r="CD216">
            <v>101</v>
          </cell>
          <cell r="CE216">
            <v>0.396</v>
          </cell>
          <cell r="CF216">
            <v>1623.4</v>
          </cell>
          <cell r="CG216">
            <v>1724.8</v>
          </cell>
          <cell r="CH216">
            <v>101.4</v>
          </cell>
          <cell r="CI216">
            <v>0</v>
          </cell>
          <cell r="CJ216">
            <v>101.1</v>
          </cell>
          <cell r="CK216">
            <v>101.1</v>
          </cell>
          <cell r="CL216">
            <v>0.297</v>
          </cell>
        </row>
        <row r="217">
          <cell r="A217">
            <v>214</v>
          </cell>
          <cell r="B217" t="str">
            <v>010853</v>
          </cell>
        </row>
        <row r="217">
          <cell r="F217" t="str">
            <v>19</v>
          </cell>
          <cell r="G217" t="str">
            <v>07</v>
          </cell>
          <cell r="H217" t="str">
            <v>TRẦN NGỌC ÁNH</v>
          </cell>
          <cell r="I217" t="str">
            <v>NGUYỄN HẢI ĐĂNG</v>
          </cell>
          <cell r="J217" t="str">
            <v>Đồng hồ đo nước lạnh cơ khí</v>
          </cell>
          <cell r="K217" t="str">
            <v>GKM PSM</v>
          </cell>
        </row>
        <row r="217">
          <cell r="M217" t="str">
            <v>GKM 94E 185</v>
          </cell>
        </row>
        <row r="217">
          <cell r="O217" t="str">
            <v>GEORGE KENT (Malaysia) BERHAD-Malaysia</v>
          </cell>
          <cell r="P217">
            <v>40</v>
          </cell>
          <cell r="Q217">
            <v>10</v>
          </cell>
          <cell r="R217">
            <v>0.15</v>
          </cell>
          <cell r="S217">
            <v>0.1</v>
          </cell>
          <cell r="T217" t="str">
            <v>C</v>
          </cell>
        </row>
        <row r="217">
          <cell r="V217">
            <v>0.2</v>
          </cell>
        </row>
        <row r="217">
          <cell r="Z217" t="str">
            <v>PDM 1363-2018</v>
          </cell>
          <cell r="AA217" t="str">
            <v>3A 599344</v>
          </cell>
          <cell r="AB217" t="str">
            <v>15/7/2024</v>
          </cell>
          <cell r="AC217" t="str">
            <v>31-7-2029</v>
          </cell>
          <cell r="AD217" t="str">
            <v>Công ty Cổ phần Nước sạch số 2 Hà Nội</v>
          </cell>
          <cell r="AE217" t="str">
            <v>CÔNG TY CỔ PHẦN NƯỚC SẠCH SỐ 2 HÀ NỘI</v>
          </cell>
          <cell r="AF217" t="str">
            <v>Km01-đường Nguyễn Văn Linh, phường Phúc Đồng, quận Long Biên, tp.Hà Nội</v>
          </cell>
          <cell r="AG217" t="str">
            <v>NuocSachSo2HaNoi</v>
          </cell>
          <cell r="AH217">
            <v>28</v>
          </cell>
          <cell r="AI217">
            <v>56</v>
          </cell>
          <cell r="AJ217">
            <v>6</v>
          </cell>
          <cell r="AK217">
            <v>10</v>
          </cell>
          <cell r="AL217">
            <v>505</v>
          </cell>
          <cell r="AM217">
            <v>134.2</v>
          </cell>
          <cell r="AN217">
            <v>632.2</v>
          </cell>
          <cell r="AO217">
            <v>498</v>
          </cell>
          <cell r="AP217">
            <v>0</v>
          </cell>
          <cell r="AQ217">
            <v>492.1</v>
          </cell>
          <cell r="AR217">
            <v>492.1</v>
          </cell>
          <cell r="AS217">
            <v>1.199</v>
          </cell>
          <cell r="AT217">
            <v>632.2</v>
          </cell>
          <cell r="AU217">
            <v>1136.2</v>
          </cell>
          <cell r="AV217">
            <v>504</v>
          </cell>
          <cell r="AW217">
            <v>0</v>
          </cell>
          <cell r="AX217">
            <v>498.4</v>
          </cell>
          <cell r="AY217">
            <v>498.4</v>
          </cell>
          <cell r="AZ217">
            <v>1.111</v>
          </cell>
          <cell r="BA217">
            <v>1.155</v>
          </cell>
          <cell r="BB217">
            <v>0.088</v>
          </cell>
          <cell r="BC217">
            <v>0.98845</v>
          </cell>
          <cell r="BD217">
            <v>0.15</v>
          </cell>
          <cell r="BE217">
            <v>99.8</v>
          </cell>
          <cell r="BF217">
            <v>1141.4</v>
          </cell>
          <cell r="BG217">
            <v>1241.2</v>
          </cell>
          <cell r="BH217">
            <v>99.8</v>
          </cell>
          <cell r="BI217">
            <v>0</v>
          </cell>
          <cell r="BJ217">
            <v>98.6</v>
          </cell>
          <cell r="BK217">
            <v>98.6</v>
          </cell>
          <cell r="BL217">
            <v>1.217</v>
          </cell>
          <cell r="BM217">
            <v>1241.2</v>
          </cell>
          <cell r="BN217">
            <v>1342.2</v>
          </cell>
          <cell r="BO217">
            <v>101</v>
          </cell>
          <cell r="BP217">
            <v>0</v>
          </cell>
          <cell r="BQ217">
            <v>99.7</v>
          </cell>
          <cell r="BR217">
            <v>99.7</v>
          </cell>
          <cell r="BS217">
            <v>1.304</v>
          </cell>
          <cell r="BT217">
            <v>1.261</v>
          </cell>
          <cell r="BU217">
            <v>-0.087</v>
          </cell>
          <cell r="BV217">
            <v>1.00087</v>
          </cell>
          <cell r="BW217">
            <v>0.1</v>
          </cell>
          <cell r="BX217">
            <v>99.8</v>
          </cell>
          <cell r="BY217">
            <v>1346</v>
          </cell>
          <cell r="BZ217">
            <v>1445.4</v>
          </cell>
          <cell r="CA217">
            <v>99.4000000000001</v>
          </cell>
          <cell r="CB217">
            <v>0</v>
          </cell>
          <cell r="CC217">
            <v>99.3</v>
          </cell>
          <cell r="CD217">
            <v>99.3</v>
          </cell>
          <cell r="CE217">
            <v>0.101</v>
          </cell>
          <cell r="CF217">
            <v>1445.4</v>
          </cell>
          <cell r="CG217">
            <v>1546.4</v>
          </cell>
          <cell r="CH217">
            <v>101</v>
          </cell>
          <cell r="CI217">
            <v>0</v>
          </cell>
          <cell r="CJ217">
            <v>100.6</v>
          </cell>
          <cell r="CK217">
            <v>100.6</v>
          </cell>
          <cell r="CL217">
            <v>0.398</v>
          </cell>
        </row>
        <row r="218">
          <cell r="A218">
            <v>215</v>
          </cell>
          <cell r="B218" t="str">
            <v>010854</v>
          </cell>
        </row>
        <row r="218">
          <cell r="F218" t="str">
            <v>19</v>
          </cell>
          <cell r="G218" t="str">
            <v>07</v>
          </cell>
          <cell r="H218" t="str">
            <v>TRẦN NGỌC ÁNH</v>
          </cell>
          <cell r="I218" t="str">
            <v>NGUYỄN HẢI ĐĂNG</v>
          </cell>
          <cell r="J218" t="str">
            <v>Đồng hồ đo nước lạnh cơ khí</v>
          </cell>
          <cell r="K218" t="str">
            <v>GKM PSM</v>
          </cell>
        </row>
        <row r="218">
          <cell r="M218" t="str">
            <v>GKM 94E 199</v>
          </cell>
        </row>
        <row r="218">
          <cell r="O218" t="str">
            <v>GEORGE KENT (Malaysia) BERHAD-Malaysia</v>
          </cell>
          <cell r="P218">
            <v>40</v>
          </cell>
          <cell r="Q218">
            <v>10</v>
          </cell>
          <cell r="R218">
            <v>0.15</v>
          </cell>
          <cell r="S218">
            <v>0.1</v>
          </cell>
          <cell r="T218" t="str">
            <v>C</v>
          </cell>
        </row>
        <row r="218">
          <cell r="V218">
            <v>0.2</v>
          </cell>
        </row>
        <row r="218">
          <cell r="Z218" t="str">
            <v>PDM 1363-2018</v>
          </cell>
          <cell r="AA218" t="str">
            <v>3A 599346</v>
          </cell>
          <cell r="AB218" t="str">
            <v>15/7/2024</v>
          </cell>
          <cell r="AC218" t="str">
            <v>31-7-2029</v>
          </cell>
          <cell r="AD218" t="str">
            <v>Công ty Cổ phần Nước sạch số 2 Hà Nội</v>
          </cell>
          <cell r="AE218" t="str">
            <v>CÔNG TY CỔ PHẦN NƯỚC SẠCH SỐ 2 HÀ NỘI</v>
          </cell>
          <cell r="AF218" t="str">
            <v>Km01-đường Nguyễn Văn Linh, phường Phúc Đồng, quận Long Biên, tp.Hà Nội</v>
          </cell>
          <cell r="AG218" t="str">
            <v>NuocSachSo2HaNoi</v>
          </cell>
          <cell r="AH218">
            <v>28</v>
          </cell>
          <cell r="AI218">
            <v>56</v>
          </cell>
          <cell r="AJ218">
            <v>6</v>
          </cell>
          <cell r="AK218">
            <v>10</v>
          </cell>
          <cell r="AL218">
            <v>497</v>
          </cell>
          <cell r="AM218">
            <v>185.2</v>
          </cell>
          <cell r="AN218">
            <v>687.2</v>
          </cell>
          <cell r="AO218">
            <v>502</v>
          </cell>
          <cell r="AP218">
            <v>0</v>
          </cell>
          <cell r="AQ218">
            <v>503.9</v>
          </cell>
          <cell r="AR218">
            <v>503.9</v>
          </cell>
          <cell r="AS218">
            <v>-0.377</v>
          </cell>
          <cell r="AT218">
            <v>687.2</v>
          </cell>
          <cell r="AU218">
            <v>1192.2</v>
          </cell>
          <cell r="AV218">
            <v>505</v>
          </cell>
          <cell r="AW218">
            <v>0</v>
          </cell>
          <cell r="AX218">
            <v>507.2</v>
          </cell>
          <cell r="AY218">
            <v>507.2</v>
          </cell>
          <cell r="AZ218">
            <v>-0.436</v>
          </cell>
          <cell r="BA218">
            <v>-0.407</v>
          </cell>
          <cell r="BB218">
            <v>0.059</v>
          </cell>
          <cell r="BC218">
            <v>1.00407</v>
          </cell>
          <cell r="BD218">
            <v>0.15</v>
          </cell>
          <cell r="BE218">
            <v>99.4</v>
          </cell>
          <cell r="BF218">
            <v>1197.6</v>
          </cell>
          <cell r="BG218">
            <v>1298.6</v>
          </cell>
          <cell r="BH218">
            <v>101</v>
          </cell>
          <cell r="BI218">
            <v>0</v>
          </cell>
          <cell r="BJ218">
            <v>102.6</v>
          </cell>
          <cell r="BK218">
            <v>102.6</v>
          </cell>
          <cell r="BL218">
            <v>-1.559</v>
          </cell>
          <cell r="BM218">
            <v>1298.6</v>
          </cell>
          <cell r="BN218">
            <v>1399.6</v>
          </cell>
          <cell r="BO218">
            <v>101</v>
          </cell>
          <cell r="BP218">
            <v>0</v>
          </cell>
          <cell r="BQ218">
            <v>102.3</v>
          </cell>
          <cell r="BR218">
            <v>102.3</v>
          </cell>
          <cell r="BS218">
            <v>-1.271</v>
          </cell>
          <cell r="BT218">
            <v>-1.415</v>
          </cell>
          <cell r="BU218">
            <v>-0.288</v>
          </cell>
          <cell r="BV218">
            <v>1.00288</v>
          </cell>
          <cell r="BW218">
            <v>0.1</v>
          </cell>
          <cell r="BX218">
            <v>101</v>
          </cell>
          <cell r="BY218">
            <v>1404</v>
          </cell>
          <cell r="BZ218">
            <v>1505</v>
          </cell>
          <cell r="CA218">
            <v>101</v>
          </cell>
          <cell r="CB218">
            <v>0</v>
          </cell>
          <cell r="CC218">
            <v>102.2</v>
          </cell>
          <cell r="CD218">
            <v>102.2</v>
          </cell>
          <cell r="CE218">
            <v>-1.174</v>
          </cell>
          <cell r="CF218">
            <v>1505</v>
          </cell>
          <cell r="CG218">
            <v>1606.2</v>
          </cell>
          <cell r="CH218">
            <v>101.2</v>
          </cell>
          <cell r="CI218">
            <v>0</v>
          </cell>
          <cell r="CJ218">
            <v>102.1</v>
          </cell>
          <cell r="CK218">
            <v>102.1</v>
          </cell>
          <cell r="CL218">
            <v>-0.881</v>
          </cell>
        </row>
        <row r="219">
          <cell r="A219">
            <v>216</v>
          </cell>
          <cell r="B219" t="str">
            <v>010855</v>
          </cell>
        </row>
        <row r="219">
          <cell r="F219" t="str">
            <v>19</v>
          </cell>
          <cell r="G219" t="str">
            <v>07</v>
          </cell>
          <cell r="H219" t="str">
            <v>TRẦN NGỌC ÁNH</v>
          </cell>
          <cell r="I219" t="str">
            <v>NGUYỄN HẢI ĐĂNG</v>
          </cell>
          <cell r="J219" t="str">
            <v>Đồng hồ đo nước lạnh cơ khí</v>
          </cell>
          <cell r="K219" t="str">
            <v>GKM PSM</v>
          </cell>
        </row>
        <row r="219">
          <cell r="M219" t="str">
            <v>GKM 94E 236</v>
          </cell>
        </row>
        <row r="219">
          <cell r="O219" t="str">
            <v>GEORGE KENT (Malaysia) BERHAD-Malaysia</v>
          </cell>
          <cell r="P219">
            <v>40</v>
          </cell>
          <cell r="Q219">
            <v>10</v>
          </cell>
          <cell r="R219">
            <v>0.15</v>
          </cell>
          <cell r="S219">
            <v>0.1</v>
          </cell>
          <cell r="T219" t="str">
            <v>C</v>
          </cell>
        </row>
        <row r="219">
          <cell r="V219">
            <v>0.2</v>
          </cell>
        </row>
        <row r="219">
          <cell r="Z219" t="str">
            <v>PDM 1363-2018</v>
          </cell>
          <cell r="AA219" t="str">
            <v>3A 599347</v>
          </cell>
          <cell r="AB219" t="str">
            <v>15/7/2024</v>
          </cell>
          <cell r="AC219" t="str">
            <v>31-7-2029</v>
          </cell>
          <cell r="AD219" t="str">
            <v>Công ty Cổ phần Nước sạch số 2 Hà Nội</v>
          </cell>
          <cell r="AE219" t="str">
            <v>CÔNG TY CỔ PHẦN NƯỚC SẠCH SỐ 2 HÀ NỘI</v>
          </cell>
          <cell r="AF219" t="str">
            <v>Km01-đường Nguyễn Văn Linh, phường Phúc Đồng, quận Long Biên, tp.Hà Nội</v>
          </cell>
          <cell r="AG219" t="str">
            <v>NuocSachSo2HaNoi</v>
          </cell>
          <cell r="AH219">
            <v>28</v>
          </cell>
          <cell r="AI219">
            <v>56</v>
          </cell>
          <cell r="AJ219">
            <v>6</v>
          </cell>
          <cell r="AK219">
            <v>10</v>
          </cell>
          <cell r="AL219">
            <v>500</v>
          </cell>
          <cell r="AM219">
            <v>423.4</v>
          </cell>
          <cell r="AN219">
            <v>926.4</v>
          </cell>
          <cell r="AO219">
            <v>503</v>
          </cell>
          <cell r="AP219">
            <v>0</v>
          </cell>
          <cell r="AQ219">
            <v>502.1</v>
          </cell>
          <cell r="AR219">
            <v>502.1</v>
          </cell>
          <cell r="AS219">
            <v>0.179</v>
          </cell>
          <cell r="AT219">
            <v>926.4</v>
          </cell>
          <cell r="AU219">
            <v>1424.4</v>
          </cell>
          <cell r="AV219">
            <v>498</v>
          </cell>
          <cell r="AW219">
            <v>0</v>
          </cell>
          <cell r="AX219">
            <v>497.5</v>
          </cell>
          <cell r="AY219">
            <v>497.5</v>
          </cell>
          <cell r="AZ219">
            <v>0.1</v>
          </cell>
          <cell r="BA219">
            <v>0.14</v>
          </cell>
          <cell r="BB219">
            <v>0.079</v>
          </cell>
          <cell r="BC219">
            <v>0.9986</v>
          </cell>
          <cell r="BD219">
            <v>0.15</v>
          </cell>
          <cell r="BE219">
            <v>100.4</v>
          </cell>
          <cell r="BF219">
            <v>1428.2</v>
          </cell>
          <cell r="BG219">
            <v>1529.4</v>
          </cell>
          <cell r="BH219">
            <v>101.2</v>
          </cell>
          <cell r="BI219">
            <v>0</v>
          </cell>
          <cell r="BJ219">
            <v>100.5</v>
          </cell>
          <cell r="BK219">
            <v>100.5</v>
          </cell>
          <cell r="BL219">
            <v>0.697</v>
          </cell>
          <cell r="BM219">
            <v>1529.4</v>
          </cell>
          <cell r="BN219">
            <v>1629.8</v>
          </cell>
          <cell r="BO219">
            <v>100.4</v>
          </cell>
          <cell r="BP219">
            <v>0</v>
          </cell>
          <cell r="BQ219">
            <v>99.4</v>
          </cell>
          <cell r="BR219">
            <v>99.4</v>
          </cell>
          <cell r="BS219">
            <v>1.006</v>
          </cell>
          <cell r="BT219">
            <v>0.852</v>
          </cell>
          <cell r="BU219">
            <v>-0.309</v>
          </cell>
          <cell r="BV219">
            <v>1.00309</v>
          </cell>
          <cell r="BW219">
            <v>0.1</v>
          </cell>
          <cell r="BX219">
            <v>100</v>
          </cell>
          <cell r="BY219">
            <v>1633</v>
          </cell>
          <cell r="BZ219">
            <v>1732.4</v>
          </cell>
          <cell r="CA219">
            <v>99.4000000000001</v>
          </cell>
          <cell r="CB219">
            <v>0</v>
          </cell>
          <cell r="CC219">
            <v>102.8</v>
          </cell>
          <cell r="CD219">
            <v>102.8</v>
          </cell>
          <cell r="CE219">
            <v>-3.307</v>
          </cell>
          <cell r="CF219">
            <v>1732.4</v>
          </cell>
          <cell r="CG219">
            <v>1832.8</v>
          </cell>
          <cell r="CH219">
            <v>100.4</v>
          </cell>
          <cell r="CI219">
            <v>0</v>
          </cell>
          <cell r="CJ219">
            <v>103.7</v>
          </cell>
          <cell r="CK219">
            <v>103.7</v>
          </cell>
          <cell r="CL219">
            <v>-3.182</v>
          </cell>
        </row>
        <row r="220">
          <cell r="A220">
            <v>217</v>
          </cell>
          <cell r="B220" t="str">
            <v>010856</v>
          </cell>
        </row>
        <row r="220">
          <cell r="F220" t="str">
            <v>19</v>
          </cell>
          <cell r="G220" t="str">
            <v>07</v>
          </cell>
          <cell r="H220" t="str">
            <v>TRẦN NGỌC ÁNH</v>
          </cell>
          <cell r="I220" t="str">
            <v>NGUYỄN HẢI ĐĂNG</v>
          </cell>
          <cell r="J220" t="str">
            <v>Đồng hồ đo nước lạnh cơ khí</v>
          </cell>
          <cell r="K220" t="str">
            <v>GKM PSM</v>
          </cell>
        </row>
        <row r="220">
          <cell r="M220" t="str">
            <v>GKM 94E 220</v>
          </cell>
        </row>
        <row r="220">
          <cell r="O220" t="str">
            <v>GEORGE KENT (Malaysia) BERHAD-Malaysia</v>
          </cell>
          <cell r="P220">
            <v>40</v>
          </cell>
          <cell r="Q220">
            <v>10</v>
          </cell>
          <cell r="R220">
            <v>0.15</v>
          </cell>
          <cell r="S220">
            <v>0.1</v>
          </cell>
          <cell r="T220" t="str">
            <v>C</v>
          </cell>
        </row>
        <row r="220">
          <cell r="V220">
            <v>0.2</v>
          </cell>
        </row>
        <row r="220">
          <cell r="Z220" t="str">
            <v>PDM 1363-2018</v>
          </cell>
          <cell r="AA220" t="str">
            <v>3A 599348</v>
          </cell>
          <cell r="AB220" t="str">
            <v>15/7/2024</v>
          </cell>
          <cell r="AC220" t="str">
            <v>31-7-2029</v>
          </cell>
          <cell r="AD220" t="str">
            <v>Công ty Cổ phần Nước sạch số 2 Hà Nội</v>
          </cell>
          <cell r="AE220" t="str">
            <v>CÔNG TY CỔ PHẦN NƯỚC SẠCH SỐ 2 HÀ NỘI</v>
          </cell>
          <cell r="AF220" t="str">
            <v>Km01-đường Nguyễn Văn Linh, phường Phúc Đồng, quận Long Biên, tp.Hà Nội</v>
          </cell>
          <cell r="AG220" t="str">
            <v>NuocSachSo2HaNoi</v>
          </cell>
          <cell r="AH220">
            <v>28</v>
          </cell>
          <cell r="AI220">
            <v>56</v>
          </cell>
          <cell r="AJ220">
            <v>6</v>
          </cell>
          <cell r="AK220">
            <v>10</v>
          </cell>
          <cell r="AL220">
            <v>505</v>
          </cell>
          <cell r="AM220">
            <v>203.6</v>
          </cell>
          <cell r="AN220">
            <v>705.6</v>
          </cell>
          <cell r="AO220">
            <v>502</v>
          </cell>
          <cell r="AP220">
            <v>0</v>
          </cell>
          <cell r="AQ220">
            <v>497.1</v>
          </cell>
          <cell r="AR220">
            <v>497.1</v>
          </cell>
          <cell r="AS220">
            <v>0.986</v>
          </cell>
          <cell r="AT220">
            <v>705.6</v>
          </cell>
          <cell r="AU220">
            <v>1205.6</v>
          </cell>
          <cell r="AV220">
            <v>500</v>
          </cell>
          <cell r="AW220">
            <v>0</v>
          </cell>
          <cell r="AX220">
            <v>495.4</v>
          </cell>
          <cell r="AY220">
            <v>495.4</v>
          </cell>
          <cell r="AZ220">
            <v>0.92</v>
          </cell>
          <cell r="BA220">
            <v>0.953</v>
          </cell>
          <cell r="BB220">
            <v>0.066</v>
          </cell>
          <cell r="BC220">
            <v>0.99047</v>
          </cell>
          <cell r="BD220">
            <v>0.15</v>
          </cell>
          <cell r="BE220">
            <v>100.2</v>
          </cell>
          <cell r="BF220">
            <v>1210.4</v>
          </cell>
          <cell r="BG220">
            <v>1311</v>
          </cell>
          <cell r="BH220">
            <v>100.6</v>
          </cell>
          <cell r="BI220">
            <v>0</v>
          </cell>
          <cell r="BJ220">
            <v>99.6</v>
          </cell>
          <cell r="BK220">
            <v>99.6</v>
          </cell>
          <cell r="BL220">
            <v>1.004</v>
          </cell>
          <cell r="BM220">
            <v>1311</v>
          </cell>
          <cell r="BN220">
            <v>1410.6</v>
          </cell>
          <cell r="BO220">
            <v>99.5999999999999</v>
          </cell>
          <cell r="BP220">
            <v>0</v>
          </cell>
          <cell r="BQ220">
            <v>98.6</v>
          </cell>
          <cell r="BR220">
            <v>98.6</v>
          </cell>
          <cell r="BS220">
            <v>1.014</v>
          </cell>
          <cell r="BT220">
            <v>1.009</v>
          </cell>
          <cell r="BU220">
            <v>-0.01</v>
          </cell>
          <cell r="BV220">
            <v>1.0001</v>
          </cell>
          <cell r="BW220">
            <v>0.1</v>
          </cell>
          <cell r="BX220">
            <v>101</v>
          </cell>
          <cell r="BY220">
            <v>1412.8</v>
          </cell>
          <cell r="BZ220">
            <v>1512.6</v>
          </cell>
          <cell r="CA220">
            <v>99.8</v>
          </cell>
          <cell r="CB220">
            <v>0</v>
          </cell>
          <cell r="CC220">
            <v>100.8</v>
          </cell>
          <cell r="CD220">
            <v>100.8</v>
          </cell>
          <cell r="CE220">
            <v>-0.992</v>
          </cell>
          <cell r="CF220">
            <v>1512.6</v>
          </cell>
          <cell r="CG220">
            <v>1612.2</v>
          </cell>
          <cell r="CH220">
            <v>99.5999999999999</v>
          </cell>
          <cell r="CI220">
            <v>0</v>
          </cell>
          <cell r="CJ220">
            <v>100.3</v>
          </cell>
          <cell r="CK220">
            <v>100.3</v>
          </cell>
          <cell r="CL220">
            <v>-0.698</v>
          </cell>
        </row>
        <row r="221">
          <cell r="A221">
            <v>218</v>
          </cell>
          <cell r="B221" t="str">
            <v>010857</v>
          </cell>
        </row>
        <row r="221">
          <cell r="F221" t="str">
            <v>19</v>
          </cell>
          <cell r="G221" t="str">
            <v>07</v>
          </cell>
          <cell r="H221" t="str">
            <v>TRẦN NGỌC ÁNH</v>
          </cell>
          <cell r="I221" t="str">
            <v>NGUYỄN HẢI ĐĂNG</v>
          </cell>
          <cell r="J221" t="str">
            <v>Đồng hồ đo nước lạnh cơ khí</v>
          </cell>
          <cell r="K221" t="str">
            <v>GKM PSM</v>
          </cell>
        </row>
        <row r="221">
          <cell r="M221" t="str">
            <v>GKM 94E 267</v>
          </cell>
        </row>
        <row r="221">
          <cell r="O221" t="str">
            <v>GEORGE KENT (Malaysia) BERHAD-Malaysia</v>
          </cell>
          <cell r="P221">
            <v>40</v>
          </cell>
          <cell r="Q221">
            <v>10</v>
          </cell>
          <cell r="R221">
            <v>0.15</v>
          </cell>
          <cell r="S221">
            <v>0.1</v>
          </cell>
          <cell r="T221" t="str">
            <v>C</v>
          </cell>
        </row>
        <row r="221">
          <cell r="V221">
            <v>0.2</v>
          </cell>
        </row>
        <row r="221">
          <cell r="Z221" t="str">
            <v>PDM 1363-2018</v>
          </cell>
          <cell r="AA221" t="str">
            <v>3A 599349</v>
          </cell>
          <cell r="AB221" t="str">
            <v>15/7/2024</v>
          </cell>
          <cell r="AC221" t="str">
            <v>31-7-2029</v>
          </cell>
          <cell r="AD221" t="str">
            <v>Công ty Cổ phần Nước sạch số 2 Hà Nội</v>
          </cell>
          <cell r="AE221" t="str">
            <v>CÔNG TY CỔ PHẦN NƯỚC SẠCH SỐ 2 HÀ NỘI</v>
          </cell>
          <cell r="AF221" t="str">
            <v>Km01-đường Nguyễn Văn Linh, phường Phúc Đồng, quận Long Biên, tp.Hà Nội</v>
          </cell>
          <cell r="AG221" t="str">
            <v>NuocSachSo2HaNoi</v>
          </cell>
          <cell r="AH221">
            <v>28</v>
          </cell>
          <cell r="AI221">
            <v>56</v>
          </cell>
          <cell r="AJ221">
            <v>6</v>
          </cell>
          <cell r="AK221">
            <v>10</v>
          </cell>
          <cell r="AL221">
            <v>506</v>
          </cell>
          <cell r="AM221">
            <v>465.4</v>
          </cell>
          <cell r="AN221">
            <v>972.4</v>
          </cell>
          <cell r="AO221">
            <v>507</v>
          </cell>
          <cell r="AP221">
            <v>0</v>
          </cell>
          <cell r="AQ221">
            <v>502.9</v>
          </cell>
          <cell r="AR221">
            <v>502.9</v>
          </cell>
          <cell r="AS221">
            <v>0.815</v>
          </cell>
          <cell r="AT221">
            <v>972.4</v>
          </cell>
          <cell r="AU221">
            <v>1469.4</v>
          </cell>
          <cell r="AV221">
            <v>497</v>
          </cell>
          <cell r="AW221">
            <v>0</v>
          </cell>
          <cell r="AX221">
            <v>493.5</v>
          </cell>
          <cell r="AY221">
            <v>493.5</v>
          </cell>
          <cell r="AZ221">
            <v>0.704</v>
          </cell>
          <cell r="BA221">
            <v>0.76</v>
          </cell>
          <cell r="BB221">
            <v>0.111</v>
          </cell>
          <cell r="BC221">
            <v>0.9924</v>
          </cell>
          <cell r="BD221">
            <v>0.15</v>
          </cell>
          <cell r="BE221">
            <v>99.8</v>
          </cell>
          <cell r="BF221">
            <v>1474.2</v>
          </cell>
          <cell r="BG221">
            <v>1575.6</v>
          </cell>
          <cell r="BH221">
            <v>101.4</v>
          </cell>
          <cell r="BI221">
            <v>0</v>
          </cell>
          <cell r="BJ221">
            <v>102.5</v>
          </cell>
          <cell r="BK221">
            <v>102.5</v>
          </cell>
          <cell r="BL221">
            <v>-1.073</v>
          </cell>
          <cell r="BM221">
            <v>1575.6</v>
          </cell>
          <cell r="BN221">
            <v>1676.6</v>
          </cell>
          <cell r="BO221">
            <v>101</v>
          </cell>
          <cell r="BP221">
            <v>0</v>
          </cell>
          <cell r="BQ221">
            <v>101.7</v>
          </cell>
          <cell r="BR221">
            <v>101.7</v>
          </cell>
          <cell r="BS221">
            <v>-0.688</v>
          </cell>
          <cell r="BT221">
            <v>-0.881</v>
          </cell>
          <cell r="BU221">
            <v>-0.385</v>
          </cell>
          <cell r="BV221">
            <v>1.00385</v>
          </cell>
          <cell r="BW221">
            <v>0.1</v>
          </cell>
          <cell r="BX221">
            <v>100.4</v>
          </cell>
          <cell r="BY221">
            <v>1681.2</v>
          </cell>
          <cell r="BZ221">
            <v>1782.4</v>
          </cell>
          <cell r="CA221">
            <v>101.2</v>
          </cell>
          <cell r="CB221">
            <v>0</v>
          </cell>
          <cell r="CC221">
            <v>105.9</v>
          </cell>
          <cell r="CD221">
            <v>105.9</v>
          </cell>
          <cell r="CE221">
            <v>-4.438</v>
          </cell>
          <cell r="CF221">
            <v>1782.4</v>
          </cell>
          <cell r="CG221">
            <v>1883</v>
          </cell>
          <cell r="CH221">
            <v>100.6</v>
          </cell>
          <cell r="CI221">
            <v>0</v>
          </cell>
          <cell r="CJ221">
            <v>104.9</v>
          </cell>
          <cell r="CK221">
            <v>104.9</v>
          </cell>
          <cell r="CL221">
            <v>-4.099</v>
          </cell>
        </row>
        <row r="222">
          <cell r="A222">
            <v>219</v>
          </cell>
          <cell r="B222" t="str">
            <v>010858</v>
          </cell>
        </row>
        <row r="222">
          <cell r="F222" t="str">
            <v>19</v>
          </cell>
          <cell r="G222" t="str">
            <v>07</v>
          </cell>
          <cell r="H222" t="str">
            <v>TRẦN NGỌC ÁNH</v>
          </cell>
          <cell r="I222" t="str">
            <v>NGUYỄN HẢI ĐĂNG</v>
          </cell>
          <cell r="J222" t="str">
            <v>Đồng hồ đo nước lạnh cơ khí</v>
          </cell>
          <cell r="K222" t="str">
            <v>GKM PSM</v>
          </cell>
        </row>
        <row r="222">
          <cell r="M222" t="str">
            <v>GKM 94E 222</v>
          </cell>
        </row>
        <row r="222">
          <cell r="O222" t="str">
            <v>GEORGE KENT (Malaysia) BERHAD-Malaysia</v>
          </cell>
          <cell r="P222">
            <v>40</v>
          </cell>
          <cell r="Q222">
            <v>10</v>
          </cell>
          <cell r="R222">
            <v>0.15</v>
          </cell>
          <cell r="S222">
            <v>0.1</v>
          </cell>
          <cell r="T222" t="str">
            <v>C</v>
          </cell>
        </row>
        <row r="222">
          <cell r="V222">
            <v>0.2</v>
          </cell>
        </row>
        <row r="222">
          <cell r="Z222" t="str">
            <v>PDM 1363-2018</v>
          </cell>
          <cell r="AA222" t="str">
            <v>3A 599350</v>
          </cell>
          <cell r="AB222" t="str">
            <v>15/7/2024</v>
          </cell>
          <cell r="AC222" t="str">
            <v>31-7-2029</v>
          </cell>
          <cell r="AD222" t="str">
            <v>Công ty Cổ phần Nước sạch số 2 Hà Nội</v>
          </cell>
          <cell r="AE222" t="str">
            <v>CÔNG TY CỔ PHẦN NƯỚC SẠCH SỐ 2 HÀ NỘI</v>
          </cell>
          <cell r="AF222" t="str">
            <v>Km01-đường Nguyễn Văn Linh, phường Phúc Đồng, quận Long Biên, tp.Hà Nội</v>
          </cell>
          <cell r="AG222" t="str">
            <v>NuocSachSo2HaNoi</v>
          </cell>
          <cell r="AH222">
            <v>28</v>
          </cell>
          <cell r="AI222">
            <v>56</v>
          </cell>
          <cell r="AJ222">
            <v>6</v>
          </cell>
          <cell r="AK222">
            <v>10</v>
          </cell>
          <cell r="AL222">
            <v>500</v>
          </cell>
          <cell r="AM222">
            <v>106.8</v>
          </cell>
          <cell r="AN222">
            <v>608.8</v>
          </cell>
          <cell r="AO222">
            <v>502</v>
          </cell>
          <cell r="AP222">
            <v>0</v>
          </cell>
          <cell r="AQ222">
            <v>495.2</v>
          </cell>
          <cell r="AR222">
            <v>495.2</v>
          </cell>
          <cell r="AS222">
            <v>1.373</v>
          </cell>
          <cell r="AT222">
            <v>608.8</v>
          </cell>
          <cell r="AU222">
            <v>1112.8</v>
          </cell>
          <cell r="AV222">
            <v>504</v>
          </cell>
          <cell r="AW222">
            <v>0</v>
          </cell>
          <cell r="AX222">
            <v>496.7</v>
          </cell>
          <cell r="AY222">
            <v>496.7</v>
          </cell>
          <cell r="AZ222">
            <v>1.448</v>
          </cell>
          <cell r="BA222">
            <v>1.411</v>
          </cell>
          <cell r="BB222">
            <v>-0.075</v>
          </cell>
          <cell r="BC222">
            <v>0.98589</v>
          </cell>
          <cell r="BD222">
            <v>0.15</v>
          </cell>
          <cell r="BE222">
            <v>99.8</v>
          </cell>
          <cell r="BF222">
            <v>1119.8</v>
          </cell>
          <cell r="BG222">
            <v>1220</v>
          </cell>
          <cell r="BH222">
            <v>100.2</v>
          </cell>
          <cell r="BI222">
            <v>0</v>
          </cell>
          <cell r="BJ222">
            <v>101.4</v>
          </cell>
          <cell r="BK222">
            <v>101.4</v>
          </cell>
          <cell r="BL222">
            <v>-1.183</v>
          </cell>
          <cell r="BM222">
            <v>1220</v>
          </cell>
          <cell r="BN222">
            <v>1319.6</v>
          </cell>
          <cell r="BO222">
            <v>99.5999999999999</v>
          </cell>
          <cell r="BP222">
            <v>0</v>
          </cell>
          <cell r="BQ222">
            <v>100.5</v>
          </cell>
          <cell r="BR222">
            <v>100.5</v>
          </cell>
          <cell r="BS222">
            <v>-0.896</v>
          </cell>
          <cell r="BT222">
            <v>-1.04</v>
          </cell>
          <cell r="BU222">
            <v>-0.287</v>
          </cell>
          <cell r="BV222">
            <v>1.00287</v>
          </cell>
          <cell r="BW222">
            <v>0.1</v>
          </cell>
          <cell r="BX222">
            <v>99.6</v>
          </cell>
          <cell r="BY222">
            <v>1324.6</v>
          </cell>
          <cell r="BZ222">
            <v>1425.2</v>
          </cell>
          <cell r="CA222">
            <v>100.6</v>
          </cell>
          <cell r="CB222">
            <v>0</v>
          </cell>
          <cell r="CC222">
            <v>100.3</v>
          </cell>
          <cell r="CD222">
            <v>100.3</v>
          </cell>
          <cell r="CE222">
            <v>0.299</v>
          </cell>
          <cell r="CF222">
            <v>1425.2</v>
          </cell>
          <cell r="CG222">
            <v>1525.6</v>
          </cell>
          <cell r="CH222">
            <v>100.4</v>
          </cell>
          <cell r="CI222">
            <v>0</v>
          </cell>
          <cell r="CJ222">
            <v>100</v>
          </cell>
          <cell r="CK222">
            <v>100</v>
          </cell>
          <cell r="CL222">
            <v>0.4</v>
          </cell>
        </row>
        <row r="223">
          <cell r="A223">
            <v>220</v>
          </cell>
          <cell r="B223" t="str">
            <v>010859</v>
          </cell>
        </row>
        <row r="223">
          <cell r="F223" t="str">
            <v>19</v>
          </cell>
          <cell r="G223" t="str">
            <v>07</v>
          </cell>
          <cell r="H223" t="str">
            <v>TRẦN NGỌC ÁNH</v>
          </cell>
          <cell r="I223" t="str">
            <v>NGUYỄN HẢI ĐĂNG</v>
          </cell>
          <cell r="J223" t="str">
            <v>Đồng hồ đo nước lạnh cơ khí</v>
          </cell>
          <cell r="K223" t="str">
            <v>GKM PSM</v>
          </cell>
        </row>
        <row r="223">
          <cell r="M223" t="str">
            <v>GKM 94E 202</v>
          </cell>
        </row>
        <row r="223">
          <cell r="O223" t="str">
            <v>GEORGE KENT (Malaysia) BERHAD-Malaysia</v>
          </cell>
          <cell r="P223">
            <v>40</v>
          </cell>
          <cell r="Q223">
            <v>10</v>
          </cell>
          <cell r="R223">
            <v>0.15</v>
          </cell>
          <cell r="S223">
            <v>0.1</v>
          </cell>
          <cell r="T223" t="str">
            <v>C</v>
          </cell>
        </row>
        <row r="223">
          <cell r="V223">
            <v>0.2</v>
          </cell>
        </row>
        <row r="223">
          <cell r="Z223" t="str">
            <v>PDM 1363-2018</v>
          </cell>
          <cell r="AA223" t="str">
            <v>3A 599351</v>
          </cell>
          <cell r="AB223" t="str">
            <v>15/7/2024</v>
          </cell>
          <cell r="AC223" t="str">
            <v>31-7-2029</v>
          </cell>
          <cell r="AD223" t="str">
            <v>Công ty Cổ phần Nước sạch số 2 Hà Nội</v>
          </cell>
          <cell r="AE223" t="str">
            <v>CÔNG TY CỔ PHẦN NƯỚC SẠCH SỐ 2 HÀ NỘI</v>
          </cell>
          <cell r="AF223" t="str">
            <v>Km01-đường Nguyễn Văn Linh, phường Phúc Đồng, quận Long Biên, tp.Hà Nội</v>
          </cell>
          <cell r="AG223" t="str">
            <v>NuocSachSo2HaNoi</v>
          </cell>
          <cell r="AH223">
            <v>28</v>
          </cell>
          <cell r="AI223">
            <v>56</v>
          </cell>
          <cell r="AJ223">
            <v>6</v>
          </cell>
          <cell r="AK223">
            <v>10</v>
          </cell>
          <cell r="AL223">
            <v>507</v>
          </cell>
          <cell r="AM223">
            <v>212.6</v>
          </cell>
          <cell r="AN223">
            <v>712.6</v>
          </cell>
          <cell r="AO223">
            <v>500</v>
          </cell>
          <cell r="AP223">
            <v>0</v>
          </cell>
          <cell r="AQ223">
            <v>504.9</v>
          </cell>
          <cell r="AR223">
            <v>504.9</v>
          </cell>
          <cell r="AS223">
            <v>-0.97</v>
          </cell>
          <cell r="AT223">
            <v>712.6</v>
          </cell>
          <cell r="AU223">
            <v>1216.6</v>
          </cell>
          <cell r="AV223">
            <v>504</v>
          </cell>
          <cell r="AW223">
            <v>0</v>
          </cell>
          <cell r="AX223">
            <v>509.2</v>
          </cell>
          <cell r="AY223">
            <v>509.2</v>
          </cell>
          <cell r="AZ223">
            <v>-1.032</v>
          </cell>
          <cell r="BA223">
            <v>-1.001</v>
          </cell>
          <cell r="BB223">
            <v>0.062</v>
          </cell>
          <cell r="BC223">
            <v>1.01001</v>
          </cell>
          <cell r="BD223">
            <v>0.15</v>
          </cell>
          <cell r="BE223">
            <v>100.2</v>
          </cell>
          <cell r="BF223">
            <v>1222</v>
          </cell>
          <cell r="BG223">
            <v>1323</v>
          </cell>
          <cell r="BH223">
            <v>101</v>
          </cell>
          <cell r="BI223">
            <v>0</v>
          </cell>
          <cell r="BJ223">
            <v>99.5</v>
          </cell>
          <cell r="BK223">
            <v>99.5</v>
          </cell>
          <cell r="BL223">
            <v>1.508</v>
          </cell>
          <cell r="BM223">
            <v>1323</v>
          </cell>
          <cell r="BN223">
            <v>1423.2</v>
          </cell>
          <cell r="BO223">
            <v>100.2</v>
          </cell>
          <cell r="BP223">
            <v>0</v>
          </cell>
          <cell r="BQ223">
            <v>98.3</v>
          </cell>
          <cell r="BR223">
            <v>98.3</v>
          </cell>
          <cell r="BS223">
            <v>1.933</v>
          </cell>
          <cell r="BT223">
            <v>1.721</v>
          </cell>
          <cell r="BU223">
            <v>-0.425</v>
          </cell>
          <cell r="BV223">
            <v>1.00425</v>
          </cell>
          <cell r="BW223">
            <v>0.1</v>
          </cell>
          <cell r="BX223">
            <v>99.4</v>
          </cell>
          <cell r="BY223">
            <v>1428</v>
          </cell>
          <cell r="BZ223">
            <v>1529</v>
          </cell>
          <cell r="CA223">
            <v>101</v>
          </cell>
          <cell r="CB223">
            <v>0</v>
          </cell>
          <cell r="CC223">
            <v>101.5</v>
          </cell>
          <cell r="CD223">
            <v>101.5</v>
          </cell>
          <cell r="CE223">
            <v>-0.493</v>
          </cell>
          <cell r="CF223">
            <v>1529</v>
          </cell>
          <cell r="CG223">
            <v>1629.6</v>
          </cell>
          <cell r="CH223">
            <v>100.6</v>
          </cell>
          <cell r="CI223">
            <v>0</v>
          </cell>
          <cell r="CJ223">
            <v>101</v>
          </cell>
          <cell r="CK223">
            <v>101</v>
          </cell>
          <cell r="CL223">
            <v>-0.396</v>
          </cell>
        </row>
        <row r="224">
          <cell r="A224">
            <v>221</v>
          </cell>
          <cell r="B224" t="str">
            <v>010860</v>
          </cell>
        </row>
        <row r="224">
          <cell r="F224" t="str">
            <v>19</v>
          </cell>
          <cell r="G224" t="str">
            <v>07</v>
          </cell>
          <cell r="H224" t="str">
            <v>TRẦN NGỌC ÁNH</v>
          </cell>
          <cell r="I224" t="str">
            <v>NGUYỄN HẢI ĐĂNG</v>
          </cell>
          <cell r="J224" t="str">
            <v>Đồng hồ đo nước lạnh cơ khí</v>
          </cell>
          <cell r="K224" t="str">
            <v>GKM PSM</v>
          </cell>
        </row>
        <row r="224">
          <cell r="M224" t="str">
            <v>GKM 94E 227</v>
          </cell>
        </row>
        <row r="224">
          <cell r="O224" t="str">
            <v>GEORGE KENT (Malaysia) BERHAD-Malaysia</v>
          </cell>
          <cell r="P224">
            <v>40</v>
          </cell>
          <cell r="Q224">
            <v>10</v>
          </cell>
          <cell r="R224">
            <v>0.15</v>
          </cell>
          <cell r="S224">
            <v>0.1</v>
          </cell>
          <cell r="T224" t="str">
            <v>C</v>
          </cell>
        </row>
        <row r="224">
          <cell r="V224">
            <v>0.2</v>
          </cell>
        </row>
        <row r="224">
          <cell r="Z224" t="str">
            <v>PDM 1363-2018</v>
          </cell>
          <cell r="AA224" t="str">
            <v>3A 599352</v>
          </cell>
          <cell r="AB224" t="str">
            <v>15/7/2024</v>
          </cell>
          <cell r="AC224" t="str">
            <v>31-7-2029</v>
          </cell>
          <cell r="AD224" t="str">
            <v>Công ty Cổ phần Nước sạch số 2 Hà Nội</v>
          </cell>
          <cell r="AE224" t="str">
            <v>CÔNG TY CỔ PHẦN NƯỚC SẠCH SỐ 2 HÀ NỘI</v>
          </cell>
          <cell r="AF224" t="str">
            <v>Km01-đường Nguyễn Văn Linh, phường Phúc Đồng, quận Long Biên, tp.Hà Nội</v>
          </cell>
          <cell r="AG224" t="str">
            <v>NuocSachSo2HaNoi</v>
          </cell>
          <cell r="AH224">
            <v>28</v>
          </cell>
          <cell r="AI224">
            <v>56</v>
          </cell>
          <cell r="AJ224">
            <v>6</v>
          </cell>
          <cell r="AK224">
            <v>10</v>
          </cell>
          <cell r="AL224">
            <v>501</v>
          </cell>
          <cell r="AM224">
            <v>362.6</v>
          </cell>
          <cell r="AN224">
            <v>867.6</v>
          </cell>
          <cell r="AO224">
            <v>505</v>
          </cell>
          <cell r="AP224">
            <v>0</v>
          </cell>
          <cell r="AQ224">
            <v>505.3</v>
          </cell>
          <cell r="AR224">
            <v>505.3</v>
          </cell>
          <cell r="AS224">
            <v>-0.059</v>
          </cell>
          <cell r="AT224">
            <v>867.6</v>
          </cell>
          <cell r="AU224">
            <v>1364.6</v>
          </cell>
          <cell r="AV224">
            <v>497</v>
          </cell>
          <cell r="AW224">
            <v>0</v>
          </cell>
          <cell r="AX224">
            <v>496.8</v>
          </cell>
          <cell r="AY224">
            <v>496.8</v>
          </cell>
          <cell r="AZ224">
            <v>0.04</v>
          </cell>
          <cell r="BA224">
            <v>-0.01</v>
          </cell>
          <cell r="BB224">
            <v>-0.099</v>
          </cell>
          <cell r="BC224">
            <v>1.0001</v>
          </cell>
          <cell r="BD224">
            <v>0.15</v>
          </cell>
          <cell r="BE224">
            <v>99.6</v>
          </cell>
          <cell r="BF224">
            <v>1368</v>
          </cell>
          <cell r="BG224">
            <v>1468.2</v>
          </cell>
          <cell r="BH224">
            <v>100.2</v>
          </cell>
          <cell r="BI224">
            <v>0</v>
          </cell>
          <cell r="BJ224">
            <v>100.8</v>
          </cell>
          <cell r="BK224">
            <v>100.8</v>
          </cell>
          <cell r="BL224">
            <v>-0.595</v>
          </cell>
          <cell r="BM224">
            <v>1468.2</v>
          </cell>
          <cell r="BN224">
            <v>1568.6</v>
          </cell>
          <cell r="BO224">
            <v>100.4</v>
          </cell>
          <cell r="BP224">
            <v>0</v>
          </cell>
          <cell r="BQ224">
            <v>100.6</v>
          </cell>
          <cell r="BR224">
            <v>100.6</v>
          </cell>
          <cell r="BS224">
            <v>-0.199</v>
          </cell>
          <cell r="BT224">
            <v>-0.397</v>
          </cell>
          <cell r="BU224">
            <v>-0.396</v>
          </cell>
          <cell r="BV224">
            <v>1.00396</v>
          </cell>
          <cell r="BW224">
            <v>0.1</v>
          </cell>
          <cell r="BX224">
            <v>100.4</v>
          </cell>
          <cell r="BY224">
            <v>1572.4</v>
          </cell>
          <cell r="BZ224">
            <v>1671.8</v>
          </cell>
          <cell r="CA224">
            <v>99.4000000000001</v>
          </cell>
          <cell r="CB224">
            <v>0</v>
          </cell>
          <cell r="CC224">
            <v>98.1</v>
          </cell>
          <cell r="CD224">
            <v>98.1</v>
          </cell>
          <cell r="CE224">
            <v>1.325</v>
          </cell>
          <cell r="CF224">
            <v>1671.8</v>
          </cell>
          <cell r="CG224">
            <v>1773</v>
          </cell>
          <cell r="CH224">
            <v>101.2</v>
          </cell>
          <cell r="CI224">
            <v>0</v>
          </cell>
          <cell r="CJ224">
            <v>99.6</v>
          </cell>
          <cell r="CK224">
            <v>99.6</v>
          </cell>
          <cell r="CL224">
            <v>1.606</v>
          </cell>
        </row>
        <row r="225">
          <cell r="A225">
            <v>222</v>
          </cell>
          <cell r="B225" t="str">
            <v>010861</v>
          </cell>
        </row>
        <row r="225">
          <cell r="F225" t="str">
            <v>19</v>
          </cell>
          <cell r="G225" t="str">
            <v>07</v>
          </cell>
          <cell r="H225" t="str">
            <v>TRẦN NGỌC ÁNH</v>
          </cell>
          <cell r="I225" t="str">
            <v>NGUYỄN HẢI ĐĂNG</v>
          </cell>
          <cell r="J225" t="str">
            <v>Đồng hồ đo nước lạnh cơ khí</v>
          </cell>
          <cell r="K225" t="str">
            <v>GKM PSM</v>
          </cell>
        </row>
        <row r="225">
          <cell r="M225" t="str">
            <v>GKM 94E 211</v>
          </cell>
        </row>
        <row r="225">
          <cell r="O225" t="str">
            <v>GEORGE KENT (Malaysia) BERHAD-Malaysia</v>
          </cell>
          <cell r="P225">
            <v>40</v>
          </cell>
          <cell r="Q225">
            <v>10</v>
          </cell>
          <cell r="R225">
            <v>0.15</v>
          </cell>
          <cell r="S225">
            <v>0.1</v>
          </cell>
          <cell r="T225" t="str">
            <v>C</v>
          </cell>
        </row>
        <row r="225">
          <cell r="V225">
            <v>0.2</v>
          </cell>
        </row>
        <row r="225">
          <cell r="Z225" t="str">
            <v>PDM 1363-2018</v>
          </cell>
          <cell r="AA225" t="str">
            <v>3A 599353</v>
          </cell>
          <cell r="AB225" t="str">
            <v>15/7/2024</v>
          </cell>
          <cell r="AC225" t="str">
            <v>31-7-2029</v>
          </cell>
          <cell r="AD225" t="str">
            <v>Công ty Cổ phần Nước sạch số 2 Hà Nội</v>
          </cell>
          <cell r="AE225" t="str">
            <v>CÔNG TY CỔ PHẦN NƯỚC SẠCH SỐ 2 HÀ NỘI</v>
          </cell>
          <cell r="AF225" t="str">
            <v>Km01-đường Nguyễn Văn Linh, phường Phúc Đồng, quận Long Biên, tp.Hà Nội</v>
          </cell>
          <cell r="AG225" t="str">
            <v>NuocSachSo2HaNoi</v>
          </cell>
          <cell r="AH225">
            <v>28</v>
          </cell>
          <cell r="AI225">
            <v>56</v>
          </cell>
          <cell r="AJ225">
            <v>6</v>
          </cell>
          <cell r="AK225">
            <v>10</v>
          </cell>
          <cell r="AL225">
            <v>506</v>
          </cell>
          <cell r="AM225">
            <v>168.4</v>
          </cell>
          <cell r="AN225">
            <v>674.4</v>
          </cell>
          <cell r="AO225">
            <v>506</v>
          </cell>
          <cell r="AP225">
            <v>0</v>
          </cell>
          <cell r="AQ225">
            <v>509.3</v>
          </cell>
          <cell r="AR225">
            <v>509.3</v>
          </cell>
          <cell r="AS225">
            <v>-0.648</v>
          </cell>
          <cell r="AT225">
            <v>674.4</v>
          </cell>
          <cell r="AU225">
            <v>1177.4</v>
          </cell>
          <cell r="AV225">
            <v>503</v>
          </cell>
          <cell r="AW225">
            <v>0</v>
          </cell>
          <cell r="AX225">
            <v>507</v>
          </cell>
          <cell r="AY225">
            <v>507</v>
          </cell>
          <cell r="AZ225">
            <v>-0.795</v>
          </cell>
          <cell r="BA225">
            <v>-0.722</v>
          </cell>
          <cell r="BB225">
            <v>0.147</v>
          </cell>
          <cell r="BC225">
            <v>1.00722</v>
          </cell>
          <cell r="BD225">
            <v>0.15</v>
          </cell>
          <cell r="BE225">
            <v>99.8</v>
          </cell>
          <cell r="BF225">
            <v>1180.4</v>
          </cell>
          <cell r="BG225">
            <v>1281.8</v>
          </cell>
          <cell r="BH225">
            <v>101.4</v>
          </cell>
          <cell r="BI225">
            <v>0</v>
          </cell>
          <cell r="BJ225">
            <v>100.2</v>
          </cell>
          <cell r="BK225">
            <v>100.2</v>
          </cell>
          <cell r="BL225">
            <v>1.198</v>
          </cell>
          <cell r="BM225">
            <v>1281.8</v>
          </cell>
          <cell r="BN225">
            <v>1383.2</v>
          </cell>
          <cell r="BO225">
            <v>101.4</v>
          </cell>
          <cell r="BP225">
            <v>0</v>
          </cell>
          <cell r="BQ225">
            <v>99.9</v>
          </cell>
          <cell r="BR225">
            <v>99.9</v>
          </cell>
          <cell r="BS225">
            <v>1.502</v>
          </cell>
          <cell r="BT225">
            <v>1.35</v>
          </cell>
          <cell r="BU225">
            <v>-0.304</v>
          </cell>
          <cell r="BV225">
            <v>1.00304</v>
          </cell>
          <cell r="BW225">
            <v>0.1</v>
          </cell>
          <cell r="BX225">
            <v>101.4</v>
          </cell>
          <cell r="BY225">
            <v>1387.4</v>
          </cell>
          <cell r="BZ225">
            <v>1488.8</v>
          </cell>
          <cell r="CA225">
            <v>101.4</v>
          </cell>
          <cell r="CB225">
            <v>0</v>
          </cell>
          <cell r="CC225">
            <v>103.7</v>
          </cell>
          <cell r="CD225">
            <v>103.7</v>
          </cell>
          <cell r="CE225">
            <v>-2.218</v>
          </cell>
          <cell r="CF225">
            <v>1488.8</v>
          </cell>
          <cell r="CG225">
            <v>1589.6</v>
          </cell>
          <cell r="CH225">
            <v>100.8</v>
          </cell>
          <cell r="CI225">
            <v>0</v>
          </cell>
          <cell r="CJ225">
            <v>102.8</v>
          </cell>
          <cell r="CK225">
            <v>102.8</v>
          </cell>
          <cell r="CL225">
            <v>-1.946</v>
          </cell>
        </row>
        <row r="226">
          <cell r="A226">
            <v>223</v>
          </cell>
          <cell r="B226" t="str">
            <v>010862</v>
          </cell>
        </row>
        <row r="226">
          <cell r="F226" t="str">
            <v>19</v>
          </cell>
          <cell r="G226" t="str">
            <v>07</v>
          </cell>
          <cell r="H226" t="str">
            <v>TRẦN NGỌC ÁNH</v>
          </cell>
          <cell r="I226" t="str">
            <v>NGUYỄN HẢI ĐĂNG</v>
          </cell>
          <cell r="J226" t="str">
            <v>Đồng hồ đo nước lạnh cơ khí</v>
          </cell>
          <cell r="K226" t="str">
            <v>GKM PSM</v>
          </cell>
        </row>
        <row r="226">
          <cell r="M226" t="str">
            <v>GKM 94E 166</v>
          </cell>
        </row>
        <row r="226">
          <cell r="O226" t="str">
            <v>GEORGE KENT (Malaysia) BERHAD-Malaysia</v>
          </cell>
          <cell r="P226">
            <v>40</v>
          </cell>
          <cell r="Q226">
            <v>10</v>
          </cell>
          <cell r="R226">
            <v>0.15</v>
          </cell>
          <cell r="S226">
            <v>0.1</v>
          </cell>
          <cell r="T226" t="str">
            <v>C</v>
          </cell>
        </row>
        <row r="226">
          <cell r="V226">
            <v>0.2</v>
          </cell>
        </row>
        <row r="226">
          <cell r="Z226" t="str">
            <v>PDM 1363-2018</v>
          </cell>
          <cell r="AA226" t="str">
            <v>3A 599354</v>
          </cell>
          <cell r="AB226" t="str">
            <v>15/7/2024</v>
          </cell>
          <cell r="AC226" t="str">
            <v>31-7-2029</v>
          </cell>
          <cell r="AD226" t="str">
            <v>Công ty Cổ phần Nước sạch số 2 Hà Nội</v>
          </cell>
          <cell r="AE226" t="str">
            <v>CÔNG TY CỔ PHẦN NƯỚC SẠCH SỐ 2 HÀ NỘI</v>
          </cell>
          <cell r="AF226" t="str">
            <v>Km01-đường Nguyễn Văn Linh, phường Phúc Đồng, quận Long Biên, tp.Hà Nội</v>
          </cell>
          <cell r="AG226" t="str">
            <v>NuocSachSo2HaNoi</v>
          </cell>
          <cell r="AH226">
            <v>28</v>
          </cell>
          <cell r="AI226">
            <v>56</v>
          </cell>
          <cell r="AJ226">
            <v>6</v>
          </cell>
          <cell r="AK226">
            <v>10</v>
          </cell>
          <cell r="AL226">
            <v>499</v>
          </cell>
          <cell r="AM226">
            <v>147.8</v>
          </cell>
          <cell r="AN226">
            <v>646.8</v>
          </cell>
          <cell r="AO226">
            <v>499</v>
          </cell>
          <cell r="AP226">
            <v>0</v>
          </cell>
          <cell r="AQ226">
            <v>492</v>
          </cell>
          <cell r="AR226">
            <v>492</v>
          </cell>
          <cell r="AS226">
            <v>1.423</v>
          </cell>
          <cell r="AT226">
            <v>646.8</v>
          </cell>
          <cell r="AU226">
            <v>1152.8</v>
          </cell>
          <cell r="AV226">
            <v>506</v>
          </cell>
          <cell r="AW226">
            <v>0</v>
          </cell>
          <cell r="AX226">
            <v>499.1</v>
          </cell>
          <cell r="AY226">
            <v>499.1</v>
          </cell>
          <cell r="AZ226">
            <v>1.364</v>
          </cell>
          <cell r="BA226">
            <v>1.394</v>
          </cell>
          <cell r="BB226">
            <v>0.059</v>
          </cell>
          <cell r="BC226">
            <v>0.98606</v>
          </cell>
          <cell r="BD226">
            <v>0.15</v>
          </cell>
          <cell r="BE226">
            <v>99.4</v>
          </cell>
          <cell r="BF226">
            <v>1156</v>
          </cell>
          <cell r="BG226">
            <v>1257.4</v>
          </cell>
          <cell r="BH226">
            <v>101.4</v>
          </cell>
          <cell r="BI226">
            <v>0</v>
          </cell>
          <cell r="BJ226">
            <v>103.2</v>
          </cell>
          <cell r="BK226">
            <v>103.2</v>
          </cell>
          <cell r="BL226">
            <v>-1.744</v>
          </cell>
          <cell r="BM226">
            <v>1257.4</v>
          </cell>
          <cell r="BN226">
            <v>1356.8</v>
          </cell>
          <cell r="BO226">
            <v>99.4000000000001</v>
          </cell>
          <cell r="BP226">
            <v>0</v>
          </cell>
          <cell r="BQ226">
            <v>100.9</v>
          </cell>
          <cell r="BR226">
            <v>100.9</v>
          </cell>
          <cell r="BS226">
            <v>-1.487</v>
          </cell>
          <cell r="BT226">
            <v>-1.616</v>
          </cell>
          <cell r="BU226">
            <v>-0.257</v>
          </cell>
          <cell r="BV226">
            <v>1.00257</v>
          </cell>
          <cell r="BW226">
            <v>0.1</v>
          </cell>
          <cell r="BX226">
            <v>101</v>
          </cell>
          <cell r="BY226">
            <v>1361.2</v>
          </cell>
          <cell r="BZ226">
            <v>1461.6</v>
          </cell>
          <cell r="CA226">
            <v>100.4</v>
          </cell>
          <cell r="CB226">
            <v>0</v>
          </cell>
          <cell r="CC226">
            <v>99.8</v>
          </cell>
          <cell r="CD226">
            <v>99.8</v>
          </cell>
          <cell r="CE226">
            <v>0.601</v>
          </cell>
          <cell r="CF226">
            <v>1461.6</v>
          </cell>
          <cell r="CG226">
            <v>1562.8</v>
          </cell>
          <cell r="CH226">
            <v>101.2</v>
          </cell>
          <cell r="CI226">
            <v>0</v>
          </cell>
          <cell r="CJ226">
            <v>100.5</v>
          </cell>
          <cell r="CK226">
            <v>100.5</v>
          </cell>
          <cell r="CL226">
            <v>0.697</v>
          </cell>
        </row>
        <row r="227">
          <cell r="A227">
            <v>224</v>
          </cell>
          <cell r="B227" t="str">
            <v>010863</v>
          </cell>
        </row>
        <row r="227">
          <cell r="F227" t="str">
            <v>19</v>
          </cell>
          <cell r="G227" t="str">
            <v>07</v>
          </cell>
          <cell r="H227" t="str">
            <v>TRẦN NGỌC ÁNH</v>
          </cell>
          <cell r="I227" t="str">
            <v>NGUYỄN HẢI ĐĂNG</v>
          </cell>
          <cell r="J227" t="str">
            <v>Đồng hồ đo nước lạnh cơ khí</v>
          </cell>
          <cell r="K227" t="str">
            <v>GKM PSM</v>
          </cell>
        </row>
        <row r="227">
          <cell r="M227" t="str">
            <v>GKM 94E 170</v>
          </cell>
        </row>
        <row r="227">
          <cell r="O227" t="str">
            <v>GEORGE KENT (Malaysia) BERHAD-Malaysia</v>
          </cell>
          <cell r="P227">
            <v>40</v>
          </cell>
          <cell r="Q227">
            <v>10</v>
          </cell>
          <cell r="R227">
            <v>0.15</v>
          </cell>
          <cell r="S227">
            <v>0.1</v>
          </cell>
          <cell r="T227" t="str">
            <v>C</v>
          </cell>
        </row>
        <row r="227">
          <cell r="V227">
            <v>0.2</v>
          </cell>
        </row>
        <row r="227">
          <cell r="Z227" t="str">
            <v>PDM 1363-2018</v>
          </cell>
          <cell r="AA227" t="str">
            <v>3A 599355</v>
          </cell>
          <cell r="AB227" t="str">
            <v>15/7/2024</v>
          </cell>
          <cell r="AC227" t="str">
            <v>31-7-2029</v>
          </cell>
          <cell r="AD227" t="str">
            <v>Công ty Cổ phần Nước sạch số 2 Hà Nội</v>
          </cell>
          <cell r="AE227" t="str">
            <v>CÔNG TY CỔ PHẦN NƯỚC SẠCH SỐ 2 HÀ NỘI</v>
          </cell>
          <cell r="AF227" t="str">
            <v>Km01-đường Nguyễn Văn Linh, phường Phúc Đồng, quận Long Biên, tp.Hà Nội</v>
          </cell>
          <cell r="AG227" t="str">
            <v>NuocSachSo2HaNoi</v>
          </cell>
          <cell r="AH227">
            <v>28</v>
          </cell>
          <cell r="AI227">
            <v>56</v>
          </cell>
          <cell r="AJ227">
            <v>6</v>
          </cell>
          <cell r="AK227">
            <v>10</v>
          </cell>
          <cell r="AL227">
            <v>498</v>
          </cell>
          <cell r="AM227">
            <v>49.4</v>
          </cell>
          <cell r="AN227">
            <v>556.4</v>
          </cell>
          <cell r="AO227">
            <v>507</v>
          </cell>
          <cell r="AP227">
            <v>0</v>
          </cell>
          <cell r="AQ227">
            <v>508.5</v>
          </cell>
          <cell r="AR227">
            <v>508.5</v>
          </cell>
          <cell r="AS227">
            <v>-0.295</v>
          </cell>
          <cell r="AT227">
            <v>556.4</v>
          </cell>
          <cell r="AU227">
            <v>1060.4</v>
          </cell>
          <cell r="AV227">
            <v>504</v>
          </cell>
          <cell r="AW227">
            <v>0</v>
          </cell>
          <cell r="AX227">
            <v>505.7</v>
          </cell>
          <cell r="AY227">
            <v>505.7</v>
          </cell>
          <cell r="AZ227">
            <v>-0.337</v>
          </cell>
          <cell r="BA227">
            <v>-0.316</v>
          </cell>
          <cell r="BB227">
            <v>0.042</v>
          </cell>
          <cell r="BC227">
            <v>1.00316</v>
          </cell>
          <cell r="BD227">
            <v>0.15</v>
          </cell>
          <cell r="BE227">
            <v>100.8</v>
          </cell>
          <cell r="BF227">
            <v>1065.6</v>
          </cell>
          <cell r="BG227">
            <v>1165.6</v>
          </cell>
          <cell r="BH227">
            <v>100</v>
          </cell>
          <cell r="BI227">
            <v>0</v>
          </cell>
          <cell r="BJ227">
            <v>98.6</v>
          </cell>
          <cell r="BK227">
            <v>98.6</v>
          </cell>
          <cell r="BL227">
            <v>1.42</v>
          </cell>
          <cell r="BM227">
            <v>1165.6</v>
          </cell>
          <cell r="BN227">
            <v>1265</v>
          </cell>
          <cell r="BO227">
            <v>99.4000000000001</v>
          </cell>
          <cell r="BP227">
            <v>0</v>
          </cell>
          <cell r="BQ227">
            <v>98</v>
          </cell>
          <cell r="BR227">
            <v>98</v>
          </cell>
          <cell r="BS227">
            <v>1.429</v>
          </cell>
          <cell r="BT227">
            <v>1.425</v>
          </cell>
          <cell r="BU227">
            <v>-0.009</v>
          </cell>
          <cell r="BV227">
            <v>1.00009</v>
          </cell>
          <cell r="BW227">
            <v>0.1</v>
          </cell>
          <cell r="BX227">
            <v>100.6</v>
          </cell>
          <cell r="BY227">
            <v>1269.4</v>
          </cell>
          <cell r="BZ227">
            <v>1370</v>
          </cell>
          <cell r="CA227">
            <v>100.6</v>
          </cell>
          <cell r="CB227">
            <v>0</v>
          </cell>
          <cell r="CC227">
            <v>105.7</v>
          </cell>
          <cell r="CD227">
            <v>105.7</v>
          </cell>
          <cell r="CE227">
            <v>-4.825</v>
          </cell>
          <cell r="CF227">
            <v>1370</v>
          </cell>
          <cell r="CG227">
            <v>1471.4</v>
          </cell>
          <cell r="CH227">
            <v>101.4</v>
          </cell>
          <cell r="CI227">
            <v>0</v>
          </cell>
          <cell r="CJ227">
            <v>106.3</v>
          </cell>
          <cell r="CK227">
            <v>106.3</v>
          </cell>
          <cell r="CL227">
            <v>-4.61</v>
          </cell>
        </row>
        <row r="228">
          <cell r="A228">
            <v>225</v>
          </cell>
          <cell r="B228" t="str">
            <v>010864</v>
          </cell>
        </row>
        <row r="228">
          <cell r="F228" t="str">
            <v>19</v>
          </cell>
          <cell r="G228" t="str">
            <v>07</v>
          </cell>
          <cell r="H228" t="str">
            <v>TRẦN NGỌC ÁNH</v>
          </cell>
          <cell r="I228" t="str">
            <v>NGUYỄN HẢI ĐĂNG</v>
          </cell>
          <cell r="J228" t="str">
            <v>Đồng hồ đo nước lạnh cơ khí</v>
          </cell>
          <cell r="K228" t="str">
            <v>GKM PSM</v>
          </cell>
        </row>
        <row r="228">
          <cell r="M228" t="str">
            <v>GKM 94E 204</v>
          </cell>
        </row>
        <row r="228">
          <cell r="O228" t="str">
            <v>GEORGE KENT (Malaysia) BERHAD-Malaysia</v>
          </cell>
          <cell r="P228">
            <v>40</v>
          </cell>
          <cell r="Q228">
            <v>10</v>
          </cell>
          <cell r="R228">
            <v>0.15</v>
          </cell>
          <cell r="S228">
            <v>0.1</v>
          </cell>
          <cell r="T228" t="str">
            <v>C</v>
          </cell>
        </row>
        <row r="228">
          <cell r="V228">
            <v>0.2</v>
          </cell>
        </row>
        <row r="228">
          <cell r="Z228" t="str">
            <v>PDM 1363-2018</v>
          </cell>
          <cell r="AA228" t="str">
            <v>3A 599356</v>
          </cell>
          <cell r="AB228" t="str">
            <v>15/7/2024</v>
          </cell>
          <cell r="AC228" t="str">
            <v>31-7-2029</v>
          </cell>
          <cell r="AD228" t="str">
            <v>Công ty Cổ phần Nước sạch số 2 Hà Nội</v>
          </cell>
          <cell r="AE228" t="str">
            <v>CÔNG TY CỔ PHẦN NƯỚC SẠCH SỐ 2 HÀ NỘI</v>
          </cell>
          <cell r="AF228" t="str">
            <v>Km01-đường Nguyễn Văn Linh, phường Phúc Đồng, quận Long Biên, tp.Hà Nội</v>
          </cell>
          <cell r="AG228" t="str">
            <v>NuocSachSo2HaNoi</v>
          </cell>
          <cell r="AH228">
            <v>28</v>
          </cell>
          <cell r="AI228">
            <v>56</v>
          </cell>
          <cell r="AJ228">
            <v>6</v>
          </cell>
          <cell r="AK228">
            <v>10</v>
          </cell>
          <cell r="AL228">
            <v>507</v>
          </cell>
          <cell r="AM228">
            <v>293</v>
          </cell>
          <cell r="AN228">
            <v>792</v>
          </cell>
          <cell r="AO228">
            <v>499</v>
          </cell>
          <cell r="AP228">
            <v>0</v>
          </cell>
          <cell r="AQ228">
            <v>501.3</v>
          </cell>
          <cell r="AR228">
            <v>501.3</v>
          </cell>
          <cell r="AS228">
            <v>-0.459</v>
          </cell>
          <cell r="AT228">
            <v>792</v>
          </cell>
          <cell r="AU228">
            <v>1291</v>
          </cell>
          <cell r="AV228">
            <v>499</v>
          </cell>
          <cell r="AW228">
            <v>0</v>
          </cell>
          <cell r="AX228">
            <v>502.1</v>
          </cell>
          <cell r="AY228">
            <v>502.1</v>
          </cell>
          <cell r="AZ228">
            <v>-0.621</v>
          </cell>
          <cell r="BA228">
            <v>-0.54</v>
          </cell>
          <cell r="BB228">
            <v>0.162</v>
          </cell>
          <cell r="BC228">
            <v>1.0054</v>
          </cell>
          <cell r="BD228">
            <v>0.15</v>
          </cell>
          <cell r="BE228">
            <v>99.8</v>
          </cell>
          <cell r="BF228">
            <v>1293.6</v>
          </cell>
          <cell r="BG228">
            <v>1394.2</v>
          </cell>
          <cell r="BH228">
            <v>100.6</v>
          </cell>
          <cell r="BI228">
            <v>0</v>
          </cell>
          <cell r="BJ228">
            <v>102</v>
          </cell>
          <cell r="BK228">
            <v>102</v>
          </cell>
          <cell r="BL228">
            <v>-1.373</v>
          </cell>
          <cell r="BM228">
            <v>1394.2</v>
          </cell>
          <cell r="BN228">
            <v>1494.6</v>
          </cell>
          <cell r="BO228">
            <v>100.4</v>
          </cell>
          <cell r="BP228">
            <v>0</v>
          </cell>
          <cell r="BQ228">
            <v>101.6</v>
          </cell>
          <cell r="BR228">
            <v>101.6</v>
          </cell>
          <cell r="BS228">
            <v>-1.181</v>
          </cell>
          <cell r="BT228">
            <v>-1.277</v>
          </cell>
          <cell r="BU228">
            <v>-0.192</v>
          </cell>
          <cell r="BV228">
            <v>1.00192</v>
          </cell>
          <cell r="BW228">
            <v>0.1</v>
          </cell>
          <cell r="BX228">
            <v>100.8</v>
          </cell>
          <cell r="BY228">
            <v>1498.6</v>
          </cell>
          <cell r="BZ228">
            <v>1599.2</v>
          </cell>
          <cell r="CA228">
            <v>100.6</v>
          </cell>
          <cell r="CB228">
            <v>0</v>
          </cell>
          <cell r="CC228">
            <v>103.3</v>
          </cell>
          <cell r="CD228">
            <v>103.3</v>
          </cell>
          <cell r="CE228">
            <v>-2.614</v>
          </cell>
          <cell r="CF228">
            <v>1599.2</v>
          </cell>
          <cell r="CG228">
            <v>1700.2</v>
          </cell>
          <cell r="CH228">
            <v>101</v>
          </cell>
          <cell r="CI228">
            <v>0</v>
          </cell>
          <cell r="CJ228">
            <v>103.4</v>
          </cell>
          <cell r="CK228">
            <v>103.4</v>
          </cell>
          <cell r="CL228">
            <v>-2.321</v>
          </cell>
        </row>
        <row r="229">
          <cell r="A229">
            <v>226</v>
          </cell>
          <cell r="B229" t="str">
            <v>010865</v>
          </cell>
        </row>
        <row r="229">
          <cell r="F229" t="str">
            <v>19</v>
          </cell>
          <cell r="G229" t="str">
            <v>07</v>
          </cell>
          <cell r="H229" t="str">
            <v>TRẦN NGỌC ÁNH</v>
          </cell>
          <cell r="I229" t="str">
            <v>NGUYỄN HẢI ĐĂNG</v>
          </cell>
          <cell r="J229" t="str">
            <v>Đồng hồ đo nước lạnh cơ khí</v>
          </cell>
          <cell r="K229" t="str">
            <v>GKM PSM</v>
          </cell>
        </row>
        <row r="229">
          <cell r="M229" t="str">
            <v>GKM 94E 304</v>
          </cell>
        </row>
        <row r="229">
          <cell r="O229" t="str">
            <v>GEORGE KENT (Malaysia) BERHAD-Malaysia</v>
          </cell>
          <cell r="P229">
            <v>40</v>
          </cell>
          <cell r="Q229">
            <v>10</v>
          </cell>
          <cell r="R229">
            <v>0.15</v>
          </cell>
          <cell r="S229">
            <v>0.1</v>
          </cell>
          <cell r="T229" t="str">
            <v>C</v>
          </cell>
        </row>
        <row r="229">
          <cell r="V229">
            <v>0.2</v>
          </cell>
        </row>
        <row r="229">
          <cell r="Z229" t="str">
            <v>PDM 1363-2018</v>
          </cell>
          <cell r="AA229" t="str">
            <v>3A 599357</v>
          </cell>
          <cell r="AB229" t="str">
            <v>15/7/2024</v>
          </cell>
          <cell r="AC229" t="str">
            <v>31-7-2029</v>
          </cell>
          <cell r="AD229" t="str">
            <v>Công ty Cổ phần Nước sạch số 2 Hà Nội</v>
          </cell>
          <cell r="AE229" t="str">
            <v>CÔNG TY CỔ PHẦN NƯỚC SẠCH SỐ 2 HÀ NỘI</v>
          </cell>
          <cell r="AF229" t="str">
            <v>Km01-đường Nguyễn Văn Linh, phường Phúc Đồng, quận Long Biên, tp.Hà Nội</v>
          </cell>
          <cell r="AG229" t="str">
            <v>NuocSachSo2HaNoi</v>
          </cell>
          <cell r="AH229">
            <v>28</v>
          </cell>
          <cell r="AI229">
            <v>56</v>
          </cell>
          <cell r="AJ229">
            <v>6</v>
          </cell>
          <cell r="AK229">
            <v>10</v>
          </cell>
          <cell r="AL229">
            <v>506</v>
          </cell>
          <cell r="AM229">
            <v>45.6</v>
          </cell>
          <cell r="AN229">
            <v>542.6</v>
          </cell>
          <cell r="AO229">
            <v>497</v>
          </cell>
          <cell r="AP229">
            <v>0</v>
          </cell>
          <cell r="AQ229">
            <v>502.6</v>
          </cell>
          <cell r="AR229">
            <v>502.6</v>
          </cell>
          <cell r="AS229">
            <v>-1.114</v>
          </cell>
          <cell r="AT229">
            <v>542.6</v>
          </cell>
          <cell r="AU229">
            <v>1049.6</v>
          </cell>
          <cell r="AV229">
            <v>507</v>
          </cell>
          <cell r="AW229">
            <v>0</v>
          </cell>
          <cell r="AX229">
            <v>513.2</v>
          </cell>
          <cell r="AY229">
            <v>513.2</v>
          </cell>
          <cell r="AZ229">
            <v>-1.223</v>
          </cell>
          <cell r="BA229">
            <v>-1.169</v>
          </cell>
          <cell r="BB229">
            <v>0.109</v>
          </cell>
          <cell r="BC229">
            <v>1.01169</v>
          </cell>
          <cell r="BD229">
            <v>0.15</v>
          </cell>
          <cell r="BE229">
            <v>101</v>
          </cell>
          <cell r="BF229">
            <v>1055.4</v>
          </cell>
          <cell r="BG229">
            <v>1155.2</v>
          </cell>
          <cell r="BH229">
            <v>99.8</v>
          </cell>
          <cell r="BI229">
            <v>0</v>
          </cell>
          <cell r="BJ229">
            <v>98.2</v>
          </cell>
          <cell r="BK229">
            <v>98.2</v>
          </cell>
          <cell r="BL229">
            <v>1.629</v>
          </cell>
          <cell r="BM229">
            <v>1155.2</v>
          </cell>
          <cell r="BN229">
            <v>1256.6</v>
          </cell>
          <cell r="BO229">
            <v>101.4</v>
          </cell>
          <cell r="BP229">
            <v>0</v>
          </cell>
          <cell r="BQ229">
            <v>99.6</v>
          </cell>
          <cell r="BR229">
            <v>99.6</v>
          </cell>
          <cell r="BS229">
            <v>1.807</v>
          </cell>
          <cell r="BT229">
            <v>1.718</v>
          </cell>
          <cell r="BU229">
            <v>-0.178</v>
          </cell>
          <cell r="BV229">
            <v>1.00178</v>
          </cell>
          <cell r="BW229">
            <v>0.1</v>
          </cell>
          <cell r="BX229">
            <v>100.6</v>
          </cell>
          <cell r="BY229">
            <v>1258.8</v>
          </cell>
          <cell r="BZ229">
            <v>1359</v>
          </cell>
          <cell r="CA229">
            <v>100.2</v>
          </cell>
          <cell r="CB229">
            <v>0</v>
          </cell>
          <cell r="CC229">
            <v>102.9</v>
          </cell>
          <cell r="CD229">
            <v>102.9</v>
          </cell>
          <cell r="CE229">
            <v>-2.624</v>
          </cell>
          <cell r="CF229">
            <v>1359</v>
          </cell>
          <cell r="CG229">
            <v>1458.4</v>
          </cell>
          <cell r="CH229">
            <v>99.4000000000001</v>
          </cell>
          <cell r="CI229">
            <v>0</v>
          </cell>
          <cell r="CJ229">
            <v>101.9</v>
          </cell>
          <cell r="CK229">
            <v>101.9</v>
          </cell>
          <cell r="CL229">
            <v>-2.453</v>
          </cell>
        </row>
        <row r="230">
          <cell r="A230">
            <v>227</v>
          </cell>
          <cell r="B230" t="str">
            <v>010866</v>
          </cell>
        </row>
        <row r="230">
          <cell r="F230" t="str">
            <v>19</v>
          </cell>
          <cell r="G230" t="str">
            <v>07</v>
          </cell>
          <cell r="H230" t="str">
            <v>TRẦN NGỌC ÁNH</v>
          </cell>
          <cell r="I230" t="str">
            <v>NGUYỄN HẢI ĐĂNG</v>
          </cell>
          <cell r="J230" t="str">
            <v>Đồng hồ đo nước lạnh cơ khí</v>
          </cell>
          <cell r="K230" t="str">
            <v>GKM PSM</v>
          </cell>
        </row>
        <row r="230">
          <cell r="M230" t="str">
            <v>GKM 94E 293</v>
          </cell>
        </row>
        <row r="230">
          <cell r="O230" t="str">
            <v>GEORGE KENT (Malaysia) BERHAD-Malaysia</v>
          </cell>
          <cell r="P230">
            <v>40</v>
          </cell>
          <cell r="Q230">
            <v>10</v>
          </cell>
          <cell r="R230">
            <v>0.15</v>
          </cell>
          <cell r="S230">
            <v>0.1</v>
          </cell>
          <cell r="T230" t="str">
            <v>C</v>
          </cell>
        </row>
        <row r="230">
          <cell r="V230">
            <v>0.2</v>
          </cell>
        </row>
        <row r="230">
          <cell r="Z230" t="str">
            <v>PDM 1363-2018</v>
          </cell>
          <cell r="AA230" t="str">
            <v>3A 599358</v>
          </cell>
          <cell r="AB230" t="str">
            <v>15/7/2024</v>
          </cell>
          <cell r="AC230" t="str">
            <v>31-7-2029</v>
          </cell>
          <cell r="AD230" t="str">
            <v>Công ty Cổ phần Nước sạch số 2 Hà Nội</v>
          </cell>
          <cell r="AE230" t="str">
            <v>CÔNG TY CỔ PHẦN NƯỚC SẠCH SỐ 2 HÀ NỘI</v>
          </cell>
          <cell r="AF230" t="str">
            <v>Km01-đường Nguyễn Văn Linh, phường Phúc Đồng, quận Long Biên, tp.Hà Nội</v>
          </cell>
          <cell r="AG230" t="str">
            <v>NuocSachSo2HaNoi</v>
          </cell>
          <cell r="AH230">
            <v>28</v>
          </cell>
          <cell r="AI230">
            <v>56</v>
          </cell>
          <cell r="AJ230">
            <v>6</v>
          </cell>
          <cell r="AK230">
            <v>10</v>
          </cell>
          <cell r="AL230">
            <v>505</v>
          </cell>
          <cell r="AM230">
            <v>219.4</v>
          </cell>
          <cell r="AN230">
            <v>724.4</v>
          </cell>
          <cell r="AO230">
            <v>505</v>
          </cell>
          <cell r="AP230">
            <v>0</v>
          </cell>
          <cell r="AQ230">
            <v>497.9</v>
          </cell>
          <cell r="AR230">
            <v>497.9</v>
          </cell>
          <cell r="AS230">
            <v>1.426</v>
          </cell>
          <cell r="AT230">
            <v>724.4</v>
          </cell>
          <cell r="AU230">
            <v>1226.4</v>
          </cell>
          <cell r="AV230">
            <v>502</v>
          </cell>
          <cell r="AW230">
            <v>0</v>
          </cell>
          <cell r="AX230">
            <v>495.8</v>
          </cell>
          <cell r="AY230">
            <v>495.8</v>
          </cell>
          <cell r="AZ230">
            <v>1.235</v>
          </cell>
          <cell r="BA230">
            <v>1.331</v>
          </cell>
          <cell r="BB230">
            <v>0.191</v>
          </cell>
          <cell r="BC230">
            <v>0.98669</v>
          </cell>
          <cell r="BD230">
            <v>0.15</v>
          </cell>
          <cell r="BE230">
            <v>99.4</v>
          </cell>
          <cell r="BF230">
            <v>1229.2</v>
          </cell>
          <cell r="BG230">
            <v>1329.8</v>
          </cell>
          <cell r="BH230">
            <v>100.6</v>
          </cell>
          <cell r="BI230">
            <v>0</v>
          </cell>
          <cell r="BJ230">
            <v>101.4</v>
          </cell>
          <cell r="BK230">
            <v>101.4</v>
          </cell>
          <cell r="BL230">
            <v>-0.789</v>
          </cell>
          <cell r="BM230">
            <v>1329.8</v>
          </cell>
          <cell r="BN230">
            <v>1430.6</v>
          </cell>
          <cell r="BO230">
            <v>100.8</v>
          </cell>
          <cell r="BP230">
            <v>0</v>
          </cell>
          <cell r="BQ230">
            <v>101.6</v>
          </cell>
          <cell r="BR230">
            <v>101.6</v>
          </cell>
          <cell r="BS230">
            <v>-0.787</v>
          </cell>
          <cell r="BT230">
            <v>-0.788</v>
          </cell>
          <cell r="BU230">
            <v>-0.002</v>
          </cell>
          <cell r="BV230">
            <v>1.00002</v>
          </cell>
          <cell r="BW230">
            <v>0.1</v>
          </cell>
          <cell r="BX230">
            <v>101.2</v>
          </cell>
          <cell r="BY230">
            <v>1434</v>
          </cell>
          <cell r="BZ230">
            <v>1533.4</v>
          </cell>
          <cell r="CA230">
            <v>99.4000000000001</v>
          </cell>
          <cell r="CB230">
            <v>0</v>
          </cell>
          <cell r="CC230">
            <v>101.3</v>
          </cell>
          <cell r="CD230">
            <v>101.3</v>
          </cell>
          <cell r="CE230">
            <v>-1.876</v>
          </cell>
          <cell r="CF230">
            <v>1533.4</v>
          </cell>
          <cell r="CG230">
            <v>1633.2</v>
          </cell>
          <cell r="CH230">
            <v>99.8</v>
          </cell>
          <cell r="CI230">
            <v>0</v>
          </cell>
          <cell r="CJ230">
            <v>101.6</v>
          </cell>
          <cell r="CK230">
            <v>101.6</v>
          </cell>
          <cell r="CL230">
            <v>-1.772</v>
          </cell>
        </row>
        <row r="231">
          <cell r="A231">
            <v>228</v>
          </cell>
          <cell r="B231" t="str">
            <v>010867</v>
          </cell>
        </row>
        <row r="231">
          <cell r="F231" t="str">
            <v>19</v>
          </cell>
          <cell r="G231" t="str">
            <v>07</v>
          </cell>
          <cell r="H231" t="str">
            <v>TRẦN NGỌC ÁNH</v>
          </cell>
          <cell r="I231" t="str">
            <v>NGUYỄN HẢI ĐĂNG</v>
          </cell>
          <cell r="J231" t="str">
            <v>Đồng hồ đo nước lạnh cơ khí</v>
          </cell>
          <cell r="K231" t="str">
            <v>GKM PSM</v>
          </cell>
        </row>
        <row r="231">
          <cell r="M231" t="str">
            <v>GKM 94E 208</v>
          </cell>
        </row>
        <row r="231">
          <cell r="O231" t="str">
            <v>GEORGE KENT (Malaysia) BERHAD-Malaysia</v>
          </cell>
          <cell r="P231">
            <v>40</v>
          </cell>
          <cell r="Q231">
            <v>10</v>
          </cell>
          <cell r="R231">
            <v>0.15</v>
          </cell>
          <cell r="S231">
            <v>0.1</v>
          </cell>
          <cell r="T231" t="str">
            <v>C</v>
          </cell>
        </row>
        <row r="231">
          <cell r="V231">
            <v>0.2</v>
          </cell>
        </row>
        <row r="231">
          <cell r="Z231" t="str">
            <v>PDM 1363-2018</v>
          </cell>
          <cell r="AA231" t="str">
            <v>3A 599359</v>
          </cell>
          <cell r="AB231" t="str">
            <v>15/7/2024</v>
          </cell>
          <cell r="AC231" t="str">
            <v>31-7-2029</v>
          </cell>
          <cell r="AD231" t="str">
            <v>Công ty Cổ phần Nước sạch số 2 Hà Nội</v>
          </cell>
          <cell r="AE231" t="str">
            <v>CÔNG TY CỔ PHẦN NƯỚC SẠCH SỐ 2 HÀ NỘI</v>
          </cell>
          <cell r="AF231" t="str">
            <v>Km01-đường Nguyễn Văn Linh, phường Phúc Đồng, quận Long Biên, tp.Hà Nội</v>
          </cell>
          <cell r="AG231" t="str">
            <v>NuocSachSo2HaNoi</v>
          </cell>
          <cell r="AH231">
            <v>28</v>
          </cell>
          <cell r="AI231">
            <v>56</v>
          </cell>
          <cell r="AJ231">
            <v>6</v>
          </cell>
          <cell r="AK231">
            <v>10</v>
          </cell>
          <cell r="AL231">
            <v>497</v>
          </cell>
          <cell r="AM231">
            <v>86</v>
          </cell>
          <cell r="AN231">
            <v>592</v>
          </cell>
          <cell r="AO231">
            <v>506</v>
          </cell>
          <cell r="AP231">
            <v>0</v>
          </cell>
          <cell r="AQ231">
            <v>512.6</v>
          </cell>
          <cell r="AR231">
            <v>512.6</v>
          </cell>
          <cell r="AS231">
            <v>-1.288</v>
          </cell>
          <cell r="AT231">
            <v>592</v>
          </cell>
          <cell r="AU231">
            <v>1098</v>
          </cell>
          <cell r="AV231">
            <v>506</v>
          </cell>
          <cell r="AW231">
            <v>0</v>
          </cell>
          <cell r="AX231">
            <v>513.6</v>
          </cell>
          <cell r="AY231">
            <v>513.6</v>
          </cell>
          <cell r="AZ231">
            <v>-1.502</v>
          </cell>
          <cell r="BA231">
            <v>-1.395</v>
          </cell>
          <cell r="BB231">
            <v>0.214</v>
          </cell>
          <cell r="BC231">
            <v>1.01395</v>
          </cell>
          <cell r="BD231">
            <v>0.15</v>
          </cell>
          <cell r="BE231">
            <v>101.2</v>
          </cell>
          <cell r="BF231">
            <v>1101</v>
          </cell>
          <cell r="BG231">
            <v>1200.8</v>
          </cell>
          <cell r="BH231">
            <v>99.8</v>
          </cell>
          <cell r="BI231">
            <v>0</v>
          </cell>
          <cell r="BJ231">
            <v>101.3</v>
          </cell>
          <cell r="BK231">
            <v>101.3</v>
          </cell>
          <cell r="BL231">
            <v>-1.481</v>
          </cell>
          <cell r="BM231">
            <v>1200.8</v>
          </cell>
          <cell r="BN231">
            <v>1301.6</v>
          </cell>
          <cell r="BO231">
            <v>100.8</v>
          </cell>
          <cell r="BP231">
            <v>0</v>
          </cell>
          <cell r="BQ231">
            <v>102.1</v>
          </cell>
          <cell r="BR231">
            <v>102.1</v>
          </cell>
          <cell r="BS231">
            <v>-1.273</v>
          </cell>
          <cell r="BT231">
            <v>-1.377</v>
          </cell>
          <cell r="BU231">
            <v>-0.208</v>
          </cell>
          <cell r="BV231">
            <v>1.00208</v>
          </cell>
          <cell r="BW231">
            <v>0.1</v>
          </cell>
          <cell r="BX231">
            <v>99.6</v>
          </cell>
          <cell r="BY231">
            <v>1304.2</v>
          </cell>
          <cell r="BZ231">
            <v>1404.4</v>
          </cell>
          <cell r="CA231">
            <v>100.2</v>
          </cell>
          <cell r="CB231">
            <v>0</v>
          </cell>
          <cell r="CC231">
            <v>101.4</v>
          </cell>
          <cell r="CD231">
            <v>101.4</v>
          </cell>
          <cell r="CE231">
            <v>-1.183</v>
          </cell>
          <cell r="CF231">
            <v>1404.4</v>
          </cell>
          <cell r="CG231">
            <v>1505.8</v>
          </cell>
          <cell r="CH231">
            <v>101.4</v>
          </cell>
          <cell r="CI231">
            <v>0</v>
          </cell>
          <cell r="CJ231">
            <v>102.7</v>
          </cell>
          <cell r="CK231">
            <v>102.7</v>
          </cell>
          <cell r="CL231">
            <v>-1.266</v>
          </cell>
        </row>
        <row r="232">
          <cell r="A232">
            <v>229</v>
          </cell>
          <cell r="B232" t="str">
            <v>010868</v>
          </cell>
        </row>
        <row r="232">
          <cell r="F232" t="str">
            <v>19</v>
          </cell>
          <cell r="G232" t="str">
            <v>07</v>
          </cell>
          <cell r="H232" t="str">
            <v>TRẦN NGỌC ÁNH</v>
          </cell>
          <cell r="I232" t="str">
            <v>NGUYỄN HẢI ĐĂNG</v>
          </cell>
          <cell r="J232" t="str">
            <v>Đồng hồ đo nước lạnh cơ khí</v>
          </cell>
          <cell r="K232" t="str">
            <v>GKM PSM</v>
          </cell>
        </row>
        <row r="232">
          <cell r="M232" t="str">
            <v>GKM 94E 331</v>
          </cell>
        </row>
        <row r="232">
          <cell r="O232" t="str">
            <v>GEORGE KENT (Malaysia) BERHAD-Malaysia</v>
          </cell>
          <cell r="P232">
            <v>40</v>
          </cell>
          <cell r="Q232">
            <v>10</v>
          </cell>
          <cell r="R232">
            <v>0.15</v>
          </cell>
          <cell r="S232">
            <v>0.1</v>
          </cell>
          <cell r="T232" t="str">
            <v>C</v>
          </cell>
        </row>
        <row r="232">
          <cell r="V232">
            <v>0.2</v>
          </cell>
        </row>
        <row r="232">
          <cell r="Z232" t="str">
            <v>PDM 1363-2018</v>
          </cell>
          <cell r="AA232" t="str">
            <v>3A 599360</v>
          </cell>
          <cell r="AB232" t="str">
            <v>15/7/2024</v>
          </cell>
          <cell r="AC232" t="str">
            <v>31-7-2029</v>
          </cell>
          <cell r="AD232" t="str">
            <v>Công ty Cổ phần Nước sạch số 2 Hà Nội</v>
          </cell>
          <cell r="AE232" t="str">
            <v>CÔNG TY CỔ PHẦN NƯỚC SẠCH SỐ 2 HÀ NỘI</v>
          </cell>
          <cell r="AF232" t="str">
            <v>Km01-đường Nguyễn Văn Linh, phường Phúc Đồng, quận Long Biên, tp.Hà Nội</v>
          </cell>
          <cell r="AG232" t="str">
            <v>NuocSachSo2HaNoi</v>
          </cell>
          <cell r="AH232">
            <v>28</v>
          </cell>
          <cell r="AI232">
            <v>56</v>
          </cell>
          <cell r="AJ232">
            <v>6</v>
          </cell>
          <cell r="AK232">
            <v>10</v>
          </cell>
          <cell r="AL232">
            <v>500</v>
          </cell>
          <cell r="AM232">
            <v>270.6</v>
          </cell>
          <cell r="AN232">
            <v>770.6</v>
          </cell>
          <cell r="AO232">
            <v>500</v>
          </cell>
          <cell r="AP232">
            <v>0</v>
          </cell>
          <cell r="AQ232">
            <v>494.5</v>
          </cell>
          <cell r="AR232">
            <v>494.5</v>
          </cell>
          <cell r="AS232">
            <v>1.112</v>
          </cell>
          <cell r="AT232">
            <v>770.6</v>
          </cell>
          <cell r="AU232">
            <v>1269.6</v>
          </cell>
          <cell r="AV232">
            <v>499</v>
          </cell>
          <cell r="AW232">
            <v>0</v>
          </cell>
          <cell r="AX232">
            <v>493.2</v>
          </cell>
          <cell r="AY232">
            <v>493.2</v>
          </cell>
          <cell r="AZ232">
            <v>1.162</v>
          </cell>
          <cell r="BA232">
            <v>1.137</v>
          </cell>
          <cell r="BB232">
            <v>-0.05</v>
          </cell>
          <cell r="BC232">
            <v>0.98863</v>
          </cell>
          <cell r="BD232">
            <v>0.15</v>
          </cell>
          <cell r="BE232">
            <v>101</v>
          </cell>
          <cell r="BF232">
            <v>1272.4</v>
          </cell>
          <cell r="BG232">
            <v>1373.8</v>
          </cell>
          <cell r="BH232">
            <v>101.4</v>
          </cell>
          <cell r="BI232">
            <v>0</v>
          </cell>
          <cell r="BJ232">
            <v>101.7</v>
          </cell>
          <cell r="BK232">
            <v>101.7</v>
          </cell>
          <cell r="BL232">
            <v>-0.295</v>
          </cell>
          <cell r="BM232">
            <v>1373.8</v>
          </cell>
          <cell r="BN232">
            <v>1473.4</v>
          </cell>
          <cell r="BO232">
            <v>99.5999999999999</v>
          </cell>
          <cell r="BP232">
            <v>0</v>
          </cell>
          <cell r="BQ232">
            <v>99.5</v>
          </cell>
          <cell r="BR232">
            <v>99.5</v>
          </cell>
          <cell r="BS232">
            <v>0.101</v>
          </cell>
          <cell r="BT232">
            <v>-0.097</v>
          </cell>
          <cell r="BU232">
            <v>-0.396</v>
          </cell>
          <cell r="BV232">
            <v>1.00396</v>
          </cell>
          <cell r="BW232">
            <v>0.1</v>
          </cell>
          <cell r="BX232">
            <v>99.8</v>
          </cell>
          <cell r="BY232">
            <v>1476.2</v>
          </cell>
          <cell r="BZ232">
            <v>1576.6</v>
          </cell>
          <cell r="CA232">
            <v>100.4</v>
          </cell>
          <cell r="CB232">
            <v>0</v>
          </cell>
          <cell r="CC232">
            <v>100.8</v>
          </cell>
          <cell r="CD232">
            <v>100.8</v>
          </cell>
          <cell r="CE232">
            <v>-0.397</v>
          </cell>
          <cell r="CF232">
            <v>1576.6</v>
          </cell>
          <cell r="CG232">
            <v>1676</v>
          </cell>
          <cell r="CH232">
            <v>99.4000000000001</v>
          </cell>
          <cell r="CI232">
            <v>0</v>
          </cell>
          <cell r="CJ232">
            <v>99.7</v>
          </cell>
          <cell r="CK232">
            <v>99.7</v>
          </cell>
          <cell r="CL232">
            <v>-0.301</v>
          </cell>
        </row>
        <row r="233">
          <cell r="A233">
            <v>230</v>
          </cell>
          <cell r="B233" t="str">
            <v>010869</v>
          </cell>
        </row>
        <row r="233">
          <cell r="F233" t="str">
            <v>19</v>
          </cell>
          <cell r="G233" t="str">
            <v>07</v>
          </cell>
          <cell r="H233" t="str">
            <v>TRẦN NGỌC ÁNH</v>
          </cell>
          <cell r="I233" t="str">
            <v>NGUYỄN HẢI ĐĂNG</v>
          </cell>
          <cell r="J233" t="str">
            <v>Đồng hồ đo nước lạnh cơ khí</v>
          </cell>
          <cell r="K233" t="str">
            <v>GKM PSM</v>
          </cell>
        </row>
        <row r="233">
          <cell r="M233" t="str">
            <v>GKM 94E 223</v>
          </cell>
        </row>
        <row r="233">
          <cell r="O233" t="str">
            <v>GEORGE KENT (Malaysia) BERHAD-Malaysia</v>
          </cell>
          <cell r="P233">
            <v>40</v>
          </cell>
          <cell r="Q233">
            <v>10</v>
          </cell>
          <cell r="R233">
            <v>0.15</v>
          </cell>
          <cell r="S233">
            <v>0.1</v>
          </cell>
          <cell r="T233" t="str">
            <v>C</v>
          </cell>
        </row>
        <row r="233">
          <cell r="V233">
            <v>0.2</v>
          </cell>
        </row>
        <row r="233">
          <cell r="Z233" t="str">
            <v>PDM 1363-2018</v>
          </cell>
          <cell r="AA233" t="str">
            <v>3A 599361</v>
          </cell>
          <cell r="AB233" t="str">
            <v>15/7/2024</v>
          </cell>
          <cell r="AC233" t="str">
            <v>31-7-2029</v>
          </cell>
          <cell r="AD233" t="str">
            <v>Công ty Cổ phần Nước sạch số 2 Hà Nội</v>
          </cell>
          <cell r="AE233" t="str">
            <v>CÔNG TY CỔ PHẦN NƯỚC SẠCH SỐ 2 HÀ NỘI</v>
          </cell>
          <cell r="AF233" t="str">
            <v>Km01-đường Nguyễn Văn Linh, phường Phúc Đồng, quận Long Biên, tp.Hà Nội</v>
          </cell>
          <cell r="AG233" t="str">
            <v>NuocSachSo2HaNoi</v>
          </cell>
          <cell r="AH233">
            <v>28</v>
          </cell>
          <cell r="AI233">
            <v>56</v>
          </cell>
          <cell r="AJ233">
            <v>6</v>
          </cell>
          <cell r="AK233">
            <v>10</v>
          </cell>
          <cell r="AL233">
            <v>503</v>
          </cell>
          <cell r="AM233">
            <v>202.2</v>
          </cell>
          <cell r="AN233">
            <v>703.2</v>
          </cell>
          <cell r="AO233">
            <v>501</v>
          </cell>
          <cell r="AP233">
            <v>0</v>
          </cell>
          <cell r="AQ233">
            <v>498.2</v>
          </cell>
          <cell r="AR233">
            <v>498.2</v>
          </cell>
          <cell r="AS233">
            <v>0.562</v>
          </cell>
          <cell r="AT233">
            <v>703.2</v>
          </cell>
          <cell r="AU233">
            <v>1209.2</v>
          </cell>
          <cell r="AV233">
            <v>506</v>
          </cell>
          <cell r="AW233">
            <v>0</v>
          </cell>
          <cell r="AX233">
            <v>503.7</v>
          </cell>
          <cell r="AY233">
            <v>503.7</v>
          </cell>
          <cell r="AZ233">
            <v>0.455</v>
          </cell>
          <cell r="BA233">
            <v>0.509</v>
          </cell>
          <cell r="BB233">
            <v>0.107</v>
          </cell>
          <cell r="BC233">
            <v>0.99491</v>
          </cell>
          <cell r="BD233">
            <v>0.15</v>
          </cell>
          <cell r="BE233">
            <v>100.2</v>
          </cell>
          <cell r="BF233">
            <v>1213.4</v>
          </cell>
          <cell r="BG233">
            <v>1314.2</v>
          </cell>
          <cell r="BH233">
            <v>100.8</v>
          </cell>
          <cell r="BI233">
            <v>0</v>
          </cell>
          <cell r="BJ233">
            <v>100.6</v>
          </cell>
          <cell r="BK233">
            <v>100.6</v>
          </cell>
          <cell r="BL233">
            <v>0.199</v>
          </cell>
          <cell r="BM233">
            <v>1314.2</v>
          </cell>
          <cell r="BN233">
            <v>1413.6</v>
          </cell>
          <cell r="BO233">
            <v>99.4000000000001</v>
          </cell>
          <cell r="BP233">
            <v>0</v>
          </cell>
          <cell r="BQ233">
            <v>98.9</v>
          </cell>
          <cell r="BR233">
            <v>98.9</v>
          </cell>
          <cell r="BS233">
            <v>0.506</v>
          </cell>
          <cell r="BT233">
            <v>0.353</v>
          </cell>
          <cell r="BU233">
            <v>-0.307</v>
          </cell>
          <cell r="BV233">
            <v>1.00307</v>
          </cell>
          <cell r="BW233">
            <v>0.1</v>
          </cell>
          <cell r="BX233">
            <v>100.8</v>
          </cell>
          <cell r="BY233">
            <v>1415.6</v>
          </cell>
          <cell r="BZ233">
            <v>1515.2</v>
          </cell>
          <cell r="CA233">
            <v>99.5999999999999</v>
          </cell>
          <cell r="CB233">
            <v>0</v>
          </cell>
          <cell r="CC233">
            <v>101.6</v>
          </cell>
          <cell r="CD233">
            <v>101.6</v>
          </cell>
          <cell r="CE233">
            <v>-1.969</v>
          </cell>
          <cell r="CF233">
            <v>1515.2</v>
          </cell>
          <cell r="CG233">
            <v>1616.6</v>
          </cell>
          <cell r="CH233">
            <v>101.4</v>
          </cell>
          <cell r="CI233">
            <v>0</v>
          </cell>
          <cell r="CJ233">
            <v>103.2</v>
          </cell>
          <cell r="CK233">
            <v>103.2</v>
          </cell>
          <cell r="CL233">
            <v>-1.744</v>
          </cell>
        </row>
        <row r="234">
          <cell r="A234">
            <v>231</v>
          </cell>
          <cell r="B234" t="str">
            <v>010870</v>
          </cell>
        </row>
        <row r="234">
          <cell r="F234" t="str">
            <v>19</v>
          </cell>
          <cell r="G234" t="str">
            <v>07</v>
          </cell>
          <cell r="H234" t="str">
            <v>TRẦN NGỌC ÁNH</v>
          </cell>
          <cell r="I234" t="str">
            <v>NGUYỄN HẢI ĐĂNG</v>
          </cell>
          <cell r="J234" t="str">
            <v>Đồng hồ đo nước lạnh cơ khí</v>
          </cell>
          <cell r="K234" t="str">
            <v>GKM PSM</v>
          </cell>
        </row>
        <row r="234">
          <cell r="M234" t="str">
            <v>GKM 94E 182</v>
          </cell>
        </row>
        <row r="234">
          <cell r="O234" t="str">
            <v>GEORGE KENT (Malaysia) BERHAD-Malaysia</v>
          </cell>
          <cell r="P234">
            <v>40</v>
          </cell>
          <cell r="Q234">
            <v>10</v>
          </cell>
          <cell r="R234">
            <v>0.15</v>
          </cell>
          <cell r="S234">
            <v>0.1</v>
          </cell>
          <cell r="T234" t="str">
            <v>C</v>
          </cell>
        </row>
        <row r="234">
          <cell r="V234">
            <v>0.2</v>
          </cell>
        </row>
        <row r="234">
          <cell r="Z234" t="str">
            <v>PDM 1363-2018</v>
          </cell>
          <cell r="AA234" t="str">
            <v>3A 599362</v>
          </cell>
          <cell r="AB234" t="str">
            <v>15/7/2024</v>
          </cell>
          <cell r="AC234" t="str">
            <v>31-7-2029</v>
          </cell>
          <cell r="AD234" t="str">
            <v>Công ty Cổ phần Nước sạch số 2 Hà Nội</v>
          </cell>
          <cell r="AE234" t="str">
            <v>CÔNG TY CỔ PHẦN NƯỚC SẠCH SỐ 2 HÀ NỘI</v>
          </cell>
          <cell r="AF234" t="str">
            <v>Km01-đường Nguyễn Văn Linh, phường Phúc Đồng, quận Long Biên, tp.Hà Nội</v>
          </cell>
          <cell r="AG234" t="str">
            <v>NuocSachSo2HaNoi</v>
          </cell>
          <cell r="AH234">
            <v>28</v>
          </cell>
          <cell r="AI234">
            <v>56</v>
          </cell>
          <cell r="AJ234">
            <v>6</v>
          </cell>
          <cell r="AK234">
            <v>10</v>
          </cell>
          <cell r="AL234">
            <v>499</v>
          </cell>
          <cell r="AM234">
            <v>252.8</v>
          </cell>
          <cell r="AN234">
            <v>749.8</v>
          </cell>
          <cell r="AO234">
            <v>497</v>
          </cell>
          <cell r="AP234">
            <v>0</v>
          </cell>
          <cell r="AQ234">
            <v>491.2</v>
          </cell>
          <cell r="AR234">
            <v>491.2</v>
          </cell>
          <cell r="AS234">
            <v>1.181</v>
          </cell>
          <cell r="AT234">
            <v>749.8</v>
          </cell>
          <cell r="AU234">
            <v>1246.8</v>
          </cell>
          <cell r="AV234">
            <v>497</v>
          </cell>
          <cell r="AW234">
            <v>0</v>
          </cell>
          <cell r="AX234">
            <v>491.9</v>
          </cell>
          <cell r="AY234">
            <v>491.9</v>
          </cell>
          <cell r="AZ234">
            <v>1.026</v>
          </cell>
          <cell r="BA234">
            <v>1.104</v>
          </cell>
          <cell r="BB234">
            <v>0.155</v>
          </cell>
          <cell r="BC234">
            <v>0.98896</v>
          </cell>
          <cell r="BD234">
            <v>0.15</v>
          </cell>
          <cell r="BE234">
            <v>100.8</v>
          </cell>
          <cell r="BF234">
            <v>1252.4</v>
          </cell>
          <cell r="BG234">
            <v>1352.2</v>
          </cell>
          <cell r="BH234">
            <v>99.8</v>
          </cell>
          <cell r="BI234">
            <v>0</v>
          </cell>
          <cell r="BJ234">
            <v>98.6</v>
          </cell>
          <cell r="BK234">
            <v>98.6</v>
          </cell>
          <cell r="BL234">
            <v>1.217</v>
          </cell>
          <cell r="BM234">
            <v>1352.2</v>
          </cell>
          <cell r="BN234">
            <v>1452.2</v>
          </cell>
          <cell r="BO234">
            <v>100</v>
          </cell>
          <cell r="BP234">
            <v>0</v>
          </cell>
          <cell r="BQ234">
            <v>98.6</v>
          </cell>
          <cell r="BR234">
            <v>98.6</v>
          </cell>
          <cell r="BS234">
            <v>1.42</v>
          </cell>
          <cell r="BT234">
            <v>1.319</v>
          </cell>
          <cell r="BU234">
            <v>-0.203</v>
          </cell>
          <cell r="BV234">
            <v>1.00203</v>
          </cell>
          <cell r="BW234">
            <v>0.1</v>
          </cell>
          <cell r="BX234">
            <v>100.8</v>
          </cell>
          <cell r="BY234">
            <v>1457</v>
          </cell>
          <cell r="BZ234">
            <v>1558.4</v>
          </cell>
          <cell r="CA234">
            <v>101.4</v>
          </cell>
          <cell r="CB234">
            <v>0</v>
          </cell>
          <cell r="CC234">
            <v>106.4</v>
          </cell>
          <cell r="CD234">
            <v>106.4</v>
          </cell>
          <cell r="CE234">
            <v>-4.699</v>
          </cell>
          <cell r="CF234">
            <v>1558.4</v>
          </cell>
          <cell r="CG234">
            <v>1659.6</v>
          </cell>
          <cell r="CH234">
            <v>101.2</v>
          </cell>
          <cell r="CI234">
            <v>0</v>
          </cell>
          <cell r="CJ234">
            <v>105.9</v>
          </cell>
          <cell r="CK234">
            <v>105.9</v>
          </cell>
          <cell r="CL234">
            <v>-4.438</v>
          </cell>
        </row>
        <row r="235">
          <cell r="A235">
            <v>232</v>
          </cell>
          <cell r="B235" t="str">
            <v>010871</v>
          </cell>
        </row>
        <row r="235">
          <cell r="F235" t="str">
            <v>19</v>
          </cell>
          <cell r="G235" t="str">
            <v>07</v>
          </cell>
          <cell r="H235" t="str">
            <v>TRẦN NGỌC ÁNH</v>
          </cell>
          <cell r="I235" t="str">
            <v>NGUYỄN HẢI ĐĂNG</v>
          </cell>
          <cell r="J235" t="str">
            <v>Đồng hồ đo nước lạnh cơ khí</v>
          </cell>
          <cell r="K235" t="str">
            <v>GKM PSM</v>
          </cell>
        </row>
        <row r="235">
          <cell r="M235" t="str">
            <v>GKM 94E 305</v>
          </cell>
        </row>
        <row r="235">
          <cell r="O235" t="str">
            <v>GEORGE KENT (Malaysia) BERHAD-Malaysia</v>
          </cell>
          <cell r="P235">
            <v>40</v>
          </cell>
          <cell r="Q235">
            <v>10</v>
          </cell>
          <cell r="R235">
            <v>0.15</v>
          </cell>
          <cell r="S235">
            <v>0.1</v>
          </cell>
          <cell r="T235" t="str">
            <v>C</v>
          </cell>
        </row>
        <row r="235">
          <cell r="V235">
            <v>0.2</v>
          </cell>
        </row>
        <row r="235">
          <cell r="Z235" t="str">
            <v>PDM 1363-2018</v>
          </cell>
          <cell r="AA235" t="str">
            <v>3A 599363</v>
          </cell>
          <cell r="AB235" t="str">
            <v>15/7/2024</v>
          </cell>
          <cell r="AC235" t="str">
            <v>31-7-2029</v>
          </cell>
          <cell r="AD235" t="str">
            <v>Công ty Cổ phần Nước sạch số 2 Hà Nội</v>
          </cell>
          <cell r="AE235" t="str">
            <v>CÔNG TY CỔ PHẦN NƯỚC SẠCH SỐ 2 HÀ NỘI</v>
          </cell>
          <cell r="AF235" t="str">
            <v>Km01-đường Nguyễn Văn Linh, phường Phúc Đồng, quận Long Biên, tp.Hà Nội</v>
          </cell>
          <cell r="AG235" t="str">
            <v>NuocSachSo2HaNoi</v>
          </cell>
          <cell r="AH235">
            <v>28</v>
          </cell>
          <cell r="AI235">
            <v>56</v>
          </cell>
          <cell r="AJ235">
            <v>6</v>
          </cell>
          <cell r="AK235">
            <v>10</v>
          </cell>
          <cell r="AL235">
            <v>499</v>
          </cell>
          <cell r="AM235">
            <v>425.6</v>
          </cell>
          <cell r="AN235">
            <v>926.6</v>
          </cell>
          <cell r="AO235">
            <v>501</v>
          </cell>
          <cell r="AP235">
            <v>0</v>
          </cell>
          <cell r="AQ235">
            <v>506.1</v>
          </cell>
          <cell r="AR235">
            <v>506.1</v>
          </cell>
          <cell r="AS235">
            <v>-1.008</v>
          </cell>
          <cell r="AT235">
            <v>926.6</v>
          </cell>
          <cell r="AU235">
            <v>1425.6</v>
          </cell>
          <cell r="AV235">
            <v>499</v>
          </cell>
          <cell r="AW235">
            <v>0</v>
          </cell>
          <cell r="AX235">
            <v>505.1</v>
          </cell>
          <cell r="AY235">
            <v>505.1</v>
          </cell>
          <cell r="AZ235">
            <v>-1.222</v>
          </cell>
          <cell r="BA235">
            <v>-1.115</v>
          </cell>
          <cell r="BB235">
            <v>0.214</v>
          </cell>
          <cell r="BC235">
            <v>1.01115</v>
          </cell>
          <cell r="BD235">
            <v>0.15</v>
          </cell>
          <cell r="BE235">
            <v>100</v>
          </cell>
          <cell r="BF235">
            <v>1431.4</v>
          </cell>
          <cell r="BG235">
            <v>1530.8</v>
          </cell>
          <cell r="BH235">
            <v>99.4000000000001</v>
          </cell>
          <cell r="BI235">
            <v>0</v>
          </cell>
          <cell r="BJ235">
            <v>98.6</v>
          </cell>
          <cell r="BK235">
            <v>98.6</v>
          </cell>
          <cell r="BL235">
            <v>0.811</v>
          </cell>
          <cell r="BM235">
            <v>1530.8</v>
          </cell>
          <cell r="BN235">
            <v>1631.6</v>
          </cell>
          <cell r="BO235">
            <v>100.8</v>
          </cell>
          <cell r="BP235">
            <v>0</v>
          </cell>
          <cell r="BQ235">
            <v>100</v>
          </cell>
          <cell r="BR235">
            <v>100</v>
          </cell>
          <cell r="BS235">
            <v>0.8</v>
          </cell>
          <cell r="BT235">
            <v>0.806</v>
          </cell>
          <cell r="BU235">
            <v>0.011</v>
          </cell>
          <cell r="BV235">
            <v>0.99989</v>
          </cell>
          <cell r="BW235">
            <v>0.1</v>
          </cell>
          <cell r="BX235">
            <v>99.6</v>
          </cell>
          <cell r="BY235">
            <v>1634.2</v>
          </cell>
          <cell r="BZ235">
            <v>1735.4</v>
          </cell>
          <cell r="CA235">
            <v>101.2</v>
          </cell>
          <cell r="CB235">
            <v>0</v>
          </cell>
          <cell r="CC235">
            <v>102</v>
          </cell>
          <cell r="CD235">
            <v>102</v>
          </cell>
          <cell r="CE235">
            <v>-0.784</v>
          </cell>
          <cell r="CF235">
            <v>1735.4</v>
          </cell>
          <cell r="CG235">
            <v>1835.4</v>
          </cell>
          <cell r="CH235">
            <v>100</v>
          </cell>
          <cell r="CI235">
            <v>0</v>
          </cell>
          <cell r="CJ235">
            <v>100.5</v>
          </cell>
          <cell r="CK235">
            <v>100.5</v>
          </cell>
          <cell r="CL235">
            <v>-0.498</v>
          </cell>
        </row>
        <row r="236">
          <cell r="A236">
            <v>233</v>
          </cell>
          <cell r="B236" t="str">
            <v>010872</v>
          </cell>
        </row>
        <row r="236">
          <cell r="F236" t="str">
            <v>19</v>
          </cell>
          <cell r="G236" t="str">
            <v>07</v>
          </cell>
          <cell r="H236" t="str">
            <v>TRẦN NGỌC ÁNH</v>
          </cell>
          <cell r="I236" t="str">
            <v>NGUYỄN HẢI ĐĂNG</v>
          </cell>
          <cell r="J236" t="str">
            <v>Đồng hồ đo nước lạnh cơ khí</v>
          </cell>
          <cell r="K236" t="str">
            <v>GKM PSM</v>
          </cell>
        </row>
        <row r="236">
          <cell r="M236" t="str">
            <v>GKM 94E 308</v>
          </cell>
        </row>
        <row r="236">
          <cell r="O236" t="str">
            <v>GEORGE KENT (Malaysia) BERHAD-Malaysia</v>
          </cell>
          <cell r="P236">
            <v>40</v>
          </cell>
          <cell r="Q236">
            <v>10</v>
          </cell>
          <cell r="R236">
            <v>0.15</v>
          </cell>
          <cell r="S236">
            <v>0.1</v>
          </cell>
          <cell r="T236" t="str">
            <v>C</v>
          </cell>
        </row>
        <row r="236">
          <cell r="V236">
            <v>0.2</v>
          </cell>
        </row>
        <row r="236">
          <cell r="Z236" t="str">
            <v>PDM 1363-2018</v>
          </cell>
          <cell r="AA236" t="str">
            <v>3A 599364</v>
          </cell>
          <cell r="AB236" t="str">
            <v>15/7/2024</v>
          </cell>
          <cell r="AC236" t="str">
            <v>31-7-2029</v>
          </cell>
          <cell r="AD236" t="str">
            <v>Công ty Cổ phần Nước sạch số 2 Hà Nội</v>
          </cell>
          <cell r="AE236" t="str">
            <v>CÔNG TY CỔ PHẦN NƯỚC SẠCH SỐ 2 HÀ NỘI</v>
          </cell>
          <cell r="AF236" t="str">
            <v>Km01-đường Nguyễn Văn Linh, phường Phúc Đồng, quận Long Biên, tp.Hà Nội</v>
          </cell>
          <cell r="AG236" t="str">
            <v>NuocSachSo2HaNoi</v>
          </cell>
          <cell r="AH236">
            <v>28</v>
          </cell>
          <cell r="AI236">
            <v>56</v>
          </cell>
          <cell r="AJ236">
            <v>6</v>
          </cell>
          <cell r="AK236">
            <v>10</v>
          </cell>
          <cell r="AL236">
            <v>505</v>
          </cell>
          <cell r="AM236">
            <v>88.4</v>
          </cell>
          <cell r="AN236">
            <v>587.4</v>
          </cell>
          <cell r="AO236">
            <v>499</v>
          </cell>
          <cell r="AP236">
            <v>0</v>
          </cell>
          <cell r="AQ236">
            <v>489.8</v>
          </cell>
          <cell r="AR236">
            <v>489.8</v>
          </cell>
          <cell r="AS236">
            <v>1.878</v>
          </cell>
          <cell r="AT236">
            <v>587.4</v>
          </cell>
          <cell r="AU236">
            <v>1086.4</v>
          </cell>
          <cell r="AV236">
            <v>499</v>
          </cell>
          <cell r="AW236">
            <v>0</v>
          </cell>
          <cell r="AX236">
            <v>490.5</v>
          </cell>
          <cell r="AY236">
            <v>490.5</v>
          </cell>
          <cell r="AZ236">
            <v>1.703</v>
          </cell>
          <cell r="BA236">
            <v>1.791</v>
          </cell>
          <cell r="BB236">
            <v>0.175</v>
          </cell>
          <cell r="BC236">
            <v>0.98209</v>
          </cell>
          <cell r="BD236">
            <v>0.15</v>
          </cell>
          <cell r="BE236">
            <v>100.2</v>
          </cell>
          <cell r="BF236">
            <v>1092</v>
          </cell>
          <cell r="BG236">
            <v>1193.4</v>
          </cell>
          <cell r="BH236">
            <v>101.4</v>
          </cell>
          <cell r="BI236">
            <v>0</v>
          </cell>
          <cell r="BJ236">
            <v>101.5</v>
          </cell>
          <cell r="BK236">
            <v>101.5</v>
          </cell>
          <cell r="BL236">
            <v>-0.099</v>
          </cell>
          <cell r="BM236">
            <v>1193.4</v>
          </cell>
          <cell r="BN236">
            <v>1293.6</v>
          </cell>
          <cell r="BO236">
            <v>100.2</v>
          </cell>
          <cell r="BP236">
            <v>0</v>
          </cell>
          <cell r="BQ236">
            <v>100.2</v>
          </cell>
          <cell r="BR236">
            <v>100.2</v>
          </cell>
          <cell r="BS236">
            <v>0</v>
          </cell>
          <cell r="BT236">
            <v>-0.05</v>
          </cell>
          <cell r="BU236">
            <v>-0.099</v>
          </cell>
          <cell r="BV236">
            <v>1.00099</v>
          </cell>
          <cell r="BW236">
            <v>0.1</v>
          </cell>
          <cell r="BX236">
            <v>100.6</v>
          </cell>
          <cell r="BY236">
            <v>1297.6</v>
          </cell>
          <cell r="BZ236">
            <v>1397.4</v>
          </cell>
          <cell r="CA236">
            <v>99.8</v>
          </cell>
          <cell r="CB236">
            <v>0</v>
          </cell>
          <cell r="CC236">
            <v>99.8</v>
          </cell>
          <cell r="CD236">
            <v>99.8</v>
          </cell>
          <cell r="CE236">
            <v>0</v>
          </cell>
          <cell r="CF236">
            <v>1397.4</v>
          </cell>
          <cell r="CG236">
            <v>1497.4</v>
          </cell>
          <cell r="CH236">
            <v>100</v>
          </cell>
          <cell r="CI236">
            <v>0</v>
          </cell>
          <cell r="CJ236">
            <v>99.8</v>
          </cell>
          <cell r="CK236">
            <v>99.8</v>
          </cell>
          <cell r="CL236">
            <v>0.2</v>
          </cell>
        </row>
        <row r="237">
          <cell r="A237">
            <v>234</v>
          </cell>
          <cell r="B237" t="str">
            <v>010873</v>
          </cell>
        </row>
        <row r="237">
          <cell r="F237" t="str">
            <v>19</v>
          </cell>
          <cell r="G237" t="str">
            <v>07</v>
          </cell>
          <cell r="H237" t="str">
            <v>TRẦN NGỌC ÁNH</v>
          </cell>
          <cell r="I237" t="str">
            <v>NGUYỄN HẢI ĐĂNG</v>
          </cell>
          <cell r="J237" t="str">
            <v>Đồng hồ đo nước lạnh cơ khí</v>
          </cell>
          <cell r="K237" t="str">
            <v>GKM PSM</v>
          </cell>
        </row>
        <row r="237">
          <cell r="M237" t="str">
            <v>GKM 94E 181</v>
          </cell>
        </row>
        <row r="237">
          <cell r="O237" t="str">
            <v>GEORGE KENT (Malaysia) BERHAD-Malaysia</v>
          </cell>
          <cell r="P237">
            <v>40</v>
          </cell>
          <cell r="Q237">
            <v>10</v>
          </cell>
          <cell r="R237">
            <v>0.15</v>
          </cell>
          <cell r="S237">
            <v>0.1</v>
          </cell>
          <cell r="T237" t="str">
            <v>C</v>
          </cell>
        </row>
        <row r="237">
          <cell r="V237">
            <v>0.2</v>
          </cell>
        </row>
        <row r="237">
          <cell r="Z237" t="str">
            <v>PDM 1363-2018</v>
          </cell>
          <cell r="AA237" t="str">
            <v>3A 599365</v>
          </cell>
          <cell r="AB237" t="str">
            <v>15/7/2024</v>
          </cell>
          <cell r="AC237" t="str">
            <v>31-7-2029</v>
          </cell>
          <cell r="AD237" t="str">
            <v>Công ty Cổ phần Nước sạch số 2 Hà Nội</v>
          </cell>
          <cell r="AE237" t="str">
            <v>CÔNG TY CỔ PHẦN NƯỚC SẠCH SỐ 2 HÀ NỘI</v>
          </cell>
          <cell r="AF237" t="str">
            <v>Km01-đường Nguyễn Văn Linh, phường Phúc Đồng, quận Long Biên, tp.Hà Nội</v>
          </cell>
          <cell r="AG237" t="str">
            <v>NuocSachSo2HaNoi</v>
          </cell>
          <cell r="AH237">
            <v>28</v>
          </cell>
          <cell r="AI237">
            <v>56</v>
          </cell>
          <cell r="AJ237">
            <v>6</v>
          </cell>
          <cell r="AK237">
            <v>10</v>
          </cell>
          <cell r="AL237">
            <v>497</v>
          </cell>
          <cell r="AM237">
            <v>119.2</v>
          </cell>
          <cell r="AN237">
            <v>621.2</v>
          </cell>
          <cell r="AO237">
            <v>502</v>
          </cell>
          <cell r="AP237">
            <v>0</v>
          </cell>
          <cell r="AQ237">
            <v>506.6</v>
          </cell>
          <cell r="AR237">
            <v>506.6</v>
          </cell>
          <cell r="AS237">
            <v>-0.908</v>
          </cell>
          <cell r="AT237">
            <v>621.2</v>
          </cell>
          <cell r="AU237">
            <v>1118.2</v>
          </cell>
          <cell r="AV237">
            <v>497</v>
          </cell>
          <cell r="AW237">
            <v>0</v>
          </cell>
          <cell r="AX237">
            <v>502.7</v>
          </cell>
          <cell r="AY237">
            <v>502.7</v>
          </cell>
          <cell r="AZ237">
            <v>-1.147</v>
          </cell>
          <cell r="BA237">
            <v>-1.028</v>
          </cell>
          <cell r="BB237">
            <v>0.239</v>
          </cell>
          <cell r="BC237">
            <v>1.01028</v>
          </cell>
          <cell r="BD237">
            <v>0.15</v>
          </cell>
          <cell r="BE237">
            <v>99.8</v>
          </cell>
          <cell r="BF237">
            <v>1121.4</v>
          </cell>
          <cell r="BG237">
            <v>1221.8</v>
          </cell>
          <cell r="BH237">
            <v>100.4</v>
          </cell>
          <cell r="BI237">
            <v>0</v>
          </cell>
          <cell r="BJ237">
            <v>101.7</v>
          </cell>
          <cell r="BK237">
            <v>101.7</v>
          </cell>
          <cell r="BL237">
            <v>-1.278</v>
          </cell>
          <cell r="BM237">
            <v>1221.8</v>
          </cell>
          <cell r="BN237">
            <v>1321.8</v>
          </cell>
          <cell r="BO237">
            <v>100</v>
          </cell>
          <cell r="BP237">
            <v>0</v>
          </cell>
          <cell r="BQ237">
            <v>101.2</v>
          </cell>
          <cell r="BR237">
            <v>101.2</v>
          </cell>
          <cell r="BS237">
            <v>-1.186</v>
          </cell>
          <cell r="BT237">
            <v>-1.232</v>
          </cell>
          <cell r="BU237">
            <v>-0.092</v>
          </cell>
          <cell r="BV237">
            <v>1.00092</v>
          </cell>
          <cell r="BW237">
            <v>0.1</v>
          </cell>
          <cell r="BX237">
            <v>101.4</v>
          </cell>
          <cell r="BY237">
            <v>1326.6</v>
          </cell>
          <cell r="BZ237">
            <v>1427.2</v>
          </cell>
          <cell r="CA237">
            <v>100.6</v>
          </cell>
          <cell r="CB237">
            <v>0</v>
          </cell>
          <cell r="CC237">
            <v>102.1</v>
          </cell>
          <cell r="CD237">
            <v>102.1</v>
          </cell>
          <cell r="CE237">
            <v>-1.469</v>
          </cell>
          <cell r="CF237">
            <v>1427.2</v>
          </cell>
          <cell r="CG237">
            <v>1528.4</v>
          </cell>
          <cell r="CH237">
            <v>101.2</v>
          </cell>
          <cell r="CI237">
            <v>0</v>
          </cell>
          <cell r="CJ237">
            <v>102.6</v>
          </cell>
          <cell r="CK237">
            <v>102.6</v>
          </cell>
          <cell r="CL237">
            <v>-1.365</v>
          </cell>
        </row>
        <row r="238">
          <cell r="A238">
            <v>235</v>
          </cell>
          <cell r="B238" t="str">
            <v>010874</v>
          </cell>
        </row>
        <row r="238">
          <cell r="F238" t="str">
            <v>19</v>
          </cell>
          <cell r="G238" t="str">
            <v>07</v>
          </cell>
          <cell r="H238" t="str">
            <v>TRẦN NGỌC ÁNH</v>
          </cell>
          <cell r="I238" t="str">
            <v>NGUYỄN HẢI ĐĂNG</v>
          </cell>
          <cell r="J238" t="str">
            <v>Đồng hồ đo nước lạnh cơ khí</v>
          </cell>
          <cell r="K238" t="str">
            <v>GKM PSM</v>
          </cell>
        </row>
        <row r="238">
          <cell r="M238" t="str">
            <v>GKM 94E 270</v>
          </cell>
        </row>
        <row r="238">
          <cell r="O238" t="str">
            <v>GEORGE KENT (Malaysia) BERHAD-Malaysia</v>
          </cell>
          <cell r="P238">
            <v>40</v>
          </cell>
          <cell r="Q238">
            <v>10</v>
          </cell>
          <cell r="R238">
            <v>0.15</v>
          </cell>
          <cell r="S238">
            <v>0.1</v>
          </cell>
          <cell r="T238" t="str">
            <v>C</v>
          </cell>
        </row>
        <row r="238">
          <cell r="V238">
            <v>0.2</v>
          </cell>
        </row>
        <row r="238">
          <cell r="Z238" t="str">
            <v>PDM 1363-2018</v>
          </cell>
          <cell r="AA238" t="str">
            <v>3A 599366</v>
          </cell>
          <cell r="AB238" t="str">
            <v>15/7/2024</v>
          </cell>
          <cell r="AC238" t="str">
            <v>31-7-2029</v>
          </cell>
          <cell r="AD238" t="str">
            <v>Công ty Cổ phần Nước sạch số 2 Hà Nội</v>
          </cell>
          <cell r="AE238" t="str">
            <v>CÔNG TY CỔ PHẦN NƯỚC SẠCH SỐ 2 HÀ NỘI</v>
          </cell>
          <cell r="AF238" t="str">
            <v>Km01-đường Nguyễn Văn Linh, phường Phúc Đồng, quận Long Biên, tp.Hà Nội</v>
          </cell>
          <cell r="AG238" t="str">
            <v>NuocSachSo2HaNoi</v>
          </cell>
          <cell r="AH238">
            <v>28</v>
          </cell>
          <cell r="AI238">
            <v>56</v>
          </cell>
          <cell r="AJ238">
            <v>6</v>
          </cell>
          <cell r="AK238">
            <v>10</v>
          </cell>
          <cell r="AL238">
            <v>504</v>
          </cell>
          <cell r="AM238">
            <v>424.8</v>
          </cell>
          <cell r="AN238">
            <v>922.8</v>
          </cell>
          <cell r="AO238">
            <v>498</v>
          </cell>
          <cell r="AP238">
            <v>0</v>
          </cell>
          <cell r="AQ238">
            <v>501.2</v>
          </cell>
          <cell r="AR238">
            <v>501.2</v>
          </cell>
          <cell r="AS238">
            <v>-0.638</v>
          </cell>
          <cell r="AT238">
            <v>922.8</v>
          </cell>
          <cell r="AU238">
            <v>1424.8</v>
          </cell>
          <cell r="AV238">
            <v>502</v>
          </cell>
          <cell r="AW238">
            <v>0</v>
          </cell>
          <cell r="AX238">
            <v>506.8</v>
          </cell>
          <cell r="AY238">
            <v>506.8</v>
          </cell>
          <cell r="AZ238">
            <v>-0.956</v>
          </cell>
          <cell r="BA238">
            <v>-0.797</v>
          </cell>
          <cell r="BB238">
            <v>0.318</v>
          </cell>
          <cell r="BC238">
            <v>1.00797</v>
          </cell>
          <cell r="BD238">
            <v>0.15</v>
          </cell>
          <cell r="BE238">
            <v>99.6</v>
          </cell>
          <cell r="BF238">
            <v>1427.8</v>
          </cell>
          <cell r="BG238">
            <v>1528.8</v>
          </cell>
          <cell r="BH238">
            <v>101</v>
          </cell>
          <cell r="BI238">
            <v>0</v>
          </cell>
          <cell r="BJ238">
            <v>100.8</v>
          </cell>
          <cell r="BK238">
            <v>100.8</v>
          </cell>
          <cell r="BL238">
            <v>0.198</v>
          </cell>
          <cell r="BM238">
            <v>1528.8</v>
          </cell>
          <cell r="BN238">
            <v>1629.8</v>
          </cell>
          <cell r="BO238">
            <v>101</v>
          </cell>
          <cell r="BP238">
            <v>0</v>
          </cell>
          <cell r="BQ238">
            <v>100.5</v>
          </cell>
          <cell r="BR238">
            <v>100.5</v>
          </cell>
          <cell r="BS238">
            <v>0.498</v>
          </cell>
          <cell r="BT238">
            <v>0.348</v>
          </cell>
          <cell r="BU238">
            <v>-0.3</v>
          </cell>
          <cell r="BV238">
            <v>1.003</v>
          </cell>
          <cell r="BW238">
            <v>0.1</v>
          </cell>
          <cell r="BX238">
            <v>99.6</v>
          </cell>
          <cell r="BY238">
            <v>1632</v>
          </cell>
          <cell r="BZ238">
            <v>1733</v>
          </cell>
          <cell r="CA238">
            <v>101</v>
          </cell>
          <cell r="CB238">
            <v>0</v>
          </cell>
          <cell r="CC238">
            <v>105.6</v>
          </cell>
          <cell r="CD238">
            <v>105.6</v>
          </cell>
          <cell r="CE238">
            <v>-4.356</v>
          </cell>
          <cell r="CF238">
            <v>1733</v>
          </cell>
          <cell r="CG238">
            <v>1834.4</v>
          </cell>
          <cell r="CH238">
            <v>101.4</v>
          </cell>
          <cell r="CI238">
            <v>0</v>
          </cell>
          <cell r="CJ238">
            <v>105.6</v>
          </cell>
          <cell r="CK238">
            <v>105.6</v>
          </cell>
          <cell r="CL238">
            <v>-3.977</v>
          </cell>
        </row>
        <row r="239">
          <cell r="A239">
            <v>236</v>
          </cell>
          <cell r="B239" t="str">
            <v>010875</v>
          </cell>
        </row>
        <row r="239">
          <cell r="F239" t="str">
            <v>19</v>
          </cell>
          <cell r="G239" t="str">
            <v>07</v>
          </cell>
          <cell r="H239" t="str">
            <v>TRẦN NGỌC ÁNH</v>
          </cell>
          <cell r="I239" t="str">
            <v>NGUYỄN HẢI ĐĂNG</v>
          </cell>
          <cell r="J239" t="str">
            <v>Đồng hồ đo nước lạnh cơ khí</v>
          </cell>
          <cell r="K239" t="str">
            <v>GKM PSM</v>
          </cell>
        </row>
        <row r="239">
          <cell r="M239" t="str">
            <v>GKM 94E 295</v>
          </cell>
        </row>
        <row r="239">
          <cell r="O239" t="str">
            <v>GEORGE KENT (Malaysia) BERHAD-Malaysia</v>
          </cell>
          <cell r="P239">
            <v>40</v>
          </cell>
          <cell r="Q239">
            <v>10</v>
          </cell>
          <cell r="R239">
            <v>0.15</v>
          </cell>
          <cell r="S239">
            <v>0.1</v>
          </cell>
          <cell r="T239" t="str">
            <v>C</v>
          </cell>
        </row>
        <row r="239">
          <cell r="V239">
            <v>0.2</v>
          </cell>
        </row>
        <row r="239">
          <cell r="Z239" t="str">
            <v>PDM 1363-2018</v>
          </cell>
          <cell r="AA239" t="str">
            <v>3A 599367</v>
          </cell>
          <cell r="AB239" t="str">
            <v>15/7/2024</v>
          </cell>
          <cell r="AC239" t="str">
            <v>31-7-2029</v>
          </cell>
          <cell r="AD239" t="str">
            <v>Công ty Cổ phần Nước sạch số 2 Hà Nội</v>
          </cell>
          <cell r="AE239" t="str">
            <v>CÔNG TY CỔ PHẦN NƯỚC SẠCH SỐ 2 HÀ NỘI</v>
          </cell>
          <cell r="AF239" t="str">
            <v>Km01-đường Nguyễn Văn Linh, phường Phúc Đồng, quận Long Biên, tp.Hà Nội</v>
          </cell>
          <cell r="AG239" t="str">
            <v>NuocSachSo2HaNoi</v>
          </cell>
          <cell r="AH239">
            <v>28</v>
          </cell>
          <cell r="AI239">
            <v>56</v>
          </cell>
          <cell r="AJ239">
            <v>6</v>
          </cell>
          <cell r="AK239">
            <v>10</v>
          </cell>
          <cell r="AL239">
            <v>503</v>
          </cell>
          <cell r="AM239">
            <v>44.2</v>
          </cell>
          <cell r="AN239">
            <v>547.2</v>
          </cell>
          <cell r="AO239">
            <v>503</v>
          </cell>
          <cell r="AP239">
            <v>0</v>
          </cell>
          <cell r="AQ239">
            <v>494.8</v>
          </cell>
          <cell r="AR239">
            <v>494.8</v>
          </cell>
          <cell r="AS239">
            <v>1.657</v>
          </cell>
          <cell r="AT239">
            <v>547.2</v>
          </cell>
          <cell r="AU239">
            <v>1052.2</v>
          </cell>
          <cell r="AV239">
            <v>505</v>
          </cell>
          <cell r="AW239">
            <v>0</v>
          </cell>
          <cell r="AX239">
            <v>496.5</v>
          </cell>
          <cell r="AY239">
            <v>496.5</v>
          </cell>
          <cell r="AZ239">
            <v>1.683</v>
          </cell>
          <cell r="BA239">
            <v>1.67</v>
          </cell>
          <cell r="BB239">
            <v>-0.026</v>
          </cell>
          <cell r="BC239">
            <v>0.9833</v>
          </cell>
          <cell r="BD239">
            <v>0.15</v>
          </cell>
          <cell r="BE239">
            <v>100</v>
          </cell>
          <cell r="BF239">
            <v>1057.8</v>
          </cell>
          <cell r="BG239">
            <v>1158.6</v>
          </cell>
          <cell r="BH239">
            <v>100.8</v>
          </cell>
          <cell r="BI239">
            <v>0</v>
          </cell>
          <cell r="BJ239">
            <v>101.5</v>
          </cell>
          <cell r="BK239">
            <v>101.5</v>
          </cell>
          <cell r="BL239">
            <v>-0.69</v>
          </cell>
          <cell r="BM239">
            <v>1158.6</v>
          </cell>
          <cell r="BN239">
            <v>1259.2</v>
          </cell>
          <cell r="BO239">
            <v>100.6</v>
          </cell>
          <cell r="BP239">
            <v>0</v>
          </cell>
          <cell r="BQ239">
            <v>101</v>
          </cell>
          <cell r="BR239">
            <v>101</v>
          </cell>
          <cell r="BS239">
            <v>-0.396</v>
          </cell>
          <cell r="BT239">
            <v>-0.543</v>
          </cell>
          <cell r="BU239">
            <v>-0.294</v>
          </cell>
          <cell r="BV239">
            <v>1.00294</v>
          </cell>
          <cell r="BW239">
            <v>0.1</v>
          </cell>
          <cell r="BX239">
            <v>100.8</v>
          </cell>
          <cell r="BY239">
            <v>1264.2</v>
          </cell>
          <cell r="BZ239">
            <v>1364.8</v>
          </cell>
          <cell r="CA239">
            <v>100.6</v>
          </cell>
          <cell r="CB239">
            <v>0</v>
          </cell>
          <cell r="CC239">
            <v>103</v>
          </cell>
          <cell r="CD239">
            <v>103</v>
          </cell>
          <cell r="CE239">
            <v>-2.33</v>
          </cell>
          <cell r="CF239">
            <v>1364.8</v>
          </cell>
          <cell r="CG239">
            <v>1464.4</v>
          </cell>
          <cell r="CH239">
            <v>99.5999999999999</v>
          </cell>
          <cell r="CI239">
            <v>0</v>
          </cell>
          <cell r="CJ239">
            <v>101.9</v>
          </cell>
          <cell r="CK239">
            <v>101.9</v>
          </cell>
          <cell r="CL239">
            <v>-2.257</v>
          </cell>
        </row>
        <row r="240">
          <cell r="A240">
            <v>237</v>
          </cell>
          <cell r="B240" t="str">
            <v>010876</v>
          </cell>
        </row>
        <row r="240">
          <cell r="F240" t="str">
            <v>19</v>
          </cell>
          <cell r="G240" t="str">
            <v>07</v>
          </cell>
          <cell r="H240" t="str">
            <v>TRẦN NGỌC ÁNH</v>
          </cell>
          <cell r="I240" t="str">
            <v>NGUYỄN HẢI ĐĂNG</v>
          </cell>
          <cell r="J240" t="str">
            <v>Đồng hồ đo nước lạnh cơ khí</v>
          </cell>
          <cell r="K240" t="str">
            <v>GKM PSM</v>
          </cell>
        </row>
        <row r="240">
          <cell r="M240" t="str">
            <v>GKM 94E 326</v>
          </cell>
        </row>
        <row r="240">
          <cell r="O240" t="str">
            <v>GEORGE KENT (Malaysia) BERHAD-Malaysia</v>
          </cell>
          <cell r="P240">
            <v>40</v>
          </cell>
          <cell r="Q240">
            <v>10</v>
          </cell>
          <cell r="R240">
            <v>0.15</v>
          </cell>
          <cell r="S240">
            <v>0.1</v>
          </cell>
          <cell r="T240" t="str">
            <v>C</v>
          </cell>
        </row>
        <row r="240">
          <cell r="V240">
            <v>0.2</v>
          </cell>
        </row>
        <row r="240">
          <cell r="Z240" t="str">
            <v>PDM 1363-2018</v>
          </cell>
          <cell r="AA240" t="str">
            <v>3A 599368</v>
          </cell>
          <cell r="AB240" t="str">
            <v>15/7/2024</v>
          </cell>
          <cell r="AC240" t="str">
            <v>31-7-2029</v>
          </cell>
          <cell r="AD240" t="str">
            <v>Công ty Cổ phần Nước sạch số 2 Hà Nội</v>
          </cell>
          <cell r="AE240" t="str">
            <v>CÔNG TY CỔ PHẦN NƯỚC SẠCH SỐ 2 HÀ NỘI</v>
          </cell>
          <cell r="AF240" t="str">
            <v>Km01-đường Nguyễn Văn Linh, phường Phúc Đồng, quận Long Biên, tp.Hà Nội</v>
          </cell>
          <cell r="AG240" t="str">
            <v>NuocSachSo2HaNoi</v>
          </cell>
          <cell r="AH240">
            <v>28</v>
          </cell>
          <cell r="AI240">
            <v>56</v>
          </cell>
          <cell r="AJ240">
            <v>6</v>
          </cell>
          <cell r="AK240">
            <v>10</v>
          </cell>
          <cell r="AL240">
            <v>503</v>
          </cell>
          <cell r="AM240">
            <v>97.6</v>
          </cell>
          <cell r="AN240">
            <v>598.6</v>
          </cell>
          <cell r="AO240">
            <v>501</v>
          </cell>
          <cell r="AP240">
            <v>0</v>
          </cell>
          <cell r="AQ240">
            <v>497.8</v>
          </cell>
          <cell r="AR240">
            <v>497.8</v>
          </cell>
          <cell r="AS240">
            <v>0.643</v>
          </cell>
          <cell r="AT240">
            <v>598.6</v>
          </cell>
          <cell r="AU240">
            <v>1096.6</v>
          </cell>
          <cell r="AV240">
            <v>498</v>
          </cell>
          <cell r="AW240">
            <v>0</v>
          </cell>
          <cell r="AX240">
            <v>495.6</v>
          </cell>
          <cell r="AY240">
            <v>495.6</v>
          </cell>
          <cell r="AZ240">
            <v>0.482</v>
          </cell>
          <cell r="BA240">
            <v>0.563</v>
          </cell>
          <cell r="BB240">
            <v>0.161</v>
          </cell>
          <cell r="BC240">
            <v>0.99437</v>
          </cell>
          <cell r="BD240">
            <v>0.15</v>
          </cell>
          <cell r="BE240">
            <v>100</v>
          </cell>
          <cell r="BF240">
            <v>1103.6</v>
          </cell>
          <cell r="BG240">
            <v>1204.2</v>
          </cell>
          <cell r="BH240">
            <v>100.6</v>
          </cell>
          <cell r="BI240">
            <v>0</v>
          </cell>
          <cell r="BJ240">
            <v>100.3</v>
          </cell>
          <cell r="BK240">
            <v>100.3</v>
          </cell>
          <cell r="BL240">
            <v>0.299</v>
          </cell>
          <cell r="BM240">
            <v>1204.2</v>
          </cell>
          <cell r="BN240">
            <v>1303.6</v>
          </cell>
          <cell r="BO240">
            <v>99.4000000000001</v>
          </cell>
          <cell r="BP240">
            <v>0</v>
          </cell>
          <cell r="BQ240">
            <v>98.7</v>
          </cell>
          <cell r="BR240">
            <v>98.7</v>
          </cell>
          <cell r="BS240">
            <v>0.709</v>
          </cell>
          <cell r="BT240">
            <v>0.504</v>
          </cell>
          <cell r="BU240">
            <v>-0.41</v>
          </cell>
          <cell r="BV240">
            <v>1.0041</v>
          </cell>
          <cell r="BW240">
            <v>0.1</v>
          </cell>
          <cell r="BX240">
            <v>100.4</v>
          </cell>
          <cell r="BY240">
            <v>1307.2</v>
          </cell>
          <cell r="BZ240">
            <v>1408.6</v>
          </cell>
          <cell r="CA240">
            <v>101.4</v>
          </cell>
          <cell r="CB240">
            <v>0</v>
          </cell>
          <cell r="CC240">
            <v>106.4</v>
          </cell>
          <cell r="CD240">
            <v>106.4</v>
          </cell>
          <cell r="CE240">
            <v>-4.699</v>
          </cell>
          <cell r="CF240">
            <v>1408.6</v>
          </cell>
          <cell r="CG240">
            <v>1510</v>
          </cell>
          <cell r="CH240">
            <v>101.4</v>
          </cell>
          <cell r="CI240">
            <v>0</v>
          </cell>
          <cell r="CJ240">
            <v>106.2</v>
          </cell>
          <cell r="CK240">
            <v>106.2</v>
          </cell>
          <cell r="CL240">
            <v>-4.52</v>
          </cell>
        </row>
        <row r="241">
          <cell r="A241">
            <v>238</v>
          </cell>
          <cell r="B241" t="str">
            <v>010877</v>
          </cell>
        </row>
        <row r="241">
          <cell r="F241" t="str">
            <v>19</v>
          </cell>
          <cell r="G241" t="str">
            <v>07</v>
          </cell>
          <cell r="H241" t="str">
            <v>TRẦN NGỌC ÁNH</v>
          </cell>
          <cell r="I241" t="str">
            <v>NGUYỄN HẢI ĐĂNG</v>
          </cell>
          <cell r="J241" t="str">
            <v>Đồng hồ đo nước lạnh cơ khí</v>
          </cell>
          <cell r="K241" t="str">
            <v>GKM PSM</v>
          </cell>
        </row>
        <row r="241">
          <cell r="M241" t="str">
            <v>GKM 94E 294</v>
          </cell>
        </row>
        <row r="241">
          <cell r="O241" t="str">
            <v>GEORGE KENT (Malaysia) BERHAD-Malaysia</v>
          </cell>
          <cell r="P241">
            <v>40</v>
          </cell>
          <cell r="Q241">
            <v>10</v>
          </cell>
          <cell r="R241">
            <v>0.15</v>
          </cell>
          <cell r="S241">
            <v>0.1</v>
          </cell>
          <cell r="T241" t="str">
            <v>C</v>
          </cell>
        </row>
        <row r="241">
          <cell r="V241">
            <v>0.2</v>
          </cell>
        </row>
        <row r="241">
          <cell r="Z241" t="str">
            <v>PDM 1363-2018</v>
          </cell>
          <cell r="AA241" t="str">
            <v>3A 599369</v>
          </cell>
          <cell r="AB241" t="str">
            <v>15/7/2024</v>
          </cell>
          <cell r="AC241" t="str">
            <v>31-7-2029</v>
          </cell>
          <cell r="AD241" t="str">
            <v>Công ty Cổ phần Nước sạch số 2 Hà Nội</v>
          </cell>
          <cell r="AE241" t="str">
            <v>CÔNG TY CỔ PHẦN NƯỚC SẠCH SỐ 2 HÀ NỘI</v>
          </cell>
          <cell r="AF241" t="str">
            <v>Km01-đường Nguyễn Văn Linh, phường Phúc Đồng, quận Long Biên, tp.Hà Nội</v>
          </cell>
          <cell r="AG241" t="str">
            <v>NuocSachSo2HaNoi</v>
          </cell>
          <cell r="AH241">
            <v>28</v>
          </cell>
          <cell r="AI241">
            <v>56</v>
          </cell>
          <cell r="AJ241">
            <v>6</v>
          </cell>
          <cell r="AK241">
            <v>10</v>
          </cell>
          <cell r="AL241">
            <v>504</v>
          </cell>
          <cell r="AM241">
            <v>291.4</v>
          </cell>
          <cell r="AN241">
            <v>798.4</v>
          </cell>
          <cell r="AO241">
            <v>507</v>
          </cell>
          <cell r="AP241">
            <v>0</v>
          </cell>
          <cell r="AQ241">
            <v>512.3</v>
          </cell>
          <cell r="AR241">
            <v>512.3</v>
          </cell>
          <cell r="AS241">
            <v>-1.035</v>
          </cell>
          <cell r="AT241">
            <v>798.4</v>
          </cell>
          <cell r="AU241">
            <v>1301.4</v>
          </cell>
          <cell r="AV241">
            <v>503</v>
          </cell>
          <cell r="AW241">
            <v>0</v>
          </cell>
          <cell r="AX241">
            <v>509.7</v>
          </cell>
          <cell r="AY241">
            <v>509.7</v>
          </cell>
          <cell r="AZ241">
            <v>-1.332</v>
          </cell>
          <cell r="BA241">
            <v>-1.184</v>
          </cell>
          <cell r="BB241">
            <v>0.297</v>
          </cell>
          <cell r="BC241">
            <v>1.01184</v>
          </cell>
          <cell r="BD241">
            <v>0.15</v>
          </cell>
          <cell r="BE241">
            <v>99.4</v>
          </cell>
          <cell r="BF241">
            <v>1307.8</v>
          </cell>
          <cell r="BG241">
            <v>1407.4</v>
          </cell>
          <cell r="BH241">
            <v>99.5999999999999</v>
          </cell>
          <cell r="BI241">
            <v>0</v>
          </cell>
          <cell r="BJ241">
            <v>99.2</v>
          </cell>
          <cell r="BK241">
            <v>99.2</v>
          </cell>
          <cell r="BL241">
            <v>0.403</v>
          </cell>
          <cell r="BM241">
            <v>1407.4</v>
          </cell>
          <cell r="BN241">
            <v>1507.6</v>
          </cell>
          <cell r="BO241">
            <v>100.2</v>
          </cell>
          <cell r="BP241">
            <v>0</v>
          </cell>
          <cell r="BQ241">
            <v>99.7</v>
          </cell>
          <cell r="BR241">
            <v>99.7</v>
          </cell>
          <cell r="BS241">
            <v>0.502</v>
          </cell>
          <cell r="BT241">
            <v>0.453</v>
          </cell>
          <cell r="BU241">
            <v>-0.099</v>
          </cell>
          <cell r="BV241">
            <v>1.00099</v>
          </cell>
          <cell r="BW241">
            <v>0.1</v>
          </cell>
          <cell r="BX241">
            <v>100.4</v>
          </cell>
          <cell r="BY241">
            <v>1511.4</v>
          </cell>
          <cell r="BZ241">
            <v>1611.6</v>
          </cell>
          <cell r="CA241">
            <v>100.2</v>
          </cell>
          <cell r="CB241">
            <v>0</v>
          </cell>
          <cell r="CC241">
            <v>101.8</v>
          </cell>
          <cell r="CD241">
            <v>101.8</v>
          </cell>
          <cell r="CE241">
            <v>-1.572</v>
          </cell>
          <cell r="CF241">
            <v>1611.6</v>
          </cell>
          <cell r="CG241">
            <v>1711.4</v>
          </cell>
          <cell r="CH241">
            <v>99.8</v>
          </cell>
          <cell r="CI241">
            <v>0</v>
          </cell>
          <cell r="CJ241">
            <v>101.4</v>
          </cell>
          <cell r="CK241">
            <v>101.4</v>
          </cell>
          <cell r="CL241">
            <v>-1.578</v>
          </cell>
        </row>
        <row r="242">
          <cell r="A242">
            <v>239</v>
          </cell>
        </row>
        <row r="242">
          <cell r="D242" t="str">
            <v>ko đạt</v>
          </cell>
        </row>
        <row r="242">
          <cell r="F242" t="str">
            <v>19</v>
          </cell>
          <cell r="G242" t="str">
            <v>07</v>
          </cell>
          <cell r="H242" t="str">
            <v>TRẦN NGỌC ÁNH</v>
          </cell>
          <cell r="I242" t="str">
            <v>NGUYỄN HẢI ĐĂNG</v>
          </cell>
          <cell r="J242" t="str">
            <v>Đồng hồ đo nước lạnh cơ khí</v>
          </cell>
          <cell r="K242" t="str">
            <v>GKM PSM</v>
          </cell>
        </row>
        <row r="242">
          <cell r="M242" t="str">
            <v>GKM 94E 254</v>
          </cell>
        </row>
        <row r="242">
          <cell r="O242" t="str">
            <v>GEORGE KENT (Malaysia) BERHAD-Malaysia</v>
          </cell>
          <cell r="P242">
            <v>40</v>
          </cell>
          <cell r="Q242">
            <v>10</v>
          </cell>
          <cell r="R242">
            <v>0.15</v>
          </cell>
          <cell r="S242">
            <v>0.1</v>
          </cell>
          <cell r="T242" t="str">
            <v>C</v>
          </cell>
        </row>
        <row r="242">
          <cell r="V242">
            <v>0.2</v>
          </cell>
        </row>
        <row r="242">
          <cell r="Z242" t="str">
            <v>PDM 1363-2018</v>
          </cell>
        </row>
        <row r="242">
          <cell r="AB242" t="str">
            <v>15/7/2024</v>
          </cell>
          <cell r="AC242" t="str">
            <v/>
          </cell>
          <cell r="AD242" t="str">
            <v>Công ty Cổ phần Nước sạch số 2 Hà Nội</v>
          </cell>
          <cell r="AE242" t="str">
            <v>CÔNG TY CỔ PHẦN NƯỚC SẠCH SỐ 2 HÀ NỘI</v>
          </cell>
          <cell r="AF242" t="str">
            <v>Km01-đường Nguyễn Văn Linh, phường Phúc Đồng, quận Long Biên, tp.Hà Nội</v>
          </cell>
          <cell r="AG242" t="str">
            <v>NuocSachSo2HaNoi</v>
          </cell>
          <cell r="AH242">
            <v>28</v>
          </cell>
          <cell r="AI242">
            <v>56</v>
          </cell>
          <cell r="AJ242">
            <v>6</v>
          </cell>
          <cell r="AK242">
            <v>10</v>
          </cell>
          <cell r="AL242">
            <v>504</v>
          </cell>
          <cell r="AM242">
            <v>152.4</v>
          </cell>
          <cell r="AN242">
            <v>654.4</v>
          </cell>
          <cell r="AO242">
            <v>502</v>
          </cell>
          <cell r="AP242">
            <v>0</v>
          </cell>
          <cell r="AQ242">
            <v>500.6</v>
          </cell>
          <cell r="AR242">
            <v>500.6</v>
          </cell>
          <cell r="AS242">
            <v>0.28</v>
          </cell>
          <cell r="AT242">
            <v>654.4</v>
          </cell>
          <cell r="AU242">
            <v>1157.4</v>
          </cell>
          <cell r="AV242">
            <v>503</v>
          </cell>
          <cell r="AW242">
            <v>0</v>
          </cell>
          <cell r="AX242">
            <v>501.9</v>
          </cell>
          <cell r="AY242">
            <v>501.9</v>
          </cell>
          <cell r="AZ242">
            <v>0.219</v>
          </cell>
          <cell r="BA242">
            <v>0.25</v>
          </cell>
          <cell r="BB242">
            <v>0.061</v>
          </cell>
          <cell r="BC242">
            <v>0.9975</v>
          </cell>
          <cell r="BD242">
            <v>0.15</v>
          </cell>
          <cell r="BE242">
            <v>100.2</v>
          </cell>
          <cell r="BF242">
            <v>1162.8</v>
          </cell>
          <cell r="BG242">
            <v>1263.8</v>
          </cell>
          <cell r="BH242">
            <v>101</v>
          </cell>
          <cell r="BI242">
            <v>0</v>
          </cell>
          <cell r="BJ242">
            <v>99.6</v>
          </cell>
          <cell r="BK242">
            <v>99.6</v>
          </cell>
          <cell r="BL242">
            <v>1.406</v>
          </cell>
          <cell r="BM242">
            <v>1263.8</v>
          </cell>
          <cell r="BN242">
            <v>1364.4</v>
          </cell>
          <cell r="BO242">
            <v>100.6</v>
          </cell>
          <cell r="BP242">
            <v>0</v>
          </cell>
          <cell r="BQ242">
            <v>99.2</v>
          </cell>
          <cell r="BR242">
            <v>99.2</v>
          </cell>
          <cell r="BS242">
            <v>1.411</v>
          </cell>
          <cell r="BT242">
            <v>1.409</v>
          </cell>
          <cell r="BU242">
            <v>-0.005</v>
          </cell>
          <cell r="BV242">
            <v>1.00005</v>
          </cell>
          <cell r="BW242">
            <v>0.1</v>
          </cell>
          <cell r="BX242">
            <v>99.4</v>
          </cell>
          <cell r="BY242">
            <v>1366.4</v>
          </cell>
          <cell r="BZ242">
            <v>1467</v>
          </cell>
          <cell r="CA242">
            <v>100.6</v>
          </cell>
          <cell r="CB242">
            <v>0</v>
          </cell>
          <cell r="CC242">
            <v>100.9</v>
          </cell>
          <cell r="CD242">
            <v>100.9</v>
          </cell>
          <cell r="CE242">
            <v>-0.297</v>
          </cell>
          <cell r="CF242">
            <v>1467</v>
          </cell>
          <cell r="CG242">
            <v>1568.2</v>
          </cell>
          <cell r="CH242">
            <v>101.2</v>
          </cell>
          <cell r="CI242">
            <v>0</v>
          </cell>
          <cell r="CJ242">
            <v>101.4</v>
          </cell>
          <cell r="CK242">
            <v>101.4</v>
          </cell>
          <cell r="CL242">
            <v>-0.197</v>
          </cell>
        </row>
        <row r="243">
          <cell r="A243">
            <v>240</v>
          </cell>
        </row>
        <row r="243">
          <cell r="D243" t="str">
            <v>ko đạt</v>
          </cell>
        </row>
        <row r="243">
          <cell r="F243" t="str">
            <v>19</v>
          </cell>
          <cell r="G243" t="str">
            <v>07</v>
          </cell>
          <cell r="H243" t="str">
            <v>TRẦN NGỌC ÁNH</v>
          </cell>
          <cell r="I243" t="str">
            <v>NGUYỄN HẢI ĐĂNG</v>
          </cell>
          <cell r="J243" t="str">
            <v>Đồng hồ đo nước lạnh cơ khí</v>
          </cell>
          <cell r="K243" t="str">
            <v>GKM PSM</v>
          </cell>
        </row>
        <row r="243">
          <cell r="M243" t="str">
            <v>GKM 94E 327</v>
          </cell>
        </row>
        <row r="243">
          <cell r="O243" t="str">
            <v>GEORGE KENT (Malaysia) BERHAD-Malaysia</v>
          </cell>
          <cell r="P243">
            <v>40</v>
          </cell>
          <cell r="Q243">
            <v>10</v>
          </cell>
          <cell r="R243">
            <v>0.15</v>
          </cell>
          <cell r="S243">
            <v>0.1</v>
          </cell>
          <cell r="T243" t="str">
            <v>C</v>
          </cell>
        </row>
        <row r="243">
          <cell r="V243">
            <v>0.2</v>
          </cell>
        </row>
        <row r="243">
          <cell r="Z243" t="str">
            <v>PDM 1363-2018</v>
          </cell>
        </row>
        <row r="243">
          <cell r="AB243" t="str">
            <v>15/7/2024</v>
          </cell>
          <cell r="AC243" t="str">
            <v/>
          </cell>
          <cell r="AD243" t="str">
            <v>Công ty Cổ phần Nước sạch số 2 Hà Nội</v>
          </cell>
          <cell r="AE243" t="str">
            <v>CÔNG TY CỔ PHẦN NƯỚC SẠCH SỐ 2 HÀ NỘI</v>
          </cell>
          <cell r="AF243" t="str">
            <v>Km01-đường Nguyễn Văn Linh, phường Phúc Đồng, quận Long Biên, tp.Hà Nội</v>
          </cell>
          <cell r="AG243" t="str">
            <v>NuocSachSo2HaNoi</v>
          </cell>
          <cell r="AH243">
            <v>28</v>
          </cell>
          <cell r="AI243">
            <v>56</v>
          </cell>
          <cell r="AJ243">
            <v>6</v>
          </cell>
          <cell r="AK243">
            <v>10</v>
          </cell>
          <cell r="AL243">
            <v>507</v>
          </cell>
          <cell r="AM243">
            <v>181.2</v>
          </cell>
          <cell r="AN243">
            <v>682.2</v>
          </cell>
          <cell r="AO243">
            <v>501</v>
          </cell>
          <cell r="AP243">
            <v>0</v>
          </cell>
          <cell r="AQ243">
            <v>496.6</v>
          </cell>
          <cell r="AR243">
            <v>496.6</v>
          </cell>
          <cell r="AS243">
            <v>0.886</v>
          </cell>
          <cell r="AT243">
            <v>682.2</v>
          </cell>
          <cell r="AU243">
            <v>1186.2</v>
          </cell>
          <cell r="AV243">
            <v>504</v>
          </cell>
          <cell r="AW243">
            <v>0</v>
          </cell>
          <cell r="AX243">
            <v>500.5</v>
          </cell>
          <cell r="AY243">
            <v>500.5</v>
          </cell>
          <cell r="AZ243">
            <v>0.694</v>
          </cell>
          <cell r="BA243">
            <v>0.79</v>
          </cell>
          <cell r="BB243">
            <v>0.192</v>
          </cell>
          <cell r="BC243">
            <v>0.9921</v>
          </cell>
          <cell r="BD243">
            <v>0.15</v>
          </cell>
          <cell r="BE243">
            <v>99.4</v>
          </cell>
          <cell r="BF243">
            <v>1189</v>
          </cell>
          <cell r="BG243">
            <v>1290.4</v>
          </cell>
          <cell r="BH243">
            <v>101.4</v>
          </cell>
          <cell r="BI243">
            <v>0</v>
          </cell>
          <cell r="BJ243">
            <v>99.9</v>
          </cell>
          <cell r="BK243">
            <v>99.9</v>
          </cell>
          <cell r="BL243">
            <v>1.502</v>
          </cell>
          <cell r="BM243">
            <v>1290.4</v>
          </cell>
          <cell r="BN243">
            <v>1391.4</v>
          </cell>
          <cell r="BO243">
            <v>101</v>
          </cell>
          <cell r="BP243">
            <v>0</v>
          </cell>
          <cell r="BQ243">
            <v>99.1</v>
          </cell>
          <cell r="BR243">
            <v>99.1</v>
          </cell>
          <cell r="BS243">
            <v>1.917</v>
          </cell>
          <cell r="BT243">
            <v>1.71</v>
          </cell>
          <cell r="BU243">
            <v>-0.415</v>
          </cell>
          <cell r="BV243">
            <v>1.00415</v>
          </cell>
          <cell r="BW243">
            <v>0.1</v>
          </cell>
          <cell r="BX243">
            <v>101</v>
          </cell>
          <cell r="BY243">
            <v>1395.4</v>
          </cell>
          <cell r="BZ243">
            <v>1495.6</v>
          </cell>
          <cell r="CA243">
            <v>100.2</v>
          </cell>
          <cell r="CB243">
            <v>0</v>
          </cell>
          <cell r="CC243">
            <v>102.4</v>
          </cell>
          <cell r="CD243">
            <v>102.4</v>
          </cell>
          <cell r="CE243">
            <v>-2.148</v>
          </cell>
          <cell r="CF243">
            <v>1495.6</v>
          </cell>
          <cell r="CG243">
            <v>1597</v>
          </cell>
          <cell r="CH243">
            <v>101.4</v>
          </cell>
          <cell r="CI243">
            <v>0</v>
          </cell>
          <cell r="CJ243">
            <v>103.6</v>
          </cell>
          <cell r="CK243">
            <v>103.6</v>
          </cell>
          <cell r="CL243">
            <v>-2.124</v>
          </cell>
        </row>
        <row r="244">
          <cell r="A244">
            <v>241</v>
          </cell>
          <cell r="B244" t="str">
            <v>010985</v>
          </cell>
        </row>
        <row r="244">
          <cell r="F244" t="str">
            <v>23</v>
          </cell>
          <cell r="G244" t="str">
            <v>07</v>
          </cell>
          <cell r="H244" t="str">
            <v>TRẦN NGỌC ÁNH</v>
          </cell>
          <cell r="I244" t="str">
            <v>NGUYỄN HẢI ĐĂNG</v>
          </cell>
          <cell r="J244" t="str">
            <v>Đồng hồ đo nước lạnh cơ khí</v>
          </cell>
          <cell r="K244" t="str">
            <v>MWN50-08</v>
          </cell>
        </row>
        <row r="244">
          <cell r="M244" t="str">
            <v>79878627</v>
          </cell>
        </row>
        <row r="244">
          <cell r="O244" t="str">
            <v>Apator Powogaz S.A. - Ba Lan</v>
          </cell>
          <cell r="P244">
            <v>50</v>
          </cell>
          <cell r="Q244">
            <v>40</v>
          </cell>
          <cell r="R244">
            <v>0.64</v>
          </cell>
          <cell r="S244">
            <v>0.4</v>
          </cell>
          <cell r="T244">
            <v>2</v>
          </cell>
          <cell r="U244">
            <v>100</v>
          </cell>
          <cell r="V244">
            <v>0.5</v>
          </cell>
        </row>
        <row r="244">
          <cell r="Z244" t="str">
            <v>PDM 2433-2020</v>
          </cell>
          <cell r="AA244" t="str">
            <v>3A 589509</v>
          </cell>
          <cell r="AB244" t="str">
            <v>23/7/2024</v>
          </cell>
          <cell r="AC244" t="str">
            <v>31-7-2029</v>
          </cell>
          <cell r="AD244" t="str">
            <v>CÔNG TY CỔ PHẦN CẤP NƯỚC NGHĨA LỘ</v>
          </cell>
          <cell r="AE244" t="str">
            <v>CÔNG TY CỔ PHẦN CẤP NƯỚC NGHĨA LỘ</v>
          </cell>
        </row>
        <row r="244">
          <cell r="AG244" t="str">
            <v>SonNguyen</v>
          </cell>
          <cell r="AH244">
            <v>28</v>
          </cell>
          <cell r="AI244">
            <v>88</v>
          </cell>
          <cell r="AJ244">
            <v>6</v>
          </cell>
          <cell r="AK244">
            <v>14</v>
          </cell>
          <cell r="AL244">
            <v>497</v>
          </cell>
          <cell r="AM244">
            <v>121.5</v>
          </cell>
          <cell r="AN244">
            <v>618.5</v>
          </cell>
          <cell r="AO244">
            <v>497</v>
          </cell>
          <cell r="AP244">
            <v>0</v>
          </cell>
          <cell r="AQ244">
            <v>504.8</v>
          </cell>
          <cell r="AR244">
            <v>504.8</v>
          </cell>
          <cell r="AS244">
            <v>-1.545</v>
          </cell>
          <cell r="AT244">
            <v>618.5</v>
          </cell>
          <cell r="AU244">
            <v>1116.5</v>
          </cell>
          <cell r="AV244">
            <v>498</v>
          </cell>
          <cell r="AW244">
            <v>0</v>
          </cell>
          <cell r="AX244">
            <v>506.7</v>
          </cell>
          <cell r="AY244">
            <v>506.7</v>
          </cell>
          <cell r="AZ244">
            <v>-1.747</v>
          </cell>
          <cell r="BA244">
            <v>-1.646</v>
          </cell>
          <cell r="BB244">
            <v>0.202</v>
          </cell>
          <cell r="BC244">
            <v>1.01646</v>
          </cell>
          <cell r="BD244">
            <v>0.64</v>
          </cell>
          <cell r="BE244">
            <v>99.6</v>
          </cell>
          <cell r="BF244">
            <v>1132</v>
          </cell>
          <cell r="BG244">
            <v>1232</v>
          </cell>
          <cell r="BH244">
            <v>100</v>
          </cell>
          <cell r="BI244">
            <v>0</v>
          </cell>
          <cell r="BJ244">
            <v>101.7</v>
          </cell>
          <cell r="BK244">
            <v>101.7</v>
          </cell>
          <cell r="BL244">
            <v>-1.672</v>
          </cell>
          <cell r="BM244">
            <v>1232</v>
          </cell>
          <cell r="BN244">
            <v>1331.5</v>
          </cell>
          <cell r="BO244">
            <v>99.5</v>
          </cell>
          <cell r="BP244">
            <v>0</v>
          </cell>
          <cell r="BQ244">
            <v>100.9</v>
          </cell>
          <cell r="BR244">
            <v>100.9</v>
          </cell>
          <cell r="BS244">
            <v>-1.388</v>
          </cell>
          <cell r="BT244">
            <v>-1.53</v>
          </cell>
          <cell r="BU244">
            <v>-0.284</v>
          </cell>
          <cell r="BV244">
            <v>1.00284</v>
          </cell>
          <cell r="BW244">
            <v>0.4</v>
          </cell>
          <cell r="BX244">
            <v>99.6</v>
          </cell>
          <cell r="BY244">
            <v>1344.5</v>
          </cell>
          <cell r="BZ244">
            <v>1445.5</v>
          </cell>
          <cell r="CA244">
            <v>101</v>
          </cell>
          <cell r="CB244">
            <v>0</v>
          </cell>
          <cell r="CC244">
            <v>100.6</v>
          </cell>
          <cell r="CD244">
            <v>100.6</v>
          </cell>
          <cell r="CE244">
            <v>0.398</v>
          </cell>
          <cell r="CF244">
            <v>1445.5</v>
          </cell>
          <cell r="CG244">
            <v>1546.5</v>
          </cell>
          <cell r="CH244">
            <v>101</v>
          </cell>
          <cell r="CI244">
            <v>0</v>
          </cell>
          <cell r="CJ244">
            <v>100.3</v>
          </cell>
          <cell r="CK244">
            <v>100.3</v>
          </cell>
          <cell r="CL244">
            <v>0.698</v>
          </cell>
        </row>
        <row r="245">
          <cell r="A245">
            <v>242</v>
          </cell>
          <cell r="B245" t="str">
            <v>010986</v>
          </cell>
        </row>
        <row r="245">
          <cell r="F245" t="str">
            <v>23</v>
          </cell>
          <cell r="G245" t="str">
            <v>07</v>
          </cell>
          <cell r="H245" t="str">
            <v>TRẦN NGỌC ÁNH</v>
          </cell>
          <cell r="I245" t="str">
            <v>NGUYỄN HẢI ĐĂNG</v>
          </cell>
          <cell r="J245" t="str">
            <v>Đồng hồ đo nước lạnh cơ khí</v>
          </cell>
          <cell r="K245" t="str">
            <v>MWN50-08</v>
          </cell>
        </row>
        <row r="245">
          <cell r="M245" t="str">
            <v>79878602</v>
          </cell>
        </row>
        <row r="245">
          <cell r="O245" t="str">
            <v>Apator Powogaz S.A. - Ba Lan</v>
          </cell>
          <cell r="P245">
            <v>50</v>
          </cell>
          <cell r="Q245">
            <v>40</v>
          </cell>
          <cell r="R245">
            <v>0.64</v>
          </cell>
          <cell r="S245">
            <v>0.4</v>
          </cell>
          <cell r="T245">
            <v>2</v>
          </cell>
          <cell r="U245">
            <v>100</v>
          </cell>
          <cell r="V245">
            <v>0.5</v>
          </cell>
        </row>
        <row r="245">
          <cell r="Z245" t="str">
            <v>PDM 2433-2020</v>
          </cell>
          <cell r="AA245" t="str">
            <v>3A 589518</v>
          </cell>
          <cell r="AB245" t="str">
            <v>23/7/2024</v>
          </cell>
          <cell r="AC245" t="str">
            <v>31-7-2029</v>
          </cell>
          <cell r="AD245" t="str">
            <v>CÔNG TY CỔ PHẦN CẤP NƯỚC NGHĨA LỘ</v>
          </cell>
          <cell r="AE245" t="str">
            <v>CÔNG TY CỔ PHẦN CẤP NƯỚC NGHĨA LỘ</v>
          </cell>
        </row>
        <row r="245">
          <cell r="AG245" t="str">
            <v>SonNguyen</v>
          </cell>
          <cell r="AH245">
            <v>28</v>
          </cell>
          <cell r="AI245">
            <v>88</v>
          </cell>
          <cell r="AJ245">
            <v>6</v>
          </cell>
          <cell r="AK245">
            <v>14</v>
          </cell>
          <cell r="AL245">
            <v>507</v>
          </cell>
          <cell r="AM245">
            <v>776.5</v>
          </cell>
          <cell r="AN245">
            <v>1273.5</v>
          </cell>
          <cell r="AO245">
            <v>497</v>
          </cell>
          <cell r="AP245">
            <v>0</v>
          </cell>
          <cell r="AQ245">
            <v>495.6</v>
          </cell>
          <cell r="AR245">
            <v>495.6</v>
          </cell>
          <cell r="AS245">
            <v>0.282</v>
          </cell>
          <cell r="AT245">
            <v>1273.5</v>
          </cell>
          <cell r="AU245">
            <v>1774.5</v>
          </cell>
          <cell r="AV245">
            <v>501</v>
          </cell>
          <cell r="AW245">
            <v>0</v>
          </cell>
          <cell r="AX245">
            <v>499.3</v>
          </cell>
          <cell r="AY245">
            <v>499.3</v>
          </cell>
          <cell r="AZ245">
            <v>0.339</v>
          </cell>
          <cell r="BA245">
            <v>0.311</v>
          </cell>
          <cell r="BB245">
            <v>-0.057</v>
          </cell>
          <cell r="BC245">
            <v>0.99689</v>
          </cell>
          <cell r="BD245">
            <v>0.64</v>
          </cell>
          <cell r="BE245">
            <v>99.8</v>
          </cell>
          <cell r="BF245">
            <v>1794.5</v>
          </cell>
          <cell r="BG245">
            <v>1895.5</v>
          </cell>
          <cell r="BH245">
            <v>101</v>
          </cell>
          <cell r="BI245">
            <v>0</v>
          </cell>
          <cell r="BJ245">
            <v>100.2</v>
          </cell>
          <cell r="BK245">
            <v>100.2</v>
          </cell>
          <cell r="BL245">
            <v>0.798</v>
          </cell>
          <cell r="BM245">
            <v>1895.5</v>
          </cell>
          <cell r="BN245">
            <v>1996</v>
          </cell>
          <cell r="BO245">
            <v>100.5</v>
          </cell>
          <cell r="BP245">
            <v>0</v>
          </cell>
          <cell r="BQ245">
            <v>99.6</v>
          </cell>
          <cell r="BR245">
            <v>99.6</v>
          </cell>
          <cell r="BS245">
            <v>0.904</v>
          </cell>
          <cell r="BT245">
            <v>0.851</v>
          </cell>
          <cell r="BU245">
            <v>-0.106</v>
          </cell>
          <cell r="BV245">
            <v>1.00106</v>
          </cell>
          <cell r="BW245">
            <v>0.4</v>
          </cell>
          <cell r="BX245">
            <v>100.4</v>
          </cell>
          <cell r="BY245">
            <v>2015</v>
          </cell>
          <cell r="BZ245">
            <v>2115</v>
          </cell>
          <cell r="CA245">
            <v>100</v>
          </cell>
          <cell r="CB245">
            <v>0</v>
          </cell>
          <cell r="CC245">
            <v>101.8</v>
          </cell>
          <cell r="CD245">
            <v>101.8</v>
          </cell>
          <cell r="CE245">
            <v>-1.768</v>
          </cell>
          <cell r="CF245">
            <v>2115</v>
          </cell>
          <cell r="CG245">
            <v>2215</v>
          </cell>
          <cell r="CH245">
            <v>100</v>
          </cell>
          <cell r="CI245">
            <v>0</v>
          </cell>
          <cell r="CJ245">
            <v>101.8</v>
          </cell>
          <cell r="CK245">
            <v>101.8</v>
          </cell>
          <cell r="CL245">
            <v>-1.768</v>
          </cell>
        </row>
        <row r="246">
          <cell r="A246">
            <v>243</v>
          </cell>
          <cell r="B246" t="str">
            <v>011299</v>
          </cell>
        </row>
        <row r="246">
          <cell r="F246" t="str">
            <v>30</v>
          </cell>
          <cell r="G246" t="str">
            <v>07</v>
          </cell>
          <cell r="H246" t="str">
            <v>TRẦN NGỌC ÁNH</v>
          </cell>
          <cell r="I246" t="str">
            <v>NGUYỄN HẢI ĐĂNG</v>
          </cell>
          <cell r="J246" t="str">
            <v>Đồng hồ đo nước lạnh cơ khí</v>
          </cell>
          <cell r="K246" t="str">
            <v>MWN50-08</v>
          </cell>
        </row>
        <row r="246">
          <cell r="M246" t="str">
            <v>79878620</v>
          </cell>
        </row>
        <row r="246">
          <cell r="O246" t="str">
            <v>Apator Powogaz S.A. - Ba Lan</v>
          </cell>
          <cell r="P246">
            <v>50</v>
          </cell>
          <cell r="Q246">
            <v>40</v>
          </cell>
          <cell r="R246">
            <v>0.64</v>
          </cell>
          <cell r="S246">
            <v>0.4</v>
          </cell>
          <cell r="T246">
            <v>2</v>
          </cell>
          <cell r="U246">
            <v>100</v>
          </cell>
          <cell r="V246">
            <v>0.5</v>
          </cell>
        </row>
        <row r="246">
          <cell r="Z246" t="str">
            <v>PDM 2433-2020</v>
          </cell>
          <cell r="AA246" t="str">
            <v>3A 589517</v>
          </cell>
          <cell r="AB246" t="str">
            <v>30/7/2024</v>
          </cell>
          <cell r="AC246" t="str">
            <v>31-7-2029</v>
          </cell>
          <cell r="AD246" t="str">
            <v>CÔNG TY CỔ PHẦN KINH DOANH NƯỚC SẠCH HẢI DƯƠNG </v>
          </cell>
          <cell r="AE246" t="str">
            <v>CÔNG TY CỔ PHẦN KINH DOANH NƯỚC SẠCH HẢI DƯƠNG </v>
          </cell>
          <cell r="AF246" t="str">
            <v>Số 10, đường Hồng Quang, phường Quang Trung, thành phố Hải Dương, tỉnh Hải Dương, VIệt Nam</v>
          </cell>
          <cell r="AG246" t="str">
            <v>SonNguyen</v>
          </cell>
          <cell r="AH246">
            <v>28</v>
          </cell>
          <cell r="AI246">
            <v>71</v>
          </cell>
          <cell r="AJ246">
            <v>6</v>
          </cell>
          <cell r="AK246">
            <v>14</v>
          </cell>
          <cell r="AL246">
            <v>502</v>
          </cell>
          <cell r="AM246">
            <v>1223.5</v>
          </cell>
          <cell r="AN246">
            <v>1723.5</v>
          </cell>
          <cell r="AO246">
            <v>500</v>
          </cell>
          <cell r="AP246">
            <v>0</v>
          </cell>
          <cell r="AQ246">
            <v>501.9</v>
          </cell>
          <cell r="AR246">
            <v>501.9</v>
          </cell>
          <cell r="AS246">
            <v>-0.379</v>
          </cell>
          <cell r="AT246">
            <v>1723.5</v>
          </cell>
          <cell r="AU246">
            <v>2229.5</v>
          </cell>
          <cell r="AV246">
            <v>506</v>
          </cell>
          <cell r="AW246">
            <v>0</v>
          </cell>
          <cell r="AX246">
            <v>508.2</v>
          </cell>
          <cell r="AY246">
            <v>508.2</v>
          </cell>
          <cell r="AZ246">
            <v>-0.435</v>
          </cell>
          <cell r="BA246">
            <v>-0.407</v>
          </cell>
          <cell r="BB246">
            <v>0.056</v>
          </cell>
          <cell r="BC246">
            <v>1.00407</v>
          </cell>
          <cell r="BD246">
            <v>0.64</v>
          </cell>
          <cell r="BE246">
            <v>101</v>
          </cell>
          <cell r="BF246">
            <v>2252.5</v>
          </cell>
          <cell r="BG246">
            <v>2352</v>
          </cell>
          <cell r="BH246">
            <v>99.5</v>
          </cell>
          <cell r="BI246">
            <v>0</v>
          </cell>
          <cell r="BJ246">
            <v>98.3</v>
          </cell>
          <cell r="BK246">
            <v>98.3</v>
          </cell>
          <cell r="BL246">
            <v>1.221</v>
          </cell>
          <cell r="BM246">
            <v>2352</v>
          </cell>
          <cell r="BN246">
            <v>2452</v>
          </cell>
          <cell r="BO246">
            <v>100</v>
          </cell>
          <cell r="BP246">
            <v>0</v>
          </cell>
          <cell r="BQ246">
            <v>98.8</v>
          </cell>
          <cell r="BR246">
            <v>98.8</v>
          </cell>
          <cell r="BS246">
            <v>1.215</v>
          </cell>
          <cell r="BT246">
            <v>1.218</v>
          </cell>
          <cell r="BU246">
            <v>0.006</v>
          </cell>
          <cell r="BV246">
            <v>0.99994</v>
          </cell>
          <cell r="BW246">
            <v>0.4</v>
          </cell>
          <cell r="BX246">
            <v>100.2</v>
          </cell>
          <cell r="BY246">
            <v>2459</v>
          </cell>
          <cell r="BZ246">
            <v>2559</v>
          </cell>
          <cell r="CA246">
            <v>100</v>
          </cell>
          <cell r="CB246">
            <v>0</v>
          </cell>
          <cell r="CC246">
            <v>103.6</v>
          </cell>
          <cell r="CD246">
            <v>103.6</v>
          </cell>
          <cell r="CE246">
            <v>-3.475</v>
          </cell>
          <cell r="CF246">
            <v>2559</v>
          </cell>
          <cell r="CG246">
            <v>2658.5</v>
          </cell>
          <cell r="CH246">
            <v>99.5</v>
          </cell>
          <cell r="CI246">
            <v>0</v>
          </cell>
          <cell r="CJ246">
            <v>102.7</v>
          </cell>
          <cell r="CK246">
            <v>102.7</v>
          </cell>
          <cell r="CL246">
            <v>-3.116</v>
          </cell>
        </row>
        <row r="247">
          <cell r="A247">
            <v>244</v>
          </cell>
          <cell r="B247" t="str">
            <v>011300</v>
          </cell>
        </row>
        <row r="247">
          <cell r="F247" t="str">
            <v>30</v>
          </cell>
          <cell r="G247" t="str">
            <v>07</v>
          </cell>
          <cell r="H247" t="str">
            <v>TRẦN NGỌC ÁNH</v>
          </cell>
          <cell r="I247" t="str">
            <v>NGUYỄN HẢI ĐĂNG</v>
          </cell>
          <cell r="J247" t="str">
            <v>Đồng hồ đo nước lạnh cơ khí</v>
          </cell>
          <cell r="K247" t="str">
            <v>MWN50-08</v>
          </cell>
        </row>
        <row r="247">
          <cell r="M247" t="str">
            <v>79878632</v>
          </cell>
        </row>
        <row r="247">
          <cell r="O247" t="str">
            <v>Apator Powogaz S.A. - Ba Lan</v>
          </cell>
          <cell r="P247">
            <v>50</v>
          </cell>
          <cell r="Q247">
            <v>40</v>
          </cell>
          <cell r="R247">
            <v>0.64</v>
          </cell>
          <cell r="S247">
            <v>0.4</v>
          </cell>
          <cell r="T247">
            <v>2</v>
          </cell>
          <cell r="U247">
            <v>100</v>
          </cell>
          <cell r="V247">
            <v>0.5</v>
          </cell>
        </row>
        <row r="247">
          <cell r="Z247" t="str">
            <v>PDM 2433-2020</v>
          </cell>
          <cell r="AA247" t="str">
            <v>3A 589513</v>
          </cell>
          <cell r="AB247" t="str">
            <v>30/7/2024</v>
          </cell>
          <cell r="AC247" t="str">
            <v>31-7-2029</v>
          </cell>
          <cell r="AD247" t="str">
            <v>CÔNG TY CỔ PHẦN KINH DOANH NƯỚC SẠCH HẢI DƯƠNG </v>
          </cell>
          <cell r="AE247" t="str">
            <v>CÔNG TY CỔ PHẦN KINH DOANH NƯỚC SẠCH HẢI DƯƠNG </v>
          </cell>
          <cell r="AF247" t="str">
            <v>Số 10, đường Hồng Quang, phường Quang Trung, thành phố Hải Dương, tỉnh Hải Dương, VIệt Nam</v>
          </cell>
          <cell r="AG247" t="str">
            <v>SonNguyen</v>
          </cell>
          <cell r="AH247">
            <v>28</v>
          </cell>
          <cell r="AI247">
            <v>71</v>
          </cell>
          <cell r="AJ247">
            <v>6</v>
          </cell>
          <cell r="AK247">
            <v>14</v>
          </cell>
          <cell r="AL247">
            <v>504</v>
          </cell>
          <cell r="AM247">
            <v>191.5</v>
          </cell>
          <cell r="AN247">
            <v>698.5</v>
          </cell>
          <cell r="AO247">
            <v>507</v>
          </cell>
          <cell r="AP247">
            <v>0</v>
          </cell>
          <cell r="AQ247">
            <v>513.7</v>
          </cell>
          <cell r="AR247">
            <v>513.7</v>
          </cell>
          <cell r="AS247">
            <v>-1.304</v>
          </cell>
          <cell r="AT247">
            <v>698.5</v>
          </cell>
          <cell r="AU247">
            <v>1205.5</v>
          </cell>
          <cell r="AV247">
            <v>507</v>
          </cell>
          <cell r="AW247">
            <v>0</v>
          </cell>
          <cell r="AX247">
            <v>514.2</v>
          </cell>
          <cell r="AY247">
            <v>514.2</v>
          </cell>
          <cell r="AZ247">
            <v>-1.42</v>
          </cell>
          <cell r="BA247">
            <v>-1.362</v>
          </cell>
          <cell r="BB247">
            <v>0.116</v>
          </cell>
          <cell r="BC247">
            <v>1.01362</v>
          </cell>
          <cell r="BD247">
            <v>0.64</v>
          </cell>
          <cell r="BE247">
            <v>99.8</v>
          </cell>
          <cell r="BF247">
            <v>1229</v>
          </cell>
          <cell r="BG247">
            <v>1330</v>
          </cell>
          <cell r="BH247">
            <v>101</v>
          </cell>
          <cell r="BI247">
            <v>0</v>
          </cell>
          <cell r="BJ247">
            <v>101.8</v>
          </cell>
          <cell r="BK247">
            <v>101.8</v>
          </cell>
          <cell r="BL247">
            <v>-0.786</v>
          </cell>
          <cell r="BM247">
            <v>1330</v>
          </cell>
          <cell r="BN247">
            <v>1430</v>
          </cell>
          <cell r="BO247">
            <v>100</v>
          </cell>
          <cell r="BP247">
            <v>0</v>
          </cell>
          <cell r="BQ247">
            <v>100.8</v>
          </cell>
          <cell r="BR247">
            <v>100.8</v>
          </cell>
          <cell r="BS247">
            <v>-0.794</v>
          </cell>
          <cell r="BT247">
            <v>-0.79</v>
          </cell>
          <cell r="BU247">
            <v>0.008</v>
          </cell>
          <cell r="BV247">
            <v>0.99992</v>
          </cell>
          <cell r="BW247">
            <v>0.4</v>
          </cell>
          <cell r="BX247">
            <v>100.8</v>
          </cell>
          <cell r="BY247">
            <v>1441.5</v>
          </cell>
          <cell r="BZ247">
            <v>1541</v>
          </cell>
          <cell r="CA247">
            <v>99.5</v>
          </cell>
          <cell r="CB247">
            <v>0</v>
          </cell>
          <cell r="CC247">
            <v>98.1</v>
          </cell>
          <cell r="CD247">
            <v>98.1</v>
          </cell>
          <cell r="CE247">
            <v>1.427</v>
          </cell>
          <cell r="CF247">
            <v>1541</v>
          </cell>
          <cell r="CG247">
            <v>1640.5</v>
          </cell>
          <cell r="CH247">
            <v>99.5</v>
          </cell>
          <cell r="CI247">
            <v>0</v>
          </cell>
          <cell r="CJ247">
            <v>98</v>
          </cell>
          <cell r="CK247">
            <v>98</v>
          </cell>
          <cell r="CL247">
            <v>1.531</v>
          </cell>
        </row>
        <row r="248">
          <cell r="A248">
            <v>245</v>
          </cell>
          <cell r="B248" t="str">
            <v>011301</v>
          </cell>
        </row>
        <row r="248">
          <cell r="F248" t="str">
            <v>30</v>
          </cell>
          <cell r="G248" t="str">
            <v>07</v>
          </cell>
          <cell r="H248" t="str">
            <v>TRẦN NGỌC ÁNH</v>
          </cell>
          <cell r="I248" t="str">
            <v>NGUYỄN HẢI ĐĂNG</v>
          </cell>
          <cell r="J248" t="str">
            <v>Đồng hồ đo nước lạnh cơ khí</v>
          </cell>
          <cell r="K248" t="str">
            <v>MWN50-08</v>
          </cell>
        </row>
        <row r="248">
          <cell r="M248" t="str">
            <v>79878605</v>
          </cell>
        </row>
        <row r="248">
          <cell r="O248" t="str">
            <v>Apator Powogaz S.A. - Ba Lan</v>
          </cell>
          <cell r="P248">
            <v>50</v>
          </cell>
          <cell r="Q248">
            <v>40</v>
          </cell>
          <cell r="R248">
            <v>0.64</v>
          </cell>
          <cell r="S248">
            <v>0.4</v>
          </cell>
          <cell r="T248">
            <v>2</v>
          </cell>
          <cell r="U248">
            <v>100</v>
          </cell>
          <cell r="V248">
            <v>0.5</v>
          </cell>
        </row>
        <row r="248">
          <cell r="Z248" t="str">
            <v>PDM 2433-2020</v>
          </cell>
          <cell r="AA248" t="str">
            <v>3A 589510</v>
          </cell>
          <cell r="AB248" t="str">
            <v>30/7/2024</v>
          </cell>
          <cell r="AC248" t="str">
            <v>31-7-2029</v>
          </cell>
          <cell r="AD248" t="str">
            <v>CÔNG TY CỔ PHẦN KINH DOANH NƯỚC SẠCH HẢI DƯƠNG </v>
          </cell>
          <cell r="AE248" t="str">
            <v>CÔNG TY CỔ PHẦN KINH DOANH NƯỚC SẠCH HẢI DƯƠNG </v>
          </cell>
          <cell r="AF248" t="str">
            <v>Số 10, đường Hồng Quang, phường Quang Trung, thành phố Hải Dương, tỉnh Hải Dương, VIệt Nam</v>
          </cell>
          <cell r="AG248" t="str">
            <v>SonNguyen</v>
          </cell>
          <cell r="AH248">
            <v>28</v>
          </cell>
          <cell r="AI248">
            <v>71</v>
          </cell>
          <cell r="AJ248">
            <v>6</v>
          </cell>
          <cell r="AK248">
            <v>14</v>
          </cell>
          <cell r="AL248">
            <v>499</v>
          </cell>
          <cell r="AM248">
            <v>1182</v>
          </cell>
          <cell r="AN248">
            <v>1687</v>
          </cell>
          <cell r="AO248">
            <v>505</v>
          </cell>
          <cell r="AP248">
            <v>0</v>
          </cell>
          <cell r="AQ248">
            <v>509.3</v>
          </cell>
          <cell r="AR248">
            <v>509.3</v>
          </cell>
          <cell r="AS248">
            <v>-0.844</v>
          </cell>
          <cell r="AT248">
            <v>1687</v>
          </cell>
          <cell r="AU248">
            <v>2184</v>
          </cell>
          <cell r="AV248">
            <v>497</v>
          </cell>
          <cell r="AW248">
            <v>0</v>
          </cell>
          <cell r="AX248">
            <v>502.3</v>
          </cell>
          <cell r="AY248">
            <v>502.3</v>
          </cell>
          <cell r="AZ248">
            <v>-1.066</v>
          </cell>
          <cell r="BA248">
            <v>-0.955</v>
          </cell>
          <cell r="BB248">
            <v>0.222</v>
          </cell>
          <cell r="BC248">
            <v>1.00955</v>
          </cell>
          <cell r="BD248">
            <v>0.64</v>
          </cell>
          <cell r="BE248">
            <v>100.2</v>
          </cell>
          <cell r="BF248">
            <v>2196.5</v>
          </cell>
          <cell r="BG248">
            <v>2296.5</v>
          </cell>
          <cell r="BH248">
            <v>100</v>
          </cell>
          <cell r="BI248">
            <v>0</v>
          </cell>
          <cell r="BJ248">
            <v>101.4</v>
          </cell>
          <cell r="BK248">
            <v>101.4</v>
          </cell>
          <cell r="BL248">
            <v>-1.381</v>
          </cell>
          <cell r="BM248">
            <v>2296.5</v>
          </cell>
          <cell r="BN248">
            <v>2396</v>
          </cell>
          <cell r="BO248">
            <v>99.5</v>
          </cell>
          <cell r="BP248">
            <v>0</v>
          </cell>
          <cell r="BQ248">
            <v>100.7</v>
          </cell>
          <cell r="BR248">
            <v>100.7</v>
          </cell>
          <cell r="BS248">
            <v>-1.192</v>
          </cell>
          <cell r="BT248">
            <v>-1.287</v>
          </cell>
          <cell r="BU248">
            <v>-0.189</v>
          </cell>
          <cell r="BV248">
            <v>1.00189</v>
          </cell>
          <cell r="BW248">
            <v>0.4</v>
          </cell>
          <cell r="BX248">
            <v>101.2</v>
          </cell>
          <cell r="BY248">
            <v>2406.5</v>
          </cell>
          <cell r="BZ248">
            <v>2507.5</v>
          </cell>
          <cell r="CA248">
            <v>101</v>
          </cell>
          <cell r="CB248">
            <v>0</v>
          </cell>
          <cell r="CC248">
            <v>104</v>
          </cell>
          <cell r="CD248">
            <v>104</v>
          </cell>
          <cell r="CE248">
            <v>-2.885</v>
          </cell>
          <cell r="CF248">
            <v>2507.5</v>
          </cell>
          <cell r="CG248">
            <v>2607.5</v>
          </cell>
          <cell r="CH248">
            <v>100</v>
          </cell>
          <cell r="CI248">
            <v>0</v>
          </cell>
          <cell r="CJ248">
            <v>102.9</v>
          </cell>
          <cell r="CK248">
            <v>102.9</v>
          </cell>
          <cell r="CL248">
            <v>-2.818</v>
          </cell>
        </row>
        <row r="249">
          <cell r="A249">
            <v>246</v>
          </cell>
          <cell r="B249" t="str">
            <v>011302</v>
          </cell>
        </row>
        <row r="249">
          <cell r="F249" t="str">
            <v>30</v>
          </cell>
          <cell r="G249" t="str">
            <v>07</v>
          </cell>
          <cell r="H249" t="str">
            <v>TRẦN NGỌC ÁNH</v>
          </cell>
          <cell r="I249" t="str">
            <v>NGUYỄN HẢI ĐĂNG</v>
          </cell>
          <cell r="J249" t="str">
            <v>Đồng hồ đo nước lạnh cơ khí</v>
          </cell>
          <cell r="K249" t="str">
            <v>MWN50-08</v>
          </cell>
        </row>
        <row r="249">
          <cell r="M249" t="str">
            <v>79878626</v>
          </cell>
        </row>
        <row r="249">
          <cell r="O249" t="str">
            <v>Apator Powogaz S.A. - Ba Lan</v>
          </cell>
          <cell r="P249">
            <v>50</v>
          </cell>
          <cell r="Q249">
            <v>40</v>
          </cell>
          <cell r="R249">
            <v>0.64</v>
          </cell>
          <cell r="S249">
            <v>0.4</v>
          </cell>
          <cell r="T249">
            <v>2</v>
          </cell>
          <cell r="U249">
            <v>100</v>
          </cell>
          <cell r="V249">
            <v>0.5</v>
          </cell>
        </row>
        <row r="249">
          <cell r="Z249" t="str">
            <v>PDM 2433-2020</v>
          </cell>
          <cell r="AA249" t="str">
            <v>3A 589507</v>
          </cell>
          <cell r="AB249" t="str">
            <v>30/7/2024</v>
          </cell>
          <cell r="AC249" t="str">
            <v>31-7-2029</v>
          </cell>
          <cell r="AD249" t="str">
            <v>CÔNG TY CỔ PHẦN KINH DOANH NƯỚC SẠCH HẢI DƯƠNG </v>
          </cell>
          <cell r="AE249" t="str">
            <v>CÔNG TY CỔ PHẦN KINH DOANH NƯỚC SẠCH HẢI DƯƠNG </v>
          </cell>
          <cell r="AF249" t="str">
            <v>Số 10, đường Hồng Quang, phường Quang Trung, thành phố Hải Dương, tỉnh Hải Dương, VIệt Nam</v>
          </cell>
          <cell r="AG249" t="str">
            <v>SonNguyen</v>
          </cell>
          <cell r="AH249">
            <v>28</v>
          </cell>
          <cell r="AI249">
            <v>71</v>
          </cell>
          <cell r="AJ249">
            <v>6</v>
          </cell>
          <cell r="AK249">
            <v>14</v>
          </cell>
          <cell r="AL249">
            <v>506</v>
          </cell>
          <cell r="AM249">
            <v>596</v>
          </cell>
          <cell r="AN249">
            <v>1100</v>
          </cell>
          <cell r="AO249">
            <v>504</v>
          </cell>
          <cell r="AP249">
            <v>0</v>
          </cell>
          <cell r="AQ249">
            <v>512.2</v>
          </cell>
          <cell r="AR249">
            <v>512.2</v>
          </cell>
          <cell r="AS249">
            <v>-1.601</v>
          </cell>
          <cell r="AT249">
            <v>1100</v>
          </cell>
          <cell r="AU249">
            <v>1601</v>
          </cell>
          <cell r="AV249">
            <v>501</v>
          </cell>
          <cell r="AW249">
            <v>0</v>
          </cell>
          <cell r="AX249">
            <v>510.4</v>
          </cell>
          <cell r="AY249">
            <v>510.4</v>
          </cell>
          <cell r="AZ249">
            <v>-1.876</v>
          </cell>
          <cell r="BA249">
            <v>-1.739</v>
          </cell>
          <cell r="BB249">
            <v>0.275</v>
          </cell>
          <cell r="BC249">
            <v>1.01739</v>
          </cell>
          <cell r="BD249">
            <v>0.64</v>
          </cell>
          <cell r="BE249">
            <v>101.2</v>
          </cell>
          <cell r="BF249">
            <v>1612.5</v>
          </cell>
          <cell r="BG249">
            <v>1713</v>
          </cell>
          <cell r="BH249">
            <v>100.5</v>
          </cell>
          <cell r="BI249">
            <v>0</v>
          </cell>
          <cell r="BJ249">
            <v>102</v>
          </cell>
          <cell r="BK249">
            <v>102</v>
          </cell>
          <cell r="BL249">
            <v>-1.471</v>
          </cell>
          <cell r="BM249">
            <v>1713</v>
          </cell>
          <cell r="BN249">
            <v>1813.5</v>
          </cell>
          <cell r="BO249">
            <v>100.5</v>
          </cell>
          <cell r="BP249">
            <v>0</v>
          </cell>
          <cell r="BQ249">
            <v>101.9</v>
          </cell>
          <cell r="BR249">
            <v>101.9</v>
          </cell>
          <cell r="BS249">
            <v>-1.374</v>
          </cell>
          <cell r="BT249">
            <v>-1.423</v>
          </cell>
          <cell r="BU249">
            <v>-0.097</v>
          </cell>
          <cell r="BV249">
            <v>1.00097</v>
          </cell>
          <cell r="BW249">
            <v>0.4</v>
          </cell>
          <cell r="BX249">
            <v>100.4</v>
          </cell>
          <cell r="BY249">
            <v>1830.5</v>
          </cell>
          <cell r="BZ249">
            <v>1931</v>
          </cell>
          <cell r="CA249">
            <v>100.5</v>
          </cell>
          <cell r="CB249">
            <v>0</v>
          </cell>
          <cell r="CC249">
            <v>102.5</v>
          </cell>
          <cell r="CD249">
            <v>102.5</v>
          </cell>
          <cell r="CE249">
            <v>-1.951</v>
          </cell>
          <cell r="CF249">
            <v>1931</v>
          </cell>
          <cell r="CG249">
            <v>2031</v>
          </cell>
          <cell r="CH249">
            <v>100</v>
          </cell>
          <cell r="CI249">
            <v>0</v>
          </cell>
          <cell r="CJ249">
            <v>101.7</v>
          </cell>
          <cell r="CK249">
            <v>101.7</v>
          </cell>
          <cell r="CL249">
            <v>-1.672</v>
          </cell>
        </row>
        <row r="250">
          <cell r="A250">
            <v>247</v>
          </cell>
          <cell r="B250" t="str">
            <v>011303</v>
          </cell>
        </row>
        <row r="250">
          <cell r="F250" t="str">
            <v>30</v>
          </cell>
          <cell r="G250" t="str">
            <v>07</v>
          </cell>
          <cell r="H250" t="str">
            <v>TRẦN NGỌC ÁNH</v>
          </cell>
          <cell r="I250" t="str">
            <v>NGUYỄN HẢI ĐĂNG</v>
          </cell>
          <cell r="J250" t="str">
            <v>Đồng hồ đo nước lạnh cơ khí</v>
          </cell>
          <cell r="K250" t="str">
            <v>MWN50-08</v>
          </cell>
        </row>
        <row r="250">
          <cell r="M250" t="str">
            <v>79878607</v>
          </cell>
        </row>
        <row r="250">
          <cell r="O250" t="str">
            <v>Apator Powogaz S.A. - Ba Lan</v>
          </cell>
          <cell r="P250">
            <v>50</v>
          </cell>
          <cell r="Q250">
            <v>40</v>
          </cell>
          <cell r="R250">
            <v>0.64</v>
          </cell>
          <cell r="S250">
            <v>0.4</v>
          </cell>
          <cell r="T250">
            <v>2</v>
          </cell>
          <cell r="U250">
            <v>100</v>
          </cell>
          <cell r="V250">
            <v>0.5</v>
          </cell>
        </row>
        <row r="250">
          <cell r="Z250" t="str">
            <v>PDM 2433-2020</v>
          </cell>
          <cell r="AA250" t="str">
            <v>3A 589522</v>
          </cell>
          <cell r="AB250" t="str">
            <v>30/7/2024</v>
          </cell>
          <cell r="AC250" t="str">
            <v>31-7-2029</v>
          </cell>
          <cell r="AD250" t="str">
            <v>CÔNG TY CỔ PHẦN KINH DOANH NƯỚC SẠCH HẢI DƯƠNG </v>
          </cell>
          <cell r="AE250" t="str">
            <v>CÔNG TY CỔ PHẦN KINH DOANH NƯỚC SẠCH HẢI DƯƠNG </v>
          </cell>
          <cell r="AF250" t="str">
            <v>Số 10, đường Hồng Quang, phường Quang Trung, thành phố Hải Dương, tỉnh Hải Dương, VIệt Nam</v>
          </cell>
          <cell r="AG250" t="str">
            <v>SonNguyen</v>
          </cell>
          <cell r="AH250">
            <v>28</v>
          </cell>
          <cell r="AI250">
            <v>71</v>
          </cell>
          <cell r="AJ250">
            <v>6</v>
          </cell>
          <cell r="AK250">
            <v>14</v>
          </cell>
          <cell r="AL250">
            <v>503</v>
          </cell>
          <cell r="AM250">
            <v>1129</v>
          </cell>
          <cell r="AN250">
            <v>1634</v>
          </cell>
          <cell r="AO250">
            <v>505</v>
          </cell>
          <cell r="AP250">
            <v>0</v>
          </cell>
          <cell r="AQ250">
            <v>496</v>
          </cell>
          <cell r="AR250">
            <v>496</v>
          </cell>
          <cell r="AS250">
            <v>1.815</v>
          </cell>
          <cell r="AT250">
            <v>1634</v>
          </cell>
          <cell r="AU250">
            <v>2131</v>
          </cell>
          <cell r="AV250">
            <v>497</v>
          </cell>
          <cell r="AW250">
            <v>0</v>
          </cell>
          <cell r="AX250">
            <v>487.9</v>
          </cell>
          <cell r="AY250">
            <v>487.9</v>
          </cell>
          <cell r="AZ250">
            <v>1.831</v>
          </cell>
          <cell r="BA250">
            <v>1.823</v>
          </cell>
          <cell r="BB250">
            <v>-0.016</v>
          </cell>
          <cell r="BC250">
            <v>0.98177</v>
          </cell>
          <cell r="BD250">
            <v>0.64</v>
          </cell>
          <cell r="BE250">
            <v>99.4</v>
          </cell>
          <cell r="BF250">
            <v>2159</v>
          </cell>
          <cell r="BG250">
            <v>2260</v>
          </cell>
          <cell r="BH250">
            <v>101</v>
          </cell>
          <cell r="BI250">
            <v>0</v>
          </cell>
          <cell r="BJ250">
            <v>102.1</v>
          </cell>
          <cell r="BK250">
            <v>102.1</v>
          </cell>
          <cell r="BL250">
            <v>-1.077</v>
          </cell>
          <cell r="BM250">
            <v>2260</v>
          </cell>
          <cell r="BN250">
            <v>2361</v>
          </cell>
          <cell r="BO250">
            <v>101</v>
          </cell>
          <cell r="BP250">
            <v>0</v>
          </cell>
          <cell r="BQ250">
            <v>102.2</v>
          </cell>
          <cell r="BR250">
            <v>102.2</v>
          </cell>
          <cell r="BS250">
            <v>-1.174</v>
          </cell>
          <cell r="BT250">
            <v>-1.126</v>
          </cell>
          <cell r="BU250">
            <v>0.097</v>
          </cell>
          <cell r="BV250">
            <v>0.99903</v>
          </cell>
          <cell r="BW250">
            <v>0.4</v>
          </cell>
          <cell r="BX250">
            <v>100.8</v>
          </cell>
          <cell r="BY250">
            <v>2370.5</v>
          </cell>
          <cell r="BZ250">
            <v>2471.5</v>
          </cell>
          <cell r="CA250">
            <v>101</v>
          </cell>
          <cell r="CB250">
            <v>0</v>
          </cell>
          <cell r="CC250">
            <v>103.4</v>
          </cell>
          <cell r="CD250">
            <v>103.4</v>
          </cell>
          <cell r="CE250">
            <v>-2.321</v>
          </cell>
          <cell r="CF250">
            <v>2471.5</v>
          </cell>
          <cell r="CG250">
            <v>2571.5</v>
          </cell>
          <cell r="CH250">
            <v>100</v>
          </cell>
          <cell r="CI250">
            <v>0</v>
          </cell>
          <cell r="CJ250">
            <v>102.5</v>
          </cell>
          <cell r="CK250">
            <v>102.5</v>
          </cell>
          <cell r="CL250">
            <v>-2.439</v>
          </cell>
        </row>
        <row r="251">
          <cell r="A251">
            <v>248</v>
          </cell>
          <cell r="B251" t="str">
            <v>011304</v>
          </cell>
        </row>
        <row r="251">
          <cell r="F251" t="str">
            <v>30</v>
          </cell>
          <cell r="G251" t="str">
            <v>07</v>
          </cell>
          <cell r="H251" t="str">
            <v>TRẦN NGỌC ÁNH</v>
          </cell>
          <cell r="I251" t="str">
            <v>NGUYỄN HẢI ĐĂNG</v>
          </cell>
          <cell r="J251" t="str">
            <v>Đồng hồ đo nước lạnh cơ khí</v>
          </cell>
          <cell r="K251" t="str">
            <v>MWN50-08</v>
          </cell>
        </row>
        <row r="251">
          <cell r="M251" t="str">
            <v>79878608</v>
          </cell>
        </row>
        <row r="251">
          <cell r="O251" t="str">
            <v>Apator Powogaz S.A. - Ba Lan</v>
          </cell>
          <cell r="P251">
            <v>50</v>
          </cell>
          <cell r="Q251">
            <v>40</v>
          </cell>
          <cell r="R251">
            <v>0.64</v>
          </cell>
          <cell r="S251">
            <v>0.4</v>
          </cell>
          <cell r="T251">
            <v>2</v>
          </cell>
          <cell r="U251">
            <v>100</v>
          </cell>
          <cell r="V251">
            <v>0.5</v>
          </cell>
        </row>
        <row r="251">
          <cell r="Z251" t="str">
            <v>PDM 2433-2020</v>
          </cell>
          <cell r="AA251" t="str">
            <v>3A 589508</v>
          </cell>
          <cell r="AB251" t="str">
            <v>30/7/2024</v>
          </cell>
          <cell r="AC251" t="str">
            <v>31-7-2029</v>
          </cell>
          <cell r="AD251" t="str">
            <v>CÔNG TY CỔ PHẦN KINH DOANH NƯỚC SẠCH HẢI DƯƠNG </v>
          </cell>
          <cell r="AE251" t="str">
            <v>CÔNG TY CỔ PHẦN KINH DOANH NƯỚC SẠCH HẢI DƯƠNG </v>
          </cell>
          <cell r="AF251" t="str">
            <v>Số 10, đường Hồng Quang, phường Quang Trung, thành phố Hải Dương, tỉnh Hải Dương, VIệt Nam</v>
          </cell>
          <cell r="AG251" t="str">
            <v>SonNguyen</v>
          </cell>
          <cell r="AH251">
            <v>28</v>
          </cell>
          <cell r="AI251">
            <v>71</v>
          </cell>
          <cell r="AJ251">
            <v>6</v>
          </cell>
          <cell r="AK251">
            <v>14</v>
          </cell>
          <cell r="AL251">
            <v>507</v>
          </cell>
          <cell r="AM251">
            <v>702</v>
          </cell>
          <cell r="AN251">
            <v>1202</v>
          </cell>
          <cell r="AO251">
            <v>500</v>
          </cell>
          <cell r="AP251">
            <v>0</v>
          </cell>
          <cell r="AQ251">
            <v>504.2</v>
          </cell>
          <cell r="AR251">
            <v>504.2</v>
          </cell>
          <cell r="AS251">
            <v>-0.833</v>
          </cell>
          <cell r="AT251">
            <v>1202</v>
          </cell>
          <cell r="AU251">
            <v>1708</v>
          </cell>
          <cell r="AV251">
            <v>506</v>
          </cell>
          <cell r="AW251">
            <v>0</v>
          </cell>
          <cell r="AX251">
            <v>510.4</v>
          </cell>
          <cell r="AY251">
            <v>510.4</v>
          </cell>
          <cell r="AZ251">
            <v>-0.87</v>
          </cell>
          <cell r="BA251">
            <v>-0.852</v>
          </cell>
          <cell r="BB251">
            <v>0.037</v>
          </cell>
          <cell r="BC251">
            <v>1.00852</v>
          </cell>
          <cell r="BD251">
            <v>0.64</v>
          </cell>
          <cell r="BE251">
            <v>101.2</v>
          </cell>
          <cell r="BF251">
            <v>1731.5</v>
          </cell>
          <cell r="BG251">
            <v>1831</v>
          </cell>
          <cell r="BH251">
            <v>99.5</v>
          </cell>
          <cell r="BI251">
            <v>0</v>
          </cell>
          <cell r="BJ251">
            <v>99.7</v>
          </cell>
          <cell r="BK251">
            <v>99.7</v>
          </cell>
          <cell r="BL251">
            <v>-0.201</v>
          </cell>
          <cell r="BM251">
            <v>1831</v>
          </cell>
          <cell r="BN251">
            <v>1932.5</v>
          </cell>
          <cell r="BO251">
            <v>101.5</v>
          </cell>
          <cell r="BP251">
            <v>0</v>
          </cell>
          <cell r="BQ251">
            <v>101.7</v>
          </cell>
          <cell r="BR251">
            <v>101.7</v>
          </cell>
          <cell r="BS251">
            <v>-0.197</v>
          </cell>
          <cell r="BT251">
            <v>-0.199</v>
          </cell>
          <cell r="BU251">
            <v>-0.004</v>
          </cell>
          <cell r="BV251">
            <v>1.00004</v>
          </cell>
          <cell r="BW251">
            <v>0.4</v>
          </cell>
          <cell r="BX251">
            <v>101.2</v>
          </cell>
          <cell r="BY251">
            <v>1951.5</v>
          </cell>
          <cell r="BZ251">
            <v>2051.5</v>
          </cell>
          <cell r="CA251">
            <v>100</v>
          </cell>
          <cell r="CB251">
            <v>0</v>
          </cell>
          <cell r="CC251">
            <v>103.4</v>
          </cell>
          <cell r="CD251">
            <v>103.4</v>
          </cell>
          <cell r="CE251">
            <v>-3.288</v>
          </cell>
          <cell r="CF251">
            <v>2051.5</v>
          </cell>
          <cell r="CG251">
            <v>2152</v>
          </cell>
          <cell r="CH251">
            <v>100.5</v>
          </cell>
          <cell r="CI251">
            <v>0</v>
          </cell>
          <cell r="CJ251">
            <v>103.9</v>
          </cell>
          <cell r="CK251">
            <v>103.9</v>
          </cell>
          <cell r="CL251">
            <v>-3.272</v>
          </cell>
        </row>
        <row r="252">
          <cell r="A252">
            <v>249</v>
          </cell>
          <cell r="B252" t="str">
            <v>011305</v>
          </cell>
        </row>
        <row r="252">
          <cell r="F252" t="str">
            <v>30</v>
          </cell>
          <cell r="G252" t="str">
            <v>07</v>
          </cell>
          <cell r="H252" t="str">
            <v>TRẦN NGỌC ÁNH</v>
          </cell>
          <cell r="I252" t="str">
            <v>NGUYỄN HẢI ĐĂNG</v>
          </cell>
          <cell r="J252" t="str">
            <v>Đồng hồ đo nước lạnh cơ khí</v>
          </cell>
          <cell r="K252" t="str">
            <v>MWN50-08</v>
          </cell>
        </row>
        <row r="252">
          <cell r="M252" t="str">
            <v>79878610</v>
          </cell>
        </row>
        <row r="252">
          <cell r="O252" t="str">
            <v>Apator Powogaz S.A. - Ba Lan</v>
          </cell>
          <cell r="P252">
            <v>50</v>
          </cell>
          <cell r="Q252">
            <v>40</v>
          </cell>
          <cell r="R252">
            <v>0.64</v>
          </cell>
          <cell r="S252">
            <v>0.4</v>
          </cell>
          <cell r="T252">
            <v>2</v>
          </cell>
          <cell r="U252">
            <v>100</v>
          </cell>
          <cell r="V252">
            <v>0.5</v>
          </cell>
        </row>
        <row r="252">
          <cell r="Z252" t="str">
            <v>PDM 2433-2020</v>
          </cell>
          <cell r="AA252" t="str">
            <v>3A 589521</v>
          </cell>
          <cell r="AB252" t="str">
            <v>30/7/2024</v>
          </cell>
          <cell r="AC252" t="str">
            <v>31-7-2029</v>
          </cell>
          <cell r="AD252" t="str">
            <v>CÔNG TY CỔ PHẦN KINH DOANH NƯỚC SẠCH HẢI DƯƠNG </v>
          </cell>
          <cell r="AE252" t="str">
            <v>CÔNG TY CỔ PHẦN KINH DOANH NƯỚC SẠCH HẢI DƯƠNG </v>
          </cell>
          <cell r="AF252" t="str">
            <v>Số 10, đường Hồng Quang, phường Quang Trung, thành phố Hải Dương, tỉnh Hải Dương, VIệt Nam</v>
          </cell>
          <cell r="AG252" t="str">
            <v>SonNguyen</v>
          </cell>
          <cell r="AH252">
            <v>28</v>
          </cell>
          <cell r="AI252">
            <v>71</v>
          </cell>
          <cell r="AJ252">
            <v>6</v>
          </cell>
          <cell r="AK252">
            <v>14</v>
          </cell>
          <cell r="AL252">
            <v>499</v>
          </cell>
          <cell r="AM252">
            <v>699</v>
          </cell>
          <cell r="AN252">
            <v>1199</v>
          </cell>
          <cell r="AO252">
            <v>500</v>
          </cell>
          <cell r="AP252">
            <v>0</v>
          </cell>
          <cell r="AQ252">
            <v>492.9</v>
          </cell>
          <cell r="AR252">
            <v>492.9</v>
          </cell>
          <cell r="AS252">
            <v>1.44</v>
          </cell>
          <cell r="AT252">
            <v>1199</v>
          </cell>
          <cell r="AU252">
            <v>1697</v>
          </cell>
          <cell r="AV252">
            <v>498</v>
          </cell>
          <cell r="AW252">
            <v>0</v>
          </cell>
          <cell r="AX252">
            <v>491.3</v>
          </cell>
          <cell r="AY252">
            <v>491.3</v>
          </cell>
          <cell r="AZ252">
            <v>1.345</v>
          </cell>
          <cell r="BA252">
            <v>1.393</v>
          </cell>
          <cell r="BB252">
            <v>0.095</v>
          </cell>
          <cell r="BC252">
            <v>0.98607</v>
          </cell>
          <cell r="BD252">
            <v>0.64</v>
          </cell>
          <cell r="BE252">
            <v>100.2</v>
          </cell>
          <cell r="BF252">
            <v>1724.5</v>
          </cell>
          <cell r="BG252">
            <v>1825.5</v>
          </cell>
          <cell r="BH252">
            <v>101</v>
          </cell>
          <cell r="BI252">
            <v>0</v>
          </cell>
          <cell r="BJ252">
            <v>101.3</v>
          </cell>
          <cell r="BK252">
            <v>101.3</v>
          </cell>
          <cell r="BL252">
            <v>-0.296</v>
          </cell>
          <cell r="BM252">
            <v>1825.5</v>
          </cell>
          <cell r="BN252">
            <v>1925</v>
          </cell>
          <cell r="BO252">
            <v>99.5</v>
          </cell>
          <cell r="BP252">
            <v>0</v>
          </cell>
          <cell r="BQ252">
            <v>99.6</v>
          </cell>
          <cell r="BR252">
            <v>99.6</v>
          </cell>
          <cell r="BS252">
            <v>-0.1</v>
          </cell>
          <cell r="BT252">
            <v>-0.198</v>
          </cell>
          <cell r="BU252">
            <v>-0.196</v>
          </cell>
          <cell r="BV252">
            <v>1.00196</v>
          </cell>
          <cell r="BW252">
            <v>0.4</v>
          </cell>
          <cell r="BX252">
            <v>99.4</v>
          </cell>
          <cell r="BY252">
            <v>1945</v>
          </cell>
          <cell r="BZ252">
            <v>2045</v>
          </cell>
          <cell r="CA252">
            <v>100</v>
          </cell>
          <cell r="CB252">
            <v>0</v>
          </cell>
          <cell r="CC252">
            <v>101.3</v>
          </cell>
          <cell r="CD252">
            <v>101.3</v>
          </cell>
          <cell r="CE252">
            <v>-1.283</v>
          </cell>
          <cell r="CF252">
            <v>2045</v>
          </cell>
          <cell r="CG252">
            <v>2146</v>
          </cell>
          <cell r="CH252">
            <v>101</v>
          </cell>
          <cell r="CI252">
            <v>0</v>
          </cell>
          <cell r="CJ252">
            <v>102</v>
          </cell>
          <cell r="CK252">
            <v>102</v>
          </cell>
          <cell r="CL252">
            <v>-0.98</v>
          </cell>
        </row>
        <row r="253">
          <cell r="A253">
            <v>250</v>
          </cell>
          <cell r="B253" t="str">
            <v>011306</v>
          </cell>
        </row>
        <row r="253">
          <cell r="F253" t="str">
            <v>30</v>
          </cell>
          <cell r="G253" t="str">
            <v>07</v>
          </cell>
          <cell r="H253" t="str">
            <v>TRẦN NGỌC ÁNH</v>
          </cell>
          <cell r="I253" t="str">
            <v>NGUYỄN HẢI ĐĂNG</v>
          </cell>
          <cell r="J253" t="str">
            <v>Đồng hồ đo nước lạnh cơ khí</v>
          </cell>
          <cell r="K253" t="str">
            <v>MWN50-08</v>
          </cell>
        </row>
        <row r="253">
          <cell r="M253" t="str">
            <v>79878652</v>
          </cell>
        </row>
        <row r="253">
          <cell r="O253" t="str">
            <v>Apator Powogaz S.A. - Ba Lan</v>
          </cell>
          <cell r="P253">
            <v>50</v>
          </cell>
          <cell r="Q253">
            <v>40</v>
          </cell>
          <cell r="R253">
            <v>0.64</v>
          </cell>
          <cell r="S253">
            <v>0.4</v>
          </cell>
          <cell r="T253">
            <v>2</v>
          </cell>
          <cell r="U253">
            <v>100</v>
          </cell>
          <cell r="V253">
            <v>0.5</v>
          </cell>
        </row>
        <row r="253">
          <cell r="Z253" t="str">
            <v>PDM 2433-2020</v>
          </cell>
          <cell r="AA253" t="str">
            <v>3A 589519</v>
          </cell>
          <cell r="AB253" t="str">
            <v>30/7/2024</v>
          </cell>
          <cell r="AC253" t="str">
            <v>31-7-2029</v>
          </cell>
          <cell r="AD253" t="str">
            <v>CÔNG TY CỔ PHẦN KINH DOANH NƯỚC SẠCH HẢI DƯƠNG </v>
          </cell>
          <cell r="AE253" t="str">
            <v>CÔNG TY CỔ PHẦN KINH DOANH NƯỚC SẠCH HẢI DƯƠNG </v>
          </cell>
          <cell r="AF253" t="str">
            <v>Số 10, đường Hồng Quang, phường Quang Trung, thành phố Hải Dương, tỉnh Hải Dương, VIệt Nam</v>
          </cell>
          <cell r="AG253" t="str">
            <v>SonNguyen</v>
          </cell>
          <cell r="AH253">
            <v>28</v>
          </cell>
          <cell r="AI253">
            <v>71</v>
          </cell>
          <cell r="AJ253">
            <v>6</v>
          </cell>
          <cell r="AK253">
            <v>14</v>
          </cell>
          <cell r="AL253">
            <v>506</v>
          </cell>
          <cell r="AM253">
            <v>122</v>
          </cell>
          <cell r="AN253">
            <v>622</v>
          </cell>
          <cell r="AO253">
            <v>500</v>
          </cell>
          <cell r="AP253">
            <v>0</v>
          </cell>
          <cell r="AQ253">
            <v>505.3</v>
          </cell>
          <cell r="AR253">
            <v>505.3</v>
          </cell>
          <cell r="AS253">
            <v>-1.049</v>
          </cell>
          <cell r="AT253">
            <v>622</v>
          </cell>
          <cell r="AU253">
            <v>1127</v>
          </cell>
          <cell r="AV253">
            <v>505</v>
          </cell>
          <cell r="AW253">
            <v>0</v>
          </cell>
          <cell r="AX253">
            <v>509.9</v>
          </cell>
          <cell r="AY253">
            <v>509.9</v>
          </cell>
          <cell r="AZ253">
            <v>-0.97</v>
          </cell>
          <cell r="BA253">
            <v>-1.01</v>
          </cell>
          <cell r="BB253">
            <v>-0.079</v>
          </cell>
          <cell r="BC253">
            <v>1.0101</v>
          </cell>
          <cell r="BD253">
            <v>0.64</v>
          </cell>
          <cell r="BE253">
            <v>100.2</v>
          </cell>
          <cell r="BF253">
            <v>1158</v>
          </cell>
          <cell r="BG253">
            <v>1258.5</v>
          </cell>
          <cell r="BH253">
            <v>100.5</v>
          </cell>
          <cell r="BI253">
            <v>0</v>
          </cell>
          <cell r="BJ253">
            <v>100</v>
          </cell>
          <cell r="BK253">
            <v>100</v>
          </cell>
          <cell r="BL253">
            <v>0.5</v>
          </cell>
          <cell r="BM253">
            <v>1258.5</v>
          </cell>
          <cell r="BN253">
            <v>1359.5</v>
          </cell>
          <cell r="BO253">
            <v>101</v>
          </cell>
          <cell r="BP253">
            <v>0</v>
          </cell>
          <cell r="BQ253">
            <v>100.2</v>
          </cell>
          <cell r="BR253">
            <v>100.2</v>
          </cell>
          <cell r="BS253">
            <v>0.798</v>
          </cell>
          <cell r="BT253">
            <v>0.649</v>
          </cell>
          <cell r="BU253">
            <v>-0.298</v>
          </cell>
          <cell r="BV253">
            <v>1.00298</v>
          </cell>
          <cell r="BW253">
            <v>0.4</v>
          </cell>
          <cell r="BX253">
            <v>101</v>
          </cell>
          <cell r="BY253">
            <v>1368.5</v>
          </cell>
          <cell r="BZ253">
            <v>1470</v>
          </cell>
          <cell r="CA253">
            <v>101.5</v>
          </cell>
          <cell r="CB253">
            <v>0</v>
          </cell>
          <cell r="CC253">
            <v>102.5</v>
          </cell>
          <cell r="CD253">
            <v>102.5</v>
          </cell>
          <cell r="CE253">
            <v>-0.976</v>
          </cell>
          <cell r="CF253">
            <v>1470</v>
          </cell>
          <cell r="CG253">
            <v>1569.5</v>
          </cell>
          <cell r="CH253">
            <v>99.5</v>
          </cell>
          <cell r="CI253">
            <v>0</v>
          </cell>
          <cell r="CJ253">
            <v>100.1</v>
          </cell>
          <cell r="CK253">
            <v>100.1</v>
          </cell>
          <cell r="CL253">
            <v>-0.599</v>
          </cell>
        </row>
        <row r="254">
          <cell r="A254">
            <v>251</v>
          </cell>
          <cell r="B254" t="str">
            <v>011402</v>
          </cell>
        </row>
        <row r="254">
          <cell r="F254" t="str">
            <v>05</v>
          </cell>
          <cell r="G254" t="str">
            <v>08</v>
          </cell>
          <cell r="H254" t="str">
            <v>TRẦN NGỌC ÁNH</v>
          </cell>
          <cell r="I254" t="str">
            <v>NGUYỄN HẢI ĐĂNG</v>
          </cell>
          <cell r="J254" t="str">
            <v>Đồng hồ đo nước lạnh có cơ cấu điện tử</v>
          </cell>
          <cell r="K254" t="str">
            <v>SU050-KR</v>
          </cell>
        </row>
        <row r="254">
          <cell r="M254" t="str">
            <v>V01847</v>
          </cell>
        </row>
        <row r="254">
          <cell r="O254" t="str">
            <v>Aichi Tokei Denki Co.,Ltd. - Nhật Bản</v>
          </cell>
          <cell r="P254">
            <v>50</v>
          </cell>
          <cell r="Q254">
            <v>40</v>
          </cell>
          <cell r="R254">
            <v>0.32</v>
          </cell>
          <cell r="S254">
            <v>0.2</v>
          </cell>
          <cell r="T254">
            <v>2</v>
          </cell>
          <cell r="U254">
            <v>200</v>
          </cell>
          <cell r="V254">
            <v>0.1</v>
          </cell>
        </row>
        <row r="254">
          <cell r="Z254" t="str">
            <v>PDM 522-2017</v>
          </cell>
          <cell r="AA254" t="str">
            <v>3A 599382</v>
          </cell>
          <cell r="AB254" t="str">
            <v>5/8/2024</v>
          </cell>
          <cell r="AC254" t="str">
            <v>31-8-2027</v>
          </cell>
          <cell r="AD254" t="str">
            <v>CÔNG TY CỔ PHẦN THƯƠNG MẠI VÀ XÂY DỰNG NAM SƠN</v>
          </cell>
          <cell r="AE254" t="str">
            <v>CÔNG TY CỔ PHẦN THƯƠNG MẠI VÀ XÂY DỰNG NAM SƠN</v>
          </cell>
          <cell r="AF254" t="str">
            <v>Số nhà 674 Trần Phú, Thị trấn Nam Sách, Huyện Nam Sách, Tỉnh Hải Dương, Việt Nam</v>
          </cell>
          <cell r="AG254" t="str">
            <v>MinhAnh.FMS</v>
          </cell>
          <cell r="AH254">
            <v>30</v>
          </cell>
          <cell r="AI254">
            <v>64</v>
          </cell>
          <cell r="AJ254">
            <v>6</v>
          </cell>
          <cell r="AK254">
            <v>14</v>
          </cell>
          <cell r="AL254">
            <v>497</v>
          </cell>
          <cell r="AM254">
            <v>75.2</v>
          </cell>
          <cell r="AN254">
            <v>572.2</v>
          </cell>
          <cell r="AO254">
            <v>497</v>
          </cell>
          <cell r="AP254">
            <v>0</v>
          </cell>
          <cell r="AQ254">
            <v>492.4</v>
          </cell>
          <cell r="AR254">
            <v>492.4</v>
          </cell>
          <cell r="AS254">
            <v>0.934</v>
          </cell>
          <cell r="AT254">
            <v>572.2</v>
          </cell>
          <cell r="AU254">
            <v>1070.2</v>
          </cell>
          <cell r="AV254">
            <v>498</v>
          </cell>
          <cell r="AW254">
            <v>0</v>
          </cell>
          <cell r="AX254">
            <v>493.5</v>
          </cell>
          <cell r="AY254">
            <v>493.5</v>
          </cell>
          <cell r="AZ254">
            <v>0.904</v>
          </cell>
          <cell r="BA254">
            <v>0.919</v>
          </cell>
          <cell r="BB254">
            <v>0.03</v>
          </cell>
          <cell r="BC254">
            <v>0.99081</v>
          </cell>
          <cell r="BD254">
            <v>0.32</v>
          </cell>
          <cell r="BE254">
            <v>25.25</v>
          </cell>
          <cell r="BF254">
            <v>1086.1</v>
          </cell>
          <cell r="BG254">
            <v>1111.2</v>
          </cell>
          <cell r="BH254">
            <v>25.0999999999999</v>
          </cell>
          <cell r="BI254">
            <v>0</v>
          </cell>
          <cell r="BJ254">
            <v>25.6</v>
          </cell>
          <cell r="BK254">
            <v>25.6</v>
          </cell>
          <cell r="BL254">
            <v>-1.953</v>
          </cell>
          <cell r="BM254">
            <v>1111.2</v>
          </cell>
          <cell r="BN254">
            <v>1136.6</v>
          </cell>
          <cell r="BO254">
            <v>25.4000000000001</v>
          </cell>
          <cell r="BP254">
            <v>0</v>
          </cell>
          <cell r="BQ254">
            <v>25.8</v>
          </cell>
          <cell r="BR254">
            <v>25.8</v>
          </cell>
          <cell r="BS254">
            <v>-1.55</v>
          </cell>
          <cell r="BT254">
            <v>-1.752</v>
          </cell>
          <cell r="BU254">
            <v>-0.403</v>
          </cell>
          <cell r="BV254">
            <v>1.00403</v>
          </cell>
          <cell r="BW254">
            <v>0.2</v>
          </cell>
          <cell r="BX254">
            <v>25.35</v>
          </cell>
          <cell r="BY254">
            <v>1144</v>
          </cell>
          <cell r="BZ254">
            <v>1169</v>
          </cell>
          <cell r="CA254">
            <v>25</v>
          </cell>
          <cell r="CB254">
            <v>0</v>
          </cell>
          <cell r="CC254">
            <v>24.7</v>
          </cell>
          <cell r="CD254">
            <v>24.7</v>
          </cell>
          <cell r="CE254">
            <v>1.215</v>
          </cell>
          <cell r="CF254">
            <v>1169</v>
          </cell>
          <cell r="CG254">
            <v>1194.2</v>
          </cell>
          <cell r="CH254">
            <v>25.2</v>
          </cell>
          <cell r="CI254">
            <v>0</v>
          </cell>
          <cell r="CJ254">
            <v>24.9</v>
          </cell>
          <cell r="CK254">
            <v>24.9</v>
          </cell>
          <cell r="CL254">
            <v>1.205</v>
          </cell>
        </row>
        <row r="255">
          <cell r="A255">
            <v>252</v>
          </cell>
          <cell r="B255" t="str">
            <v>011472</v>
          </cell>
        </row>
        <row r="255">
          <cell r="F255" t="str">
            <v>08</v>
          </cell>
          <cell r="G255" t="str">
            <v>08</v>
          </cell>
          <cell r="H255" t="str">
            <v>TRẦN NGỌC ÁNH</v>
          </cell>
          <cell r="I255" t="str">
            <v>NGUYỄN HẢI ĐĂNG</v>
          </cell>
          <cell r="J255" t="str">
            <v>Đồng hồ đo nước lạnh cơ khí</v>
          </cell>
          <cell r="K255" t="str">
            <v>DS-TRP</v>
          </cell>
        </row>
        <row r="255">
          <cell r="M255" t="str">
            <v>2133004909</v>
          </cell>
        </row>
        <row r="255">
          <cell r="O255" t="str">
            <v>Maddalena S.p.A - Ý</v>
          </cell>
          <cell r="P255">
            <v>32</v>
          </cell>
          <cell r="Q255">
            <v>10</v>
          </cell>
          <cell r="R255">
            <v>0.1</v>
          </cell>
          <cell r="S255">
            <v>0.0625</v>
          </cell>
          <cell r="T255">
            <v>2</v>
          </cell>
          <cell r="U255">
            <v>160</v>
          </cell>
          <cell r="V255">
            <v>0.05</v>
          </cell>
        </row>
        <row r="255">
          <cell r="Z255" t="str">
            <v>PDM 2485-2017</v>
          </cell>
          <cell r="AA255" t="str">
            <v>3A 599386</v>
          </cell>
          <cell r="AB255" t="str">
            <v>8/8/2024</v>
          </cell>
          <cell r="AC255" t="str">
            <v>31-8-2029</v>
          </cell>
          <cell r="AD255" t="str">
            <v>CÔNG TY CỔ PHẦN ĐẦU TƯ THƯƠNG MẠI XUẤT NHẬP KHẨU PHÚ THÁI</v>
          </cell>
          <cell r="AE255" t="str">
            <v>CÔNG TY CỔ PHẦN ĐẦU TƯ THƯƠNG MẠI XUẤT NHẬP KHẨU PHÚ THÁI</v>
          </cell>
        </row>
        <row r="255">
          <cell r="AG255" t="str">
            <v>PhuThai</v>
          </cell>
          <cell r="AH255">
            <v>29</v>
          </cell>
          <cell r="AI255">
            <v>66</v>
          </cell>
          <cell r="AJ255">
            <v>6</v>
          </cell>
          <cell r="AK255">
            <v>3.5</v>
          </cell>
          <cell r="AL255">
            <v>101.4</v>
          </cell>
          <cell r="AM255">
            <v>90.6</v>
          </cell>
          <cell r="AN255">
            <v>191</v>
          </cell>
          <cell r="AO255">
            <v>100.4</v>
          </cell>
          <cell r="AP255">
            <v>0</v>
          </cell>
          <cell r="AQ255">
            <v>99.9</v>
          </cell>
          <cell r="AR255">
            <v>99.9</v>
          </cell>
          <cell r="AS255">
            <v>0.501</v>
          </cell>
          <cell r="AT255">
            <v>191</v>
          </cell>
          <cell r="AU255">
            <v>291.4</v>
          </cell>
          <cell r="AV255">
            <v>100.4</v>
          </cell>
          <cell r="AW255">
            <v>0</v>
          </cell>
          <cell r="AX255">
            <v>99.9</v>
          </cell>
          <cell r="AY255">
            <v>99.9</v>
          </cell>
          <cell r="AZ255">
            <v>0.498</v>
          </cell>
          <cell r="BA255">
            <v>0.5</v>
          </cell>
          <cell r="BB255">
            <v>0.003</v>
          </cell>
          <cell r="BC255">
            <v>0.995</v>
          </cell>
          <cell r="BD255">
            <v>0.1</v>
          </cell>
          <cell r="BE255">
            <v>10.08</v>
          </cell>
          <cell r="BF255">
            <v>294.9</v>
          </cell>
          <cell r="BG255">
            <v>305</v>
          </cell>
          <cell r="BH255">
            <v>10.1</v>
          </cell>
          <cell r="BI255">
            <v>0</v>
          </cell>
          <cell r="BJ255">
            <v>10.1</v>
          </cell>
          <cell r="BK255">
            <v>10.1</v>
          </cell>
          <cell r="BL255">
            <v>0</v>
          </cell>
          <cell r="BM255">
            <v>305</v>
          </cell>
          <cell r="BN255">
            <v>315.1</v>
          </cell>
          <cell r="BO255">
            <v>10.1</v>
          </cell>
          <cell r="BP255">
            <v>0</v>
          </cell>
          <cell r="BQ255">
            <v>10.1</v>
          </cell>
          <cell r="BR255">
            <v>10.1</v>
          </cell>
          <cell r="BS255">
            <v>0</v>
          </cell>
          <cell r="BT255">
            <v>0</v>
          </cell>
          <cell r="BU255">
            <v>0</v>
          </cell>
          <cell r="BV255">
            <v>1</v>
          </cell>
          <cell r="BW255">
            <v>0.0625</v>
          </cell>
          <cell r="BX255">
            <v>10.08</v>
          </cell>
          <cell r="BY255">
            <v>316.2</v>
          </cell>
          <cell r="BZ255">
            <v>326.25</v>
          </cell>
          <cell r="CA255">
            <v>10.05</v>
          </cell>
          <cell r="CB255">
            <v>0</v>
          </cell>
          <cell r="CC255">
            <v>10.3</v>
          </cell>
          <cell r="CD255">
            <v>10.3</v>
          </cell>
          <cell r="CE255">
            <v>-2.427</v>
          </cell>
          <cell r="CF255">
            <v>326.25</v>
          </cell>
          <cell r="CG255">
            <v>336.35</v>
          </cell>
          <cell r="CH255">
            <v>10.1</v>
          </cell>
          <cell r="CI255">
            <v>0</v>
          </cell>
          <cell r="CJ255">
            <v>10.3</v>
          </cell>
          <cell r="CK255">
            <v>10.3</v>
          </cell>
          <cell r="CL255">
            <v>-1.942</v>
          </cell>
        </row>
        <row r="256">
          <cell r="A256">
            <v>253</v>
          </cell>
          <cell r="B256" t="str">
            <v>011473</v>
          </cell>
        </row>
        <row r="256">
          <cell r="F256" t="str">
            <v>08</v>
          </cell>
          <cell r="G256" t="str">
            <v>08</v>
          </cell>
          <cell r="H256" t="str">
            <v>TRẦN NGỌC ÁNH</v>
          </cell>
          <cell r="I256" t="str">
            <v>NGUYỄN HẢI ĐĂNG</v>
          </cell>
          <cell r="J256" t="str">
            <v>Đồng hồ đo nước lạnh cơ khí</v>
          </cell>
          <cell r="K256" t="str">
            <v>DS-TRP</v>
          </cell>
        </row>
        <row r="256">
          <cell r="M256" t="str">
            <v>2133004898</v>
          </cell>
        </row>
        <row r="256">
          <cell r="O256" t="str">
            <v>Maddalena S.p.A - Ý</v>
          </cell>
          <cell r="P256">
            <v>32</v>
          </cell>
          <cell r="Q256">
            <v>10</v>
          </cell>
          <cell r="R256">
            <v>0.1</v>
          </cell>
          <cell r="S256">
            <v>0.0625</v>
          </cell>
          <cell r="T256">
            <v>2</v>
          </cell>
          <cell r="U256">
            <v>160</v>
          </cell>
          <cell r="V256">
            <v>0.05</v>
          </cell>
        </row>
        <row r="256">
          <cell r="Z256" t="str">
            <v>PDM 2485-2017</v>
          </cell>
          <cell r="AA256" t="str">
            <v>3A 599387</v>
          </cell>
          <cell r="AB256" t="str">
            <v>8/8/2024</v>
          </cell>
          <cell r="AC256" t="str">
            <v>31-8-2029</v>
          </cell>
          <cell r="AD256" t="str">
            <v>CÔNG TY CỔ PHẦN ĐẦU TƯ THƯƠNG MẠI XUẤT NHẬP KHẨU PHÚ THÁI</v>
          </cell>
          <cell r="AE256" t="str">
            <v>CÔNG TY CỔ PHẦN ĐẦU TƯ THƯƠNG MẠI XUẤT NHẬP KHẨU PHÚ THÁI</v>
          </cell>
        </row>
        <row r="256">
          <cell r="AG256" t="str">
            <v>PhuThai</v>
          </cell>
          <cell r="AH256">
            <v>29</v>
          </cell>
          <cell r="AI256">
            <v>66</v>
          </cell>
          <cell r="AJ256">
            <v>6</v>
          </cell>
          <cell r="AK256">
            <v>3.5</v>
          </cell>
          <cell r="AL256">
            <v>101</v>
          </cell>
          <cell r="AM256">
            <v>84.2</v>
          </cell>
          <cell r="AN256">
            <v>184</v>
          </cell>
          <cell r="AO256">
            <v>99.8</v>
          </cell>
          <cell r="AP256">
            <v>0</v>
          </cell>
          <cell r="AQ256">
            <v>98</v>
          </cell>
          <cell r="AR256">
            <v>98</v>
          </cell>
          <cell r="AS256">
            <v>1.837</v>
          </cell>
          <cell r="AT256">
            <v>184</v>
          </cell>
          <cell r="AU256">
            <v>284.6</v>
          </cell>
          <cell r="AV256">
            <v>100.6</v>
          </cell>
          <cell r="AW256">
            <v>0</v>
          </cell>
          <cell r="AX256">
            <v>98.8</v>
          </cell>
          <cell r="AY256">
            <v>98.8</v>
          </cell>
          <cell r="AZ256">
            <v>1.789</v>
          </cell>
          <cell r="BA256">
            <v>1.813</v>
          </cell>
          <cell r="BB256">
            <v>0.048</v>
          </cell>
          <cell r="BC256">
            <v>0.98187</v>
          </cell>
          <cell r="BD256">
            <v>0.1</v>
          </cell>
          <cell r="BE256">
            <v>10.1</v>
          </cell>
          <cell r="BF256">
            <v>288.55</v>
          </cell>
          <cell r="BG256">
            <v>298.55</v>
          </cell>
          <cell r="BH256">
            <v>10</v>
          </cell>
          <cell r="BI256">
            <v>0</v>
          </cell>
          <cell r="BJ256">
            <v>9.9</v>
          </cell>
          <cell r="BK256">
            <v>9.9</v>
          </cell>
          <cell r="BL256">
            <v>1.01</v>
          </cell>
          <cell r="BM256">
            <v>298.55</v>
          </cell>
          <cell r="BN256">
            <v>308.65</v>
          </cell>
          <cell r="BO256">
            <v>10.1</v>
          </cell>
          <cell r="BP256">
            <v>0</v>
          </cell>
          <cell r="BQ256">
            <v>10</v>
          </cell>
          <cell r="BR256">
            <v>10</v>
          </cell>
          <cell r="BS256">
            <v>1</v>
          </cell>
          <cell r="BT256">
            <v>1.005</v>
          </cell>
          <cell r="BU256">
            <v>0.01</v>
          </cell>
          <cell r="BV256">
            <v>0.9999</v>
          </cell>
          <cell r="BW256">
            <v>0.0625</v>
          </cell>
          <cell r="BX256">
            <v>10.02</v>
          </cell>
          <cell r="BY256">
            <v>310.9</v>
          </cell>
          <cell r="BZ256">
            <v>320.85</v>
          </cell>
          <cell r="CA256">
            <v>9.94999999999999</v>
          </cell>
          <cell r="CB256">
            <v>0</v>
          </cell>
          <cell r="CC256">
            <v>10.4</v>
          </cell>
          <cell r="CD256">
            <v>10.4</v>
          </cell>
          <cell r="CE256">
            <v>-4.327</v>
          </cell>
          <cell r="CF256">
            <v>320.85</v>
          </cell>
          <cell r="CG256">
            <v>330.95</v>
          </cell>
          <cell r="CH256">
            <v>10.1</v>
          </cell>
          <cell r="CI256">
            <v>0</v>
          </cell>
          <cell r="CJ256">
            <v>10.5</v>
          </cell>
          <cell r="CK256">
            <v>10.5</v>
          </cell>
          <cell r="CL256">
            <v>-3.81</v>
          </cell>
        </row>
        <row r="257">
          <cell r="A257">
            <v>254</v>
          </cell>
          <cell r="B257" t="str">
            <v>011474</v>
          </cell>
        </row>
        <row r="257">
          <cell r="F257" t="str">
            <v>08</v>
          </cell>
          <cell r="G257" t="str">
            <v>08</v>
          </cell>
          <cell r="H257" t="str">
            <v>TRẦN NGỌC ÁNH</v>
          </cell>
          <cell r="I257" t="str">
            <v>NGUYỄN HẢI ĐĂNG</v>
          </cell>
          <cell r="J257" t="str">
            <v>Đồng hồ đo nước lạnh cơ khí</v>
          </cell>
          <cell r="K257" t="str">
            <v>DS-TRP</v>
          </cell>
        </row>
        <row r="257">
          <cell r="M257" t="str">
            <v>2133004897</v>
          </cell>
        </row>
        <row r="257">
          <cell r="O257" t="str">
            <v>Maddalena S.p.A - Ý</v>
          </cell>
          <cell r="P257">
            <v>32</v>
          </cell>
          <cell r="Q257">
            <v>10</v>
          </cell>
          <cell r="R257">
            <v>0.1</v>
          </cell>
          <cell r="S257">
            <v>0.0625</v>
          </cell>
          <cell r="T257">
            <v>2</v>
          </cell>
          <cell r="U257">
            <v>160</v>
          </cell>
          <cell r="V257">
            <v>0.05</v>
          </cell>
        </row>
        <row r="257">
          <cell r="Z257" t="str">
            <v>PDM 2485-2017</v>
          </cell>
          <cell r="AA257" t="str">
            <v>3A 599388</v>
          </cell>
          <cell r="AB257" t="str">
            <v>8/8/2024</v>
          </cell>
          <cell r="AC257" t="str">
            <v>31-8-2029</v>
          </cell>
          <cell r="AD257" t="str">
            <v>CÔNG TY CỔ PHẦN ĐẦU TƯ THƯƠNG MẠI XUẤT NHẬP KHẨU PHÚ THÁI</v>
          </cell>
          <cell r="AE257" t="str">
            <v>CÔNG TY CỔ PHẦN ĐẦU TƯ THƯƠNG MẠI XUẤT NHẬP KHẨU PHÚ THÁI</v>
          </cell>
        </row>
        <row r="257">
          <cell r="AG257" t="str">
            <v>PhuThai</v>
          </cell>
          <cell r="AH257">
            <v>29</v>
          </cell>
          <cell r="AI257">
            <v>66</v>
          </cell>
          <cell r="AJ257">
            <v>6</v>
          </cell>
          <cell r="AK257">
            <v>3.5</v>
          </cell>
          <cell r="AL257">
            <v>100.6</v>
          </cell>
          <cell r="AM257">
            <v>82.35</v>
          </cell>
          <cell r="AN257">
            <v>183.15</v>
          </cell>
          <cell r="AO257">
            <v>100.8</v>
          </cell>
          <cell r="AP257">
            <v>0</v>
          </cell>
          <cell r="AQ257">
            <v>101.5</v>
          </cell>
          <cell r="AR257">
            <v>101.5</v>
          </cell>
          <cell r="AS257">
            <v>-0.69</v>
          </cell>
          <cell r="AT257">
            <v>183.15</v>
          </cell>
          <cell r="AU257">
            <v>284.55</v>
          </cell>
          <cell r="AV257">
            <v>101.4</v>
          </cell>
          <cell r="AW257">
            <v>0</v>
          </cell>
          <cell r="AX257">
            <v>102.2</v>
          </cell>
          <cell r="AY257">
            <v>102.2</v>
          </cell>
          <cell r="AZ257">
            <v>-0.789</v>
          </cell>
          <cell r="BA257">
            <v>-0.74</v>
          </cell>
          <cell r="BB257">
            <v>0.099</v>
          </cell>
          <cell r="BC257">
            <v>1.0074</v>
          </cell>
          <cell r="BD257">
            <v>0.1</v>
          </cell>
          <cell r="BE257">
            <v>10.14</v>
          </cell>
          <cell r="BF257">
            <v>288.65</v>
          </cell>
          <cell r="BG257">
            <v>298.6</v>
          </cell>
          <cell r="BH257">
            <v>9.94999999999999</v>
          </cell>
          <cell r="BI257">
            <v>0</v>
          </cell>
          <cell r="BJ257">
            <v>10.1</v>
          </cell>
          <cell r="BK257">
            <v>10.1</v>
          </cell>
          <cell r="BL257">
            <v>-1.485</v>
          </cell>
          <cell r="BM257">
            <v>298.6</v>
          </cell>
          <cell r="BN257">
            <v>308.7</v>
          </cell>
          <cell r="BO257">
            <v>10.1</v>
          </cell>
          <cell r="BP257">
            <v>0</v>
          </cell>
          <cell r="BQ257">
            <v>10.2</v>
          </cell>
          <cell r="BR257">
            <v>10.2</v>
          </cell>
          <cell r="BS257">
            <v>-0.98</v>
          </cell>
          <cell r="BT257">
            <v>-1.233</v>
          </cell>
          <cell r="BU257">
            <v>-0.505</v>
          </cell>
          <cell r="BV257">
            <v>1.00505</v>
          </cell>
          <cell r="BW257">
            <v>0.0625</v>
          </cell>
          <cell r="BX257">
            <v>10</v>
          </cell>
          <cell r="BY257">
            <v>311.1</v>
          </cell>
          <cell r="BZ257">
            <v>321.2</v>
          </cell>
          <cell r="CA257">
            <v>10.1</v>
          </cell>
          <cell r="CB257">
            <v>0</v>
          </cell>
          <cell r="CC257">
            <v>10.1</v>
          </cell>
          <cell r="CD257">
            <v>10.1</v>
          </cell>
          <cell r="CE257">
            <v>0</v>
          </cell>
          <cell r="CF257">
            <v>321.2</v>
          </cell>
          <cell r="CG257">
            <v>331.2</v>
          </cell>
          <cell r="CH257">
            <v>10</v>
          </cell>
          <cell r="CI257">
            <v>0</v>
          </cell>
          <cell r="CJ257">
            <v>10</v>
          </cell>
          <cell r="CK257">
            <v>10</v>
          </cell>
          <cell r="CL257">
            <v>0</v>
          </cell>
        </row>
        <row r="258">
          <cell r="A258">
            <v>255</v>
          </cell>
          <cell r="B258" t="str">
            <v>011475</v>
          </cell>
        </row>
        <row r="258">
          <cell r="F258" t="str">
            <v>08</v>
          </cell>
          <cell r="G258" t="str">
            <v>08</v>
          </cell>
          <cell r="H258" t="str">
            <v>TRẦN NGỌC ÁNH</v>
          </cell>
          <cell r="I258" t="str">
            <v>NGUYỄN HẢI ĐĂNG</v>
          </cell>
          <cell r="J258" t="str">
            <v>Đồng hồ đo nước lạnh cơ khí</v>
          </cell>
          <cell r="K258" t="str">
            <v>DS-TRP</v>
          </cell>
        </row>
        <row r="258">
          <cell r="M258" t="str">
            <v>2133004904</v>
          </cell>
        </row>
        <row r="258">
          <cell r="O258" t="str">
            <v>Maddalena S.p.A - Ý</v>
          </cell>
          <cell r="P258">
            <v>32</v>
          </cell>
          <cell r="Q258">
            <v>10</v>
          </cell>
          <cell r="R258">
            <v>0.1</v>
          </cell>
          <cell r="S258">
            <v>0.0625</v>
          </cell>
          <cell r="T258">
            <v>2</v>
          </cell>
          <cell r="U258">
            <v>160</v>
          </cell>
          <cell r="V258">
            <v>0.05</v>
          </cell>
        </row>
        <row r="258">
          <cell r="Z258" t="str">
            <v>PDM 2485-2017</v>
          </cell>
          <cell r="AA258" t="str">
            <v>3A 599389</v>
          </cell>
          <cell r="AB258" t="str">
            <v>8/8/2024</v>
          </cell>
          <cell r="AC258" t="str">
            <v>31-8-2029</v>
          </cell>
          <cell r="AD258" t="str">
            <v>CÔNG TY CỔ PHẦN ĐẦU TƯ THƯƠNG MẠI XUẤT NHẬP KHẨU PHÚ THÁI</v>
          </cell>
          <cell r="AE258" t="str">
            <v>CÔNG TY CỔ PHẦN ĐẦU TƯ THƯƠNG MẠI XUẤT NHẬP KHẨU PHÚ THÁI</v>
          </cell>
        </row>
        <row r="258">
          <cell r="AG258" t="str">
            <v>PhuThai</v>
          </cell>
          <cell r="AH258">
            <v>29</v>
          </cell>
          <cell r="AI258">
            <v>66</v>
          </cell>
          <cell r="AJ258">
            <v>6</v>
          </cell>
          <cell r="AK258">
            <v>3.5</v>
          </cell>
          <cell r="AL258">
            <v>101.4</v>
          </cell>
          <cell r="AM258">
            <v>114.05</v>
          </cell>
          <cell r="AN258">
            <v>213.85</v>
          </cell>
          <cell r="AO258">
            <v>99.8</v>
          </cell>
          <cell r="AP258">
            <v>0</v>
          </cell>
          <cell r="AQ258">
            <v>98.9</v>
          </cell>
          <cell r="AR258">
            <v>98.9</v>
          </cell>
          <cell r="AS258">
            <v>0.91</v>
          </cell>
          <cell r="AT258">
            <v>213.85</v>
          </cell>
          <cell r="AU258">
            <v>314.85</v>
          </cell>
          <cell r="AV258">
            <v>101</v>
          </cell>
          <cell r="AW258">
            <v>0</v>
          </cell>
          <cell r="AX258">
            <v>100.3</v>
          </cell>
          <cell r="AY258">
            <v>100.3</v>
          </cell>
          <cell r="AZ258">
            <v>0.693</v>
          </cell>
          <cell r="BA258">
            <v>0.802</v>
          </cell>
          <cell r="BB258">
            <v>0.217</v>
          </cell>
          <cell r="BC258">
            <v>0.99198</v>
          </cell>
          <cell r="BD258">
            <v>0.1</v>
          </cell>
          <cell r="BE258">
            <v>10.04</v>
          </cell>
          <cell r="BF258">
            <v>319.25</v>
          </cell>
          <cell r="BG258">
            <v>329.3</v>
          </cell>
          <cell r="BH258">
            <v>10.05</v>
          </cell>
          <cell r="BI258">
            <v>0</v>
          </cell>
          <cell r="BJ258">
            <v>10.2</v>
          </cell>
          <cell r="BK258">
            <v>10.2</v>
          </cell>
          <cell r="BL258">
            <v>-1.471</v>
          </cell>
          <cell r="BM258">
            <v>329.3</v>
          </cell>
          <cell r="BN258">
            <v>339.25</v>
          </cell>
          <cell r="BO258">
            <v>9.94999999999999</v>
          </cell>
          <cell r="BP258">
            <v>0</v>
          </cell>
          <cell r="BQ258">
            <v>10.1</v>
          </cell>
          <cell r="BR258">
            <v>10.1</v>
          </cell>
          <cell r="BS258">
            <v>-1.485</v>
          </cell>
          <cell r="BT258">
            <v>-1.478</v>
          </cell>
          <cell r="BU258">
            <v>0.014</v>
          </cell>
          <cell r="BV258">
            <v>0.99986</v>
          </cell>
          <cell r="BW258">
            <v>0.0625</v>
          </cell>
          <cell r="BX258">
            <v>10.12</v>
          </cell>
          <cell r="BY258">
            <v>341.25</v>
          </cell>
          <cell r="BZ258">
            <v>351.2</v>
          </cell>
          <cell r="CA258">
            <v>9.94999999999999</v>
          </cell>
          <cell r="CB258">
            <v>0</v>
          </cell>
          <cell r="CC258">
            <v>9.8</v>
          </cell>
          <cell r="CD258">
            <v>9.8</v>
          </cell>
          <cell r="CE258">
            <v>1.531</v>
          </cell>
          <cell r="CF258">
            <v>351.2</v>
          </cell>
          <cell r="CG258">
            <v>361.25</v>
          </cell>
          <cell r="CH258">
            <v>10.05</v>
          </cell>
          <cell r="CI258">
            <v>0</v>
          </cell>
          <cell r="CJ258">
            <v>9.9</v>
          </cell>
          <cell r="CK258">
            <v>9.9</v>
          </cell>
          <cell r="CL258">
            <v>1.515</v>
          </cell>
        </row>
        <row r="259">
          <cell r="A259">
            <v>256</v>
          </cell>
          <cell r="B259" t="str">
            <v>011476</v>
          </cell>
        </row>
        <row r="259">
          <cell r="F259" t="str">
            <v>08</v>
          </cell>
          <cell r="G259" t="str">
            <v>08</v>
          </cell>
          <cell r="H259" t="str">
            <v>TRẦN NGỌC ÁNH</v>
          </cell>
          <cell r="I259" t="str">
            <v>NGUYỄN HẢI ĐĂNG</v>
          </cell>
          <cell r="J259" t="str">
            <v>Đồng hồ đo nước lạnh cơ khí</v>
          </cell>
          <cell r="K259" t="str">
            <v>DS-TRP</v>
          </cell>
        </row>
        <row r="259">
          <cell r="M259" t="str">
            <v>2133004896</v>
          </cell>
        </row>
        <row r="259">
          <cell r="O259" t="str">
            <v>Maddalena S.p.A - Ý</v>
          </cell>
          <cell r="P259">
            <v>32</v>
          </cell>
          <cell r="Q259">
            <v>10</v>
          </cell>
          <cell r="R259">
            <v>0.1</v>
          </cell>
          <cell r="S259">
            <v>0.0625</v>
          </cell>
          <cell r="T259">
            <v>2</v>
          </cell>
          <cell r="U259">
            <v>160</v>
          </cell>
          <cell r="V259">
            <v>0.05</v>
          </cell>
        </row>
        <row r="259">
          <cell r="Z259" t="str">
            <v>PDM 2485-2017</v>
          </cell>
          <cell r="AA259" t="str">
            <v>3A 599390</v>
          </cell>
          <cell r="AB259" t="str">
            <v>8/8/2024</v>
          </cell>
          <cell r="AC259" t="str">
            <v>31-8-2029</v>
          </cell>
          <cell r="AD259" t="str">
            <v>CÔNG TY CỔ PHẦN ĐẦU TƯ THƯƠNG MẠI XUẤT NHẬP KHẨU PHÚ THÁI</v>
          </cell>
          <cell r="AE259" t="str">
            <v>CÔNG TY CỔ PHẦN ĐẦU TƯ THƯƠNG MẠI XUẤT NHẬP KHẨU PHÚ THÁI</v>
          </cell>
        </row>
        <row r="259">
          <cell r="AG259" t="str">
            <v>PhuThai</v>
          </cell>
          <cell r="AH259">
            <v>29</v>
          </cell>
          <cell r="AI259">
            <v>66</v>
          </cell>
          <cell r="AJ259">
            <v>6</v>
          </cell>
          <cell r="AK259">
            <v>3.5</v>
          </cell>
          <cell r="AL259">
            <v>99.8</v>
          </cell>
          <cell r="AM259">
            <v>122.25</v>
          </cell>
          <cell r="AN259">
            <v>223.45</v>
          </cell>
          <cell r="AO259">
            <v>101.2</v>
          </cell>
          <cell r="AP259">
            <v>0</v>
          </cell>
          <cell r="AQ259">
            <v>101.7</v>
          </cell>
          <cell r="AR259">
            <v>101.7</v>
          </cell>
          <cell r="AS259">
            <v>-0.492</v>
          </cell>
          <cell r="AT259">
            <v>223.45</v>
          </cell>
          <cell r="AU259">
            <v>323.45</v>
          </cell>
          <cell r="AV259">
            <v>100</v>
          </cell>
          <cell r="AW259">
            <v>0</v>
          </cell>
          <cell r="AX259">
            <v>100.7</v>
          </cell>
          <cell r="AY259">
            <v>100.7</v>
          </cell>
          <cell r="AZ259">
            <v>-0.7</v>
          </cell>
          <cell r="BA259">
            <v>-0.596</v>
          </cell>
          <cell r="BB259">
            <v>0.208</v>
          </cell>
          <cell r="BC259">
            <v>1.00596</v>
          </cell>
          <cell r="BD259">
            <v>0.1</v>
          </cell>
          <cell r="BE259">
            <v>9.94</v>
          </cell>
          <cell r="BF259">
            <v>327.35</v>
          </cell>
          <cell r="BG259">
            <v>337.35</v>
          </cell>
          <cell r="BH259">
            <v>10</v>
          </cell>
          <cell r="BI259">
            <v>0</v>
          </cell>
          <cell r="BJ259">
            <v>10.1</v>
          </cell>
          <cell r="BK259">
            <v>10.1</v>
          </cell>
          <cell r="BL259">
            <v>-0.99</v>
          </cell>
          <cell r="BM259">
            <v>337.35</v>
          </cell>
          <cell r="BN259">
            <v>347.4</v>
          </cell>
          <cell r="BO259">
            <v>10.05</v>
          </cell>
          <cell r="BP259">
            <v>0</v>
          </cell>
          <cell r="BQ259">
            <v>10.1</v>
          </cell>
          <cell r="BR259">
            <v>10.1</v>
          </cell>
          <cell r="BS259">
            <v>-0.495</v>
          </cell>
          <cell r="BT259">
            <v>-0.743</v>
          </cell>
          <cell r="BU259">
            <v>-0.495</v>
          </cell>
          <cell r="BV259">
            <v>1.00495</v>
          </cell>
          <cell r="BW259">
            <v>0.0625</v>
          </cell>
          <cell r="BX259">
            <v>9.94</v>
          </cell>
          <cell r="BY259">
            <v>349.85</v>
          </cell>
          <cell r="BZ259">
            <v>359.85</v>
          </cell>
          <cell r="CA259">
            <v>10</v>
          </cell>
          <cell r="CB259">
            <v>0</v>
          </cell>
          <cell r="CC259">
            <v>10.1</v>
          </cell>
          <cell r="CD259">
            <v>10.1</v>
          </cell>
          <cell r="CE259">
            <v>-0.99</v>
          </cell>
          <cell r="CF259">
            <v>359.85</v>
          </cell>
          <cell r="CG259">
            <v>369.95</v>
          </cell>
          <cell r="CH259">
            <v>10.1</v>
          </cell>
          <cell r="CI259">
            <v>0</v>
          </cell>
          <cell r="CJ259">
            <v>10.2</v>
          </cell>
          <cell r="CK259">
            <v>10.2</v>
          </cell>
          <cell r="CL259">
            <v>-0.98</v>
          </cell>
        </row>
        <row r="260">
          <cell r="A260">
            <v>257</v>
          </cell>
          <cell r="B260" t="str">
            <v>011480</v>
          </cell>
        </row>
        <row r="260">
          <cell r="F260" t="str">
            <v>08</v>
          </cell>
          <cell r="G260" t="str">
            <v>08</v>
          </cell>
          <cell r="H260" t="str">
            <v>TRẦN NGỌC ÁNH</v>
          </cell>
          <cell r="I260" t="str">
            <v>NGUYỄN HẢI ĐĂNG</v>
          </cell>
          <cell r="J260" t="str">
            <v>Đồng hồ đo nước lạnh có cơ cấu điện tử</v>
          </cell>
          <cell r="K260" t="str">
            <v>SU050-KR</v>
          </cell>
        </row>
        <row r="260">
          <cell r="M260" t="str">
            <v>V01860</v>
          </cell>
        </row>
        <row r="260">
          <cell r="O260" t="str">
            <v>Aichi Tokei Denki Co.,Ltd. - Nhật Bản</v>
          </cell>
          <cell r="P260">
            <v>50</v>
          </cell>
          <cell r="Q260">
            <v>40</v>
          </cell>
          <cell r="R260">
            <v>0.32</v>
          </cell>
          <cell r="S260">
            <v>0.2</v>
          </cell>
          <cell r="T260">
            <v>2</v>
          </cell>
          <cell r="U260">
            <v>200</v>
          </cell>
          <cell r="V260">
            <v>0.1</v>
          </cell>
        </row>
        <row r="260">
          <cell r="Z260" t="str">
            <v>PDM 527-2017</v>
          </cell>
          <cell r="AA260" t="str">
            <v>3A 597936</v>
          </cell>
          <cell r="AB260" t="str">
            <v>8/8/2024</v>
          </cell>
          <cell r="AC260" t="str">
            <v>31-8-2027</v>
          </cell>
          <cell r="AD260" t="str">
            <v>CÔNG TY CỔ PHẦN ĐẦU TƯ THƯƠNG MẠI XUẤT NHẬP KHẨU PHÚ THÁI</v>
          </cell>
          <cell r="AE260" t="str">
            <v>CÔNG TY CỔ PHẦN ĐẦU TƯ THƯƠNG MẠI XUẤT NHẬP KHẨU PHÚ THÁI</v>
          </cell>
        </row>
        <row r="260">
          <cell r="AG260" t="str">
            <v>PhuThai</v>
          </cell>
          <cell r="AH260">
            <v>29</v>
          </cell>
          <cell r="AI260">
            <v>66</v>
          </cell>
          <cell r="AJ260">
            <v>6</v>
          </cell>
          <cell r="AK260">
            <v>14</v>
          </cell>
          <cell r="AL260">
            <v>505</v>
          </cell>
          <cell r="AM260">
            <v>188</v>
          </cell>
          <cell r="AN260">
            <v>692</v>
          </cell>
          <cell r="AO260">
            <v>504</v>
          </cell>
          <cell r="AP260">
            <v>0</v>
          </cell>
          <cell r="AQ260">
            <v>512.4</v>
          </cell>
          <cell r="AR260">
            <v>512.4</v>
          </cell>
          <cell r="AS260">
            <v>-1.639</v>
          </cell>
          <cell r="AT260">
            <v>692</v>
          </cell>
          <cell r="AU260">
            <v>1197</v>
          </cell>
          <cell r="AV260">
            <v>505</v>
          </cell>
          <cell r="AW260">
            <v>0</v>
          </cell>
          <cell r="AX260">
            <v>514.8</v>
          </cell>
          <cell r="AY260">
            <v>514.8</v>
          </cell>
          <cell r="AZ260">
            <v>-1.941</v>
          </cell>
          <cell r="BA260">
            <v>-1.79</v>
          </cell>
          <cell r="BB260">
            <v>0.302</v>
          </cell>
          <cell r="BC260">
            <v>1.0179</v>
          </cell>
          <cell r="BD260">
            <v>0.32</v>
          </cell>
          <cell r="BE260">
            <v>25.2</v>
          </cell>
          <cell r="BF260">
            <v>1212.7</v>
          </cell>
          <cell r="BG260">
            <v>1237.8</v>
          </cell>
          <cell r="BH260">
            <v>25.0999999999999</v>
          </cell>
          <cell r="BI260">
            <v>0</v>
          </cell>
          <cell r="BJ260">
            <v>25.1</v>
          </cell>
          <cell r="BK260">
            <v>25.1</v>
          </cell>
          <cell r="BL260">
            <v>0</v>
          </cell>
          <cell r="BM260">
            <v>1237.8</v>
          </cell>
          <cell r="BN260">
            <v>1263.1</v>
          </cell>
          <cell r="BO260">
            <v>25.3</v>
          </cell>
          <cell r="BP260">
            <v>0</v>
          </cell>
          <cell r="BQ260">
            <v>25.2</v>
          </cell>
          <cell r="BR260">
            <v>25.2</v>
          </cell>
          <cell r="BS260">
            <v>0.397</v>
          </cell>
          <cell r="BT260">
            <v>0.199</v>
          </cell>
          <cell r="BU260">
            <v>-0.397</v>
          </cell>
          <cell r="BV260">
            <v>1.00397</v>
          </cell>
          <cell r="BW260">
            <v>0.2</v>
          </cell>
          <cell r="BX260">
            <v>25.3</v>
          </cell>
          <cell r="BY260">
            <v>1268.1</v>
          </cell>
          <cell r="BZ260">
            <v>1293.3</v>
          </cell>
          <cell r="CA260">
            <v>25.2</v>
          </cell>
          <cell r="CB260">
            <v>0</v>
          </cell>
          <cell r="CC260">
            <v>25.9</v>
          </cell>
          <cell r="CD260">
            <v>25.9</v>
          </cell>
          <cell r="CE260">
            <v>-2.703</v>
          </cell>
          <cell r="CF260">
            <v>1293.3</v>
          </cell>
          <cell r="CG260">
            <v>1318.7</v>
          </cell>
          <cell r="CH260">
            <v>25.4000000000001</v>
          </cell>
          <cell r="CI260">
            <v>0</v>
          </cell>
          <cell r="CJ260">
            <v>26.1</v>
          </cell>
          <cell r="CK260">
            <v>26.1</v>
          </cell>
          <cell r="CL260">
            <v>-2.682</v>
          </cell>
        </row>
        <row r="261">
          <cell r="A261">
            <v>258</v>
          </cell>
          <cell r="B261" t="str">
            <v>011481</v>
          </cell>
        </row>
        <row r="261">
          <cell r="F261" t="str">
            <v>08</v>
          </cell>
          <cell r="G261" t="str">
            <v>08</v>
          </cell>
          <cell r="H261" t="str">
            <v>TRẦN NGỌC ÁNH</v>
          </cell>
          <cell r="I261" t="str">
            <v>NGUYỄN HẢI ĐĂNG</v>
          </cell>
          <cell r="J261" t="str">
            <v>Đồng hồ đo nước lạnh có cơ cấu điện tử</v>
          </cell>
          <cell r="K261" t="str">
            <v>SU100-KR</v>
          </cell>
        </row>
        <row r="261">
          <cell r="M261" t="str">
            <v>V01871</v>
          </cell>
        </row>
        <row r="261">
          <cell r="O261" t="str">
            <v>Aichi Tokei Denki Co.,Ltd. - Nhật Bản</v>
          </cell>
          <cell r="P261">
            <v>100</v>
          </cell>
          <cell r="Q261">
            <v>160</v>
          </cell>
          <cell r="R261">
            <v>1.28</v>
          </cell>
          <cell r="S261">
            <v>0.8</v>
          </cell>
          <cell r="T261">
            <v>2</v>
          </cell>
          <cell r="U261">
            <v>200</v>
          </cell>
          <cell r="V261">
            <v>0.1</v>
          </cell>
        </row>
        <row r="261">
          <cell r="Z261" t="str">
            <v>PDM 2209-2016</v>
          </cell>
          <cell r="AA261" t="str">
            <v>3A 597906</v>
          </cell>
          <cell r="AB261" t="str">
            <v>8/8/2024</v>
          </cell>
          <cell r="AC261" t="str">
            <v>31-8-2027</v>
          </cell>
          <cell r="AD261" t="str">
            <v>CÔNG TY CỔ PHẦN ĐẦU TƯ THƯƠNG MẠI XUẤT NHẬP KHẨU PHÚ THÁI</v>
          </cell>
          <cell r="AE261" t="str">
            <v>CÔNG TY CỔ PHẦN ĐẦU TƯ THƯƠNG MẠI XUẤT NHẬP KHẨU PHÚ THÁI</v>
          </cell>
        </row>
        <row r="261">
          <cell r="AG261" t="str">
            <v>PhuThai</v>
          </cell>
          <cell r="AH261">
            <v>29</v>
          </cell>
          <cell r="AI261">
            <v>66</v>
          </cell>
          <cell r="AJ261">
            <v>6</v>
          </cell>
          <cell r="AK261">
            <v>56</v>
          </cell>
          <cell r="AL261">
            <v>2348</v>
          </cell>
          <cell r="AM261">
            <v>125.9</v>
          </cell>
          <cell r="AN261">
            <v>2527.1</v>
          </cell>
          <cell r="AO261">
            <v>2401.2</v>
          </cell>
          <cell r="AP261">
            <v>74.7</v>
          </cell>
          <cell r="AQ261">
            <v>2507.3</v>
          </cell>
          <cell r="AR261">
            <v>2432.6</v>
          </cell>
          <cell r="AS261">
            <v>-1.291</v>
          </cell>
          <cell r="AT261">
            <v>2527.1</v>
          </cell>
          <cell r="AU261">
            <v>7355</v>
          </cell>
          <cell r="AV261">
            <v>4827.9</v>
          </cell>
          <cell r="AW261">
            <v>2507.3</v>
          </cell>
          <cell r="AX261">
            <v>7402.9</v>
          </cell>
          <cell r="AY261">
            <v>4895.6</v>
          </cell>
          <cell r="AZ261">
            <v>-1.402</v>
          </cell>
          <cell r="BA261">
            <v>-1.347</v>
          </cell>
          <cell r="BB261">
            <v>0.111</v>
          </cell>
          <cell r="BC261">
            <v>1.01347</v>
          </cell>
          <cell r="BD261">
            <v>1.28</v>
          </cell>
          <cell r="BE261">
            <v>99.6</v>
          </cell>
          <cell r="BF261">
            <v>7406.9</v>
          </cell>
          <cell r="BG261">
            <v>7507.7</v>
          </cell>
          <cell r="BH261">
            <v>100.8</v>
          </cell>
          <cell r="BI261">
            <v>0</v>
          </cell>
          <cell r="BJ261">
            <v>99.8</v>
          </cell>
          <cell r="BK261">
            <v>99.8</v>
          </cell>
          <cell r="BL261">
            <v>1.002</v>
          </cell>
          <cell r="BM261">
            <v>7507.7</v>
          </cell>
          <cell r="BN261">
            <v>7609.1</v>
          </cell>
          <cell r="BO261">
            <v>101.4</v>
          </cell>
          <cell r="BP261">
            <v>0</v>
          </cell>
          <cell r="BQ261">
            <v>100.3</v>
          </cell>
          <cell r="BR261">
            <v>100.3</v>
          </cell>
          <cell r="BS261">
            <v>1.097</v>
          </cell>
          <cell r="BT261">
            <v>1.05</v>
          </cell>
          <cell r="BU261">
            <v>-0.095</v>
          </cell>
          <cell r="BV261">
            <v>1.00095</v>
          </cell>
          <cell r="BW261">
            <v>0.8</v>
          </cell>
          <cell r="BX261">
            <v>25.1</v>
          </cell>
          <cell r="BY261">
            <v>7643.5</v>
          </cell>
          <cell r="BZ261">
            <v>7668.4</v>
          </cell>
          <cell r="CA261">
            <v>24.8999999999996</v>
          </cell>
          <cell r="CB261">
            <v>0</v>
          </cell>
          <cell r="CC261">
            <v>25.3</v>
          </cell>
          <cell r="CD261">
            <v>25.3</v>
          </cell>
          <cell r="CE261">
            <v>-1.581</v>
          </cell>
          <cell r="CF261">
            <v>7668.4</v>
          </cell>
          <cell r="CG261">
            <v>7693.4</v>
          </cell>
          <cell r="CH261">
            <v>25</v>
          </cell>
          <cell r="CI261">
            <v>0</v>
          </cell>
          <cell r="CJ261">
            <v>25.4</v>
          </cell>
          <cell r="CK261">
            <v>25.4</v>
          </cell>
          <cell r="CL261">
            <v>-1.575</v>
          </cell>
        </row>
        <row r="262">
          <cell r="A262">
            <v>259</v>
          </cell>
          <cell r="B262" t="str">
            <v>011482</v>
          </cell>
        </row>
        <row r="262">
          <cell r="F262" t="str">
            <v>08</v>
          </cell>
          <cell r="G262" t="str">
            <v>08</v>
          </cell>
          <cell r="H262" t="str">
            <v>TRẦN NGỌC ÁNH</v>
          </cell>
          <cell r="I262" t="str">
            <v>NGUYỄN HẢI ĐĂNG</v>
          </cell>
          <cell r="J262" t="str">
            <v>Đồng hồ đo nước lạnh có cơ cấu điện tử</v>
          </cell>
          <cell r="K262" t="str">
            <v>SU150-KR</v>
          </cell>
        </row>
        <row r="262">
          <cell r="M262" t="str">
            <v>V02323</v>
          </cell>
        </row>
        <row r="262">
          <cell r="O262" t="str">
            <v>Aichi Tokei Denki Co.,Ltd. - Nhật Bản</v>
          </cell>
          <cell r="P262">
            <v>150</v>
          </cell>
          <cell r="Q262">
            <v>400</v>
          </cell>
          <cell r="R262">
            <v>3.2</v>
          </cell>
          <cell r="S262">
            <v>2</v>
          </cell>
          <cell r="T262">
            <v>2</v>
          </cell>
          <cell r="U262">
            <v>200</v>
          </cell>
          <cell r="V262">
            <v>0.1</v>
          </cell>
        </row>
        <row r="262">
          <cell r="Z262" t="str">
            <v>PDM 523-2017</v>
          </cell>
          <cell r="AA262" t="str">
            <v>3A 598087</v>
          </cell>
          <cell r="AB262" t="str">
            <v>8/8/2024</v>
          </cell>
          <cell r="AC262" t="str">
            <v>31-8-2027</v>
          </cell>
          <cell r="AD262" t="str">
            <v>CÔNG TY CỔ PHẦN ĐẦU TƯ THƯƠNG MẠI XUẤT NHẬP KHẨU PHÚ THÁI</v>
          </cell>
          <cell r="AE262" t="str">
            <v>CÔNG TY CỔ PHẦN ĐẦU TƯ THƯƠNG MẠI XUẤT NHẬP KHẨU PHÚ THÁI</v>
          </cell>
        </row>
        <row r="262">
          <cell r="AG262" t="str">
            <v>PhuThai</v>
          </cell>
          <cell r="AH262">
            <v>29</v>
          </cell>
          <cell r="AI262">
            <v>66</v>
          </cell>
          <cell r="AJ262">
            <v>6</v>
          </cell>
          <cell r="AK262">
            <v>140</v>
          </cell>
          <cell r="AL262">
            <v>20478</v>
          </cell>
          <cell r="AM262">
            <v>228.7</v>
          </cell>
          <cell r="AN262">
            <v>19351.6</v>
          </cell>
          <cell r="AO262">
            <v>19122.9</v>
          </cell>
          <cell r="AP262">
            <v>197.7</v>
          </cell>
          <cell r="AQ262">
            <v>19492.3</v>
          </cell>
          <cell r="AR262">
            <v>19294.6</v>
          </cell>
          <cell r="AS262">
            <v>-0.89</v>
          </cell>
          <cell r="AT262">
            <v>19351.6</v>
          </cell>
          <cell r="AU262">
            <v>45517.9</v>
          </cell>
          <cell r="AV262">
            <v>26166.3</v>
          </cell>
          <cell r="AW262">
            <v>19492.3</v>
          </cell>
          <cell r="AX262">
            <v>45904.2</v>
          </cell>
          <cell r="AY262">
            <v>26411.9</v>
          </cell>
          <cell r="AZ262">
            <v>-0.939</v>
          </cell>
          <cell r="BA262">
            <v>-0.915</v>
          </cell>
          <cell r="BB262">
            <v>0.049</v>
          </cell>
          <cell r="BC262">
            <v>1.00915</v>
          </cell>
          <cell r="BD262">
            <v>3.2</v>
          </cell>
          <cell r="BE262">
            <v>100.6</v>
          </cell>
          <cell r="BF262">
            <v>45639.7</v>
          </cell>
          <cell r="BG262">
            <v>45739.5</v>
          </cell>
          <cell r="BH262">
            <v>99.8000000000029</v>
          </cell>
          <cell r="BI262">
            <v>0</v>
          </cell>
          <cell r="BJ262">
            <v>101.5</v>
          </cell>
          <cell r="BK262">
            <v>101.5</v>
          </cell>
          <cell r="BL262">
            <v>-1.675</v>
          </cell>
          <cell r="BM262">
            <v>45739.5</v>
          </cell>
          <cell r="BN262">
            <v>45839.9</v>
          </cell>
          <cell r="BO262">
            <v>100.400000000001</v>
          </cell>
          <cell r="BP262">
            <v>0</v>
          </cell>
          <cell r="BQ262">
            <v>102.2</v>
          </cell>
          <cell r="BR262">
            <v>102.2</v>
          </cell>
          <cell r="BS262">
            <v>-1.761</v>
          </cell>
          <cell r="BT262">
            <v>-1.718</v>
          </cell>
          <cell r="BU262">
            <v>0.086</v>
          </cell>
          <cell r="BV262">
            <v>0.99914</v>
          </cell>
          <cell r="BW262">
            <v>2</v>
          </cell>
          <cell r="BX262">
            <v>101.2</v>
          </cell>
          <cell r="BY262">
            <v>45874.9</v>
          </cell>
          <cell r="BZ262">
            <v>45974.3</v>
          </cell>
          <cell r="CA262">
            <v>99.4000000000015</v>
          </cell>
          <cell r="CB262">
            <v>0</v>
          </cell>
          <cell r="CC262">
            <v>102.7</v>
          </cell>
          <cell r="CD262">
            <v>102.7</v>
          </cell>
          <cell r="CE262">
            <v>-3.213</v>
          </cell>
          <cell r="CF262">
            <v>45974.3</v>
          </cell>
          <cell r="CG262">
            <v>46075.3</v>
          </cell>
          <cell r="CH262">
            <v>101</v>
          </cell>
          <cell r="CI262">
            <v>0</v>
          </cell>
          <cell r="CJ262">
            <v>104.3</v>
          </cell>
          <cell r="CK262">
            <v>104.3</v>
          </cell>
          <cell r="CL262">
            <v>-3.164</v>
          </cell>
        </row>
        <row r="263">
          <cell r="A263">
            <v>260</v>
          </cell>
          <cell r="B263" t="str">
            <v>011483</v>
          </cell>
        </row>
        <row r="263">
          <cell r="F263" t="str">
            <v>08</v>
          </cell>
          <cell r="G263" t="str">
            <v>08</v>
          </cell>
          <cell r="H263" t="str">
            <v>TRẦN NGỌC ÁNH</v>
          </cell>
          <cell r="I263" t="str">
            <v>NGUYỄN HẢI ĐĂNG</v>
          </cell>
          <cell r="J263" t="str">
            <v>Đồng hồ đo nước lạnh có cơ cấu điện tử</v>
          </cell>
          <cell r="K263" t="str">
            <v>SU200-KR</v>
          </cell>
        </row>
        <row r="263">
          <cell r="M263" t="str">
            <v>V02336</v>
          </cell>
        </row>
        <row r="263">
          <cell r="O263" t="str">
            <v>Aichi Tokei Denki Co.,Ltd. - Nhật Bản</v>
          </cell>
          <cell r="P263">
            <v>200</v>
          </cell>
          <cell r="Q263">
            <v>630</v>
          </cell>
          <cell r="R263">
            <v>5.04</v>
          </cell>
          <cell r="S263">
            <v>3.15</v>
          </cell>
          <cell r="T263">
            <v>2</v>
          </cell>
          <cell r="U263">
            <v>200</v>
          </cell>
          <cell r="V263">
            <v>0.1</v>
          </cell>
        </row>
        <row r="263">
          <cell r="Z263" t="str">
            <v>PDM 529-2017</v>
          </cell>
          <cell r="AA263" t="str">
            <v>3A 599391</v>
          </cell>
          <cell r="AB263" t="str">
            <v>8/8/2024</v>
          </cell>
          <cell r="AC263" t="str">
            <v>31-8-2027</v>
          </cell>
          <cell r="AD263" t="str">
            <v>CÔNG TY CỔ PHẦN ĐẦU TƯ THƯƠNG MẠI XUẤT NHẬP KHẨU PHÚ THÁI</v>
          </cell>
          <cell r="AE263" t="str">
            <v>CÔNG TY CỔ PHẦN ĐẦU TƯ THƯƠNG MẠI XUẤT NHẬP KHẨU PHÚ THÁI</v>
          </cell>
        </row>
        <row r="263">
          <cell r="AG263" t="str">
            <v>PhuThai</v>
          </cell>
          <cell r="AH263">
            <v>29</v>
          </cell>
          <cell r="AI263">
            <v>66</v>
          </cell>
          <cell r="AJ263">
            <v>6</v>
          </cell>
          <cell r="AK263">
            <v>220.5</v>
          </cell>
          <cell r="AL263">
            <v>19240</v>
          </cell>
          <cell r="AM263">
            <v>224.8</v>
          </cell>
          <cell r="AN263">
            <v>22265.2</v>
          </cell>
          <cell r="AO263">
            <v>22040.4</v>
          </cell>
          <cell r="AP263">
            <v>157.6</v>
          </cell>
          <cell r="AQ263">
            <v>21943.1</v>
          </cell>
          <cell r="AR263">
            <v>21785.5</v>
          </cell>
          <cell r="AS263">
            <v>1.17</v>
          </cell>
          <cell r="AT263">
            <v>22265.2</v>
          </cell>
          <cell r="AU263">
            <v>73766.1</v>
          </cell>
          <cell r="AV263">
            <v>51500.9</v>
          </cell>
          <cell r="AW263">
            <v>21943.1</v>
          </cell>
          <cell r="AX263">
            <v>72922.5</v>
          </cell>
          <cell r="AY263">
            <v>50979.4</v>
          </cell>
          <cell r="AZ263">
            <v>1.013</v>
          </cell>
          <cell r="BA263">
            <v>1.092</v>
          </cell>
          <cell r="BB263">
            <v>0.157</v>
          </cell>
          <cell r="BC263">
            <v>0.98908</v>
          </cell>
          <cell r="BD263">
            <v>5.04</v>
          </cell>
          <cell r="BE263">
            <v>497</v>
          </cell>
          <cell r="BF263">
            <v>73920.1</v>
          </cell>
          <cell r="BG263">
            <v>74423.1</v>
          </cell>
          <cell r="BH263">
            <v>503</v>
          </cell>
          <cell r="BI263">
            <v>0</v>
          </cell>
          <cell r="BJ263">
            <v>502.5</v>
          </cell>
          <cell r="BK263">
            <v>502.5</v>
          </cell>
          <cell r="BL263">
            <v>0.1</v>
          </cell>
          <cell r="BM263">
            <v>74423.1</v>
          </cell>
          <cell r="BN263">
            <v>74924.1</v>
          </cell>
          <cell r="BO263">
            <v>501</v>
          </cell>
          <cell r="BP263">
            <v>0</v>
          </cell>
          <cell r="BQ263">
            <v>498.9</v>
          </cell>
          <cell r="BR263">
            <v>498.9</v>
          </cell>
          <cell r="BS263">
            <v>0.421</v>
          </cell>
          <cell r="BT263">
            <v>0.261</v>
          </cell>
          <cell r="BU263">
            <v>-0.321</v>
          </cell>
          <cell r="BV263">
            <v>1.00321</v>
          </cell>
          <cell r="BW263">
            <v>3.15</v>
          </cell>
          <cell r="BX263">
            <v>101.4</v>
          </cell>
          <cell r="BY263">
            <v>75009</v>
          </cell>
          <cell r="BZ263">
            <v>75110.4</v>
          </cell>
          <cell r="CA263">
            <v>101.399999999994</v>
          </cell>
          <cell r="CB263">
            <v>0</v>
          </cell>
          <cell r="CC263">
            <v>101.8</v>
          </cell>
          <cell r="CD263">
            <v>101.8</v>
          </cell>
          <cell r="CE263">
            <v>-0.393</v>
          </cell>
          <cell r="CF263">
            <v>75110.4</v>
          </cell>
          <cell r="CG263">
            <v>75211</v>
          </cell>
          <cell r="CH263">
            <v>100.600000000006</v>
          </cell>
          <cell r="CI263">
            <v>0</v>
          </cell>
          <cell r="CJ263">
            <v>100.8</v>
          </cell>
          <cell r="CK263">
            <v>100.8</v>
          </cell>
          <cell r="CL263">
            <v>-0.198</v>
          </cell>
        </row>
        <row r="264">
          <cell r="A264">
            <v>261</v>
          </cell>
          <cell r="B264" t="str">
            <v>011484</v>
          </cell>
        </row>
        <row r="264">
          <cell r="F264" t="str">
            <v>08</v>
          </cell>
          <cell r="G264" t="str">
            <v>08</v>
          </cell>
          <cell r="H264" t="str">
            <v>TRẦN NGỌC ÁNH</v>
          </cell>
          <cell r="I264" t="str">
            <v>NGUYỄN HẢI ĐĂNG</v>
          </cell>
          <cell r="J264" t="str">
            <v>Đồng hồ đo nước lạnh có cơ cấu điện tử</v>
          </cell>
          <cell r="K264" t="str">
            <v>SU200-KR</v>
          </cell>
        </row>
        <row r="264">
          <cell r="M264" t="str">
            <v>V02337</v>
          </cell>
        </row>
        <row r="264">
          <cell r="O264" t="str">
            <v>Aichi Tokei Denki Co.,Ltd. - Nhật Bản</v>
          </cell>
          <cell r="P264">
            <v>200</v>
          </cell>
          <cell r="Q264">
            <v>630</v>
          </cell>
          <cell r="R264">
            <v>5.04</v>
          </cell>
          <cell r="S264">
            <v>3.15</v>
          </cell>
          <cell r="T264">
            <v>2</v>
          </cell>
          <cell r="U264">
            <v>200</v>
          </cell>
          <cell r="V264">
            <v>0.1</v>
          </cell>
        </row>
        <row r="264">
          <cell r="Z264" t="str">
            <v>PDM 529-2017</v>
          </cell>
          <cell r="AA264" t="str">
            <v>3A 599392</v>
          </cell>
          <cell r="AB264" t="str">
            <v>8/8/2024</v>
          </cell>
          <cell r="AC264" t="str">
            <v>31-8-2027</v>
          </cell>
          <cell r="AD264" t="str">
            <v>CÔNG TY CỔ PHẦN ĐẦU TƯ THƯƠNG MẠI XUẤT NHẬP KHẨU PHÚ THÁI</v>
          </cell>
          <cell r="AE264" t="str">
            <v>CÔNG TY CỔ PHẦN ĐẦU TƯ THƯƠNG MẠI XUẤT NHẬP KHẨU PHÚ THÁI</v>
          </cell>
        </row>
        <row r="264">
          <cell r="AG264" t="str">
            <v>PhuThai</v>
          </cell>
          <cell r="AH264">
            <v>29</v>
          </cell>
          <cell r="AI264">
            <v>66</v>
          </cell>
          <cell r="AJ264">
            <v>6</v>
          </cell>
          <cell r="AK264">
            <v>220.5</v>
          </cell>
          <cell r="AL264">
            <v>13937</v>
          </cell>
          <cell r="AM264">
            <v>135.6</v>
          </cell>
          <cell r="AN264">
            <v>18262.1</v>
          </cell>
          <cell r="AO264">
            <v>18126.5</v>
          </cell>
          <cell r="AP264">
            <v>61.6</v>
          </cell>
          <cell r="AQ264">
            <v>17930.8</v>
          </cell>
          <cell r="AR264">
            <v>17869.2</v>
          </cell>
          <cell r="AS264">
            <v>1.44</v>
          </cell>
          <cell r="AT264">
            <v>18262.1</v>
          </cell>
          <cell r="AU264">
            <v>40948.2</v>
          </cell>
          <cell r="AV264">
            <v>22686.1</v>
          </cell>
          <cell r="AW264">
            <v>17930.8</v>
          </cell>
          <cell r="AX264">
            <v>40325.3</v>
          </cell>
          <cell r="AY264">
            <v>22394.5</v>
          </cell>
          <cell r="AZ264">
            <v>1.285</v>
          </cell>
          <cell r="BA264">
            <v>1.363</v>
          </cell>
          <cell r="BB264">
            <v>0.155</v>
          </cell>
          <cell r="BC264">
            <v>0.98637</v>
          </cell>
          <cell r="BD264">
            <v>5.04</v>
          </cell>
          <cell r="BE264">
            <v>504</v>
          </cell>
          <cell r="BF264">
            <v>41117.6</v>
          </cell>
          <cell r="BG264">
            <v>41617.6</v>
          </cell>
          <cell r="BH264">
            <v>500</v>
          </cell>
          <cell r="BI264">
            <v>0</v>
          </cell>
          <cell r="BJ264">
            <v>495.5</v>
          </cell>
          <cell r="BK264">
            <v>495.5</v>
          </cell>
          <cell r="BL264">
            <v>0.908</v>
          </cell>
          <cell r="BM264">
            <v>41617.6</v>
          </cell>
          <cell r="BN264">
            <v>42118.6</v>
          </cell>
          <cell r="BO264">
            <v>501</v>
          </cell>
          <cell r="BP264">
            <v>0</v>
          </cell>
          <cell r="BQ264">
            <v>496.4</v>
          </cell>
          <cell r="BR264">
            <v>496.4</v>
          </cell>
          <cell r="BS264">
            <v>0.927</v>
          </cell>
          <cell r="BT264">
            <v>0.918</v>
          </cell>
          <cell r="BU264">
            <v>-0.019</v>
          </cell>
          <cell r="BV264">
            <v>1.00019</v>
          </cell>
          <cell r="BW264">
            <v>3.15</v>
          </cell>
          <cell r="BX264">
            <v>101</v>
          </cell>
          <cell r="BY264">
            <v>42200.9</v>
          </cell>
          <cell r="BZ264">
            <v>42301.5</v>
          </cell>
          <cell r="CA264">
            <v>100.599999999999</v>
          </cell>
          <cell r="CB264">
            <v>0</v>
          </cell>
          <cell r="CC264">
            <v>103.8</v>
          </cell>
          <cell r="CD264">
            <v>103.8</v>
          </cell>
          <cell r="CE264">
            <v>-3.083</v>
          </cell>
          <cell r="CF264">
            <v>42301.5</v>
          </cell>
          <cell r="CG264">
            <v>42402.7</v>
          </cell>
          <cell r="CH264">
            <v>101.199999999997</v>
          </cell>
          <cell r="CI264">
            <v>0</v>
          </cell>
          <cell r="CJ264">
            <v>104.1</v>
          </cell>
          <cell r="CK264">
            <v>104.1</v>
          </cell>
          <cell r="CL264">
            <v>-2.786</v>
          </cell>
        </row>
        <row r="265">
          <cell r="A265">
            <v>262</v>
          </cell>
          <cell r="B265" t="str">
            <v>011485</v>
          </cell>
        </row>
        <row r="265">
          <cell r="F265" t="str">
            <v>08</v>
          </cell>
          <cell r="G265" t="str">
            <v>08</v>
          </cell>
          <cell r="H265" t="str">
            <v>TRẦN NGỌC ÁNH</v>
          </cell>
          <cell r="I265" t="str">
            <v>NGUYỄN HẢI ĐĂNG</v>
          </cell>
          <cell r="J265" t="str">
            <v>Đồng hồ đo nước lạnh có cơ cấu điện tử</v>
          </cell>
          <cell r="K265" t="str">
            <v>SU300-KR</v>
          </cell>
        </row>
        <row r="265">
          <cell r="M265" t="str">
            <v>V02358</v>
          </cell>
        </row>
        <row r="265">
          <cell r="O265" t="str">
            <v>Aichi Tokei Denki Co.,Ltd. - Nhật Bản</v>
          </cell>
          <cell r="P265">
            <v>300</v>
          </cell>
          <cell r="Q265">
            <v>1000</v>
          </cell>
          <cell r="R265">
            <v>8</v>
          </cell>
          <cell r="S265">
            <v>5</v>
          </cell>
          <cell r="T265">
            <v>2</v>
          </cell>
          <cell r="U265">
            <v>200</v>
          </cell>
          <cell r="V265">
            <v>10</v>
          </cell>
        </row>
        <row r="265">
          <cell r="Z265" t="str">
            <v>PDM 526-2017</v>
          </cell>
          <cell r="AA265" t="str">
            <v>3A 599393</v>
          </cell>
          <cell r="AB265" t="str">
            <v>8/8/2024</v>
          </cell>
          <cell r="AC265" t="str">
            <v>31-8-2027</v>
          </cell>
          <cell r="AD265" t="str">
            <v>CÔNG TY CỔ PHẦN ĐẦU TƯ THƯƠNG MẠI XUẤT NHẬP KHẨU PHÚ THÁI</v>
          </cell>
          <cell r="AE265" t="str">
            <v>CÔNG TY CỔ PHẦN ĐẦU TƯ THƯƠNG MẠI XUẤT NHẬP KHẨU PHÚ THÁI</v>
          </cell>
        </row>
        <row r="265">
          <cell r="AG265" t="str">
            <v>PhuThai</v>
          </cell>
          <cell r="AH265">
            <v>29</v>
          </cell>
          <cell r="AI265">
            <v>66</v>
          </cell>
          <cell r="AJ265">
            <v>6</v>
          </cell>
          <cell r="AK265">
            <v>350</v>
          </cell>
          <cell r="AL265">
            <v>30315</v>
          </cell>
          <cell r="AM265">
            <v>4560</v>
          </cell>
          <cell r="AN265">
            <v>42100</v>
          </cell>
          <cell r="AO265">
            <v>37540</v>
          </cell>
          <cell r="AP265">
            <v>159.6</v>
          </cell>
          <cell r="AQ265">
            <v>37057.6</v>
          </cell>
          <cell r="AR265">
            <v>36898</v>
          </cell>
          <cell r="AS265">
            <v>1.74</v>
          </cell>
          <cell r="AT265">
            <v>42100</v>
          </cell>
          <cell r="AU265">
            <v>134780</v>
          </cell>
          <cell r="AV265">
            <v>92680</v>
          </cell>
          <cell r="AW265">
            <v>37057.6</v>
          </cell>
          <cell r="AX265">
            <v>128094.4</v>
          </cell>
          <cell r="AY265">
            <v>91036.8</v>
          </cell>
          <cell r="AZ265">
            <v>1.773</v>
          </cell>
          <cell r="BA265">
            <v>1.757</v>
          </cell>
          <cell r="BB265">
            <v>-0.033</v>
          </cell>
          <cell r="BC265">
            <v>0.98243</v>
          </cell>
          <cell r="BD265">
            <v>8</v>
          </cell>
          <cell r="BE265">
            <v>2000</v>
          </cell>
          <cell r="BF265">
            <v>135130</v>
          </cell>
          <cell r="BG265">
            <v>135740</v>
          </cell>
          <cell r="BH265">
            <v>610</v>
          </cell>
          <cell r="BI265">
            <v>128094.4</v>
          </cell>
          <cell r="BJ265">
            <v>128696</v>
          </cell>
          <cell r="BK265">
            <v>601.600000000006</v>
          </cell>
          <cell r="BL265">
            <v>1.396</v>
          </cell>
          <cell r="BM265">
            <v>135740</v>
          </cell>
          <cell r="BN265">
            <v>140380</v>
          </cell>
          <cell r="BO265">
            <v>4640</v>
          </cell>
          <cell r="BP265">
            <v>128696</v>
          </cell>
          <cell r="BQ265">
            <v>133267</v>
          </cell>
          <cell r="BR265">
            <v>4571</v>
          </cell>
          <cell r="BS265">
            <v>1.51</v>
          </cell>
          <cell r="BT265">
            <v>1.453</v>
          </cell>
          <cell r="BU265">
            <v>-0.114</v>
          </cell>
          <cell r="BV265">
            <v>1.00114</v>
          </cell>
          <cell r="BW265">
            <v>5</v>
          </cell>
          <cell r="BX265">
            <v>2000</v>
          </cell>
          <cell r="BY265">
            <v>140500</v>
          </cell>
          <cell r="BZ265">
            <v>142500</v>
          </cell>
          <cell r="CA265">
            <v>2000</v>
          </cell>
          <cell r="CB265">
            <v>133267</v>
          </cell>
          <cell r="CC265">
            <v>135274.8</v>
          </cell>
          <cell r="CD265">
            <v>2007.79999999999</v>
          </cell>
          <cell r="CE265">
            <v>-0.388</v>
          </cell>
          <cell r="CF265">
            <v>142500</v>
          </cell>
          <cell r="CG265">
            <v>146910</v>
          </cell>
          <cell r="CH265">
            <v>4410</v>
          </cell>
          <cell r="CI265">
            <v>135274.8</v>
          </cell>
          <cell r="CJ265">
            <v>139695.2</v>
          </cell>
          <cell r="CK265">
            <v>4420.40000000002</v>
          </cell>
          <cell r="CL265">
            <v>-0.235</v>
          </cell>
        </row>
        <row r="266">
          <cell r="A266">
            <v>263</v>
          </cell>
          <cell r="B266" t="str">
            <v>011621</v>
          </cell>
        </row>
        <row r="266">
          <cell r="F266" t="str">
            <v>09</v>
          </cell>
          <cell r="G266" t="str">
            <v>08</v>
          </cell>
          <cell r="H266" t="str">
            <v>TRẦN NGỌC ÁNH</v>
          </cell>
          <cell r="I266" t="str">
            <v>NGUYỄN HẢI ĐĂNG</v>
          </cell>
          <cell r="J266" t="str">
            <v>Đồng hồ đo nước lạnh cơ khí</v>
          </cell>
          <cell r="K266" t="str">
            <v>DS-TRP</v>
          </cell>
        </row>
        <row r="266">
          <cell r="M266" t="str">
            <v>2033007816</v>
          </cell>
        </row>
        <row r="266">
          <cell r="O266" t="str">
            <v>Maddalena S.p.A - Ý</v>
          </cell>
          <cell r="P266">
            <v>32</v>
          </cell>
          <cell r="Q266">
            <v>10</v>
          </cell>
          <cell r="R266">
            <v>0.1</v>
          </cell>
          <cell r="S266">
            <v>0.0625</v>
          </cell>
          <cell r="T266">
            <v>2</v>
          </cell>
          <cell r="U266">
            <v>160</v>
          </cell>
          <cell r="V266">
            <v>0.05</v>
          </cell>
        </row>
        <row r="266">
          <cell r="Z266" t="str">
            <v>PDM 2485-2017</v>
          </cell>
          <cell r="AA266" t="str">
            <v>3A 599394</v>
          </cell>
          <cell r="AB266" t="str">
            <v>9/8/2024</v>
          </cell>
          <cell r="AC266" t="str">
            <v>31-8-2029</v>
          </cell>
          <cell r="AD266" t="str">
            <v>CÔNG TY CỔ PHẦN ĐẦU TƯ THƯƠNG MẠI XUẤT NHẬP KHẨU PHÚ THÁI</v>
          </cell>
          <cell r="AE266" t="str">
            <v>CÔNG TY CỔ PHẦN ĐẦU TƯ THƯƠNG MẠI XUẤT NHẬP KHẨU PHÚ THÁI</v>
          </cell>
        </row>
        <row r="266">
          <cell r="AG266" t="str">
            <v>PhuThai</v>
          </cell>
          <cell r="AH266">
            <v>29</v>
          </cell>
          <cell r="AI266">
            <v>66</v>
          </cell>
          <cell r="AJ266">
            <v>6</v>
          </cell>
          <cell r="AK266">
            <v>3.5</v>
          </cell>
          <cell r="AL266">
            <v>100.8</v>
          </cell>
          <cell r="AM266">
            <v>101.3</v>
          </cell>
          <cell r="AN266">
            <v>201.9</v>
          </cell>
          <cell r="AO266">
            <v>100.6</v>
          </cell>
          <cell r="AP266">
            <v>0</v>
          </cell>
          <cell r="AQ266">
            <v>99.2</v>
          </cell>
          <cell r="AR266">
            <v>99.2</v>
          </cell>
          <cell r="AS266">
            <v>1.411</v>
          </cell>
          <cell r="AT266">
            <v>201.9</v>
          </cell>
          <cell r="AU266">
            <v>302.3</v>
          </cell>
          <cell r="AV266">
            <v>100.4</v>
          </cell>
          <cell r="AW266">
            <v>0</v>
          </cell>
          <cell r="AX266">
            <v>99.1</v>
          </cell>
          <cell r="AY266">
            <v>99.1</v>
          </cell>
          <cell r="AZ266">
            <v>1.295</v>
          </cell>
          <cell r="BA266">
            <v>1.353</v>
          </cell>
          <cell r="BB266">
            <v>0.116</v>
          </cell>
          <cell r="BC266">
            <v>0.98647</v>
          </cell>
          <cell r="BD266">
            <v>0.1</v>
          </cell>
          <cell r="BE266">
            <v>9.94</v>
          </cell>
          <cell r="BF266">
            <v>306.7</v>
          </cell>
          <cell r="BG266">
            <v>316.7</v>
          </cell>
          <cell r="BH266">
            <v>10</v>
          </cell>
          <cell r="BI266">
            <v>0</v>
          </cell>
          <cell r="BJ266">
            <v>9.9</v>
          </cell>
          <cell r="BK266">
            <v>9.9</v>
          </cell>
          <cell r="BL266">
            <v>1.01</v>
          </cell>
          <cell r="BM266">
            <v>316.7</v>
          </cell>
          <cell r="BN266">
            <v>326.75</v>
          </cell>
          <cell r="BO266">
            <v>10.05</v>
          </cell>
          <cell r="BP266">
            <v>0</v>
          </cell>
          <cell r="BQ266">
            <v>10</v>
          </cell>
          <cell r="BR266">
            <v>10</v>
          </cell>
          <cell r="BS266">
            <v>0.5</v>
          </cell>
          <cell r="BT266">
            <v>0.755</v>
          </cell>
          <cell r="BU266">
            <v>0.51</v>
          </cell>
          <cell r="BV266">
            <v>0.9949</v>
          </cell>
          <cell r="BW266">
            <v>0.0625</v>
          </cell>
          <cell r="BX266">
            <v>9.96</v>
          </cell>
          <cell r="BY266">
            <v>329.35</v>
          </cell>
          <cell r="BZ266">
            <v>339.3</v>
          </cell>
          <cell r="CA266">
            <v>9.94999999999999</v>
          </cell>
          <cell r="CB266">
            <v>0</v>
          </cell>
          <cell r="CC266">
            <v>10.2</v>
          </cell>
          <cell r="CD266">
            <v>10.2</v>
          </cell>
          <cell r="CE266">
            <v>-2.451</v>
          </cell>
          <cell r="CF266">
            <v>339.3</v>
          </cell>
          <cell r="CG266">
            <v>349.4</v>
          </cell>
          <cell r="CH266">
            <v>10.1</v>
          </cell>
          <cell r="CI266">
            <v>0</v>
          </cell>
          <cell r="CJ266">
            <v>10.3</v>
          </cell>
          <cell r="CK266">
            <v>10.3</v>
          </cell>
          <cell r="CL266">
            <v>-1.942</v>
          </cell>
        </row>
        <row r="267">
          <cell r="A267">
            <v>264</v>
          </cell>
          <cell r="B267" t="str">
            <v>011622</v>
          </cell>
        </row>
        <row r="267">
          <cell r="F267" t="str">
            <v>09</v>
          </cell>
          <cell r="G267" t="str">
            <v>08</v>
          </cell>
          <cell r="H267" t="str">
            <v>TRẦN NGỌC ÁNH</v>
          </cell>
          <cell r="I267" t="str">
            <v>NGUYỄN HẢI ĐĂNG</v>
          </cell>
          <cell r="J267" t="str">
            <v>Đồng hồ đo nước lạnh cơ khí</v>
          </cell>
          <cell r="K267" t="str">
            <v>DS-TRP</v>
          </cell>
        </row>
        <row r="267">
          <cell r="M267" t="str">
            <v>2033007819</v>
          </cell>
        </row>
        <row r="267">
          <cell r="O267" t="str">
            <v>Maddalena S.p.A - Ý</v>
          </cell>
          <cell r="P267">
            <v>32</v>
          </cell>
          <cell r="Q267">
            <v>10</v>
          </cell>
          <cell r="R267">
            <v>0.1</v>
          </cell>
          <cell r="S267">
            <v>0.0625</v>
          </cell>
          <cell r="T267">
            <v>2</v>
          </cell>
          <cell r="U267">
            <v>160</v>
          </cell>
          <cell r="V267">
            <v>0.05</v>
          </cell>
        </row>
        <row r="267">
          <cell r="Z267" t="str">
            <v>PDM 2485-2017</v>
          </cell>
          <cell r="AA267" t="str">
            <v>3A 599395</v>
          </cell>
          <cell r="AB267" t="str">
            <v>9/8/2024</v>
          </cell>
          <cell r="AC267" t="str">
            <v>31-8-2029</v>
          </cell>
          <cell r="AD267" t="str">
            <v>CÔNG TY CỔ PHẦN ĐẦU TƯ THƯƠNG MẠI XUẤT NHẬP KHẨU PHÚ THÁI</v>
          </cell>
          <cell r="AE267" t="str">
            <v>CÔNG TY CỔ PHẦN ĐẦU TƯ THƯƠNG MẠI XUẤT NHẬP KHẨU PHÚ THÁI</v>
          </cell>
        </row>
        <row r="267">
          <cell r="AG267" t="str">
            <v>PhuThai</v>
          </cell>
          <cell r="AH267">
            <v>29</v>
          </cell>
          <cell r="AI267">
            <v>66</v>
          </cell>
          <cell r="AJ267">
            <v>6</v>
          </cell>
          <cell r="AK267">
            <v>3.5</v>
          </cell>
          <cell r="AL267">
            <v>101</v>
          </cell>
          <cell r="AM267">
            <v>91.6</v>
          </cell>
          <cell r="AN267">
            <v>193</v>
          </cell>
          <cell r="AO267">
            <v>101.4</v>
          </cell>
          <cell r="AP267">
            <v>0</v>
          </cell>
          <cell r="AQ267">
            <v>102.7</v>
          </cell>
          <cell r="AR267">
            <v>102.7</v>
          </cell>
          <cell r="AS267">
            <v>-1.266</v>
          </cell>
          <cell r="AT267">
            <v>193</v>
          </cell>
          <cell r="AU267">
            <v>294.2</v>
          </cell>
          <cell r="AV267">
            <v>101.2</v>
          </cell>
          <cell r="AW267">
            <v>0</v>
          </cell>
          <cell r="AX267">
            <v>102.8</v>
          </cell>
          <cell r="AY267">
            <v>102.8</v>
          </cell>
          <cell r="AZ267">
            <v>-1.581</v>
          </cell>
          <cell r="BA267">
            <v>-1.424</v>
          </cell>
          <cell r="BB267">
            <v>0.315</v>
          </cell>
          <cell r="BC267">
            <v>1.01424</v>
          </cell>
          <cell r="BD267">
            <v>0.1</v>
          </cell>
          <cell r="BE267">
            <v>10.08</v>
          </cell>
          <cell r="BF267">
            <v>296.9</v>
          </cell>
          <cell r="BG267">
            <v>306.95</v>
          </cell>
          <cell r="BH267">
            <v>10.05</v>
          </cell>
          <cell r="BI267">
            <v>0</v>
          </cell>
          <cell r="BJ267">
            <v>10.1</v>
          </cell>
          <cell r="BK267">
            <v>10.1</v>
          </cell>
          <cell r="BL267">
            <v>-0.495</v>
          </cell>
          <cell r="BM267">
            <v>306.95</v>
          </cell>
          <cell r="BN267">
            <v>317.05</v>
          </cell>
          <cell r="BO267">
            <v>10.1</v>
          </cell>
          <cell r="BP267">
            <v>0</v>
          </cell>
          <cell r="BQ267">
            <v>10.1</v>
          </cell>
          <cell r="BR267">
            <v>10.1</v>
          </cell>
          <cell r="BS267">
            <v>0</v>
          </cell>
          <cell r="BT267">
            <v>-0.248</v>
          </cell>
          <cell r="BU267">
            <v>-0.495</v>
          </cell>
          <cell r="BV267">
            <v>1.00495</v>
          </cell>
          <cell r="BW267">
            <v>0.0625</v>
          </cell>
          <cell r="BX267">
            <v>9.94</v>
          </cell>
          <cell r="BY267">
            <v>318.25</v>
          </cell>
          <cell r="BZ267">
            <v>328.3</v>
          </cell>
          <cell r="CA267">
            <v>10.05</v>
          </cell>
          <cell r="CB267">
            <v>0</v>
          </cell>
          <cell r="CC267">
            <v>10.1</v>
          </cell>
          <cell r="CD267">
            <v>10.1</v>
          </cell>
          <cell r="CE267">
            <v>-0.495</v>
          </cell>
          <cell r="CF267">
            <v>328.3</v>
          </cell>
          <cell r="CG267">
            <v>338.3</v>
          </cell>
          <cell r="CH267">
            <v>10</v>
          </cell>
          <cell r="CI267">
            <v>0</v>
          </cell>
          <cell r="CJ267">
            <v>10</v>
          </cell>
          <cell r="CK267">
            <v>10</v>
          </cell>
          <cell r="CL267">
            <v>0</v>
          </cell>
        </row>
        <row r="268">
          <cell r="A268">
            <v>265</v>
          </cell>
          <cell r="B268" t="str">
            <v>011623</v>
          </cell>
        </row>
        <row r="268">
          <cell r="F268" t="str">
            <v>09</v>
          </cell>
          <cell r="G268" t="str">
            <v>08</v>
          </cell>
          <cell r="H268" t="str">
            <v>TRẦN NGỌC ÁNH</v>
          </cell>
          <cell r="I268" t="str">
            <v>NGUYỄN HẢI ĐĂNG</v>
          </cell>
          <cell r="J268" t="str">
            <v>Đồng hồ đo nước lạnh cơ khí</v>
          </cell>
          <cell r="K268" t="str">
            <v>DS-TRP</v>
          </cell>
        </row>
        <row r="268">
          <cell r="M268" t="str">
            <v>2033007818</v>
          </cell>
        </row>
        <row r="268">
          <cell r="O268" t="str">
            <v>Maddalena S.p.A - Ý</v>
          </cell>
          <cell r="P268">
            <v>32</v>
          </cell>
          <cell r="Q268">
            <v>10</v>
          </cell>
          <cell r="R268">
            <v>0.1</v>
          </cell>
          <cell r="S268">
            <v>0.0625</v>
          </cell>
          <cell r="T268">
            <v>2</v>
          </cell>
          <cell r="U268">
            <v>160</v>
          </cell>
          <cell r="V268">
            <v>0.05</v>
          </cell>
        </row>
        <row r="268">
          <cell r="Z268" t="str">
            <v>PDM 2485-2017</v>
          </cell>
          <cell r="AA268" t="str">
            <v>3A 599396</v>
          </cell>
          <cell r="AB268" t="str">
            <v>9/8/2024</v>
          </cell>
          <cell r="AC268" t="str">
            <v>31-8-2029</v>
          </cell>
          <cell r="AD268" t="str">
            <v>CÔNG TY CỔ PHẦN ĐẦU TƯ THƯƠNG MẠI XUẤT NHẬP KHẨU PHÚ THÁI</v>
          </cell>
          <cell r="AE268" t="str">
            <v>CÔNG TY CỔ PHẦN ĐẦU TƯ THƯƠNG MẠI XUẤT NHẬP KHẨU PHÚ THÁI</v>
          </cell>
        </row>
        <row r="268">
          <cell r="AG268" t="str">
            <v>PhuThai</v>
          </cell>
          <cell r="AH268">
            <v>29</v>
          </cell>
          <cell r="AI268">
            <v>66</v>
          </cell>
          <cell r="AJ268">
            <v>6</v>
          </cell>
          <cell r="AK268">
            <v>3.5</v>
          </cell>
          <cell r="AL268">
            <v>100.2</v>
          </cell>
          <cell r="AM268">
            <v>75.2</v>
          </cell>
          <cell r="AN268">
            <v>175.6</v>
          </cell>
          <cell r="AO268">
            <v>100.4</v>
          </cell>
          <cell r="AP268">
            <v>0</v>
          </cell>
          <cell r="AQ268">
            <v>99.2</v>
          </cell>
          <cell r="AR268">
            <v>99.2</v>
          </cell>
          <cell r="AS268">
            <v>1.21</v>
          </cell>
          <cell r="AT268">
            <v>175.6</v>
          </cell>
          <cell r="AU268">
            <v>276.2</v>
          </cell>
          <cell r="AV268">
            <v>100.6</v>
          </cell>
          <cell r="AW268">
            <v>0</v>
          </cell>
          <cell r="AX268">
            <v>99.3</v>
          </cell>
          <cell r="AY268">
            <v>99.3</v>
          </cell>
          <cell r="AZ268">
            <v>1.292</v>
          </cell>
          <cell r="BA268">
            <v>1.251</v>
          </cell>
          <cell r="BB268">
            <v>-0.082</v>
          </cell>
          <cell r="BC268">
            <v>0.98749</v>
          </cell>
          <cell r="BD268">
            <v>0.1</v>
          </cell>
          <cell r="BE268">
            <v>10.06</v>
          </cell>
          <cell r="BF268">
            <v>278.15</v>
          </cell>
          <cell r="BG268">
            <v>288.15</v>
          </cell>
          <cell r="BH268">
            <v>10</v>
          </cell>
          <cell r="BI268">
            <v>0</v>
          </cell>
          <cell r="BJ268">
            <v>9.9</v>
          </cell>
          <cell r="BK268">
            <v>9.9</v>
          </cell>
          <cell r="BL268">
            <v>1.01</v>
          </cell>
          <cell r="BM268">
            <v>288.15</v>
          </cell>
          <cell r="BN268">
            <v>298.15</v>
          </cell>
          <cell r="BO268">
            <v>10</v>
          </cell>
          <cell r="BP268">
            <v>0</v>
          </cell>
          <cell r="BQ268">
            <v>9.9</v>
          </cell>
          <cell r="BR268">
            <v>9.9</v>
          </cell>
          <cell r="BS268">
            <v>1.01</v>
          </cell>
          <cell r="BT268">
            <v>1.01</v>
          </cell>
          <cell r="BU268">
            <v>0</v>
          </cell>
          <cell r="BV268">
            <v>1</v>
          </cell>
          <cell r="BW268">
            <v>0.0625</v>
          </cell>
          <cell r="BX268">
            <v>9.96</v>
          </cell>
          <cell r="BY268">
            <v>300.4</v>
          </cell>
          <cell r="BZ268">
            <v>310.5</v>
          </cell>
          <cell r="CA268">
            <v>10.1</v>
          </cell>
          <cell r="CB268">
            <v>0</v>
          </cell>
          <cell r="CC268">
            <v>10.6</v>
          </cell>
          <cell r="CD268">
            <v>10.6</v>
          </cell>
          <cell r="CE268">
            <v>-4.717</v>
          </cell>
          <cell r="CF268">
            <v>310.5</v>
          </cell>
          <cell r="CG268">
            <v>320.45</v>
          </cell>
          <cell r="CH268">
            <v>9.94999999999999</v>
          </cell>
          <cell r="CI268">
            <v>0</v>
          </cell>
          <cell r="CJ268">
            <v>10.4</v>
          </cell>
          <cell r="CK268">
            <v>10.4</v>
          </cell>
          <cell r="CL268">
            <v>-4.327</v>
          </cell>
        </row>
        <row r="269">
          <cell r="A269">
            <v>266</v>
          </cell>
          <cell r="B269" t="str">
            <v>011624</v>
          </cell>
        </row>
        <row r="269">
          <cell r="F269" t="str">
            <v>09</v>
          </cell>
          <cell r="G269" t="str">
            <v>08</v>
          </cell>
          <cell r="H269" t="str">
            <v>TRẦN NGỌC ÁNH</v>
          </cell>
          <cell r="I269" t="str">
            <v>NGUYỄN HẢI ĐĂNG</v>
          </cell>
          <cell r="J269" t="str">
            <v>Đồng hồ đo nước lạnh cơ khí</v>
          </cell>
          <cell r="K269" t="str">
            <v>DS-TRP</v>
          </cell>
        </row>
        <row r="269">
          <cell r="M269" t="str">
            <v>2033007814</v>
          </cell>
        </row>
        <row r="269">
          <cell r="O269" t="str">
            <v>Maddalena S.p.A - Ý</v>
          </cell>
          <cell r="P269">
            <v>32</v>
          </cell>
          <cell r="Q269">
            <v>10</v>
          </cell>
          <cell r="R269">
            <v>0.1</v>
          </cell>
          <cell r="S269">
            <v>0.0625</v>
          </cell>
          <cell r="T269">
            <v>2</v>
          </cell>
          <cell r="U269">
            <v>160</v>
          </cell>
          <cell r="V269">
            <v>0.05</v>
          </cell>
        </row>
        <row r="269">
          <cell r="Z269" t="str">
            <v>PDM 2485-2017</v>
          </cell>
          <cell r="AA269" t="str">
            <v>3A 599397</v>
          </cell>
          <cell r="AB269" t="str">
            <v>9/8/2024</v>
          </cell>
          <cell r="AC269" t="str">
            <v>31-8-2029</v>
          </cell>
          <cell r="AD269" t="str">
            <v>CÔNG TY CỔ PHẦN ĐẦU TƯ THƯƠNG MẠI XUẤT NHẬP KHẨU PHÚ THÁI</v>
          </cell>
          <cell r="AE269" t="str">
            <v>CÔNG TY CỔ PHẦN ĐẦU TƯ THƯƠNG MẠI XUẤT NHẬP KHẨU PHÚ THÁI</v>
          </cell>
        </row>
        <row r="269">
          <cell r="AG269" t="str">
            <v>PhuThai</v>
          </cell>
          <cell r="AH269">
            <v>29</v>
          </cell>
          <cell r="AI269">
            <v>66</v>
          </cell>
          <cell r="AJ269">
            <v>6</v>
          </cell>
          <cell r="AK269">
            <v>3.5</v>
          </cell>
          <cell r="AL269">
            <v>101.4</v>
          </cell>
          <cell r="AM269">
            <v>51.75</v>
          </cell>
          <cell r="AN269">
            <v>152.35</v>
          </cell>
          <cell r="AO269">
            <v>100.6</v>
          </cell>
          <cell r="AP269">
            <v>0</v>
          </cell>
          <cell r="AQ269">
            <v>100.1</v>
          </cell>
          <cell r="AR269">
            <v>100.1</v>
          </cell>
          <cell r="AS269">
            <v>0.5</v>
          </cell>
          <cell r="AT269">
            <v>152.35</v>
          </cell>
          <cell r="AU269">
            <v>252.35</v>
          </cell>
          <cell r="AV269">
            <v>100</v>
          </cell>
          <cell r="AW269">
            <v>0</v>
          </cell>
          <cell r="AX269">
            <v>99.6</v>
          </cell>
          <cell r="AY269">
            <v>99.6</v>
          </cell>
          <cell r="AZ269">
            <v>0.4</v>
          </cell>
          <cell r="BA269">
            <v>0.45</v>
          </cell>
          <cell r="BB269">
            <v>0.1</v>
          </cell>
          <cell r="BC269">
            <v>0.9955</v>
          </cell>
          <cell r="BD269">
            <v>0.1</v>
          </cell>
          <cell r="BE269">
            <v>10.06</v>
          </cell>
          <cell r="BF269">
            <v>255.25</v>
          </cell>
          <cell r="BG269">
            <v>265.3</v>
          </cell>
          <cell r="BH269">
            <v>10.05</v>
          </cell>
          <cell r="BI269">
            <v>0</v>
          </cell>
          <cell r="BJ269">
            <v>10.2</v>
          </cell>
          <cell r="BK269">
            <v>10.2</v>
          </cell>
          <cell r="BL269">
            <v>-1.471</v>
          </cell>
          <cell r="BM269">
            <v>265.3</v>
          </cell>
          <cell r="BN269">
            <v>275.4</v>
          </cell>
          <cell r="BO269">
            <v>10.1</v>
          </cell>
          <cell r="BP269">
            <v>0</v>
          </cell>
          <cell r="BQ269">
            <v>10.3</v>
          </cell>
          <cell r="BR269">
            <v>10.3</v>
          </cell>
          <cell r="BS269">
            <v>-1.942</v>
          </cell>
          <cell r="BT269">
            <v>-1.707</v>
          </cell>
          <cell r="BU269">
            <v>0.471</v>
          </cell>
          <cell r="BV269">
            <v>0.99529</v>
          </cell>
          <cell r="BW269">
            <v>0.0625</v>
          </cell>
          <cell r="BX269">
            <v>10</v>
          </cell>
          <cell r="BY269">
            <v>277.2</v>
          </cell>
          <cell r="BZ269">
            <v>287.15</v>
          </cell>
          <cell r="CA269">
            <v>9.94999999999999</v>
          </cell>
          <cell r="CB269">
            <v>0</v>
          </cell>
          <cell r="CC269">
            <v>10</v>
          </cell>
          <cell r="CD269">
            <v>10</v>
          </cell>
          <cell r="CE269">
            <v>-0.5</v>
          </cell>
          <cell r="CF269">
            <v>287.15</v>
          </cell>
          <cell r="CG269">
            <v>297.25</v>
          </cell>
          <cell r="CH269">
            <v>10.1</v>
          </cell>
          <cell r="CI269">
            <v>0</v>
          </cell>
          <cell r="CJ269">
            <v>10.2</v>
          </cell>
          <cell r="CK269">
            <v>10.2</v>
          </cell>
          <cell r="CL269">
            <v>-0.98</v>
          </cell>
        </row>
        <row r="270">
          <cell r="A270">
            <v>267</v>
          </cell>
          <cell r="B270" t="str">
            <v>011625</v>
          </cell>
        </row>
        <row r="270">
          <cell r="F270" t="str">
            <v>09</v>
          </cell>
          <cell r="G270" t="str">
            <v>08</v>
          </cell>
          <cell r="H270" t="str">
            <v>TRẦN NGỌC ÁNH</v>
          </cell>
          <cell r="I270" t="str">
            <v>NGUYỄN HẢI ĐĂNG</v>
          </cell>
          <cell r="J270" t="str">
            <v>Đồng hồ đo nước lạnh cơ khí</v>
          </cell>
          <cell r="K270" t="str">
            <v>DS-TRP</v>
          </cell>
        </row>
        <row r="270">
          <cell r="M270" t="str">
            <v>2033007813</v>
          </cell>
        </row>
        <row r="270">
          <cell r="O270" t="str">
            <v>Maddalena S.p.A - Ý</v>
          </cell>
          <cell r="P270">
            <v>32</v>
          </cell>
          <cell r="Q270">
            <v>10</v>
          </cell>
          <cell r="R270">
            <v>0.1</v>
          </cell>
          <cell r="S270">
            <v>0.0625</v>
          </cell>
          <cell r="T270">
            <v>2</v>
          </cell>
          <cell r="U270">
            <v>160</v>
          </cell>
          <cell r="V270">
            <v>0.05</v>
          </cell>
        </row>
        <row r="270">
          <cell r="Z270" t="str">
            <v>PDM 2485-2017</v>
          </cell>
          <cell r="AA270" t="str">
            <v>3A 599398</v>
          </cell>
          <cell r="AB270" t="str">
            <v>9/8/2024</v>
          </cell>
          <cell r="AC270" t="str">
            <v>31-8-2029</v>
          </cell>
          <cell r="AD270" t="str">
            <v>CÔNG TY CỔ PHẦN ĐẦU TƯ THƯƠNG MẠI XUẤT NHẬP KHẨU PHÚ THÁI</v>
          </cell>
          <cell r="AE270" t="str">
            <v>CÔNG TY CỔ PHẦN ĐẦU TƯ THƯƠNG MẠI XUẤT NHẬP KHẨU PHÚ THÁI</v>
          </cell>
        </row>
        <row r="270">
          <cell r="AG270" t="str">
            <v>PhuThai</v>
          </cell>
          <cell r="AH270">
            <v>29</v>
          </cell>
          <cell r="AI270">
            <v>66</v>
          </cell>
          <cell r="AJ270">
            <v>6</v>
          </cell>
          <cell r="AK270">
            <v>3.5</v>
          </cell>
          <cell r="AL270">
            <v>100.6</v>
          </cell>
          <cell r="AM270">
            <v>93.6</v>
          </cell>
          <cell r="AN270">
            <v>193.8</v>
          </cell>
          <cell r="AO270">
            <v>100.2</v>
          </cell>
          <cell r="AP270">
            <v>0</v>
          </cell>
          <cell r="AQ270">
            <v>100.2</v>
          </cell>
          <cell r="AR270">
            <v>100.2</v>
          </cell>
          <cell r="AS270">
            <v>0</v>
          </cell>
          <cell r="AT270">
            <v>193.8</v>
          </cell>
          <cell r="AU270">
            <v>293.6</v>
          </cell>
          <cell r="AV270">
            <v>99.8</v>
          </cell>
          <cell r="AW270">
            <v>0</v>
          </cell>
          <cell r="AX270">
            <v>100</v>
          </cell>
          <cell r="AY270">
            <v>100</v>
          </cell>
          <cell r="AZ270">
            <v>-0.2</v>
          </cell>
          <cell r="BA270">
            <v>-0.1</v>
          </cell>
          <cell r="BB270">
            <v>0.2</v>
          </cell>
          <cell r="BC270">
            <v>1.001</v>
          </cell>
          <cell r="BD270">
            <v>0.1</v>
          </cell>
          <cell r="BE270">
            <v>9.98</v>
          </cell>
          <cell r="BF270">
            <v>295.25</v>
          </cell>
          <cell r="BG270">
            <v>305.35</v>
          </cell>
          <cell r="BH270">
            <v>10.1</v>
          </cell>
          <cell r="BI270">
            <v>0</v>
          </cell>
          <cell r="BJ270">
            <v>10.2</v>
          </cell>
          <cell r="BK270">
            <v>10.2</v>
          </cell>
          <cell r="BL270">
            <v>-0.98</v>
          </cell>
          <cell r="BM270">
            <v>305.35</v>
          </cell>
          <cell r="BN270">
            <v>315.4</v>
          </cell>
          <cell r="BO270">
            <v>10.05</v>
          </cell>
          <cell r="BP270">
            <v>0</v>
          </cell>
          <cell r="BQ270">
            <v>10.1</v>
          </cell>
          <cell r="BR270">
            <v>10.1</v>
          </cell>
          <cell r="BS270">
            <v>-0.495</v>
          </cell>
          <cell r="BT270">
            <v>-0.738</v>
          </cell>
          <cell r="BU270">
            <v>-0.485</v>
          </cell>
          <cell r="BV270">
            <v>1.00485</v>
          </cell>
          <cell r="BW270">
            <v>0.0625</v>
          </cell>
          <cell r="BX270">
            <v>10.06</v>
          </cell>
          <cell r="BY270">
            <v>317.4</v>
          </cell>
          <cell r="BZ270">
            <v>327.35</v>
          </cell>
          <cell r="CA270">
            <v>9.94999999999999</v>
          </cell>
          <cell r="CB270">
            <v>0</v>
          </cell>
          <cell r="CC270">
            <v>10.2</v>
          </cell>
          <cell r="CD270">
            <v>10.2</v>
          </cell>
          <cell r="CE270">
            <v>-2.451</v>
          </cell>
          <cell r="CF270">
            <v>327.35</v>
          </cell>
          <cell r="CG270">
            <v>337.5</v>
          </cell>
          <cell r="CH270">
            <v>10.15</v>
          </cell>
          <cell r="CI270">
            <v>0</v>
          </cell>
          <cell r="CJ270">
            <v>10.4</v>
          </cell>
          <cell r="CK270">
            <v>10.4</v>
          </cell>
          <cell r="CL270">
            <v>-2.404</v>
          </cell>
        </row>
        <row r="271">
          <cell r="A271">
            <v>268</v>
          </cell>
          <cell r="B271" t="str">
            <v>011626</v>
          </cell>
        </row>
        <row r="271">
          <cell r="F271" t="str">
            <v>09</v>
          </cell>
          <cell r="G271" t="str">
            <v>08</v>
          </cell>
          <cell r="H271" t="str">
            <v>TRẦN NGỌC ÁNH</v>
          </cell>
          <cell r="I271" t="str">
            <v>NGUYỄN HẢI ĐĂNG</v>
          </cell>
          <cell r="J271" t="str">
            <v>Đồng hồ đo nước lạnh cơ khí</v>
          </cell>
          <cell r="K271" t="str">
            <v>DS-TRP</v>
          </cell>
        </row>
        <row r="271">
          <cell r="M271" t="str">
            <v>2033007812</v>
          </cell>
        </row>
        <row r="271">
          <cell r="O271" t="str">
            <v>Maddalena S.p.A - Ý</v>
          </cell>
          <cell r="P271">
            <v>32</v>
          </cell>
          <cell r="Q271">
            <v>10</v>
          </cell>
          <cell r="R271">
            <v>0.1</v>
          </cell>
          <cell r="S271">
            <v>0.0625</v>
          </cell>
          <cell r="T271">
            <v>2</v>
          </cell>
          <cell r="U271">
            <v>160</v>
          </cell>
          <cell r="V271">
            <v>0.05</v>
          </cell>
        </row>
        <row r="271">
          <cell r="Z271" t="str">
            <v>PDM 2485-2017</v>
          </cell>
          <cell r="AA271" t="str">
            <v>3A 599399</v>
          </cell>
          <cell r="AB271" t="str">
            <v>9/8/2024</v>
          </cell>
          <cell r="AC271" t="str">
            <v>31-8-2029</v>
          </cell>
          <cell r="AD271" t="str">
            <v>CÔNG TY CỔ PHẦN ĐẦU TƯ THƯƠNG MẠI XUẤT NHẬP KHẨU PHÚ THÁI</v>
          </cell>
          <cell r="AE271" t="str">
            <v>CÔNG TY CỔ PHẦN ĐẦU TƯ THƯƠNG MẠI XUẤT NHẬP KHẨU PHÚ THÁI</v>
          </cell>
        </row>
        <row r="271">
          <cell r="AG271" t="str">
            <v>PhuThai</v>
          </cell>
          <cell r="AH271">
            <v>29</v>
          </cell>
          <cell r="AI271">
            <v>66</v>
          </cell>
          <cell r="AJ271">
            <v>6</v>
          </cell>
          <cell r="AK271">
            <v>3.5</v>
          </cell>
          <cell r="AL271">
            <v>99.4</v>
          </cell>
          <cell r="AM271">
            <v>81.65</v>
          </cell>
          <cell r="AN271">
            <v>181.25</v>
          </cell>
          <cell r="AO271">
            <v>99.6</v>
          </cell>
          <cell r="AP271">
            <v>0</v>
          </cell>
          <cell r="AQ271">
            <v>100.2</v>
          </cell>
          <cell r="AR271">
            <v>100.2</v>
          </cell>
          <cell r="AS271">
            <v>-0.599</v>
          </cell>
          <cell r="AT271">
            <v>181.25</v>
          </cell>
          <cell r="AU271">
            <v>281.05</v>
          </cell>
          <cell r="AV271">
            <v>99.8</v>
          </cell>
          <cell r="AW271">
            <v>0</v>
          </cell>
          <cell r="AX271">
            <v>100.4</v>
          </cell>
          <cell r="AY271">
            <v>100.4</v>
          </cell>
          <cell r="AZ271">
            <v>-0.601</v>
          </cell>
          <cell r="BA271">
            <v>-0.6</v>
          </cell>
          <cell r="BB271">
            <v>0.002</v>
          </cell>
          <cell r="BC271">
            <v>1.006</v>
          </cell>
          <cell r="BD271">
            <v>0.1</v>
          </cell>
          <cell r="BE271">
            <v>9.96</v>
          </cell>
          <cell r="BF271">
            <v>285.25</v>
          </cell>
          <cell r="BG271">
            <v>295.25</v>
          </cell>
          <cell r="BH271">
            <v>10</v>
          </cell>
          <cell r="BI271">
            <v>0</v>
          </cell>
          <cell r="BJ271">
            <v>9.9</v>
          </cell>
          <cell r="BK271">
            <v>9.9</v>
          </cell>
          <cell r="BL271">
            <v>1.01</v>
          </cell>
          <cell r="BM271">
            <v>295.25</v>
          </cell>
          <cell r="BN271">
            <v>305.2</v>
          </cell>
          <cell r="BO271">
            <v>9.94999999999999</v>
          </cell>
          <cell r="BP271">
            <v>0</v>
          </cell>
          <cell r="BQ271">
            <v>9.9</v>
          </cell>
          <cell r="BR271">
            <v>9.9</v>
          </cell>
          <cell r="BS271">
            <v>0.505</v>
          </cell>
          <cell r="BT271">
            <v>0.758</v>
          </cell>
          <cell r="BU271">
            <v>0.505</v>
          </cell>
          <cell r="BV271">
            <v>0.99495</v>
          </cell>
          <cell r="BW271">
            <v>0.0625</v>
          </cell>
          <cell r="BX271">
            <v>10.06</v>
          </cell>
          <cell r="BY271">
            <v>306.55</v>
          </cell>
          <cell r="BZ271">
            <v>316.5</v>
          </cell>
          <cell r="CA271">
            <v>9.94999999999999</v>
          </cell>
          <cell r="CB271">
            <v>0</v>
          </cell>
          <cell r="CC271">
            <v>9.8</v>
          </cell>
          <cell r="CD271">
            <v>9.8</v>
          </cell>
          <cell r="CE271">
            <v>1.531</v>
          </cell>
          <cell r="CF271">
            <v>316.5</v>
          </cell>
          <cell r="CG271">
            <v>326.5</v>
          </cell>
          <cell r="CH271">
            <v>10</v>
          </cell>
          <cell r="CI271">
            <v>0</v>
          </cell>
          <cell r="CJ271">
            <v>9.8</v>
          </cell>
          <cell r="CK271">
            <v>9.8</v>
          </cell>
          <cell r="CL271">
            <v>2.041</v>
          </cell>
        </row>
        <row r="272">
          <cell r="A272">
            <v>269</v>
          </cell>
          <cell r="B272" t="str">
            <v>011627</v>
          </cell>
        </row>
        <row r="272">
          <cell r="F272" t="str">
            <v>09</v>
          </cell>
          <cell r="G272" t="str">
            <v>08</v>
          </cell>
          <cell r="H272" t="str">
            <v>TRẦN NGỌC ÁNH</v>
          </cell>
          <cell r="I272" t="str">
            <v>NGUYỄN HẢI ĐĂNG</v>
          </cell>
          <cell r="J272" t="str">
            <v>Đồng hồ đo nước lạnh cơ khí</v>
          </cell>
          <cell r="K272" t="str">
            <v>DS-TRP</v>
          </cell>
        </row>
        <row r="272">
          <cell r="M272" t="str">
            <v>2033007811</v>
          </cell>
        </row>
        <row r="272">
          <cell r="O272" t="str">
            <v>Maddalena S.p.A - Ý</v>
          </cell>
          <cell r="P272">
            <v>32</v>
          </cell>
          <cell r="Q272">
            <v>10</v>
          </cell>
          <cell r="R272">
            <v>0.1</v>
          </cell>
          <cell r="S272">
            <v>0.0625</v>
          </cell>
          <cell r="T272">
            <v>2</v>
          </cell>
          <cell r="U272">
            <v>160</v>
          </cell>
          <cell r="V272">
            <v>0.05</v>
          </cell>
        </row>
        <row r="272">
          <cell r="Z272" t="str">
            <v>PDM 2485-2017</v>
          </cell>
          <cell r="AA272" t="str">
            <v>3A 599400</v>
          </cell>
          <cell r="AB272" t="str">
            <v>9/8/2024</v>
          </cell>
          <cell r="AC272" t="str">
            <v>31-8-2029</v>
          </cell>
          <cell r="AD272" t="str">
            <v>CÔNG TY CỔ PHẦN ĐẦU TƯ THƯƠNG MẠI XUẤT NHẬP KHẨU PHÚ THÁI</v>
          </cell>
          <cell r="AE272" t="str">
            <v>CÔNG TY CỔ PHẦN ĐẦU TƯ THƯƠNG MẠI XUẤT NHẬP KHẨU PHÚ THÁI</v>
          </cell>
        </row>
        <row r="272">
          <cell r="AG272" t="str">
            <v>PhuThai</v>
          </cell>
          <cell r="AH272">
            <v>29</v>
          </cell>
          <cell r="AI272">
            <v>66</v>
          </cell>
          <cell r="AJ272">
            <v>6</v>
          </cell>
          <cell r="AK272">
            <v>3.5</v>
          </cell>
          <cell r="AL272">
            <v>101.4</v>
          </cell>
          <cell r="AM272">
            <v>119.5</v>
          </cell>
          <cell r="AN272">
            <v>218.9</v>
          </cell>
          <cell r="AO272">
            <v>99.4</v>
          </cell>
          <cell r="AP272">
            <v>0</v>
          </cell>
          <cell r="AQ272">
            <v>99.8</v>
          </cell>
          <cell r="AR272">
            <v>99.8</v>
          </cell>
          <cell r="AS272">
            <v>-0.401</v>
          </cell>
          <cell r="AT272">
            <v>218.9</v>
          </cell>
          <cell r="AU272">
            <v>318.5</v>
          </cell>
          <cell r="AV272">
            <v>99.6</v>
          </cell>
          <cell r="AW272">
            <v>0</v>
          </cell>
          <cell r="AX272">
            <v>100.1</v>
          </cell>
          <cell r="AY272">
            <v>100.1</v>
          </cell>
          <cell r="AZ272">
            <v>-0.502</v>
          </cell>
          <cell r="BA272">
            <v>-0.452</v>
          </cell>
          <cell r="BB272">
            <v>0.101</v>
          </cell>
          <cell r="BC272">
            <v>1.00452</v>
          </cell>
          <cell r="BD272">
            <v>0.1</v>
          </cell>
          <cell r="BE272">
            <v>10.1</v>
          </cell>
          <cell r="BF272">
            <v>320.8</v>
          </cell>
          <cell r="BG272">
            <v>330.8</v>
          </cell>
          <cell r="BH272">
            <v>10</v>
          </cell>
          <cell r="BI272">
            <v>0</v>
          </cell>
          <cell r="BJ272">
            <v>9.9</v>
          </cell>
          <cell r="BK272">
            <v>9.9</v>
          </cell>
          <cell r="BL272">
            <v>1.01</v>
          </cell>
          <cell r="BM272">
            <v>330.8</v>
          </cell>
          <cell r="BN272">
            <v>340.85</v>
          </cell>
          <cell r="BO272">
            <v>10.05</v>
          </cell>
          <cell r="BP272">
            <v>0</v>
          </cell>
          <cell r="BQ272">
            <v>10</v>
          </cell>
          <cell r="BR272">
            <v>10</v>
          </cell>
          <cell r="BS272">
            <v>0.5</v>
          </cell>
          <cell r="BT272">
            <v>0.755</v>
          </cell>
          <cell r="BU272">
            <v>0.51</v>
          </cell>
          <cell r="BV272">
            <v>0.9949</v>
          </cell>
          <cell r="BW272">
            <v>0.0625</v>
          </cell>
          <cell r="BX272">
            <v>10.1</v>
          </cell>
          <cell r="BY272">
            <v>343.2</v>
          </cell>
          <cell r="BZ272">
            <v>353.3</v>
          </cell>
          <cell r="CA272">
            <v>10.1</v>
          </cell>
          <cell r="CB272">
            <v>0</v>
          </cell>
          <cell r="CC272">
            <v>10</v>
          </cell>
          <cell r="CD272">
            <v>10</v>
          </cell>
          <cell r="CE272">
            <v>1</v>
          </cell>
          <cell r="CF272">
            <v>353.3</v>
          </cell>
          <cell r="CG272">
            <v>363.45</v>
          </cell>
          <cell r="CH272">
            <v>10.15</v>
          </cell>
          <cell r="CI272">
            <v>0</v>
          </cell>
          <cell r="CJ272">
            <v>10</v>
          </cell>
          <cell r="CK272">
            <v>10</v>
          </cell>
          <cell r="CL272">
            <v>1.5</v>
          </cell>
        </row>
        <row r="273">
          <cell r="A273">
            <v>270</v>
          </cell>
          <cell r="B273" t="str">
            <v>011628</v>
          </cell>
        </row>
        <row r="273">
          <cell r="F273" t="str">
            <v>09</v>
          </cell>
          <cell r="G273" t="str">
            <v>08</v>
          </cell>
          <cell r="H273" t="str">
            <v>TRẦN NGỌC ÁNH</v>
          </cell>
          <cell r="I273" t="str">
            <v>NGUYỄN HẢI ĐĂNG</v>
          </cell>
          <cell r="J273" t="str">
            <v>Đồng hồ đo nước lạnh cơ khí</v>
          </cell>
          <cell r="K273" t="str">
            <v>DS-TRP</v>
          </cell>
        </row>
        <row r="273">
          <cell r="M273" t="str">
            <v>2033007820</v>
          </cell>
        </row>
        <row r="273">
          <cell r="O273" t="str">
            <v>Maddalena S.p.A - Ý</v>
          </cell>
          <cell r="P273">
            <v>32</v>
          </cell>
          <cell r="Q273">
            <v>10</v>
          </cell>
          <cell r="R273">
            <v>0.1</v>
          </cell>
          <cell r="S273">
            <v>0.0625</v>
          </cell>
          <cell r="T273">
            <v>2</v>
          </cell>
          <cell r="U273">
            <v>160</v>
          </cell>
          <cell r="V273">
            <v>0.05</v>
          </cell>
        </row>
        <row r="273">
          <cell r="Z273" t="str">
            <v>PDM 2485-2017</v>
          </cell>
          <cell r="AA273" t="str">
            <v>3A 599401</v>
          </cell>
          <cell r="AB273" t="str">
            <v>9/8/2024</v>
          </cell>
          <cell r="AC273" t="str">
            <v>31-8-2029</v>
          </cell>
          <cell r="AD273" t="str">
            <v>CÔNG TY CỔ PHẦN ĐẦU TƯ THƯƠNG MẠI XUẤT NHẬP KHẨU PHÚ THÁI</v>
          </cell>
          <cell r="AE273" t="str">
            <v>CÔNG TY CỔ PHẦN ĐẦU TƯ THƯƠNG MẠI XUẤT NHẬP KHẨU PHÚ THÁI</v>
          </cell>
        </row>
        <row r="273">
          <cell r="AG273" t="str">
            <v>PhuThai</v>
          </cell>
          <cell r="AH273">
            <v>29</v>
          </cell>
          <cell r="AI273">
            <v>66</v>
          </cell>
          <cell r="AJ273">
            <v>6</v>
          </cell>
          <cell r="AK273">
            <v>3.5</v>
          </cell>
          <cell r="AL273">
            <v>101</v>
          </cell>
          <cell r="AM273">
            <v>64.1</v>
          </cell>
          <cell r="AN273">
            <v>165.5</v>
          </cell>
          <cell r="AO273">
            <v>101.4</v>
          </cell>
          <cell r="AP273">
            <v>0</v>
          </cell>
          <cell r="AQ273">
            <v>102.8</v>
          </cell>
          <cell r="AR273">
            <v>102.8</v>
          </cell>
          <cell r="AS273">
            <v>-1.362</v>
          </cell>
          <cell r="AT273">
            <v>165.5</v>
          </cell>
          <cell r="AU273">
            <v>265.5</v>
          </cell>
          <cell r="AV273">
            <v>100</v>
          </cell>
          <cell r="AW273">
            <v>0</v>
          </cell>
          <cell r="AX273">
            <v>101.4</v>
          </cell>
          <cell r="AY273">
            <v>101.4</v>
          </cell>
          <cell r="AZ273">
            <v>-1.4</v>
          </cell>
          <cell r="BA273">
            <v>-1.381</v>
          </cell>
          <cell r="BB273">
            <v>0.038</v>
          </cell>
          <cell r="BC273">
            <v>1.01381</v>
          </cell>
          <cell r="BD273">
            <v>0.1</v>
          </cell>
          <cell r="BE273">
            <v>10</v>
          </cell>
          <cell r="BF273">
            <v>269.35</v>
          </cell>
          <cell r="BG273">
            <v>279.4</v>
          </cell>
          <cell r="BH273">
            <v>10.05</v>
          </cell>
          <cell r="BI273">
            <v>0</v>
          </cell>
          <cell r="BJ273">
            <v>10.2</v>
          </cell>
          <cell r="BK273">
            <v>10.2</v>
          </cell>
          <cell r="BL273">
            <v>-1.471</v>
          </cell>
          <cell r="BM273">
            <v>279.4</v>
          </cell>
          <cell r="BN273">
            <v>289.5</v>
          </cell>
          <cell r="BO273">
            <v>10.1</v>
          </cell>
          <cell r="BP273">
            <v>0</v>
          </cell>
          <cell r="BQ273">
            <v>10.2</v>
          </cell>
          <cell r="BR273">
            <v>10.2</v>
          </cell>
          <cell r="BS273">
            <v>-0.98</v>
          </cell>
          <cell r="BT273">
            <v>-1.226</v>
          </cell>
          <cell r="BU273">
            <v>-0.491</v>
          </cell>
          <cell r="BV273">
            <v>1.00491</v>
          </cell>
          <cell r="BW273">
            <v>0.0625</v>
          </cell>
          <cell r="BX273">
            <v>10.04</v>
          </cell>
          <cell r="BY273">
            <v>290.85</v>
          </cell>
          <cell r="BZ273">
            <v>300.95</v>
          </cell>
          <cell r="CA273">
            <v>10.1</v>
          </cell>
          <cell r="CB273">
            <v>0</v>
          </cell>
          <cell r="CC273">
            <v>10.5</v>
          </cell>
          <cell r="CD273">
            <v>10.5</v>
          </cell>
          <cell r="CE273">
            <v>-3.81</v>
          </cell>
          <cell r="CF273">
            <v>300.95</v>
          </cell>
          <cell r="CG273">
            <v>311.1</v>
          </cell>
          <cell r="CH273">
            <v>10.15</v>
          </cell>
          <cell r="CI273">
            <v>0</v>
          </cell>
          <cell r="CJ273">
            <v>10.5</v>
          </cell>
          <cell r="CK273">
            <v>10.5</v>
          </cell>
          <cell r="CL273">
            <v>-3.333</v>
          </cell>
        </row>
        <row r="274">
          <cell r="A274">
            <v>271</v>
          </cell>
          <cell r="B274" t="str">
            <v>011629</v>
          </cell>
        </row>
        <row r="274">
          <cell r="F274" t="str">
            <v>09</v>
          </cell>
          <cell r="G274" t="str">
            <v>08</v>
          </cell>
          <cell r="H274" t="str">
            <v>TRẦN NGỌC ÁNH</v>
          </cell>
          <cell r="I274" t="str">
            <v>NGUYỄN HẢI ĐĂNG</v>
          </cell>
          <cell r="J274" t="str">
            <v>Đồng hồ đo nước lạnh cơ khí</v>
          </cell>
          <cell r="K274" t="str">
            <v>DS-TRP</v>
          </cell>
        </row>
        <row r="274">
          <cell r="M274" t="str">
            <v>2033007801</v>
          </cell>
        </row>
        <row r="274">
          <cell r="O274" t="str">
            <v>Maddalena S.p.A - Ý</v>
          </cell>
          <cell r="P274">
            <v>32</v>
          </cell>
          <cell r="Q274">
            <v>10</v>
          </cell>
          <cell r="R274">
            <v>0.1</v>
          </cell>
          <cell r="S274">
            <v>0.0625</v>
          </cell>
          <cell r="T274">
            <v>2</v>
          </cell>
          <cell r="U274">
            <v>160</v>
          </cell>
          <cell r="V274">
            <v>0.05</v>
          </cell>
        </row>
        <row r="274">
          <cell r="Z274" t="str">
            <v>PDM 2485-2017</v>
          </cell>
          <cell r="AA274" t="str">
            <v>3A 599402</v>
          </cell>
          <cell r="AB274" t="str">
            <v>9/8/2024</v>
          </cell>
          <cell r="AC274" t="str">
            <v>31-8-2029</v>
          </cell>
          <cell r="AD274" t="str">
            <v>CÔNG TY CỔ PHẦN ĐẦU TƯ THƯƠNG MẠI XUẤT NHẬP KHẨU PHÚ THÁI</v>
          </cell>
          <cell r="AE274" t="str">
            <v>CÔNG TY CỔ PHẦN ĐẦU TƯ THƯƠNG MẠI XUẤT NHẬP KHẨU PHÚ THÁI</v>
          </cell>
        </row>
        <row r="274">
          <cell r="AG274" t="str">
            <v>PhuThai</v>
          </cell>
          <cell r="AH274">
            <v>29</v>
          </cell>
          <cell r="AI274">
            <v>66</v>
          </cell>
          <cell r="AJ274">
            <v>6</v>
          </cell>
          <cell r="AK274">
            <v>3.5</v>
          </cell>
          <cell r="AL274">
            <v>101.4</v>
          </cell>
          <cell r="AM274">
            <v>13</v>
          </cell>
          <cell r="AN274">
            <v>114.2</v>
          </cell>
          <cell r="AO274">
            <v>101.2</v>
          </cell>
          <cell r="AP274">
            <v>0</v>
          </cell>
          <cell r="AQ274">
            <v>101</v>
          </cell>
          <cell r="AR274">
            <v>101</v>
          </cell>
          <cell r="AS274">
            <v>0.198</v>
          </cell>
          <cell r="AT274">
            <v>114.2</v>
          </cell>
          <cell r="AU274">
            <v>213.8</v>
          </cell>
          <cell r="AV274">
            <v>99.6</v>
          </cell>
          <cell r="AW274">
            <v>0</v>
          </cell>
          <cell r="AX274">
            <v>99.5</v>
          </cell>
          <cell r="AY274">
            <v>99.5</v>
          </cell>
          <cell r="AZ274">
            <v>0.1</v>
          </cell>
          <cell r="BA274">
            <v>0.149</v>
          </cell>
          <cell r="BB274">
            <v>0.098</v>
          </cell>
          <cell r="BC274">
            <v>0.99851</v>
          </cell>
          <cell r="BD274">
            <v>0.1</v>
          </cell>
          <cell r="BE274">
            <v>10.04</v>
          </cell>
          <cell r="BF274">
            <v>215.9</v>
          </cell>
          <cell r="BG274">
            <v>225.9</v>
          </cell>
          <cell r="BH274">
            <v>10</v>
          </cell>
          <cell r="BI274">
            <v>0</v>
          </cell>
          <cell r="BJ274">
            <v>10.2</v>
          </cell>
          <cell r="BK274">
            <v>10.2</v>
          </cell>
          <cell r="BL274">
            <v>-1.961</v>
          </cell>
          <cell r="BM274">
            <v>225.9</v>
          </cell>
          <cell r="BN274">
            <v>235.95</v>
          </cell>
          <cell r="BO274">
            <v>10.05</v>
          </cell>
          <cell r="BP274">
            <v>0</v>
          </cell>
          <cell r="BQ274">
            <v>10.3</v>
          </cell>
          <cell r="BR274">
            <v>10.3</v>
          </cell>
          <cell r="BS274">
            <v>-2.427</v>
          </cell>
          <cell r="BT274">
            <v>-2.194</v>
          </cell>
          <cell r="BU274">
            <v>0.466</v>
          </cell>
          <cell r="BV274">
            <v>0.99534</v>
          </cell>
          <cell r="BW274">
            <v>0.0625</v>
          </cell>
          <cell r="BX274">
            <v>10.06</v>
          </cell>
          <cell r="BY274">
            <v>237.3</v>
          </cell>
          <cell r="BZ274">
            <v>247.25</v>
          </cell>
          <cell r="CA274">
            <v>9.94999999999999</v>
          </cell>
          <cell r="CB274">
            <v>0</v>
          </cell>
          <cell r="CC274">
            <v>9.9</v>
          </cell>
          <cell r="CD274">
            <v>9.9</v>
          </cell>
          <cell r="CE274">
            <v>0.505</v>
          </cell>
          <cell r="CF274">
            <v>247.25</v>
          </cell>
          <cell r="CG274">
            <v>257.2</v>
          </cell>
          <cell r="CH274">
            <v>9.94999999999999</v>
          </cell>
          <cell r="CI274">
            <v>0</v>
          </cell>
          <cell r="CJ274">
            <v>9.9</v>
          </cell>
          <cell r="CK274">
            <v>9.9</v>
          </cell>
          <cell r="CL274">
            <v>0.505</v>
          </cell>
        </row>
        <row r="275">
          <cell r="A275">
            <v>272</v>
          </cell>
          <cell r="B275" t="str">
            <v>011630</v>
          </cell>
        </row>
        <row r="275">
          <cell r="F275" t="str">
            <v>09</v>
          </cell>
          <cell r="G275" t="str">
            <v>08</v>
          </cell>
          <cell r="H275" t="str">
            <v>TRẦN NGỌC ÁNH</v>
          </cell>
          <cell r="I275" t="str">
            <v>NGUYỄN HẢI ĐĂNG</v>
          </cell>
          <cell r="J275" t="str">
            <v>Đồng hồ đo nước lạnh cơ khí</v>
          </cell>
          <cell r="K275" t="str">
            <v>DS-TRP</v>
          </cell>
        </row>
        <row r="275">
          <cell r="M275" t="str">
            <v>2033007802</v>
          </cell>
        </row>
        <row r="275">
          <cell r="O275" t="str">
            <v>Maddalena S.p.A - Ý</v>
          </cell>
          <cell r="P275">
            <v>32</v>
          </cell>
          <cell r="Q275">
            <v>10</v>
          </cell>
          <cell r="R275">
            <v>0.1</v>
          </cell>
          <cell r="S275">
            <v>0.0625</v>
          </cell>
          <cell r="T275">
            <v>2</v>
          </cell>
          <cell r="U275">
            <v>160</v>
          </cell>
          <cell r="V275">
            <v>0.05</v>
          </cell>
        </row>
        <row r="275">
          <cell r="Z275" t="str">
            <v>PDM 2485-2017</v>
          </cell>
          <cell r="AA275" t="str">
            <v>3A 599403</v>
          </cell>
          <cell r="AB275" t="str">
            <v>9/8/2024</v>
          </cell>
          <cell r="AC275" t="str">
            <v>31-8-2029</v>
          </cell>
          <cell r="AD275" t="str">
            <v>CÔNG TY CỔ PHẦN ĐẦU TƯ THƯƠNG MẠI XUẤT NHẬP KHẨU PHÚ THÁI</v>
          </cell>
          <cell r="AE275" t="str">
            <v>CÔNG TY CỔ PHẦN ĐẦU TƯ THƯƠNG MẠI XUẤT NHẬP KHẨU PHÚ THÁI</v>
          </cell>
        </row>
        <row r="275">
          <cell r="AG275" t="str">
            <v>PhuThai</v>
          </cell>
          <cell r="AH275">
            <v>29</v>
          </cell>
          <cell r="AI275">
            <v>66</v>
          </cell>
          <cell r="AJ275">
            <v>6</v>
          </cell>
          <cell r="AK275">
            <v>3.5</v>
          </cell>
          <cell r="AL275">
            <v>100.6</v>
          </cell>
          <cell r="AM275">
            <v>97</v>
          </cell>
          <cell r="AN275">
            <v>196.4</v>
          </cell>
          <cell r="AO275">
            <v>99.4</v>
          </cell>
          <cell r="AP275">
            <v>0</v>
          </cell>
          <cell r="AQ275">
            <v>98.9</v>
          </cell>
          <cell r="AR275">
            <v>98.9</v>
          </cell>
          <cell r="AS275">
            <v>0.506</v>
          </cell>
          <cell r="AT275">
            <v>196.4</v>
          </cell>
          <cell r="AU275">
            <v>296.8</v>
          </cell>
          <cell r="AV275">
            <v>100.4</v>
          </cell>
          <cell r="AW275">
            <v>0</v>
          </cell>
          <cell r="AX275">
            <v>99.8</v>
          </cell>
          <cell r="AY275">
            <v>99.8</v>
          </cell>
          <cell r="AZ275">
            <v>0.598</v>
          </cell>
          <cell r="BA275">
            <v>0.552</v>
          </cell>
          <cell r="BB275">
            <v>-0.092</v>
          </cell>
          <cell r="BC275">
            <v>0.99448</v>
          </cell>
          <cell r="BD275">
            <v>0.1</v>
          </cell>
          <cell r="BE275">
            <v>10.08</v>
          </cell>
          <cell r="BF275">
            <v>299.9</v>
          </cell>
          <cell r="BG275">
            <v>309.9</v>
          </cell>
          <cell r="BH275">
            <v>10</v>
          </cell>
          <cell r="BI275">
            <v>0</v>
          </cell>
          <cell r="BJ275">
            <v>9.9</v>
          </cell>
          <cell r="BK275">
            <v>9.9</v>
          </cell>
          <cell r="BL275">
            <v>1.01</v>
          </cell>
          <cell r="BM275">
            <v>309.9</v>
          </cell>
          <cell r="BN275">
            <v>319.9</v>
          </cell>
          <cell r="BO275">
            <v>10</v>
          </cell>
          <cell r="BP275">
            <v>0</v>
          </cell>
          <cell r="BQ275">
            <v>9.9</v>
          </cell>
          <cell r="BR275">
            <v>9.9</v>
          </cell>
          <cell r="BS275">
            <v>1.01</v>
          </cell>
          <cell r="BT275">
            <v>1.01</v>
          </cell>
          <cell r="BU275">
            <v>0</v>
          </cell>
          <cell r="BV275">
            <v>1</v>
          </cell>
          <cell r="BW275">
            <v>0.0625</v>
          </cell>
          <cell r="BX275">
            <v>9.98</v>
          </cell>
          <cell r="BY275">
            <v>322.35</v>
          </cell>
          <cell r="BZ275">
            <v>332.35</v>
          </cell>
          <cell r="CA275">
            <v>10</v>
          </cell>
          <cell r="CB275">
            <v>0</v>
          </cell>
          <cell r="CC275">
            <v>10</v>
          </cell>
          <cell r="CD275">
            <v>10</v>
          </cell>
          <cell r="CE275">
            <v>0</v>
          </cell>
          <cell r="CF275">
            <v>332.35</v>
          </cell>
          <cell r="CG275">
            <v>342.4</v>
          </cell>
          <cell r="CH275">
            <v>10.05</v>
          </cell>
          <cell r="CI275">
            <v>0</v>
          </cell>
          <cell r="CJ275">
            <v>10</v>
          </cell>
          <cell r="CK275">
            <v>10</v>
          </cell>
          <cell r="CL275">
            <v>0.5</v>
          </cell>
        </row>
        <row r="276">
          <cell r="A276">
            <v>273</v>
          </cell>
          <cell r="B276" t="str">
            <v>011631</v>
          </cell>
        </row>
        <row r="276">
          <cell r="F276" t="str">
            <v>09</v>
          </cell>
          <cell r="G276" t="str">
            <v>08</v>
          </cell>
          <cell r="H276" t="str">
            <v>TRẦN NGỌC ÁNH</v>
          </cell>
          <cell r="I276" t="str">
            <v>NGUYỄN HẢI ĐĂNG</v>
          </cell>
          <cell r="J276" t="str">
            <v>Đồng hồ đo nước lạnh cơ khí</v>
          </cell>
          <cell r="K276" t="str">
            <v>DS-TRP</v>
          </cell>
        </row>
        <row r="276">
          <cell r="M276" t="str">
            <v>2033007803</v>
          </cell>
        </row>
        <row r="276">
          <cell r="O276" t="str">
            <v>Maddalena S.p.A - Ý</v>
          </cell>
          <cell r="P276">
            <v>32</v>
          </cell>
          <cell r="Q276">
            <v>10</v>
          </cell>
          <cell r="R276">
            <v>0.1</v>
          </cell>
          <cell r="S276">
            <v>0.0625</v>
          </cell>
          <cell r="T276">
            <v>2</v>
          </cell>
          <cell r="U276">
            <v>160</v>
          </cell>
          <cell r="V276">
            <v>0.05</v>
          </cell>
        </row>
        <row r="276">
          <cell r="Z276" t="str">
            <v>PDM 2485-2017</v>
          </cell>
          <cell r="AA276" t="str">
            <v>3A 599404</v>
          </cell>
          <cell r="AB276" t="str">
            <v>9/8/2024</v>
          </cell>
          <cell r="AC276" t="str">
            <v>31-8-2029</v>
          </cell>
          <cell r="AD276" t="str">
            <v>CÔNG TY CỔ PHẦN ĐẦU TƯ THƯƠNG MẠI XUẤT NHẬP KHẨU PHÚ THÁI</v>
          </cell>
          <cell r="AE276" t="str">
            <v>CÔNG TY CỔ PHẦN ĐẦU TƯ THƯƠNG MẠI XUẤT NHẬP KHẨU PHÚ THÁI</v>
          </cell>
        </row>
        <row r="276">
          <cell r="AG276" t="str">
            <v>PhuThai</v>
          </cell>
          <cell r="AH276">
            <v>29</v>
          </cell>
          <cell r="AI276">
            <v>66</v>
          </cell>
          <cell r="AJ276">
            <v>6</v>
          </cell>
          <cell r="AK276">
            <v>3.5</v>
          </cell>
          <cell r="AL276">
            <v>99.6</v>
          </cell>
          <cell r="AM276">
            <v>13.6</v>
          </cell>
          <cell r="AN276">
            <v>114.8</v>
          </cell>
          <cell r="AO276">
            <v>101.2</v>
          </cell>
          <cell r="AP276">
            <v>0</v>
          </cell>
          <cell r="AQ276">
            <v>100.7</v>
          </cell>
          <cell r="AR276">
            <v>100.7</v>
          </cell>
          <cell r="AS276">
            <v>0.497</v>
          </cell>
          <cell r="AT276">
            <v>114.8</v>
          </cell>
          <cell r="AU276">
            <v>215</v>
          </cell>
          <cell r="AV276">
            <v>100.2</v>
          </cell>
          <cell r="AW276">
            <v>0</v>
          </cell>
          <cell r="AX276">
            <v>99.8</v>
          </cell>
          <cell r="AY276">
            <v>99.8</v>
          </cell>
          <cell r="AZ276">
            <v>0.399</v>
          </cell>
          <cell r="BA276">
            <v>0.448</v>
          </cell>
          <cell r="BB276">
            <v>0.098</v>
          </cell>
          <cell r="BC276">
            <v>0.99552</v>
          </cell>
          <cell r="BD276">
            <v>0.1</v>
          </cell>
          <cell r="BE276">
            <v>10</v>
          </cell>
          <cell r="BF276">
            <v>218.4</v>
          </cell>
          <cell r="BG276">
            <v>228.4</v>
          </cell>
          <cell r="BH276">
            <v>10</v>
          </cell>
          <cell r="BI276">
            <v>0</v>
          </cell>
          <cell r="BJ276">
            <v>10.2</v>
          </cell>
          <cell r="BK276">
            <v>10.2</v>
          </cell>
          <cell r="BL276">
            <v>-1.961</v>
          </cell>
          <cell r="BM276">
            <v>228.4</v>
          </cell>
          <cell r="BN276">
            <v>238.4</v>
          </cell>
          <cell r="BO276">
            <v>10</v>
          </cell>
          <cell r="BP276">
            <v>0</v>
          </cell>
          <cell r="BQ276">
            <v>10.2</v>
          </cell>
          <cell r="BR276">
            <v>10.2</v>
          </cell>
          <cell r="BS276">
            <v>-1.961</v>
          </cell>
          <cell r="BT276">
            <v>-1.961</v>
          </cell>
          <cell r="BU276">
            <v>0</v>
          </cell>
          <cell r="BV276">
            <v>1</v>
          </cell>
          <cell r="BW276">
            <v>0.0625</v>
          </cell>
          <cell r="BX276">
            <v>10.08</v>
          </cell>
          <cell r="BY276">
            <v>240.55</v>
          </cell>
          <cell r="BZ276">
            <v>250.55</v>
          </cell>
          <cell r="CA276">
            <v>10</v>
          </cell>
          <cell r="CB276">
            <v>0</v>
          </cell>
          <cell r="CC276">
            <v>10.3</v>
          </cell>
          <cell r="CD276">
            <v>10.3</v>
          </cell>
          <cell r="CE276">
            <v>-2.913</v>
          </cell>
          <cell r="CF276">
            <v>250.55</v>
          </cell>
          <cell r="CG276">
            <v>260.5</v>
          </cell>
          <cell r="CH276">
            <v>9.94999999999999</v>
          </cell>
          <cell r="CI276">
            <v>0</v>
          </cell>
          <cell r="CJ276">
            <v>10.2</v>
          </cell>
          <cell r="CK276">
            <v>10.2</v>
          </cell>
          <cell r="CL276">
            <v>-2.451</v>
          </cell>
        </row>
        <row r="277">
          <cell r="A277">
            <v>274</v>
          </cell>
          <cell r="B277" t="str">
            <v>011632</v>
          </cell>
        </row>
        <row r="277">
          <cell r="F277" t="str">
            <v>09</v>
          </cell>
          <cell r="G277" t="str">
            <v>08</v>
          </cell>
          <cell r="H277" t="str">
            <v>TRẦN NGỌC ÁNH</v>
          </cell>
          <cell r="I277" t="str">
            <v>NGUYỄN HẢI ĐĂNG</v>
          </cell>
          <cell r="J277" t="str">
            <v>Đồng hồ đo nước lạnh cơ khí</v>
          </cell>
          <cell r="K277" t="str">
            <v>DS-TRP</v>
          </cell>
        </row>
        <row r="277">
          <cell r="M277" t="str">
            <v>2033007805</v>
          </cell>
        </row>
        <row r="277">
          <cell r="O277" t="str">
            <v>Maddalena S.p.A - Ý</v>
          </cell>
          <cell r="P277">
            <v>32</v>
          </cell>
          <cell r="Q277">
            <v>10</v>
          </cell>
          <cell r="R277">
            <v>0.1</v>
          </cell>
          <cell r="S277">
            <v>0.0625</v>
          </cell>
          <cell r="T277">
            <v>2</v>
          </cell>
          <cell r="U277">
            <v>160</v>
          </cell>
          <cell r="V277">
            <v>0.05</v>
          </cell>
        </row>
        <row r="277">
          <cell r="Z277" t="str">
            <v>PDM 2485-2017</v>
          </cell>
          <cell r="AA277" t="str">
            <v>3A 599405</v>
          </cell>
          <cell r="AB277" t="str">
            <v>9/8/2024</v>
          </cell>
          <cell r="AC277" t="str">
            <v>31-8-2029</v>
          </cell>
          <cell r="AD277" t="str">
            <v>CÔNG TY CỔ PHẦN ĐẦU TƯ THƯƠNG MẠI XUẤT NHẬP KHẨU PHÚ THÁI</v>
          </cell>
          <cell r="AE277" t="str">
            <v>CÔNG TY CỔ PHẦN ĐẦU TƯ THƯƠNG MẠI XUẤT NHẬP KHẨU PHÚ THÁI</v>
          </cell>
        </row>
        <row r="277">
          <cell r="AG277" t="str">
            <v>PhuThai</v>
          </cell>
          <cell r="AH277">
            <v>29</v>
          </cell>
          <cell r="AI277">
            <v>66</v>
          </cell>
          <cell r="AJ277">
            <v>6</v>
          </cell>
          <cell r="AK277">
            <v>3.5</v>
          </cell>
          <cell r="AL277">
            <v>99.8</v>
          </cell>
          <cell r="AM277">
            <v>35.85</v>
          </cell>
          <cell r="AN277">
            <v>136.25</v>
          </cell>
          <cell r="AO277">
            <v>100.4</v>
          </cell>
          <cell r="AP277">
            <v>0</v>
          </cell>
          <cell r="AQ277">
            <v>99.8</v>
          </cell>
          <cell r="AR277">
            <v>99.8</v>
          </cell>
          <cell r="AS277">
            <v>0.601</v>
          </cell>
          <cell r="AT277">
            <v>136.25</v>
          </cell>
          <cell r="AU277">
            <v>236.25</v>
          </cell>
          <cell r="AV277">
            <v>100</v>
          </cell>
          <cell r="AW277">
            <v>0</v>
          </cell>
          <cell r="AX277">
            <v>99.4</v>
          </cell>
          <cell r="AY277">
            <v>99.4</v>
          </cell>
          <cell r="AZ277">
            <v>0.6</v>
          </cell>
          <cell r="BA277">
            <v>0.601</v>
          </cell>
          <cell r="BB277">
            <v>0.001</v>
          </cell>
          <cell r="BC277">
            <v>0.99399</v>
          </cell>
          <cell r="BD277">
            <v>0.1</v>
          </cell>
          <cell r="BE277">
            <v>9.96</v>
          </cell>
          <cell r="BF277">
            <v>241.1</v>
          </cell>
          <cell r="BG277">
            <v>251.25</v>
          </cell>
          <cell r="BH277">
            <v>10.15</v>
          </cell>
          <cell r="BI277">
            <v>0</v>
          </cell>
          <cell r="BJ277">
            <v>10.3</v>
          </cell>
          <cell r="BK277">
            <v>10.3</v>
          </cell>
          <cell r="BL277">
            <v>-1.456</v>
          </cell>
          <cell r="BM277">
            <v>251.25</v>
          </cell>
          <cell r="BN277">
            <v>261.35</v>
          </cell>
          <cell r="BO277">
            <v>10.1</v>
          </cell>
          <cell r="BP277">
            <v>0</v>
          </cell>
          <cell r="BQ277">
            <v>10.3</v>
          </cell>
          <cell r="BR277">
            <v>10.3</v>
          </cell>
          <cell r="BS277">
            <v>-1.942</v>
          </cell>
          <cell r="BT277">
            <v>-1.699</v>
          </cell>
          <cell r="BU277">
            <v>0.486</v>
          </cell>
          <cell r="BV277">
            <v>0.99514</v>
          </cell>
          <cell r="BW277">
            <v>0.0625</v>
          </cell>
          <cell r="BX277">
            <v>10.08</v>
          </cell>
          <cell r="BY277">
            <v>262.6</v>
          </cell>
          <cell r="BZ277">
            <v>272.6</v>
          </cell>
          <cell r="CA277">
            <v>10</v>
          </cell>
          <cell r="CB277">
            <v>0</v>
          </cell>
          <cell r="CC277">
            <v>10.4</v>
          </cell>
          <cell r="CD277">
            <v>10.4</v>
          </cell>
          <cell r="CE277">
            <v>-3.846</v>
          </cell>
          <cell r="CF277">
            <v>272.6</v>
          </cell>
          <cell r="CG277">
            <v>282.6</v>
          </cell>
          <cell r="CH277">
            <v>10</v>
          </cell>
          <cell r="CI277">
            <v>0</v>
          </cell>
          <cell r="CJ277">
            <v>10.4</v>
          </cell>
          <cell r="CK277">
            <v>10.4</v>
          </cell>
          <cell r="CL277">
            <v>-3.846</v>
          </cell>
        </row>
        <row r="278">
          <cell r="A278">
            <v>275</v>
          </cell>
          <cell r="B278" t="str">
            <v>011633</v>
          </cell>
        </row>
        <row r="278">
          <cell r="F278" t="str">
            <v>09</v>
          </cell>
          <cell r="G278" t="str">
            <v>08</v>
          </cell>
          <cell r="H278" t="str">
            <v>TRẦN NGỌC ÁNH</v>
          </cell>
          <cell r="I278" t="str">
            <v>NGUYỄN HẢI ĐĂNG</v>
          </cell>
          <cell r="J278" t="str">
            <v>Đồng hồ đo nước lạnh cơ khí</v>
          </cell>
          <cell r="K278" t="str">
            <v>DS-TRP</v>
          </cell>
        </row>
        <row r="278">
          <cell r="M278" t="str">
            <v>2033007804</v>
          </cell>
        </row>
        <row r="278">
          <cell r="O278" t="str">
            <v>Maddalena S.p.A - Ý</v>
          </cell>
          <cell r="P278">
            <v>32</v>
          </cell>
          <cell r="Q278">
            <v>10</v>
          </cell>
          <cell r="R278">
            <v>0.1</v>
          </cell>
          <cell r="S278">
            <v>0.0625</v>
          </cell>
          <cell r="T278">
            <v>2</v>
          </cell>
          <cell r="U278">
            <v>160</v>
          </cell>
          <cell r="V278">
            <v>0.05</v>
          </cell>
        </row>
        <row r="278">
          <cell r="Z278" t="str">
            <v>PDM 2485-2017</v>
          </cell>
          <cell r="AA278" t="str">
            <v>3A 599406</v>
          </cell>
          <cell r="AB278" t="str">
            <v>9/8/2024</v>
          </cell>
          <cell r="AC278" t="str">
            <v>31-8-2029</v>
          </cell>
          <cell r="AD278" t="str">
            <v>CÔNG TY CỔ PHẦN ĐẦU TƯ THƯƠNG MẠI XUẤT NHẬP KHẨU PHÚ THÁI</v>
          </cell>
          <cell r="AE278" t="str">
            <v>CÔNG TY CỔ PHẦN ĐẦU TƯ THƯƠNG MẠI XUẤT NHẬP KHẨU PHÚ THÁI</v>
          </cell>
        </row>
        <row r="278">
          <cell r="AG278" t="str">
            <v>PhuThai</v>
          </cell>
          <cell r="AH278">
            <v>29</v>
          </cell>
          <cell r="AI278">
            <v>66</v>
          </cell>
          <cell r="AJ278">
            <v>6</v>
          </cell>
          <cell r="AK278">
            <v>3.5</v>
          </cell>
          <cell r="AL278">
            <v>100.4</v>
          </cell>
          <cell r="AM278">
            <v>101.5</v>
          </cell>
          <cell r="AN278">
            <v>202.3</v>
          </cell>
          <cell r="AO278">
            <v>100.8</v>
          </cell>
          <cell r="AP278">
            <v>0</v>
          </cell>
          <cell r="AQ278">
            <v>99.4</v>
          </cell>
          <cell r="AR278">
            <v>99.4</v>
          </cell>
          <cell r="AS278">
            <v>1.408</v>
          </cell>
          <cell r="AT278">
            <v>202.3</v>
          </cell>
          <cell r="AU278">
            <v>302.1</v>
          </cell>
          <cell r="AV278">
            <v>99.8</v>
          </cell>
          <cell r="AW278">
            <v>0</v>
          </cell>
          <cell r="AX278">
            <v>98.6</v>
          </cell>
          <cell r="AY278">
            <v>98.6</v>
          </cell>
          <cell r="AZ278">
            <v>1.202</v>
          </cell>
          <cell r="BA278">
            <v>1.305</v>
          </cell>
          <cell r="BB278">
            <v>0.206</v>
          </cell>
          <cell r="BC278">
            <v>0.98695</v>
          </cell>
          <cell r="BD278">
            <v>0.1</v>
          </cell>
          <cell r="BE278">
            <v>9.98</v>
          </cell>
          <cell r="BF278">
            <v>305</v>
          </cell>
          <cell r="BG278">
            <v>314.95</v>
          </cell>
          <cell r="BH278">
            <v>9.94999999999999</v>
          </cell>
          <cell r="BI278">
            <v>0</v>
          </cell>
          <cell r="BJ278">
            <v>10</v>
          </cell>
          <cell r="BK278">
            <v>10</v>
          </cell>
          <cell r="BL278">
            <v>-0.5</v>
          </cell>
          <cell r="BM278">
            <v>314.95</v>
          </cell>
          <cell r="BN278">
            <v>325.05</v>
          </cell>
          <cell r="BO278">
            <v>10.1</v>
          </cell>
          <cell r="BP278">
            <v>0</v>
          </cell>
          <cell r="BQ278">
            <v>10.1</v>
          </cell>
          <cell r="BR278">
            <v>10.1</v>
          </cell>
          <cell r="BS278">
            <v>0</v>
          </cell>
          <cell r="BT278">
            <v>-0.25</v>
          </cell>
          <cell r="BU278">
            <v>-0.5</v>
          </cell>
          <cell r="BV278">
            <v>1.005</v>
          </cell>
          <cell r="BW278">
            <v>0.0625</v>
          </cell>
          <cell r="BX278">
            <v>10.02</v>
          </cell>
          <cell r="BY278">
            <v>328.1</v>
          </cell>
          <cell r="BZ278">
            <v>338.2</v>
          </cell>
          <cell r="CA278">
            <v>10.1</v>
          </cell>
          <cell r="CB278">
            <v>0</v>
          </cell>
          <cell r="CC278">
            <v>10.5</v>
          </cell>
          <cell r="CD278">
            <v>10.5</v>
          </cell>
          <cell r="CE278">
            <v>-3.81</v>
          </cell>
          <cell r="CF278">
            <v>338.2</v>
          </cell>
          <cell r="CG278">
            <v>348.3</v>
          </cell>
          <cell r="CH278">
            <v>10.1</v>
          </cell>
          <cell r="CI278">
            <v>0</v>
          </cell>
          <cell r="CJ278">
            <v>10.5</v>
          </cell>
          <cell r="CK278">
            <v>10.5</v>
          </cell>
          <cell r="CL278">
            <v>-3.81</v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</sheetData>
      <sheetData sheetId="1">
        <row r="2">
          <cell r="AU2" t="str">
            <v>Ký hiệu</v>
          </cell>
          <cell r="AV2" t="str">
            <v>Quy trình</v>
          </cell>
          <cell r="AW2" t="str">
            <v>Chuẩn được sử dụng</v>
          </cell>
        </row>
        <row r="3">
          <cell r="AT3">
            <v>1</v>
          </cell>
          <cell r="AU3" t="str">
            <v>FMS - PP - 01</v>
          </cell>
          <cell r="AV3" t="str">
            <v>Đồng hồ đo khí - Quy trình Hiệu chuẩn </v>
          </cell>
          <cell r="AW3" t="str">
            <v>Đồng hồ chuẩn và hệ thống đo khí</v>
          </cell>
        </row>
        <row r="4">
          <cell r="AT4">
            <v>2</v>
          </cell>
          <cell r="AU4" t="str">
            <v>FMS - PP - 02</v>
          </cell>
          <cell r="AV4" t="str">
            <v>Đồng hồ đo chất lỏng - Quy trình Hiệu chuẩn</v>
          </cell>
          <cell r="AW4" t="str">
            <v>Đồng hồ chuẩn đo nước và bình chuẩn</v>
          </cell>
        </row>
        <row r="5">
          <cell r="AT5">
            <v>3</v>
          </cell>
          <cell r="AU5" t="str">
            <v>FMS - PP - 05</v>
          </cell>
          <cell r="AV5" t="str">
            <v>Lưu lượng kế chất lỏng - Quy trình Hiệu chuẩn</v>
          </cell>
          <cell r="AW5" t="str">
            <v>Hệ thống chuẩn về lưu lượng chất lỏng</v>
          </cell>
        </row>
        <row r="6">
          <cell r="AT6">
            <v>4</v>
          </cell>
          <cell r="AU6" t="str">
            <v>FMS - PP - 06</v>
          </cell>
          <cell r="AV6" t="str">
            <v>Hiệu chuẩn thiết bị đo Lưu lượng trong kênh hở</v>
          </cell>
        </row>
        <row r="7">
          <cell r="AT7">
            <v>5</v>
          </cell>
          <cell r="AU7" t="str">
            <v>ĐLVN 12 : 2011</v>
          </cell>
          <cell r="AV7" t="str">
            <v>Ca đong, bình đong, thùng đong – Quy trình Kiểm định</v>
          </cell>
        </row>
        <row r="8">
          <cell r="AT8">
            <v>6</v>
          </cell>
          <cell r="AU8" t="str">
            <v>ĐLVN 17 : 2017</v>
          </cell>
          <cell r="AV8" t="str">
            <v>Đồng hồ đo nước – Quy trình Kiểm định</v>
          </cell>
          <cell r="AW8" t="str">
            <v>Đồng hồ chuẩn đo nước và bình chuẩn</v>
          </cell>
        </row>
        <row r="9">
          <cell r="AT9">
            <v>7</v>
          </cell>
          <cell r="AU9" t="str">
            <v>ĐLVN 28 : 1998</v>
          </cell>
          <cell r="AV9" t="str">
            <v>Bể trụ đứng – Quy trình lập bảng dung tích</v>
          </cell>
        </row>
        <row r="10">
          <cell r="AT10">
            <v>8</v>
          </cell>
          <cell r="AU10" t="str">
            <v>ĐLVN 29 : 2008</v>
          </cell>
          <cell r="AV10" t="str">
            <v>Bể trụ ngang – Quy trình lập bảng dung tích</v>
          </cell>
        </row>
        <row r="11">
          <cell r="AT11">
            <v>9</v>
          </cell>
          <cell r="AU11" t="str">
            <v>ĐLVN 76 : 2001</v>
          </cell>
          <cell r="AV11" t="str">
            <v>Áp kế, chân không kế kiểu lò xo và hiện số - Quy trình Hiệu chuẩn</v>
          </cell>
          <cell r="AW11" t="str">
            <v>Áp kế chuẩn Fluke 717/700P29</v>
          </cell>
        </row>
        <row r="12">
          <cell r="AT12">
            <v>10</v>
          </cell>
          <cell r="AU12" t="str">
            <v>ĐLVN 112 : 2002</v>
          </cell>
          <cell r="AV12" t="str">
            <v>Thiết bị chuyển đổi áp suất – Quy trình Hiệu chuẩn</v>
          </cell>
        </row>
        <row r="13">
          <cell r="AT13">
            <v>11</v>
          </cell>
          <cell r="AU13" t="str">
            <v>ĐLVN 137 : 2004</v>
          </cell>
          <cell r="AV13" t="str">
            <v>Nhiệt kế thủy tinh chất lỏng – Quy trình Hiệu chuẩn</v>
          </cell>
          <cell r="AW13" t="str">
            <v>Fluke 1521</v>
          </cell>
        </row>
        <row r="14">
          <cell r="AT14">
            <v>12</v>
          </cell>
          <cell r="AU14" t="str">
            <v>ĐLVN 138 : 2004</v>
          </cell>
          <cell r="AV14" t="str">
            <v>Nhiệt kế chỉ thị hiện số và tương tự - Quy trình Hiệu chuẩn</v>
          </cell>
          <cell r="AW14" t="str">
            <v>Fluke 1521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5"/>
  <sheetViews>
    <sheetView tabSelected="1" zoomScale="115" zoomScaleNormal="115" workbookViewId="0">
      <selection activeCell="AD11" sqref="AD11"/>
    </sheetView>
  </sheetViews>
  <sheetFormatPr defaultColWidth="1.85714285714286" defaultRowHeight="19.5" customHeight="1"/>
  <cols>
    <col min="1" max="1" width="1.85714285714286" style="51" customWidth="1"/>
    <col min="2" max="14" width="2.57142857142857" style="51" customWidth="1"/>
    <col min="15" max="17" width="3" style="51" customWidth="1"/>
    <col min="18" max="27" width="2.57142857142857" style="51" customWidth="1"/>
    <col min="28" max="30" width="3.14285714285714" style="51" customWidth="1"/>
    <col min="31" max="39" width="2.57142857142857" style="51" customWidth="1"/>
    <col min="40" max="40" width="8.28571428571429" style="51" hidden="1" customWidth="1"/>
    <col min="41" max="44" width="4.14285714285714" style="51" hidden="1" customWidth="1"/>
    <col min="45" max="45" width="4.14285714285714" style="53" hidden="1" customWidth="1"/>
    <col min="46" max="46" width="3.28571428571429" style="51" hidden="1" customWidth="1"/>
    <col min="47" max="47" width="17.4285714285714" style="51" hidden="1" customWidth="1"/>
    <col min="48" max="48" width="59.8571428571429" style="51" hidden="1" customWidth="1"/>
    <col min="49" max="49" width="34.8571428571429" style="51" hidden="1" customWidth="1"/>
    <col min="50" max="50" width="10.8571428571429" style="51" hidden="1" customWidth="1"/>
    <col min="51" max="51" width="7.71428571428571" style="51" hidden="1" customWidth="1"/>
    <col min="52" max="52" width="7.28571428571429" style="51" hidden="1" customWidth="1"/>
    <col min="53" max="74" width="1.85714285714286" style="51" hidden="1" customWidth="1"/>
    <col min="75" max="84" width="2.57142857142857" style="51" hidden="1" customWidth="1"/>
    <col min="85" max="111" width="1.85714285714286" style="51" hidden="1" customWidth="1"/>
    <col min="112" max="121" width="2.57142857142857" style="51" hidden="1" customWidth="1"/>
    <col min="122" max="16384" width="1.85714285714286" style="51" hidden="1" customWidth="1"/>
  </cols>
  <sheetData>
    <row r="1" s="51" customFormat="1" ht="7.5" customHeight="1" spans="1:49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131"/>
      <c r="AO1" s="132"/>
      <c r="AP1" s="132"/>
      <c r="AQ1" s="132"/>
      <c r="AR1" s="132"/>
      <c r="AS1" s="168"/>
      <c r="AT1" s="168"/>
      <c r="AU1" s="168"/>
      <c r="AV1" s="132"/>
      <c r="AW1" s="132"/>
    </row>
    <row r="2" s="51" customFormat="1" customHeight="1" spans="2:51"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62"/>
      <c r="AN2" s="131"/>
      <c r="AO2" s="169"/>
      <c r="AP2" s="169"/>
      <c r="AQ2" s="169"/>
      <c r="AR2" s="169"/>
      <c r="AS2" s="170"/>
      <c r="AT2" s="171"/>
      <c r="AU2" s="172"/>
      <c r="AV2" s="172"/>
      <c r="AW2" s="172"/>
      <c r="AX2" s="62"/>
      <c r="AY2" s="62"/>
    </row>
    <row r="3" s="51" customFormat="1" customHeight="1" spans="2:51">
      <c r="B3" s="54" t="s">
        <v>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62"/>
      <c r="AN3" s="132"/>
      <c r="AO3" s="132"/>
      <c r="AP3" s="132"/>
      <c r="AQ3" s="132"/>
      <c r="AR3" s="132"/>
      <c r="AS3" s="168"/>
      <c r="AT3" s="173"/>
      <c r="AU3" s="174"/>
      <c r="AV3" s="134"/>
      <c r="AW3" s="134"/>
      <c r="AX3" s="62"/>
      <c r="AY3" s="62"/>
    </row>
    <row r="4" s="51" customFormat="1" customHeight="1" spans="40:49">
      <c r="AN4" s="132"/>
      <c r="AO4" s="132"/>
      <c r="AP4" s="132"/>
      <c r="AQ4" s="132"/>
      <c r="AR4" s="132"/>
      <c r="AS4" s="168"/>
      <c r="AT4" s="173"/>
      <c r="AU4" s="174"/>
      <c r="AV4" s="134"/>
      <c r="AW4" s="134"/>
    </row>
    <row r="5" s="51" customFormat="1" customHeight="1" spans="2:51">
      <c r="B5" s="51" t="s">
        <v>2</v>
      </c>
      <c r="H5" s="55" t="s">
        <v>3</v>
      </c>
      <c r="I5" s="55"/>
      <c r="AM5" s="133"/>
      <c r="AN5" s="134"/>
      <c r="AO5" s="134"/>
      <c r="AP5" s="134"/>
      <c r="AQ5" s="134"/>
      <c r="AR5" s="134"/>
      <c r="AS5" s="175"/>
      <c r="AT5" s="173"/>
      <c r="AU5" s="174"/>
      <c r="AV5" s="134"/>
      <c r="AW5" s="134"/>
      <c r="AX5" s="133"/>
      <c r="AY5" s="133"/>
    </row>
    <row r="6" s="51" customFormat="1" customHeight="1" spans="2:51">
      <c r="B6" s="51" t="s">
        <v>4</v>
      </c>
      <c r="H6" s="51" t="s">
        <v>3</v>
      </c>
      <c r="AM6" s="133"/>
      <c r="AN6" s="134"/>
      <c r="AO6" s="134"/>
      <c r="AP6" s="134"/>
      <c r="AQ6" s="134"/>
      <c r="AR6" s="134"/>
      <c r="AS6" s="175"/>
      <c r="AT6" s="176"/>
      <c r="AU6" s="174"/>
      <c r="AV6" s="134"/>
      <c r="AW6" s="134"/>
      <c r="AX6" s="133"/>
      <c r="AY6" s="133"/>
    </row>
    <row r="7" s="51" customFormat="1" customHeight="1" spans="2:51">
      <c r="B7" s="51" t="s">
        <v>5</v>
      </c>
      <c r="H7" s="51" t="s">
        <v>3</v>
      </c>
      <c r="Y7" s="51" t="s">
        <v>6</v>
      </c>
      <c r="AA7" s="51" t="s">
        <v>3</v>
      </c>
      <c r="AN7" s="132"/>
      <c r="AO7" s="132"/>
      <c r="AP7" s="132"/>
      <c r="AQ7" s="132"/>
      <c r="AR7" s="132"/>
      <c r="AS7" s="168"/>
      <c r="AT7" s="173"/>
      <c r="AU7" s="174"/>
      <c r="AV7" s="134"/>
      <c r="AW7" s="134"/>
      <c r="AY7" s="62"/>
    </row>
    <row r="8" s="51" customFormat="1" customHeight="1" spans="8:51">
      <c r="H8" s="51" t="s">
        <v>3</v>
      </c>
      <c r="AA8" s="51" t="s">
        <v>3</v>
      </c>
      <c r="AM8" s="62"/>
      <c r="AN8" s="132"/>
      <c r="AO8" s="132"/>
      <c r="AP8" s="132"/>
      <c r="AQ8" s="132"/>
      <c r="AR8" s="132"/>
      <c r="AS8" s="168"/>
      <c r="AT8" s="173"/>
      <c r="AU8" s="174"/>
      <c r="AV8" s="134"/>
      <c r="AW8" s="134"/>
      <c r="AY8" s="135"/>
    </row>
    <row r="9" s="51" customFormat="1" customHeight="1" spans="2:49">
      <c r="B9" s="56" t="s">
        <v>7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195" t="s">
        <v>8</v>
      </c>
      <c r="N9" s="63" t="s">
        <v>9</v>
      </c>
      <c r="O9" s="63"/>
      <c r="P9" s="63"/>
      <c r="Q9" s="63"/>
      <c r="R9" s="63"/>
      <c r="S9" s="63"/>
      <c r="T9" s="63"/>
      <c r="U9" s="63"/>
      <c r="V9" s="63"/>
      <c r="W9" s="56"/>
      <c r="X9" s="63"/>
      <c r="Y9" s="117" t="s">
        <v>10</v>
      </c>
      <c r="Z9" s="98"/>
      <c r="AA9" s="98"/>
      <c r="AB9" s="63" t="s">
        <v>11</v>
      </c>
      <c r="AC9" s="56"/>
      <c r="AD9" s="56"/>
      <c r="AE9" s="63"/>
      <c r="AF9" s="63"/>
      <c r="AM9" s="135"/>
      <c r="AN9" s="132"/>
      <c r="AO9" s="132"/>
      <c r="AP9" s="132"/>
      <c r="AQ9" s="132"/>
      <c r="AR9" s="132"/>
      <c r="AS9" s="168"/>
      <c r="AT9" s="173"/>
      <c r="AU9" s="174"/>
      <c r="AV9" s="134"/>
      <c r="AW9" s="134"/>
    </row>
    <row r="10" s="51" customFormat="1" customHeight="1" spans="2:49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195" t="s">
        <v>8</v>
      </c>
      <c r="N10" s="63" t="s">
        <v>12</v>
      </c>
      <c r="O10" s="63"/>
      <c r="P10" s="63"/>
      <c r="Q10" s="63"/>
      <c r="R10" s="63"/>
      <c r="S10" s="63"/>
      <c r="T10" s="63"/>
      <c r="U10" s="63"/>
      <c r="V10" s="63"/>
      <c r="W10" s="56"/>
      <c r="X10" s="117"/>
      <c r="Y10" s="98"/>
      <c r="Z10" s="98"/>
      <c r="AA10" s="98"/>
      <c r="AB10" s="63" t="s">
        <v>13</v>
      </c>
      <c r="AC10" s="63"/>
      <c r="AD10" s="56"/>
      <c r="AE10" s="63"/>
      <c r="AF10" s="63"/>
      <c r="AM10" s="135"/>
      <c r="AN10" s="132"/>
      <c r="AO10" s="132"/>
      <c r="AP10" s="132"/>
      <c r="AQ10" s="132"/>
      <c r="AR10" s="132"/>
      <c r="AS10" s="168"/>
      <c r="AT10" s="173"/>
      <c r="AU10" s="174"/>
      <c r="AV10" s="134"/>
      <c r="AW10" s="134"/>
    </row>
    <row r="11" s="51" customFormat="1" customHeight="1" spans="2:49">
      <c r="B11" s="56"/>
      <c r="C11" s="56"/>
      <c r="D11" s="56"/>
      <c r="E11" s="56"/>
      <c r="M11" s="98"/>
      <c r="N11" s="99"/>
      <c r="O11" s="57"/>
      <c r="P11" s="57"/>
      <c r="Q11" s="57"/>
      <c r="R11" s="57"/>
      <c r="S11" s="57"/>
      <c r="T11" s="56"/>
      <c r="U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35"/>
      <c r="AN11" s="132"/>
      <c r="AO11" s="132"/>
      <c r="AP11" s="132"/>
      <c r="AQ11" s="132"/>
      <c r="AR11" s="132"/>
      <c r="AS11" s="168"/>
      <c r="AT11" s="173"/>
      <c r="AU11" s="174"/>
      <c r="AV11" s="134"/>
      <c r="AW11" s="134"/>
    </row>
    <row r="12" s="52" customFormat="1" customHeight="1" spans="1:49">
      <c r="A12" s="53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100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135"/>
      <c r="AN12" s="132"/>
      <c r="AO12" s="132"/>
      <c r="AP12" s="132"/>
      <c r="AQ12" s="132"/>
      <c r="AR12" s="132"/>
      <c r="AS12" s="168"/>
      <c r="AT12" s="173"/>
      <c r="AU12" s="174"/>
      <c r="AV12" s="134"/>
      <c r="AW12" s="134"/>
    </row>
    <row r="13" s="51" customFormat="1" customHeight="1" spans="1:49">
      <c r="A13" s="53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100"/>
      <c r="N13" s="99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3"/>
      <c r="AH13" s="53"/>
      <c r="AI13" s="53"/>
      <c r="AJ13" s="53"/>
      <c r="AK13" s="53"/>
      <c r="AL13" s="53"/>
      <c r="AM13" s="135"/>
      <c r="AN13" s="136"/>
      <c r="AO13" s="136"/>
      <c r="AP13" s="136"/>
      <c r="AQ13" s="136"/>
      <c r="AR13" s="136"/>
      <c r="AS13" s="168"/>
      <c r="AT13" s="173"/>
      <c r="AU13" s="174"/>
      <c r="AV13" s="134"/>
      <c r="AW13" s="134"/>
    </row>
    <row r="14" s="51" customFormat="1" customHeight="1" spans="2:51">
      <c r="B14" s="58" t="s">
        <v>14</v>
      </c>
      <c r="C14" s="59"/>
      <c r="D14" s="60"/>
      <c r="E14" s="60"/>
      <c r="F14" s="60"/>
      <c r="G14" s="60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135"/>
      <c r="AN14" s="137"/>
      <c r="AO14" s="137"/>
      <c r="AP14" s="137"/>
      <c r="AQ14" s="137"/>
      <c r="AR14" s="137"/>
      <c r="AS14" s="177"/>
      <c r="AT14" s="173"/>
      <c r="AU14" s="174"/>
      <c r="AV14" s="134"/>
      <c r="AW14" s="134"/>
      <c r="AX14" s="135"/>
      <c r="AY14" s="63"/>
    </row>
    <row r="15" s="51" customFormat="1" customHeight="1" spans="2:51">
      <c r="B15" s="62"/>
      <c r="C15" s="62"/>
      <c r="F15" s="63"/>
      <c r="G15" s="63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/>
      <c r="AN15" s="115"/>
      <c r="AO15" s="115"/>
      <c r="AP15" s="115"/>
      <c r="AQ15" s="115"/>
      <c r="AR15" s="115"/>
      <c r="AS15" s="178"/>
      <c r="AT15" s="179"/>
      <c r="AU15" s="132"/>
      <c r="AV15" s="180"/>
      <c r="AW15" s="115"/>
      <c r="AX15" s="63"/>
      <c r="AY15" s="63"/>
    </row>
    <row r="16" s="51" customFormat="1" customHeight="1" spans="2:54">
      <c r="B16" s="51" t="s">
        <v>15</v>
      </c>
      <c r="F16" s="63"/>
      <c r="G16" s="63"/>
      <c r="H16" s="63"/>
      <c r="I16" s="63"/>
      <c r="J16" s="63"/>
      <c r="K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115"/>
      <c r="AO16" s="115"/>
      <c r="AP16" s="115"/>
      <c r="AQ16" s="115"/>
      <c r="AR16" s="115"/>
      <c r="AS16" s="178"/>
      <c r="AT16" s="179"/>
      <c r="AU16" s="132"/>
      <c r="AV16" s="181"/>
      <c r="AW16" s="132"/>
      <c r="AX16" s="190"/>
      <c r="AY16" s="63"/>
      <c r="AZ16" s="63"/>
      <c r="BA16" s="63"/>
      <c r="BB16" s="63"/>
    </row>
    <row r="17" s="51" customFormat="1" customHeight="1" spans="2:51">
      <c r="B17" s="51" t="s">
        <v>16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115"/>
      <c r="AO17" s="115"/>
      <c r="AP17" s="115"/>
      <c r="AQ17" s="115"/>
      <c r="AR17" s="115"/>
      <c r="AS17" s="178"/>
      <c r="AT17" s="179"/>
      <c r="AU17" s="132"/>
      <c r="AV17" s="182"/>
      <c r="AW17" s="132"/>
      <c r="AX17" s="190"/>
      <c r="AY17" s="63"/>
    </row>
    <row r="18" s="51" customFormat="1" customHeight="1" spans="2:54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115"/>
      <c r="AO18" s="115"/>
      <c r="AP18" s="115"/>
      <c r="AQ18" s="115"/>
      <c r="AR18" s="115"/>
      <c r="AS18" s="178"/>
      <c r="AT18" s="179"/>
      <c r="AU18" s="132"/>
      <c r="AV18" s="182"/>
      <c r="AW18" s="132"/>
      <c r="AX18" s="190"/>
      <c r="AY18" s="63"/>
      <c r="AZ18" s="63"/>
      <c r="BA18" s="63"/>
      <c r="BB18" s="63"/>
    </row>
    <row r="19" s="51" customFormat="1" customHeight="1" spans="2:51">
      <c r="B19" s="63" t="s">
        <v>17</v>
      </c>
      <c r="F19" s="63"/>
      <c r="G19" s="63"/>
      <c r="H19" s="63"/>
      <c r="I19" s="101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 t="s">
        <v>18</v>
      </c>
      <c r="X19" s="63"/>
      <c r="Y19" s="63"/>
      <c r="Z19" s="63"/>
      <c r="AA19" s="63"/>
      <c r="AB19" s="63"/>
      <c r="AC19" s="101" t="s">
        <v>3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115"/>
      <c r="AO19" s="115"/>
      <c r="AP19" s="115"/>
      <c r="AQ19" s="115"/>
      <c r="AR19" s="115"/>
      <c r="AS19" s="178"/>
      <c r="AT19" s="179"/>
      <c r="AU19" s="132"/>
      <c r="AV19" s="132"/>
      <c r="AW19" s="132"/>
      <c r="AX19" s="190"/>
      <c r="AY19" s="63"/>
    </row>
    <row r="20" s="51" customFormat="1" customHeight="1" spans="2:51">
      <c r="B20" s="51" t="s">
        <v>3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115"/>
      <c r="AO20" s="115"/>
      <c r="AP20" s="115"/>
      <c r="AQ20" s="115"/>
      <c r="AR20" s="115"/>
      <c r="AS20" s="178"/>
      <c r="AT20" s="179"/>
      <c r="AU20" s="132"/>
      <c r="AV20" s="182"/>
      <c r="AW20" s="132"/>
      <c r="AX20" s="190"/>
      <c r="AY20" s="63"/>
    </row>
    <row r="21" s="51" customFormat="1" customHeight="1" spans="6:51">
      <c r="F21" s="63"/>
      <c r="G21" s="63"/>
      <c r="H21" s="63"/>
      <c r="I21" s="63"/>
      <c r="J21" s="63"/>
      <c r="K21" s="63"/>
      <c r="L21" s="63"/>
      <c r="M21" s="102" t="s">
        <v>19</v>
      </c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115"/>
      <c r="AO21" s="115"/>
      <c r="AP21" s="115"/>
      <c r="AQ21" s="115"/>
      <c r="AR21" s="115"/>
      <c r="AS21" s="178"/>
      <c r="AT21" s="179"/>
      <c r="AU21" s="132"/>
      <c r="AV21" s="182"/>
      <c r="AW21" s="115"/>
      <c r="AX21" s="63"/>
      <c r="AY21" s="63"/>
    </row>
    <row r="22" s="51" customFormat="1" customHeight="1" spans="2:51">
      <c r="B22" s="51" t="s">
        <v>20</v>
      </c>
      <c r="F22" s="63"/>
      <c r="G22" s="63"/>
      <c r="H22" s="63"/>
      <c r="I22" s="63"/>
      <c r="J22" s="63"/>
      <c r="K22" s="63"/>
      <c r="L22" s="63"/>
      <c r="M22" s="63"/>
      <c r="N22" s="196" t="s">
        <v>8</v>
      </c>
      <c r="O22" s="63" t="s">
        <v>21</v>
      </c>
      <c r="P22" s="63"/>
      <c r="Q22" s="63"/>
      <c r="R22" s="63"/>
      <c r="S22" s="63"/>
      <c r="T22" s="63"/>
      <c r="U22" s="63"/>
      <c r="V22" s="117"/>
      <c r="W22" s="63" t="s">
        <v>22</v>
      </c>
      <c r="X22" s="63"/>
      <c r="Y22" s="63"/>
      <c r="Z22" s="63"/>
      <c r="AA22" s="117"/>
      <c r="AB22" s="63" t="s">
        <v>23</v>
      </c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115"/>
      <c r="AO22" s="115"/>
      <c r="AP22" s="115"/>
      <c r="AQ22" s="115"/>
      <c r="AR22" s="115"/>
      <c r="AS22" s="178"/>
      <c r="AT22" s="179"/>
      <c r="AU22" s="132"/>
      <c r="AV22" s="182"/>
      <c r="AW22" s="115"/>
      <c r="AX22" s="63"/>
      <c r="AY22" s="63"/>
    </row>
    <row r="23" s="51" customFormat="1" customHeight="1" spans="6:49">
      <c r="F23" s="63"/>
      <c r="G23" s="63"/>
      <c r="H23" s="63"/>
      <c r="I23" s="63"/>
      <c r="J23" s="63"/>
      <c r="K23" s="63"/>
      <c r="L23" s="63"/>
      <c r="M23" s="63"/>
      <c r="N23" s="196" t="s">
        <v>8</v>
      </c>
      <c r="O23" s="63" t="s">
        <v>24</v>
      </c>
      <c r="P23" s="63"/>
      <c r="Q23" s="63"/>
      <c r="R23" s="63"/>
      <c r="S23" s="63"/>
      <c r="T23" s="63"/>
      <c r="U23" s="63"/>
      <c r="V23" s="117"/>
      <c r="W23" s="63" t="s">
        <v>22</v>
      </c>
      <c r="X23" s="63"/>
      <c r="Y23" s="63"/>
      <c r="Z23" s="63"/>
      <c r="AA23" s="117"/>
      <c r="AB23" s="63" t="s">
        <v>23</v>
      </c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132"/>
      <c r="AO23" s="132"/>
      <c r="AP23" s="132"/>
      <c r="AQ23" s="132"/>
      <c r="AR23" s="132"/>
      <c r="AS23" s="168"/>
      <c r="AT23" s="179"/>
      <c r="AU23" s="132"/>
      <c r="AV23" s="132"/>
      <c r="AW23" s="132"/>
    </row>
    <row r="24" s="51" customFormat="1" customHeight="1" spans="14:49">
      <c r="N24" s="196" t="s">
        <v>8</v>
      </c>
      <c r="O24" s="51" t="s">
        <v>25</v>
      </c>
      <c r="V24" s="118"/>
      <c r="W24" s="63" t="s">
        <v>22</v>
      </c>
      <c r="AA24" s="118"/>
      <c r="AB24" s="63" t="s">
        <v>23</v>
      </c>
      <c r="AN24" s="132"/>
      <c r="AO24" s="132"/>
      <c r="AP24" s="132"/>
      <c r="AQ24" s="132"/>
      <c r="AR24" s="132"/>
      <c r="AS24" s="168"/>
      <c r="AT24" s="179"/>
      <c r="AU24" s="132"/>
      <c r="AV24" s="132"/>
      <c r="AW24" s="132"/>
    </row>
    <row r="25" s="51" customFormat="1" customHeight="1" spans="2:49">
      <c r="B25" s="51" t="s">
        <v>26</v>
      </c>
      <c r="AN25" s="132"/>
      <c r="AO25" s="132"/>
      <c r="AP25" s="132"/>
      <c r="AQ25" s="132"/>
      <c r="AR25" s="132"/>
      <c r="AS25" s="168"/>
      <c r="AT25" s="132"/>
      <c r="AU25" s="132"/>
      <c r="AV25" s="132"/>
      <c r="AW25" s="132"/>
    </row>
    <row r="26" s="51" customFormat="1" customHeight="1" spans="4:51">
      <c r="D26" s="197" t="s">
        <v>27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119"/>
      <c r="W26" s="63" t="s">
        <v>22</v>
      </c>
      <c r="X26" s="64"/>
      <c r="Y26" s="64"/>
      <c r="Z26" s="64"/>
      <c r="AA26" s="119"/>
      <c r="AB26" s="63" t="s">
        <v>23</v>
      </c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132"/>
      <c r="AO26" s="132"/>
      <c r="AP26" s="132"/>
      <c r="AQ26" s="132"/>
      <c r="AR26" s="132"/>
      <c r="AS26" s="168"/>
      <c r="AT26" s="132"/>
      <c r="AU26" s="132"/>
      <c r="AV26" s="142"/>
      <c r="AW26" s="132"/>
      <c r="AY26" s="64"/>
    </row>
    <row r="27" s="51" customFormat="1" customHeight="1" spans="4:51">
      <c r="D27" s="197" t="s">
        <v>28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138"/>
      <c r="AO27" s="183"/>
      <c r="AP27" s="183"/>
      <c r="AQ27" s="183"/>
      <c r="AR27" s="183"/>
      <c r="AS27" s="184"/>
      <c r="AT27" s="132"/>
      <c r="AU27" s="132"/>
      <c r="AV27" s="142"/>
      <c r="AW27" s="191"/>
      <c r="AX27" s="64"/>
      <c r="AY27" s="64"/>
    </row>
    <row r="28" s="51" customFormat="1" customHeight="1" spans="2:50">
      <c r="B28" s="63" t="s">
        <v>29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139"/>
      <c r="AO28" s="132"/>
      <c r="AP28" s="132"/>
      <c r="AQ28" s="132"/>
      <c r="AR28" s="132"/>
      <c r="AS28" s="168"/>
      <c r="AT28" s="132"/>
      <c r="AU28" s="132"/>
      <c r="AV28" s="142"/>
      <c r="AW28" s="169"/>
      <c r="AX28" s="64"/>
    </row>
    <row r="29" s="51" customFormat="1" customHeight="1" spans="2:51">
      <c r="B29" s="65" t="s">
        <v>30</v>
      </c>
      <c r="C29" s="66"/>
      <c r="D29" s="66"/>
      <c r="E29" s="66"/>
      <c r="F29" s="67"/>
      <c r="G29" s="68" t="s">
        <v>31</v>
      </c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120"/>
      <c r="T29" s="68" t="s">
        <v>32</v>
      </c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120"/>
      <c r="AG29" s="65" t="s">
        <v>33</v>
      </c>
      <c r="AH29" s="66"/>
      <c r="AI29" s="140"/>
      <c r="AJ29" s="141" t="s">
        <v>34</v>
      </c>
      <c r="AK29" s="66"/>
      <c r="AL29" s="67"/>
      <c r="AM29" s="63"/>
      <c r="AN29" s="142"/>
      <c r="AO29" s="132"/>
      <c r="AP29" s="132"/>
      <c r="AQ29" s="132"/>
      <c r="AR29" s="132"/>
      <c r="AS29" s="168"/>
      <c r="AT29" s="132"/>
      <c r="AU29" s="132"/>
      <c r="AV29" s="142"/>
      <c r="AW29" s="132"/>
      <c r="AY29" s="62"/>
    </row>
    <row r="30" s="51" customFormat="1" customHeight="1" spans="2:52">
      <c r="B30" s="70"/>
      <c r="C30" s="71"/>
      <c r="D30" s="71"/>
      <c r="E30" s="71"/>
      <c r="F30" s="72"/>
      <c r="G30" s="73" t="s">
        <v>35</v>
      </c>
      <c r="H30" s="74"/>
      <c r="I30" s="74"/>
      <c r="J30" s="103"/>
      <c r="K30" s="104" t="s">
        <v>36</v>
      </c>
      <c r="L30" s="74"/>
      <c r="M30" s="74"/>
      <c r="N30" s="103"/>
      <c r="O30" s="104" t="s">
        <v>37</v>
      </c>
      <c r="P30" s="74"/>
      <c r="Q30" s="103"/>
      <c r="R30" s="104" t="s">
        <v>38</v>
      </c>
      <c r="S30" s="121"/>
      <c r="T30" s="73" t="s">
        <v>39</v>
      </c>
      <c r="U30" s="74"/>
      <c r="V30" s="74"/>
      <c r="W30" s="103"/>
      <c r="X30" s="104" t="s">
        <v>40</v>
      </c>
      <c r="Y30" s="74"/>
      <c r="Z30" s="74"/>
      <c r="AA30" s="103"/>
      <c r="AB30" s="104" t="s">
        <v>41</v>
      </c>
      <c r="AC30" s="74"/>
      <c r="AD30" s="103"/>
      <c r="AE30" s="104" t="s">
        <v>38</v>
      </c>
      <c r="AF30" s="121"/>
      <c r="AG30" s="70"/>
      <c r="AH30" s="71"/>
      <c r="AI30" s="143"/>
      <c r="AJ30" s="144"/>
      <c r="AK30" s="71"/>
      <c r="AL30" s="72"/>
      <c r="AM30" s="63"/>
      <c r="AN30" s="142"/>
      <c r="AO30" s="132"/>
      <c r="AP30" s="132"/>
      <c r="AQ30" s="132"/>
      <c r="AR30" s="132"/>
      <c r="AS30" s="168"/>
      <c r="AT30" s="132"/>
      <c r="AU30" s="132"/>
      <c r="AV30" s="142"/>
      <c r="AW30" s="132"/>
      <c r="AY30" s="63"/>
      <c r="AZ30" s="63"/>
    </row>
    <row r="31" s="51" customFormat="1" customHeight="1" spans="2:51">
      <c r="B31" s="75" t="s">
        <v>42</v>
      </c>
      <c r="C31" s="76"/>
      <c r="D31" s="76"/>
      <c r="E31" s="76"/>
      <c r="F31" s="77"/>
      <c r="G31" s="75" t="s">
        <v>43</v>
      </c>
      <c r="H31" s="76"/>
      <c r="I31" s="76"/>
      <c r="J31" s="105"/>
      <c r="K31" s="106" t="s">
        <v>43</v>
      </c>
      <c r="L31" s="76"/>
      <c r="M31" s="76"/>
      <c r="N31" s="105"/>
      <c r="O31" s="106" t="s">
        <v>43</v>
      </c>
      <c r="P31" s="76"/>
      <c r="Q31" s="105"/>
      <c r="R31" s="122" t="s">
        <v>44</v>
      </c>
      <c r="S31" s="77"/>
      <c r="T31" s="75" t="s">
        <v>43</v>
      </c>
      <c r="U31" s="76"/>
      <c r="V31" s="76"/>
      <c r="W31" s="105"/>
      <c r="X31" s="106" t="s">
        <v>43</v>
      </c>
      <c r="Y31" s="76"/>
      <c r="Z31" s="76"/>
      <c r="AA31" s="105"/>
      <c r="AB31" s="106" t="s">
        <v>43</v>
      </c>
      <c r="AC31" s="76"/>
      <c r="AD31" s="105"/>
      <c r="AE31" s="122" t="s">
        <v>44</v>
      </c>
      <c r="AF31" s="77"/>
      <c r="AG31" s="75" t="s">
        <v>45</v>
      </c>
      <c r="AH31" s="76"/>
      <c r="AI31" s="76"/>
      <c r="AJ31" s="76"/>
      <c r="AK31" s="76"/>
      <c r="AL31" s="77"/>
      <c r="AM31" s="63"/>
      <c r="AN31" s="142"/>
      <c r="AO31" s="132"/>
      <c r="AP31" s="132"/>
      <c r="AQ31" s="132"/>
      <c r="AR31" s="132"/>
      <c r="AS31" s="168"/>
      <c r="AT31" s="182"/>
      <c r="AU31" s="115"/>
      <c r="AV31" s="115"/>
      <c r="AW31" s="115"/>
      <c r="AX31" s="63"/>
      <c r="AY31" s="62"/>
    </row>
    <row r="32" s="51" customFormat="1" customHeight="1" spans="2:51">
      <c r="B32" s="78" t="s">
        <v>46</v>
      </c>
      <c r="C32" s="79"/>
      <c r="D32" s="80"/>
      <c r="E32" s="81"/>
      <c r="F32" s="82"/>
      <c r="G32" s="83"/>
      <c r="H32" s="84"/>
      <c r="I32" s="84"/>
      <c r="J32" s="107"/>
      <c r="K32" s="108"/>
      <c r="L32" s="84"/>
      <c r="M32" s="84"/>
      <c r="N32" s="107"/>
      <c r="O32" s="108"/>
      <c r="P32" s="84"/>
      <c r="Q32" s="107"/>
      <c r="R32" s="123"/>
      <c r="S32" s="124"/>
      <c r="T32" s="83"/>
      <c r="U32" s="84"/>
      <c r="V32" s="84"/>
      <c r="W32" s="107"/>
      <c r="X32" s="108"/>
      <c r="Y32" s="84"/>
      <c r="Z32" s="84"/>
      <c r="AA32" s="107"/>
      <c r="AB32" s="108"/>
      <c r="AC32" s="84"/>
      <c r="AD32" s="107"/>
      <c r="AE32" s="123"/>
      <c r="AF32" s="124"/>
      <c r="AG32" s="145"/>
      <c r="AH32" s="146"/>
      <c r="AI32" s="147"/>
      <c r="AJ32" s="148"/>
      <c r="AK32" s="146"/>
      <c r="AL32" s="149"/>
      <c r="AM32" s="63"/>
      <c r="AN32" s="150"/>
      <c r="AO32" s="185"/>
      <c r="AP32" s="185"/>
      <c r="AQ32" s="185"/>
      <c r="AR32" s="185"/>
      <c r="AS32" s="186"/>
      <c r="AT32" s="187"/>
      <c r="AU32" s="188"/>
      <c r="AV32" s="169"/>
      <c r="AW32" s="169"/>
      <c r="AX32" s="192"/>
      <c r="AY32" s="62"/>
    </row>
    <row r="33" s="51" customFormat="1" customHeight="1" spans="2:52">
      <c r="B33" s="85"/>
      <c r="C33" s="86"/>
      <c r="D33" s="87"/>
      <c r="E33" s="88"/>
      <c r="F33" s="89"/>
      <c r="G33" s="90"/>
      <c r="H33" s="91"/>
      <c r="I33" s="91"/>
      <c r="J33" s="109"/>
      <c r="K33" s="110"/>
      <c r="L33" s="91"/>
      <c r="M33" s="91"/>
      <c r="N33" s="109"/>
      <c r="O33" s="110"/>
      <c r="P33" s="91"/>
      <c r="Q33" s="109"/>
      <c r="R33" s="125"/>
      <c r="S33" s="126"/>
      <c r="T33" s="92"/>
      <c r="U33" s="93"/>
      <c r="V33" s="93"/>
      <c r="W33" s="111"/>
      <c r="X33" s="110"/>
      <c r="Y33" s="91"/>
      <c r="Z33" s="91"/>
      <c r="AA33" s="109"/>
      <c r="AB33" s="112"/>
      <c r="AC33" s="93"/>
      <c r="AD33" s="111"/>
      <c r="AE33" s="125"/>
      <c r="AF33" s="126"/>
      <c r="AG33" s="151"/>
      <c r="AH33" s="152"/>
      <c r="AI33" s="153"/>
      <c r="AJ33" s="154"/>
      <c r="AK33" s="152"/>
      <c r="AL33" s="155"/>
      <c r="AM33" s="61"/>
      <c r="AN33" s="142"/>
      <c r="AO33" s="132"/>
      <c r="AP33" s="132"/>
      <c r="AQ33" s="132"/>
      <c r="AR33" s="132"/>
      <c r="AS33" s="168"/>
      <c r="AT33" s="187"/>
      <c r="AU33" s="188"/>
      <c r="AV33" s="169"/>
      <c r="AW33" s="169"/>
      <c r="AX33" s="192"/>
      <c r="AY33" s="62"/>
      <c r="AZ33" s="193"/>
    </row>
    <row r="34" s="51" customFormat="1" customHeight="1" spans="2:52">
      <c r="B34" s="78" t="s">
        <v>47</v>
      </c>
      <c r="C34" s="79"/>
      <c r="D34" s="80"/>
      <c r="E34" s="81"/>
      <c r="F34" s="82"/>
      <c r="G34" s="83"/>
      <c r="H34" s="84"/>
      <c r="I34" s="84"/>
      <c r="J34" s="107"/>
      <c r="K34" s="108"/>
      <c r="L34" s="84"/>
      <c r="M34" s="84"/>
      <c r="N34" s="107"/>
      <c r="O34" s="108"/>
      <c r="P34" s="84"/>
      <c r="Q34" s="107"/>
      <c r="R34" s="123"/>
      <c r="S34" s="124"/>
      <c r="T34" s="83"/>
      <c r="U34" s="84"/>
      <c r="V34" s="84"/>
      <c r="W34" s="107"/>
      <c r="X34" s="108"/>
      <c r="Y34" s="84"/>
      <c r="Z34" s="84"/>
      <c r="AA34" s="107"/>
      <c r="AB34" s="108"/>
      <c r="AC34" s="84"/>
      <c r="AD34" s="107"/>
      <c r="AE34" s="123"/>
      <c r="AF34" s="124"/>
      <c r="AG34" s="145"/>
      <c r="AH34" s="146"/>
      <c r="AI34" s="147"/>
      <c r="AJ34" s="148"/>
      <c r="AK34" s="146"/>
      <c r="AL34" s="149"/>
      <c r="AM34" s="61"/>
      <c r="AN34" s="132"/>
      <c r="AO34" s="132"/>
      <c r="AP34" s="132"/>
      <c r="AQ34" s="132"/>
      <c r="AR34" s="132"/>
      <c r="AS34" s="168"/>
      <c r="AT34" s="187"/>
      <c r="AU34" s="188"/>
      <c r="AV34" s="169"/>
      <c r="AW34" s="169"/>
      <c r="AX34" s="192"/>
      <c r="AY34" s="192"/>
      <c r="AZ34" s="193"/>
    </row>
    <row r="35" s="51" customFormat="1" customHeight="1" spans="2:52">
      <c r="B35" s="85"/>
      <c r="C35" s="86"/>
      <c r="D35" s="87"/>
      <c r="E35" s="88"/>
      <c r="F35" s="89"/>
      <c r="G35" s="92"/>
      <c r="H35" s="93"/>
      <c r="I35" s="93"/>
      <c r="J35" s="111"/>
      <c r="K35" s="112"/>
      <c r="L35" s="93"/>
      <c r="M35" s="93"/>
      <c r="N35" s="111"/>
      <c r="O35" s="112"/>
      <c r="P35" s="93"/>
      <c r="Q35" s="111"/>
      <c r="R35" s="127"/>
      <c r="S35" s="128"/>
      <c r="T35" s="92"/>
      <c r="U35" s="93"/>
      <c r="V35" s="93"/>
      <c r="W35" s="111"/>
      <c r="X35" s="112"/>
      <c r="Y35" s="93"/>
      <c r="Z35" s="93"/>
      <c r="AA35" s="111"/>
      <c r="AB35" s="112"/>
      <c r="AC35" s="93"/>
      <c r="AD35" s="111"/>
      <c r="AE35" s="127"/>
      <c r="AF35" s="128"/>
      <c r="AG35" s="156"/>
      <c r="AH35" s="157"/>
      <c r="AI35" s="158"/>
      <c r="AJ35" s="159"/>
      <c r="AK35" s="157"/>
      <c r="AL35" s="160"/>
      <c r="AM35" s="61"/>
      <c r="AN35" s="132"/>
      <c r="AO35" s="132"/>
      <c r="AP35" s="132"/>
      <c r="AQ35" s="132"/>
      <c r="AR35" s="132"/>
      <c r="AS35" s="168"/>
      <c r="AT35" s="187"/>
      <c r="AU35" s="188"/>
      <c r="AV35" s="169"/>
      <c r="AW35" s="169"/>
      <c r="AX35" s="192"/>
      <c r="AY35" s="62"/>
      <c r="AZ35" s="193"/>
    </row>
    <row r="36" s="51" customFormat="1" customHeight="1" spans="2:52">
      <c r="B36" s="78" t="s">
        <v>48</v>
      </c>
      <c r="C36" s="79"/>
      <c r="D36" s="80"/>
      <c r="E36" s="81"/>
      <c r="F36" s="82"/>
      <c r="G36" s="94"/>
      <c r="H36" s="95"/>
      <c r="I36" s="95"/>
      <c r="J36" s="113"/>
      <c r="K36" s="114"/>
      <c r="L36" s="95"/>
      <c r="M36" s="95"/>
      <c r="N36" s="113"/>
      <c r="O36" s="114"/>
      <c r="P36" s="95"/>
      <c r="Q36" s="113"/>
      <c r="R36" s="129"/>
      <c r="S36" s="130"/>
      <c r="T36" s="83"/>
      <c r="U36" s="84"/>
      <c r="V36" s="84"/>
      <c r="W36" s="107"/>
      <c r="X36" s="114"/>
      <c r="Y36" s="95"/>
      <c r="Z36" s="95"/>
      <c r="AA36" s="113"/>
      <c r="AB36" s="108"/>
      <c r="AC36" s="84"/>
      <c r="AD36" s="107"/>
      <c r="AE36" s="129"/>
      <c r="AF36" s="130"/>
      <c r="AG36" s="161"/>
      <c r="AH36" s="162"/>
      <c r="AI36" s="163"/>
      <c r="AJ36" s="164"/>
      <c r="AK36" s="162"/>
      <c r="AL36" s="165"/>
      <c r="AM36" s="61"/>
      <c r="AN36" s="132"/>
      <c r="AO36" s="132"/>
      <c r="AP36" s="132"/>
      <c r="AQ36" s="132"/>
      <c r="AR36" s="132"/>
      <c r="AS36" s="168"/>
      <c r="AT36" s="187"/>
      <c r="AU36" s="188"/>
      <c r="AV36" s="169"/>
      <c r="AW36" s="169"/>
      <c r="AX36" s="192"/>
      <c r="AY36" s="192"/>
      <c r="AZ36" s="193"/>
    </row>
    <row r="37" s="51" customFormat="1" customHeight="1" spans="2:52">
      <c r="B37" s="85"/>
      <c r="C37" s="86"/>
      <c r="D37" s="87"/>
      <c r="E37" s="88"/>
      <c r="F37" s="89"/>
      <c r="G37" s="92"/>
      <c r="H37" s="93"/>
      <c r="I37" s="93"/>
      <c r="J37" s="111"/>
      <c r="K37" s="112"/>
      <c r="L37" s="93"/>
      <c r="M37" s="93"/>
      <c r="N37" s="111"/>
      <c r="O37" s="112"/>
      <c r="P37" s="93"/>
      <c r="Q37" s="111"/>
      <c r="R37" s="127"/>
      <c r="S37" s="128"/>
      <c r="T37" s="92"/>
      <c r="U37" s="93"/>
      <c r="V37" s="93"/>
      <c r="W37" s="111"/>
      <c r="X37" s="112"/>
      <c r="Y37" s="93"/>
      <c r="Z37" s="93"/>
      <c r="AA37" s="111"/>
      <c r="AB37" s="112"/>
      <c r="AC37" s="93"/>
      <c r="AD37" s="111"/>
      <c r="AE37" s="127"/>
      <c r="AF37" s="128"/>
      <c r="AG37" s="156"/>
      <c r="AH37" s="157"/>
      <c r="AI37" s="158"/>
      <c r="AJ37" s="159"/>
      <c r="AK37" s="157"/>
      <c r="AL37" s="160"/>
      <c r="AM37" s="166"/>
      <c r="AN37" s="167"/>
      <c r="AO37" s="167"/>
      <c r="AP37" s="167"/>
      <c r="AQ37" s="167"/>
      <c r="AR37" s="167"/>
      <c r="AS37" s="189"/>
      <c r="AT37" s="187"/>
      <c r="AU37" s="188"/>
      <c r="AV37" s="169"/>
      <c r="AW37" s="169"/>
      <c r="AX37" s="192"/>
      <c r="AY37" s="192"/>
      <c r="AZ37" s="193"/>
    </row>
    <row r="38" s="51" customFormat="1" customHeight="1" spans="2:51">
      <c r="B38" s="63"/>
      <c r="C38" s="63"/>
      <c r="D38" s="96" t="s">
        <v>49</v>
      </c>
      <c r="E38" s="96"/>
      <c r="F38" s="96"/>
      <c r="G38" s="97"/>
      <c r="H38" s="97"/>
      <c r="I38" s="97"/>
      <c r="J38" s="97"/>
      <c r="K38" s="97"/>
      <c r="L38" s="97"/>
      <c r="M38" s="97"/>
      <c r="N38" s="97"/>
      <c r="O38" s="115"/>
      <c r="P38" s="115"/>
      <c r="Q38" s="115"/>
      <c r="R38" s="115"/>
      <c r="S38" s="115"/>
      <c r="T38" s="115"/>
      <c r="U38" s="115"/>
      <c r="V38" s="115"/>
      <c r="W38" s="115"/>
      <c r="X38" s="97" t="s">
        <v>50</v>
      </c>
      <c r="Y38" s="97"/>
      <c r="Z38" s="97"/>
      <c r="AA38" s="97"/>
      <c r="AB38" s="97"/>
      <c r="AC38" s="97"/>
      <c r="AD38" s="97"/>
      <c r="AE38" s="97"/>
      <c r="AF38" s="97"/>
      <c r="AG38" s="115"/>
      <c r="AH38" s="115"/>
      <c r="AI38" s="115"/>
      <c r="AJ38" s="115"/>
      <c r="AK38" s="115"/>
      <c r="AL38" s="115"/>
      <c r="AM38" s="63"/>
      <c r="AN38" s="115"/>
      <c r="AO38" s="115"/>
      <c r="AP38" s="115"/>
      <c r="AQ38" s="115"/>
      <c r="AR38" s="115"/>
      <c r="AS38" s="178"/>
      <c r="AT38" s="115"/>
      <c r="AU38" s="115"/>
      <c r="AV38" s="115"/>
      <c r="AW38" s="115"/>
      <c r="AX38" s="63"/>
      <c r="AY38" s="63"/>
    </row>
    <row r="39" s="51" customFormat="1" customHeight="1" spans="2:51">
      <c r="B39" s="63"/>
      <c r="C39" s="63"/>
      <c r="O39" s="63"/>
      <c r="P39" s="63"/>
      <c r="Q39" s="63"/>
      <c r="R39" s="63"/>
      <c r="S39" s="63"/>
      <c r="T39" s="63"/>
      <c r="U39" s="63"/>
      <c r="V39" s="63"/>
      <c r="W39" s="63"/>
      <c r="AG39" s="63"/>
      <c r="AH39" s="63"/>
      <c r="AI39" s="63"/>
      <c r="AJ39" s="63"/>
      <c r="AK39" s="63"/>
      <c r="AL39" s="63"/>
      <c r="AM39" s="63"/>
      <c r="AN39" s="115"/>
      <c r="AO39" s="115"/>
      <c r="AP39" s="115"/>
      <c r="AQ39" s="115"/>
      <c r="AR39" s="115"/>
      <c r="AS39" s="178"/>
      <c r="AT39" s="115"/>
      <c r="AU39" s="115"/>
      <c r="AV39" s="115"/>
      <c r="AW39" s="115"/>
      <c r="AX39" s="63"/>
      <c r="AY39" s="63"/>
    </row>
    <row r="40" s="51" customFormat="1" customHeight="1" spans="2:51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115"/>
      <c r="AO40" s="115"/>
      <c r="AP40" s="115"/>
      <c r="AQ40" s="115"/>
      <c r="AR40" s="115"/>
      <c r="AS40" s="178"/>
      <c r="AT40" s="115"/>
      <c r="AU40" s="115"/>
      <c r="AV40" s="115"/>
      <c r="AW40" s="115"/>
      <c r="AX40" s="63"/>
      <c r="AY40" s="63"/>
    </row>
    <row r="41" s="51" customFormat="1" customHeight="1" spans="2:51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99"/>
      <c r="AT41" s="63"/>
      <c r="AU41" s="63"/>
      <c r="AV41" s="63"/>
      <c r="AW41" s="63"/>
      <c r="AX41" s="63"/>
      <c r="AY41" s="63"/>
    </row>
    <row r="42" s="51" customFormat="1" customHeight="1" spans="2:51">
      <c r="B42" s="63"/>
      <c r="C42" s="63"/>
      <c r="E42" s="97"/>
      <c r="F42" s="97"/>
      <c r="G42" s="97"/>
      <c r="H42" s="97"/>
      <c r="I42" s="97"/>
      <c r="J42" s="97"/>
      <c r="K42" s="97"/>
      <c r="L42" s="97"/>
      <c r="M42" s="97"/>
      <c r="O42" s="63"/>
      <c r="P42" s="63"/>
      <c r="Q42" s="63"/>
      <c r="R42" s="63"/>
      <c r="S42" s="63"/>
      <c r="T42" s="63"/>
      <c r="U42" s="63"/>
      <c r="V42" s="63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63"/>
      <c r="AI42" s="63"/>
      <c r="AJ42" s="63"/>
      <c r="AK42" s="63"/>
      <c r="AL42" s="63"/>
      <c r="AS42" s="53"/>
      <c r="AY42" s="63"/>
    </row>
    <row r="43" s="51" customFormat="1" customHeight="1" spans="2:51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S43" s="53"/>
      <c r="AY43" s="63"/>
    </row>
    <row r="44" s="51" customFormat="1" customHeight="1" spans="2:51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S44" s="53"/>
      <c r="AY44" s="194"/>
    </row>
    <row r="45" s="51" customFormat="1" customHeight="1" spans="2:45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S45" s="53"/>
    </row>
  </sheetData>
  <mergeCells count="102">
    <mergeCell ref="A1:AM1"/>
    <mergeCell ref="B2:S2"/>
    <mergeCell ref="T2:AL2"/>
    <mergeCell ref="B3:S3"/>
    <mergeCell ref="T3:AL3"/>
    <mergeCell ref="AA7:AL7"/>
    <mergeCell ref="AA8:AL8"/>
    <mergeCell ref="Z9:AA9"/>
    <mergeCell ref="Y10:AA10"/>
    <mergeCell ref="Z12:AL12"/>
    <mergeCell ref="R13:AF13"/>
    <mergeCell ref="G29:S29"/>
    <mergeCell ref="T29:AF29"/>
    <mergeCell ref="G30:J30"/>
    <mergeCell ref="K30:N30"/>
    <mergeCell ref="O30:Q30"/>
    <mergeCell ref="R30:S30"/>
    <mergeCell ref="T30:W30"/>
    <mergeCell ref="X30:AA30"/>
    <mergeCell ref="AB30:AD30"/>
    <mergeCell ref="AE30:AF30"/>
    <mergeCell ref="B31:F31"/>
    <mergeCell ref="G31:J31"/>
    <mergeCell ref="K31:N31"/>
    <mergeCell ref="O31:Q31"/>
    <mergeCell ref="R31:S31"/>
    <mergeCell ref="T31:W31"/>
    <mergeCell ref="X31:AA31"/>
    <mergeCell ref="AB31:AD31"/>
    <mergeCell ref="AE31:AF31"/>
    <mergeCell ref="AG31:AL31"/>
    <mergeCell ref="G32:J32"/>
    <mergeCell ref="K32:N32"/>
    <mergeCell ref="O32:Q32"/>
    <mergeCell ref="R32:S32"/>
    <mergeCell ref="T32:W32"/>
    <mergeCell ref="X32:AA32"/>
    <mergeCell ref="AB32:AD32"/>
    <mergeCell ref="AE32:AF32"/>
    <mergeCell ref="AG32:AI32"/>
    <mergeCell ref="G33:J33"/>
    <mergeCell ref="K33:N33"/>
    <mergeCell ref="O33:Q33"/>
    <mergeCell ref="R33:S33"/>
    <mergeCell ref="T33:W33"/>
    <mergeCell ref="X33:AA33"/>
    <mergeCell ref="AB33:AD33"/>
    <mergeCell ref="AE33:AF33"/>
    <mergeCell ref="AG33:AI33"/>
    <mergeCell ref="G34:J34"/>
    <mergeCell ref="K34:N34"/>
    <mergeCell ref="O34:Q34"/>
    <mergeCell ref="R34:S34"/>
    <mergeCell ref="T34:W34"/>
    <mergeCell ref="X34:AA34"/>
    <mergeCell ref="AB34:AD34"/>
    <mergeCell ref="AE34:AF34"/>
    <mergeCell ref="AG34:AI34"/>
    <mergeCell ref="G35:J35"/>
    <mergeCell ref="K35:N35"/>
    <mergeCell ref="O35:Q35"/>
    <mergeCell ref="R35:S35"/>
    <mergeCell ref="T35:W35"/>
    <mergeCell ref="X35:AA35"/>
    <mergeCell ref="AB35:AD35"/>
    <mergeCell ref="AE35:AF35"/>
    <mergeCell ref="AG35:AI35"/>
    <mergeCell ref="G36:J36"/>
    <mergeCell ref="K36:N36"/>
    <mergeCell ref="O36:Q36"/>
    <mergeCell ref="R36:S36"/>
    <mergeCell ref="T36:W36"/>
    <mergeCell ref="X36:AA36"/>
    <mergeCell ref="AB36:AD36"/>
    <mergeCell ref="AE36:AF36"/>
    <mergeCell ref="AG36:AI36"/>
    <mergeCell ref="G37:J37"/>
    <mergeCell ref="K37:N37"/>
    <mergeCell ref="O37:Q37"/>
    <mergeCell ref="R37:S37"/>
    <mergeCell ref="T37:W37"/>
    <mergeCell ref="X37:AA37"/>
    <mergeCell ref="AB37:AD37"/>
    <mergeCell ref="AE37:AF37"/>
    <mergeCell ref="AG37:AI37"/>
    <mergeCell ref="D38:N38"/>
    <mergeCell ref="X38:AF38"/>
    <mergeCell ref="E42:M42"/>
    <mergeCell ref="W42:AG42"/>
    <mergeCell ref="H14:AL15"/>
    <mergeCell ref="B29:F30"/>
    <mergeCell ref="AG29:AI30"/>
    <mergeCell ref="AJ29:AL30"/>
    <mergeCell ref="B32:C33"/>
    <mergeCell ref="D32:F33"/>
    <mergeCell ref="AJ32:AL33"/>
    <mergeCell ref="B34:C35"/>
    <mergeCell ref="D34:F35"/>
    <mergeCell ref="AJ34:AL35"/>
    <mergeCell ref="B36:C37"/>
    <mergeCell ref="D36:F37"/>
    <mergeCell ref="AJ36:AL37"/>
  </mergeCells>
  <conditionalFormatting sqref="AG32:AI35">
    <cfRule type="cellIs" dxfId="0" priority="2" operator="between">
      <formula>"&lt;-2"</formula>
      <formula>"&gt;2"</formula>
    </cfRule>
  </conditionalFormatting>
  <conditionalFormatting sqref="AG36:AI37">
    <cfRule type="cellIs" dxfId="0" priority="1" operator="between">
      <formula>"&lt;-5"</formula>
      <formula>"&gt;5"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7"/>
  <sheetViews>
    <sheetView topLeftCell="A5" workbookViewId="0">
      <selection activeCell="A1" sqref="A1:AK9"/>
    </sheetView>
  </sheetViews>
  <sheetFormatPr defaultColWidth="9.14285714285714" defaultRowHeight="19.5" customHeight="1"/>
  <cols>
    <col min="1" max="1" width="2.57142857142857" style="2" customWidth="1"/>
    <col min="2" max="11" width="2.57142857142857" style="1" customWidth="1"/>
    <col min="12" max="12" width="2.42857142857143" style="1" customWidth="1"/>
    <col min="13" max="14" width="2.57142857142857" style="1" customWidth="1"/>
    <col min="15" max="15" width="2.42857142857143" style="1" customWidth="1"/>
    <col min="16" max="33" width="2.57142857142857" style="1" customWidth="1"/>
    <col min="34" max="34" width="2.42857142857143" style="1" customWidth="1"/>
    <col min="35" max="37" width="2.57142857142857" style="1" customWidth="1"/>
    <col min="38" max="38" width="11.8571428571429" style="3" hidden="1" customWidth="1"/>
    <col min="39" max="39" width="2.85714285714286" style="1" hidden="1" customWidth="1"/>
    <col min="40" max="40" width="1.85714285714286" style="1" hidden="1" customWidth="1"/>
    <col min="41" max="16383" width="1.85714285714286" style="1" hidden="1"/>
    <col min="16384" max="16384" width="1.57142857142857" style="1" hidden="1" customWidth="1"/>
  </cols>
  <sheetData>
    <row r="1" s="1" customFormat="1" customHeight="1" spans="1:3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36"/>
    </row>
    <row r="2" s="1" customFormat="1" customHeight="1" spans="1:3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36"/>
    </row>
    <row r="3" s="1" customFormat="1" customHeight="1" spans="1:3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36"/>
    </row>
    <row r="4" s="1" customFormat="1" customHeight="1" spans="1:3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3"/>
    </row>
    <row r="5" s="1" customFormat="1" customHeight="1" spans="1:3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3"/>
    </row>
    <row r="6" s="1" customFormat="1" customHeight="1" spans="1:3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</row>
    <row r="7" s="1" customFormat="1" customHeight="1" spans="1:3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3"/>
    </row>
    <row r="8" s="1" customFormat="1" customHeight="1" spans="1:3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3"/>
    </row>
    <row r="9" s="1" customFormat="1" ht="9.75" customHeight="1" spans="1:3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3"/>
    </row>
    <row r="10" s="1" customFormat="1" customHeight="1" spans="1:40">
      <c r="A10" s="5"/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  <c r="M10" s="13"/>
      <c r="N10" s="13"/>
      <c r="O10" s="7"/>
      <c r="P10" s="21" t="s">
        <v>51</v>
      </c>
      <c r="Q10" s="15" t="e">
        <f>"FMS.KĐ."&amp;VLOOKUP($AL$10,[1]TH!A:CL,2,0)&amp;"."&amp;RIGHT(VLOOKUP($AL$10,[1]TH!A:CL,28,0),2)</f>
        <v>#N/A</v>
      </c>
      <c r="T10" s="7"/>
      <c r="U10" s="7"/>
      <c r="V10" s="7"/>
      <c r="W10" s="7"/>
      <c r="X10" s="7"/>
      <c r="Y10" s="7"/>
      <c r="Z10" s="7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37"/>
      <c r="AM10" s="38"/>
      <c r="AN10" s="39"/>
    </row>
    <row r="11" s="2" customFormat="1" ht="12" customHeight="1" spans="1:38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40"/>
    </row>
    <row r="12" s="1" customFormat="1" customHeight="1" spans="1:38">
      <c r="A12" s="5"/>
      <c r="B12" s="7" t="s">
        <v>52</v>
      </c>
      <c r="C12" s="7"/>
      <c r="D12" s="7"/>
      <c r="E12" s="7"/>
      <c r="F12" s="7"/>
      <c r="G12" s="7"/>
      <c r="H12" s="7"/>
      <c r="I12" s="7"/>
      <c r="J12" s="15" t="e">
        <f>VLOOKUP($AL$10,[1]TH!$A:$CL,10,0)</f>
        <v>#N/A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3"/>
      <c r="AL12" s="3"/>
    </row>
    <row r="13" s="1" customFormat="1" ht="17.25" spans="1:40">
      <c r="A13" s="5"/>
      <c r="B13" s="8" t="s">
        <v>53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13"/>
      <c r="AL13" s="3"/>
      <c r="AM13" s="41"/>
      <c r="AN13" s="41"/>
    </row>
    <row r="14" s="1" customFormat="1" customHeight="1" spans="1:40">
      <c r="A14" s="5"/>
      <c r="B14" s="7" t="s">
        <v>4</v>
      </c>
      <c r="C14" s="7"/>
      <c r="D14" s="7"/>
      <c r="E14" s="7"/>
      <c r="F14" s="7"/>
      <c r="G14" s="7"/>
      <c r="H14" s="7" t="e">
        <f>VLOOKUP($AL$10,[1]TH!$A:$CL,15,0)</f>
        <v>#N/A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3"/>
      <c r="AM14" s="41"/>
      <c r="AN14" s="41"/>
    </row>
    <row r="15" s="1" customFormat="1" ht="17.25" spans="1:40">
      <c r="A15" s="5"/>
      <c r="B15" s="8" t="s">
        <v>54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42"/>
      <c r="AM15" s="43"/>
      <c r="AN15" s="44"/>
    </row>
    <row r="16" s="1" customFormat="1" customHeight="1" spans="1:38">
      <c r="A16" s="5"/>
      <c r="B16" s="7" t="s">
        <v>5</v>
      </c>
      <c r="C16" s="7"/>
      <c r="D16" s="7"/>
      <c r="E16" s="7"/>
      <c r="F16" s="7"/>
      <c r="G16" s="7"/>
      <c r="H16" s="7" t="e">
        <f>VLOOKUP($AL$10,[1]TH!$A:$CL,11,0)</f>
        <v>#N/A</v>
      </c>
      <c r="I16" s="7"/>
      <c r="J16" s="7"/>
      <c r="K16" s="7"/>
      <c r="L16" s="7"/>
      <c r="M16" s="7"/>
      <c r="N16" s="7"/>
      <c r="O16" s="7"/>
      <c r="P16" s="7"/>
      <c r="Q16" s="7"/>
      <c r="R16" s="13"/>
      <c r="S16" s="13"/>
      <c r="T16" s="7" t="s">
        <v>55</v>
      </c>
      <c r="U16" s="7"/>
      <c r="V16" s="7"/>
      <c r="W16" s="7"/>
      <c r="X16" s="15" t="e">
        <f>VLOOKUP($AL$10,[1]TH!$A:$CL,13,0)</f>
        <v>#N/A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3"/>
    </row>
    <row r="17" s="1" customFormat="1" customHeight="1" spans="1:38">
      <c r="A17" s="5"/>
      <c r="B17" s="8" t="s">
        <v>56</v>
      </c>
      <c r="C17" s="7"/>
      <c r="D17" s="7"/>
      <c r="E17" s="7"/>
      <c r="F17" s="7"/>
      <c r="G17" s="7"/>
      <c r="H17" s="7" t="e">
        <f>IF(VLOOKUP($AL$10,[1]TH!$A:$CL,12,0)=0,"","Chỉ thị: "&amp;VLOOKUP($AL$10,[1]TH!$A:$CL,12,0))</f>
        <v>#N/A</v>
      </c>
      <c r="I17" s="7"/>
      <c r="J17" s="7"/>
      <c r="K17" s="7"/>
      <c r="L17" s="7"/>
      <c r="M17" s="7"/>
      <c r="N17" s="7"/>
      <c r="O17" s="7"/>
      <c r="P17" s="7"/>
      <c r="Q17" s="7"/>
      <c r="R17" s="13"/>
      <c r="S17" s="13"/>
      <c r="T17" s="27" t="s">
        <v>57</v>
      </c>
      <c r="U17" s="7"/>
      <c r="V17" s="7"/>
      <c r="W17" s="7"/>
      <c r="X17" s="28" t="e">
        <f>IF(VLOOKUP($AL$10,[1]TH!$A:$CL,14,0)=0,"","Chỉ thị: "&amp;VLOOKUP($AL$10,[1]TH!$A:$CL,14,0))</f>
        <v>#N/A</v>
      </c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"/>
    </row>
    <row r="18" s="1" customFormat="1" customHeight="1" spans="1:38">
      <c r="A18" s="5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13"/>
      <c r="N18" s="23" t="str">
        <f t="shared" ref="N18:N22" si="0">IF(O18="","","-")</f>
        <v>-</v>
      </c>
      <c r="O18" s="7" t="s">
        <v>9</v>
      </c>
      <c r="P18" s="7"/>
      <c r="Q18" s="7"/>
      <c r="R18" s="7"/>
      <c r="S18" s="7"/>
      <c r="T18" s="7"/>
      <c r="U18" s="7"/>
      <c r="V18" s="7"/>
      <c r="W18" s="7"/>
      <c r="X18" s="22"/>
      <c r="Y18" s="7"/>
      <c r="Z18" s="32" t="s">
        <v>10</v>
      </c>
      <c r="AA18" s="23" t="e">
        <f>VLOOKUP($AL$10,[1]TH!$A:$CL,16,0)</f>
        <v>#N/A</v>
      </c>
      <c r="AB18" s="23"/>
      <c r="AC18" s="7" t="s">
        <v>11</v>
      </c>
      <c r="AD18" s="13"/>
      <c r="AE18" s="13"/>
      <c r="AF18" s="7"/>
      <c r="AG18" s="7"/>
      <c r="AH18" s="7"/>
      <c r="AI18" s="7"/>
      <c r="AJ18" s="7"/>
      <c r="AK18" s="13"/>
      <c r="AL18" s="3"/>
    </row>
    <row r="19" s="1" customFormat="1" customHeight="1" spans="1:38">
      <c r="A19" s="5"/>
      <c r="B19" s="8" t="s">
        <v>58</v>
      </c>
      <c r="C19" s="9"/>
      <c r="D19" s="7"/>
      <c r="E19" s="7"/>
      <c r="F19" s="7"/>
      <c r="G19" s="7"/>
      <c r="H19" s="7"/>
      <c r="I19" s="7"/>
      <c r="J19" s="7"/>
      <c r="K19" s="7"/>
      <c r="L19" s="7"/>
      <c r="M19" s="13"/>
      <c r="N19" s="23" t="str">
        <f t="shared" si="0"/>
        <v>-</v>
      </c>
      <c r="O19" s="7" t="s">
        <v>12</v>
      </c>
      <c r="P19" s="7"/>
      <c r="Q19" s="7"/>
      <c r="R19" s="7"/>
      <c r="S19" s="7"/>
      <c r="T19" s="7"/>
      <c r="U19" s="7"/>
      <c r="V19" s="7"/>
      <c r="W19" s="7"/>
      <c r="X19" s="13"/>
      <c r="Y19" s="32" t="e">
        <f>IF(VLOOKUP($AL$10,[1]TH!$A:$CL,20,0)=2,"Q3 =","Qn =")</f>
        <v>#N/A</v>
      </c>
      <c r="Z19" s="23" t="e">
        <f>VLOOKUP($AL$10,[1]TH!$A:$CL,17,0)</f>
        <v>#N/A</v>
      </c>
      <c r="AA19" s="23"/>
      <c r="AB19" s="23"/>
      <c r="AC19" s="7" t="s">
        <v>59</v>
      </c>
      <c r="AD19" s="13"/>
      <c r="AE19" s="13"/>
      <c r="AF19" s="7"/>
      <c r="AG19" s="7"/>
      <c r="AH19" s="7"/>
      <c r="AI19" s="7"/>
      <c r="AJ19" s="7"/>
      <c r="AK19" s="13"/>
      <c r="AL19" s="3"/>
    </row>
    <row r="20" s="1" customFormat="1" customHeight="1" spans="1:38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3"/>
      <c r="N20" s="23" t="e">
        <f t="shared" si="0"/>
        <v>#N/A</v>
      </c>
      <c r="O20" s="7" t="e">
        <f>IF(VLOOKUP($AL$10,[1]TH!$A:$CL,20,0)="","","Cấp chính xác: "&amp;VLOOKUP($AL$10,[1]TH!$A:$CL,20,0))</f>
        <v>#N/A</v>
      </c>
      <c r="P20" s="7"/>
      <c r="Q20" s="7"/>
      <c r="R20" s="7"/>
      <c r="S20" s="7"/>
      <c r="T20" s="7"/>
      <c r="U20" s="7"/>
      <c r="V20" s="13"/>
      <c r="W20" s="7" t="e">
        <f>IF(VLOOKUP($AL$10,[1]TH!$A:$CL,20,0)=2,"Tỷ số Q3/Q1: (R) = "&amp;VLOOKUP($AL$10,[1]TH!$A:$CL,21,0),"")</f>
        <v>#N/A</v>
      </c>
      <c r="X20" s="7"/>
      <c r="Y20" s="7"/>
      <c r="Z20" s="7"/>
      <c r="AA20" s="7"/>
      <c r="AB20" s="7"/>
      <c r="AC20" s="7"/>
      <c r="AD20" s="7"/>
      <c r="AE20" s="22"/>
      <c r="AF20" s="7"/>
      <c r="AG20" s="45"/>
      <c r="AH20" s="7"/>
      <c r="AI20" s="7"/>
      <c r="AJ20" s="7"/>
      <c r="AK20" s="13"/>
      <c r="AL20" s="3"/>
    </row>
    <row r="21" s="1" customFormat="1" customHeight="1" spans="1:38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/>
      <c r="N21" s="23" t="str">
        <f t="shared" si="0"/>
        <v>-</v>
      </c>
      <c r="O21" s="7" t="s">
        <v>60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 t="e">
        <f>VLOOKUP($AL$10,[1]TH!$A:$CL,26,0)</f>
        <v>#N/A</v>
      </c>
      <c r="AB21" s="7"/>
      <c r="AC21" s="7"/>
      <c r="AD21" s="7"/>
      <c r="AE21" s="7"/>
      <c r="AF21" s="7"/>
      <c r="AG21" s="7"/>
      <c r="AH21" s="7"/>
      <c r="AI21" s="7"/>
      <c r="AJ21" s="7"/>
      <c r="AK21" s="13"/>
      <c r="AL21" s="3"/>
    </row>
    <row r="22" s="1" customFormat="1" customHeight="1" spans="1:38">
      <c r="A22" s="5"/>
      <c r="B22" s="10" t="s">
        <v>61</v>
      </c>
      <c r="C22" s="10"/>
      <c r="D22" s="10"/>
      <c r="E22" s="10"/>
      <c r="F22" s="10"/>
      <c r="G22" s="10"/>
      <c r="H22" s="7"/>
      <c r="I22" s="7"/>
      <c r="J22" s="7"/>
      <c r="K22" s="7"/>
      <c r="L22" s="7"/>
      <c r="M22" s="13"/>
      <c r="N22" s="23" t="e">
        <f t="shared" si="0"/>
        <v>#N/A</v>
      </c>
      <c r="O22" s="24" t="e">
        <f>IF(OR(VLOOKUP($AL$10,[1]TH!$A:$CL,25,0)="",VLOOKUP($AL$10,[1]TH!$A:$CL,25,1)="0"),"","Hệ số K: ")</f>
        <v>#N/A</v>
      </c>
      <c r="P22" s="13"/>
      <c r="Q22" s="13"/>
      <c r="R22" s="13"/>
      <c r="S22" s="29" t="e">
        <f>IF(OR(VLOOKUP($AL$10,[1]TH!$A:$CL,25,0)="",VLOOKUP($AL$10,[1]TH!$A:$CL,25,1)="0"),"",VLOOKUP($AL$10,[1]TH!$A:$CL,25,1))</f>
        <v>#N/A</v>
      </c>
      <c r="T22" s="29"/>
      <c r="U22" s="29"/>
      <c r="V22" s="29"/>
      <c r="W22" s="29"/>
      <c r="X22" s="29"/>
      <c r="Y22" s="29"/>
      <c r="Z22" s="29"/>
      <c r="AA22" s="33"/>
      <c r="AB22" s="33"/>
      <c r="AC22" s="33"/>
      <c r="AD22" s="33"/>
      <c r="AE22" s="33"/>
      <c r="AF22" s="33"/>
      <c r="AG22" s="33"/>
      <c r="AH22" s="7"/>
      <c r="AI22" s="7"/>
      <c r="AJ22" s="7"/>
      <c r="AK22" s="13"/>
      <c r="AL22" s="3"/>
    </row>
    <row r="23" s="1" customFormat="1" customHeight="1" spans="1:38">
      <c r="A23" s="5"/>
      <c r="B23" s="10"/>
      <c r="C23" s="10"/>
      <c r="D23" s="10"/>
      <c r="E23" s="10"/>
      <c r="F23" s="10"/>
      <c r="G23" s="10"/>
      <c r="H23" s="11" t="e">
        <f>IF(VLOOKUP($AL$10,[1]TH!$A:$CL,31,0)="","",VLOOKUP($AL$10,[1]TH!$A:$CL,31,0))</f>
        <v>#N/A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3"/>
    </row>
    <row r="24" s="1" customFormat="1" customHeight="1" spans="1:38">
      <c r="A24" s="5"/>
      <c r="B24" s="8" t="s">
        <v>62</v>
      </c>
      <c r="C24" s="7"/>
      <c r="D24" s="7"/>
      <c r="E24" s="7"/>
      <c r="F24" s="7"/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3"/>
    </row>
    <row r="25" s="1" customFormat="1" customHeight="1" spans="1:38">
      <c r="A25" s="5"/>
      <c r="B25" s="7" t="s">
        <v>63</v>
      </c>
      <c r="C25" s="7"/>
      <c r="D25" s="7"/>
      <c r="E25" s="7"/>
      <c r="F25" s="7"/>
      <c r="G25" s="7"/>
      <c r="H25" s="11" t="e">
        <f>VLOOKUP($AL$10,[1]TH!$A:$CL,30,0)</f>
        <v>#N/A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3"/>
    </row>
    <row r="26" s="1" customFormat="1" customHeight="1" spans="1:38">
      <c r="A26" s="5"/>
      <c r="B26" s="8" t="s">
        <v>64</v>
      </c>
      <c r="C26" s="9"/>
      <c r="D26" s="9"/>
      <c r="E26" s="9"/>
      <c r="F26" s="9"/>
      <c r="G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3"/>
    </row>
    <row r="27" s="1" customFormat="1" customHeight="1" spans="1:38">
      <c r="A27" s="5"/>
      <c r="H27" s="12" t="e">
        <f>IF(VLOOKUP($AL$10,[1]TH!$A:$CL,32,0)="","",VLOOKUP($AL$10,[1]TH!$A:$CL,32,0))</f>
        <v>#N/A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3"/>
    </row>
    <row r="28" s="1" customFormat="1" customHeight="1" spans="1:38">
      <c r="A28" s="5"/>
      <c r="B28" s="7" t="s">
        <v>15</v>
      </c>
      <c r="C28" s="7"/>
      <c r="D28" s="7"/>
      <c r="E28" s="7"/>
      <c r="F28" s="7"/>
      <c r="G28" s="7"/>
      <c r="H28" s="7"/>
      <c r="I28" s="7"/>
      <c r="J28" s="7"/>
      <c r="K28" s="7"/>
      <c r="L28" s="7" t="e">
        <f>VLOOKUP(VLOOKUP($AL$10,[1]TH!$A:$CL,36,0),[1]BB!$AT$2:$AW$14,2,0)</f>
        <v>#N/A</v>
      </c>
      <c r="M28" s="7"/>
      <c r="N28" s="7"/>
      <c r="O28" s="7"/>
      <c r="P28" s="7"/>
      <c r="Q28" s="7"/>
      <c r="R28" s="14"/>
      <c r="S28" s="14"/>
      <c r="T28" s="14"/>
      <c r="U28" s="13"/>
      <c r="V28" s="13"/>
      <c r="W28" s="13"/>
      <c r="X28" s="13"/>
      <c r="Y28" s="13"/>
      <c r="Z28" s="13"/>
      <c r="AA28" s="13"/>
      <c r="AB28" s="13"/>
      <c r="AC28" s="13"/>
      <c r="AD28" s="14"/>
      <c r="AE28" s="14"/>
      <c r="AF28" s="14"/>
      <c r="AG28" s="14"/>
      <c r="AH28" s="14"/>
      <c r="AI28" s="14"/>
      <c r="AJ28" s="14"/>
      <c r="AK28" s="13"/>
      <c r="AL28" s="3"/>
    </row>
    <row r="29" s="1" customFormat="1" ht="17.25" spans="1:38">
      <c r="A29" s="5"/>
      <c r="B29" s="8" t="s">
        <v>65</v>
      </c>
      <c r="C29" s="9"/>
      <c r="D29" s="9"/>
      <c r="E29" s="9"/>
      <c r="F29" s="9"/>
      <c r="G29" s="9"/>
      <c r="H29" s="9"/>
      <c r="I29" s="9"/>
      <c r="J29" s="9"/>
      <c r="K29" s="7"/>
      <c r="L29" s="7" t="e">
        <f>VLOOKUP(VLOOKUP($AL$10,[1]TH!$A:$CL,36,0),[1]BB!$AT$2:$AW$14,3,0)</f>
        <v>#N/A</v>
      </c>
      <c r="M29" s="7"/>
      <c r="N29" s="7"/>
      <c r="O29" s="7"/>
      <c r="P29" s="7"/>
      <c r="Q29" s="7"/>
      <c r="R29" s="7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7"/>
      <c r="AK29" s="13"/>
      <c r="AL29" s="3"/>
    </row>
    <row r="30" s="1" customFormat="1" customHeight="1" spans="1:38">
      <c r="A30" s="5"/>
      <c r="B30" s="7" t="s">
        <v>66</v>
      </c>
      <c r="C30" s="13"/>
      <c r="D30" s="13"/>
      <c r="E30" s="13"/>
      <c r="F30" s="13"/>
      <c r="G30" s="13"/>
      <c r="H30" s="13"/>
      <c r="I30" s="25"/>
      <c r="J30" s="25"/>
      <c r="K30" s="25"/>
      <c r="L30" s="26"/>
      <c r="M30" s="26"/>
      <c r="N30" s="7"/>
      <c r="O30" s="7"/>
      <c r="P30" s="7"/>
      <c r="Q30" s="7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7"/>
      <c r="AK30" s="13"/>
      <c r="AL30" s="3"/>
    </row>
    <row r="31" s="1" customFormat="1" ht="17.25" spans="1:38">
      <c r="A31" s="5"/>
      <c r="B31" s="8" t="s">
        <v>67</v>
      </c>
      <c r="C31" s="13"/>
      <c r="D31" s="13"/>
      <c r="E31" s="13"/>
      <c r="F31" s="13"/>
      <c r="G31" s="13"/>
      <c r="H31" s="13"/>
      <c r="I31" s="7"/>
      <c r="J31" s="7"/>
      <c r="K31" s="7"/>
      <c r="L31" s="7"/>
      <c r="M31" s="7"/>
      <c r="N31" s="22"/>
      <c r="O31" s="7"/>
      <c r="P31" s="7"/>
      <c r="Q31" s="7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3"/>
    </row>
    <row r="32" s="1" customFormat="1" customHeight="1" spans="1:38">
      <c r="A32" s="5"/>
      <c r="B32" s="7" t="s">
        <v>68</v>
      </c>
      <c r="C32" s="7"/>
      <c r="D32" s="14"/>
      <c r="E32" s="13"/>
      <c r="F32" s="15" t="e">
        <f>VLOOKUP($AL$10,[1]TH!$A:$CL,27,0)</f>
        <v>#N/A</v>
      </c>
      <c r="G32" s="15"/>
      <c r="H32" s="15"/>
      <c r="I32" s="15"/>
      <c r="J32" s="15"/>
      <c r="K32" s="15"/>
      <c r="L32" s="15"/>
      <c r="M32" s="15"/>
      <c r="N32" s="2"/>
      <c r="O32" s="2"/>
      <c r="P32" s="13"/>
      <c r="Q32" s="13"/>
      <c r="R32" s="13"/>
      <c r="S32" s="13"/>
      <c r="T32" s="7" t="s">
        <v>69</v>
      </c>
      <c r="U32" s="7"/>
      <c r="V32" s="13"/>
      <c r="W32" s="13"/>
      <c r="X32" s="13"/>
      <c r="Y32" s="13"/>
      <c r="Z32" s="34" t="e">
        <f>VLOOKUP($AL$10,[1]TH!$A:$CL,29,0)&amp;" (*)"</f>
        <v>#N/A</v>
      </c>
      <c r="AA32" s="34"/>
      <c r="AB32" s="34"/>
      <c r="AC32" s="34"/>
      <c r="AD32" s="34"/>
      <c r="AE32" s="35"/>
      <c r="AF32" s="7"/>
      <c r="AG32" s="13"/>
      <c r="AH32" s="13"/>
      <c r="AI32" s="13"/>
      <c r="AJ32" s="2"/>
      <c r="AK32" s="2"/>
      <c r="AL32" s="3"/>
    </row>
    <row r="33" s="1" customFormat="1" ht="17.25" spans="1:38">
      <c r="A33" s="5"/>
      <c r="B33" s="8" t="s">
        <v>70</v>
      </c>
      <c r="C33" s="9"/>
      <c r="D33" s="7"/>
      <c r="E33" s="7"/>
      <c r="F33" s="7"/>
      <c r="G33" s="7"/>
      <c r="H33" s="7"/>
      <c r="I33" s="13"/>
      <c r="J33" s="13"/>
      <c r="K33" s="13"/>
      <c r="L33" s="13"/>
      <c r="M33" s="13"/>
      <c r="N33" s="2"/>
      <c r="O33" s="2"/>
      <c r="P33" s="23"/>
      <c r="Q33" s="23"/>
      <c r="R33" s="13"/>
      <c r="S33" s="13"/>
      <c r="T33" s="8" t="s">
        <v>71</v>
      </c>
      <c r="U33" s="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7"/>
      <c r="AG33" s="13"/>
      <c r="AH33" s="13"/>
      <c r="AI33" s="46"/>
      <c r="AJ33" s="6"/>
      <c r="AK33" s="2"/>
      <c r="AL33" s="3"/>
    </row>
    <row r="34" s="1" customFormat="1" ht="9.75" customHeight="1" spans="1:38">
      <c r="A34" s="5"/>
      <c r="B34" s="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"/>
      <c r="O34" s="2"/>
      <c r="P34" s="13"/>
      <c r="Q34" s="23"/>
      <c r="R34" s="2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47"/>
      <c r="AK34" s="6"/>
      <c r="AL34" s="3"/>
    </row>
    <row r="35" s="1" customFormat="1" customHeight="1" spans="1:38">
      <c r="A35" s="5"/>
      <c r="B35" s="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2"/>
      <c r="O35" s="2"/>
      <c r="P35" s="2"/>
      <c r="Q35" s="2"/>
      <c r="R35" s="2"/>
      <c r="S35" s="30" t="e">
        <f>"Hà Nội, ngày "&amp;VLOOKUP($AL$10,[1]TH!A:CL,6,0)&amp;" tháng "&amp;VLOOKUP($AL$10,[1]TH!A:CL,7,0)&amp;" năm "&amp;RIGHT(VLOOKUP($AL$10,[1]TH!A:CL,28,0),4)</f>
        <v>#N/A</v>
      </c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48"/>
      <c r="AK35" s="6"/>
      <c r="AL35" s="3"/>
    </row>
    <row r="36" s="1" customFormat="1" customHeight="1" spans="1:38">
      <c r="A36" s="5"/>
      <c r="B36" s="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"/>
      <c r="O36" s="2"/>
      <c r="P36" s="2"/>
      <c r="Q36" s="2"/>
      <c r="R36" s="2"/>
      <c r="S36" s="31" t="s">
        <v>72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49"/>
      <c r="AK36" s="6"/>
      <c r="AL36" s="3"/>
    </row>
    <row r="37" s="1" customFormat="1" customHeight="1" spans="1:38">
      <c r="A37" s="16" t="s">
        <v>49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3"/>
      <c r="R37" s="13"/>
      <c r="S37" s="16" t="s">
        <v>73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34"/>
      <c r="AK37" s="7"/>
      <c r="AL37" s="3"/>
    </row>
    <row r="38" s="1" customFormat="1" customHeight="1" spans="1:38">
      <c r="A38" s="17" t="s">
        <v>74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3"/>
      <c r="R38" s="13"/>
      <c r="S38" s="17" t="s">
        <v>75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50"/>
      <c r="AK38" s="7"/>
      <c r="AL38" s="3"/>
    </row>
    <row r="39" s="1" customFormat="1" customHeight="1" spans="1:3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50"/>
      <c r="AK39" s="7"/>
      <c r="AL39" s="3"/>
    </row>
    <row r="40" s="1" customFormat="1" customHeight="1" spans="1:3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50"/>
      <c r="AK40" s="7"/>
      <c r="AL40" s="3"/>
    </row>
    <row r="41" s="1" customFormat="1" customHeight="1" spans="1:3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50"/>
      <c r="AK41" s="7"/>
      <c r="AL41" s="3"/>
    </row>
    <row r="42" s="1" customFormat="1" customHeight="1" spans="1:3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25"/>
      <c r="AK42" s="7"/>
      <c r="AL42" s="3"/>
    </row>
    <row r="43" s="1" customFormat="1" customHeight="1" spans="1:38">
      <c r="A43" s="18" t="e">
        <f>VLOOKUP($AL$10,[1]TH!$A:$CL,8,0)</f>
        <v>#N/A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7"/>
      <c r="AK43" s="7"/>
      <c r="AL43" s="3"/>
    </row>
    <row r="44" s="1" customFormat="1" customHeight="1" spans="1:38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3"/>
    </row>
    <row r="45" s="1" customFormat="1" customHeight="1" spans="1:38">
      <c r="A45" s="20"/>
      <c r="AL45" s="3"/>
    </row>
    <row r="46" s="1" customFormat="1" customHeight="1" spans="1:38">
      <c r="A46" s="20"/>
      <c r="AL46" s="3"/>
    </row>
    <row r="47" s="1" customFormat="1" customHeight="1" spans="1:38">
      <c r="A47" s="20"/>
      <c r="AK47" s="20"/>
      <c r="AL47" s="3"/>
    </row>
  </sheetData>
  <mergeCells count="19">
    <mergeCell ref="X16:AK16"/>
    <mergeCell ref="X17:AK17"/>
    <mergeCell ref="AA18:AB18"/>
    <mergeCell ref="Z19:AB19"/>
    <mergeCell ref="S22:Z22"/>
    <mergeCell ref="H27:AK27"/>
    <mergeCell ref="F32:M32"/>
    <mergeCell ref="S35:AI35"/>
    <mergeCell ref="S36:AI36"/>
    <mergeCell ref="A37:P37"/>
    <mergeCell ref="S37:AI37"/>
    <mergeCell ref="A38:P38"/>
    <mergeCell ref="S38:AI38"/>
    <mergeCell ref="A43:P43"/>
    <mergeCell ref="A44:AK44"/>
    <mergeCell ref="A1:AK9"/>
    <mergeCell ref="B22:G23"/>
    <mergeCell ref="H23:AK24"/>
    <mergeCell ref="H25:AK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BB</vt:lpstr>
      <vt:lpstr>GCN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2024-10-28T03:29:00Z</dcterms:created>
  <dcterms:modified xsi:type="dcterms:W3CDTF">2024-10-29T06:49:15Z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5276AA7219674A9EAB8669E86AF488D2_11</vt:lpwstr>
  </property>
  <property fmtid="{D5CDD505-2E9C-101B-9397-08002B2CF9AE}" pid="3" name="KSOProductBuildVer">
    <vt:lpwstr>1033-12.2.0.18607</vt:lpwstr>
  </property>
</Properties>
</file>