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БАК ФЗО 2023\"/>
    </mc:Choice>
  </mc:AlternateContent>
  <xr:revisionPtr revIDLastSave="0" documentId="13_ncr:1_{8AF0B1A2-DC83-4ABC-9C8B-E168321C9E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definedNames>
    <definedName name="_xlnm.Print_Area" localSheetId="0">Лист1!$A$1:$BR$247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34" i="1" l="1"/>
  <c r="AX65" i="1"/>
  <c r="AL65" i="1"/>
  <c r="BP65" i="1" l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W65" i="1"/>
  <c r="AV65" i="1"/>
  <c r="AU65" i="1"/>
  <c r="AT65" i="1"/>
  <c r="AS65" i="1"/>
  <c r="AR65" i="1"/>
  <c r="AQ65" i="1"/>
  <c r="AP65" i="1"/>
  <c r="Z65" i="1"/>
  <c r="X65" i="1"/>
  <c r="BN144" i="1" l="1"/>
  <c r="BN143" i="1"/>
  <c r="BK144" i="1"/>
  <c r="BK143" i="1"/>
  <c r="BH144" i="1"/>
  <c r="BH143" i="1"/>
  <c r="BE144" i="1"/>
  <c r="BE143" i="1"/>
  <c r="BB144" i="1"/>
  <c r="BB143" i="1"/>
  <c r="AY144" i="1"/>
  <c r="AY143" i="1"/>
  <c r="AV144" i="1"/>
  <c r="AV143" i="1"/>
  <c r="AS144" i="1"/>
  <c r="AS143" i="1"/>
  <c r="AP144" i="1"/>
  <c r="AP143" i="1"/>
  <c r="AO65" i="1"/>
  <c r="AN65" i="1"/>
  <c r="AM65" i="1"/>
  <c r="AJ65" i="1"/>
  <c r="AH65" i="1"/>
  <c r="AF65" i="1"/>
  <c r="AD65" i="1"/>
  <c r="AM144" i="1"/>
  <c r="AM143" i="1"/>
  <c r="BQ117" i="1" l="1"/>
  <c r="BS107" i="1" l="1"/>
  <c r="BQ107" i="1"/>
  <c r="AB107" i="1"/>
  <c r="BS106" i="1"/>
  <c r="BQ106" i="1"/>
  <c r="AB106" i="1"/>
  <c r="BS105" i="1"/>
  <c r="BQ105" i="1"/>
  <c r="AB105" i="1"/>
  <c r="BS104" i="1"/>
  <c r="BS103" i="1"/>
  <c r="AB41" i="1" l="1"/>
  <c r="AB98" i="1" l="1"/>
  <c r="AB37" i="1"/>
  <c r="AB35" i="1"/>
  <c r="X33" i="1" l="1"/>
  <c r="AK150" i="1" l="1"/>
  <c r="BM22" i="1" l="1"/>
  <c r="BK22" i="1"/>
  <c r="BI22" i="1"/>
  <c r="BG22" i="1"/>
  <c r="BD22" i="1"/>
  <c r="BO21" i="1"/>
  <c r="BO20" i="1"/>
  <c r="BO19" i="1"/>
  <c r="BO18" i="1"/>
  <c r="BO17" i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O22" i="1" l="1"/>
  <c r="X144" i="1" l="1"/>
  <c r="X143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4" i="1"/>
  <c r="BS136" i="1"/>
  <c r="BS133" i="1"/>
  <c r="BS135" i="1"/>
  <c r="BS137" i="1"/>
  <c r="BS140" i="1"/>
  <c r="BQ57" i="1" l="1"/>
  <c r="BQ59" i="1"/>
  <c r="BQ60" i="1"/>
  <c r="BQ62" i="1"/>
  <c r="BQ63" i="1"/>
  <c r="BQ64" i="1"/>
  <c r="BQ67" i="1"/>
  <c r="BQ68" i="1"/>
  <c r="BQ69" i="1"/>
  <c r="BQ70" i="1"/>
  <c r="BQ71" i="1"/>
  <c r="BQ72" i="1"/>
  <c r="BQ73" i="1"/>
  <c r="BQ74" i="1"/>
  <c r="BQ77" i="1"/>
  <c r="BQ78" i="1"/>
  <c r="BQ79" i="1"/>
  <c r="BQ81" i="1"/>
  <c r="BQ82" i="1"/>
  <c r="BQ83" i="1"/>
  <c r="BQ85" i="1"/>
  <c r="BQ86" i="1"/>
  <c r="BQ88" i="1"/>
  <c r="BQ89" i="1"/>
  <c r="BQ90" i="1"/>
  <c r="BQ91" i="1"/>
  <c r="BQ92" i="1"/>
  <c r="BQ94" i="1"/>
  <c r="BQ95" i="1"/>
  <c r="BQ96" i="1"/>
  <c r="BQ98" i="1"/>
  <c r="BQ99" i="1"/>
  <c r="BQ100" i="1"/>
  <c r="BQ101" i="1"/>
  <c r="BQ102" i="1"/>
  <c r="BQ114" i="1"/>
  <c r="BQ115" i="1"/>
  <c r="BQ116" i="1"/>
  <c r="BQ120" i="1"/>
  <c r="BQ121" i="1"/>
  <c r="BQ122" i="1"/>
  <c r="BQ123" i="1"/>
  <c r="BQ124" i="1"/>
  <c r="BQ125" i="1"/>
  <c r="BQ126" i="1"/>
  <c r="BQ56" i="1"/>
  <c r="BQ54" i="1"/>
  <c r="BQ46" i="1"/>
  <c r="BQ47" i="1"/>
  <c r="BQ49" i="1"/>
  <c r="BQ50" i="1"/>
  <c r="BQ51" i="1"/>
  <c r="BQ52" i="1"/>
  <c r="BQ43" i="1"/>
  <c r="BQ44" i="1"/>
  <c r="BQ41" i="1"/>
  <c r="BQ40" i="1"/>
  <c r="BQ38" i="1"/>
  <c r="BQ36" i="1"/>
  <c r="BQ37" i="1"/>
  <c r="BQ35" i="1"/>
  <c r="BS143" i="1"/>
  <c r="BS144" i="1"/>
  <c r="AB68" i="1"/>
  <c r="AB69" i="1"/>
  <c r="AB70" i="1"/>
  <c r="AB71" i="1"/>
  <c r="AB73" i="1"/>
  <c r="AB74" i="1"/>
  <c r="AB77" i="1"/>
  <c r="AB78" i="1"/>
  <c r="AB81" i="1"/>
  <c r="AB82" i="1"/>
  <c r="AB85" i="1"/>
  <c r="AB86" i="1"/>
  <c r="AB88" i="1"/>
  <c r="AB89" i="1"/>
  <c r="AB90" i="1"/>
  <c r="AB92" i="1"/>
  <c r="AB94" i="1"/>
  <c r="AB95" i="1"/>
  <c r="AB96" i="1"/>
  <c r="AB99" i="1"/>
  <c r="AB100" i="1"/>
  <c r="AB101" i="1"/>
  <c r="AB102" i="1"/>
  <c r="AB114" i="1"/>
  <c r="AB115" i="1"/>
  <c r="AB116" i="1"/>
  <c r="AB120" i="1"/>
  <c r="AB121" i="1"/>
  <c r="AB122" i="1"/>
  <c r="AB123" i="1"/>
  <c r="AB124" i="1"/>
  <c r="AB125" i="1"/>
  <c r="AB67" i="1"/>
  <c r="AB59" i="1"/>
  <c r="AB62" i="1"/>
  <c r="AB63" i="1"/>
  <c r="AB57" i="1"/>
  <c r="AB54" i="1"/>
  <c r="AB36" i="1"/>
  <c r="AB38" i="1"/>
  <c r="AB40" i="1"/>
  <c r="AB43" i="1"/>
  <c r="AB44" i="1"/>
  <c r="AB46" i="1"/>
  <c r="AB47" i="1"/>
  <c r="AB49" i="1"/>
  <c r="AB50" i="1"/>
  <c r="AB51" i="1"/>
  <c r="AB52" i="1"/>
  <c r="AM33" i="1"/>
  <c r="AN33" i="1"/>
  <c r="AN139" i="1" s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AL33" i="1"/>
  <c r="AB65" i="1" l="1"/>
  <c r="BN141" i="1"/>
  <c r="BN142" i="1"/>
  <c r="BB142" i="1"/>
  <c r="BB141" i="1"/>
  <c r="BE141" i="1"/>
  <c r="BE142" i="1"/>
  <c r="AS141" i="1"/>
  <c r="AS142" i="1"/>
  <c r="AP141" i="1"/>
  <c r="AP142" i="1"/>
  <c r="BH141" i="1"/>
  <c r="BH142" i="1"/>
  <c r="AV142" i="1"/>
  <c r="AV141" i="1"/>
  <c r="BK141" i="1"/>
  <c r="BK142" i="1"/>
  <c r="AY141" i="1"/>
  <c r="AY142" i="1"/>
  <c r="AM141" i="1"/>
  <c r="AM142" i="1"/>
  <c r="BQ65" i="1"/>
  <c r="BQ33" i="1"/>
  <c r="BB139" i="1"/>
  <c r="AP139" i="1"/>
  <c r="AN140" i="1"/>
  <c r="BD139" i="1"/>
  <c r="BK139" i="1"/>
  <c r="BM139" i="1"/>
  <c r="AU139" i="1"/>
  <c r="AS139" i="1"/>
  <c r="BI139" i="1"/>
  <c r="BI140" i="1" s="1"/>
  <c r="BO139" i="1"/>
  <c r="BO140" i="1" s="1"/>
  <c r="AL139" i="1"/>
  <c r="BA139" i="1"/>
  <c r="AY139" i="1"/>
  <c r="BP139" i="1"/>
  <c r="BN139" i="1"/>
  <c r="BJ139" i="1"/>
  <c r="BH139" i="1"/>
  <c r="AR139" i="1"/>
  <c r="AO139" i="1"/>
  <c r="AM139" i="1"/>
  <c r="BL139" i="1"/>
  <c r="AW139" i="1"/>
  <c r="AV139" i="1"/>
  <c r="AX139" i="1"/>
  <c r="BC139" i="1"/>
  <c r="BC140" i="1" s="1"/>
  <c r="BF139" i="1"/>
  <c r="BF140" i="1" s="1"/>
  <c r="BG139" i="1"/>
  <c r="AZ139" i="1"/>
  <c r="BE139" i="1"/>
  <c r="AQ139" i="1"/>
  <c r="AQ140" i="1" s="1"/>
  <c r="AT139" i="1"/>
  <c r="AT140" i="1" s="1"/>
  <c r="BL140" i="1" l="1"/>
  <c r="AB141" i="1"/>
  <c r="BP140" i="1"/>
  <c r="AZ140" i="1"/>
  <c r="X142" i="1"/>
  <c r="X141" i="1"/>
  <c r="BJ140" i="1"/>
  <c r="AW140" i="1"/>
  <c r="AX140" i="1"/>
  <c r="BS142" i="1"/>
  <c r="BS141" i="1"/>
  <c r="AR140" i="1"/>
  <c r="BD140" i="1"/>
  <c r="X140" i="1"/>
  <c r="BQ141" i="1" l="1"/>
  <c r="BS65" i="1"/>
  <c r="Z33" i="1"/>
  <c r="AB33" i="1"/>
  <c r="AD33" i="1"/>
  <c r="AD139" i="1" s="1"/>
  <c r="AF33" i="1"/>
  <c r="AH33" i="1"/>
  <c r="AJ33" i="1"/>
  <c r="Z139" i="1" l="1"/>
  <c r="BS139" i="1" s="1"/>
  <c r="AJ139" i="1"/>
  <c r="X139" i="1"/>
  <c r="AF139" i="1"/>
  <c r="AB140" i="1" s="1"/>
  <c r="AH139" i="1"/>
  <c r="AB139" i="1"/>
  <c r="BQ139" i="1"/>
  <c r="BQ140" i="1" s="1"/>
</calcChain>
</file>

<file path=xl/sharedStrings.xml><?xml version="1.0" encoding="utf-8"?>
<sst xmlns="http://schemas.openxmlformats.org/spreadsheetml/2006/main" count="833" uniqueCount="520">
  <si>
    <t>КУРСЫ</t>
  </si>
  <si>
    <t>Лабораторно-экзаменационная (установочная) сессия</t>
  </si>
  <si>
    <t>Учебные практики</t>
  </si>
  <si>
    <t>ВСЕГО</t>
  </si>
  <si>
    <t>I</t>
  </si>
  <si>
    <t>:</t>
  </si>
  <si>
    <t>II</t>
  </si>
  <si>
    <t>III</t>
  </si>
  <si>
    <t>IV</t>
  </si>
  <si>
    <t>О</t>
  </si>
  <si>
    <t>Х</t>
  </si>
  <si>
    <t>V</t>
  </si>
  <si>
    <t>//</t>
  </si>
  <si>
    <t>/</t>
  </si>
  <si>
    <t>Обозначения:</t>
  </si>
  <si>
    <t>−</t>
  </si>
  <si>
    <t>теоретическое обучение</t>
  </si>
  <si>
    <t>учебная практика</t>
  </si>
  <si>
    <t>дипломное проектирование</t>
  </si>
  <si>
    <t>производственная практика</t>
  </si>
  <si>
    <t>итоговая аттестация</t>
  </si>
  <si>
    <t>III. План образовательного процесса</t>
  </si>
  <si>
    <t>№
п/п</t>
  </si>
  <si>
    <t>Название модуля, учебной дисциплины, курсового проекта (курсовой работы)</t>
  </si>
  <si>
    <t>Экзамены</t>
  </si>
  <si>
    <t>Зачеты</t>
  </si>
  <si>
    <t>Распределение по курсам и семестрам</t>
  </si>
  <si>
    <t>Всего зачетных единиц</t>
  </si>
  <si>
    <t>Код компетенции</t>
  </si>
  <si>
    <t>Всего</t>
  </si>
  <si>
    <t>Из них</t>
  </si>
  <si>
    <t>I курс</t>
  </si>
  <si>
    <t>II курс</t>
  </si>
  <si>
    <t>III курс</t>
  </si>
  <si>
    <t>IV курс</t>
  </si>
  <si>
    <t>V курс</t>
  </si>
  <si>
    <t>Лекции</t>
  </si>
  <si>
    <t>Лабораторные</t>
  </si>
  <si>
    <t>Практические</t>
  </si>
  <si>
    <t>Семинарские</t>
  </si>
  <si>
    <t>УС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</si>
  <si>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</si>
  <si>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</si>
  <si>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</si>
  <si>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</si>
  <si>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</si>
  <si>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</si>
  <si>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</si>
  <si>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</si>
  <si>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9 семестр</t>
  </si>
  <si>
    <t>10 семестр</t>
  </si>
  <si>
    <t>недели</t>
  </si>
  <si>
    <t>Ауд.часов</t>
  </si>
  <si>
    <t>Всего часов</t>
  </si>
  <si>
    <t>Зач.единиц</t>
  </si>
  <si>
    <t>1.1</t>
  </si>
  <si>
    <t>Социально-гуманитарный модуль 1</t>
  </si>
  <si>
    <t>1.1.1</t>
  </si>
  <si>
    <t>История белорусской государственности</t>
  </si>
  <si>
    <t>1.1.2</t>
  </si>
  <si>
    <t>Философия</t>
  </si>
  <si>
    <t xml:space="preserve">          УЧРЕЖДЕНИЕ ОБРАЗОВАНИЯ "БЕЛОРУССКИЙ ГОСУДАРСТВЕННЫЙ ТЕХНОЛОГИЧЕСКИЙ УНИВЕРСИТЕТ"</t>
  </si>
  <si>
    <t xml:space="preserve"> УЧЕБНЫЙ ПЛАН</t>
  </si>
  <si>
    <t>Квалификация:</t>
  </si>
  <si>
    <t xml:space="preserve"> </t>
  </si>
  <si>
    <t>Профилизации:</t>
  </si>
  <si>
    <t>Степень: Бакалавр</t>
  </si>
  <si>
    <t>Срок обучения: 5 лет</t>
  </si>
  <si>
    <t>Форма получения образования: заочная</t>
  </si>
  <si>
    <t>I. График образовательного процесса</t>
  </si>
  <si>
    <t>II. Сводные данные по бюджету времени (в неделях)</t>
  </si>
  <si>
    <t>Специальность: 6-05-0311-02 Экономика и управление</t>
  </si>
  <si>
    <t>Экономика и управление в лесном комплексе</t>
  </si>
  <si>
    <t>Экономика и управление в химической промышленности</t>
  </si>
  <si>
    <t>Экономист. Менеджер</t>
  </si>
  <si>
    <t>1.2</t>
  </si>
  <si>
    <t>1.3</t>
  </si>
  <si>
    <t>1.4</t>
  </si>
  <si>
    <t>1.4.1</t>
  </si>
  <si>
    <t>1.4.2</t>
  </si>
  <si>
    <t>1.5</t>
  </si>
  <si>
    <t>1.5.1</t>
  </si>
  <si>
    <t>1.5.2</t>
  </si>
  <si>
    <t>1.6</t>
  </si>
  <si>
    <t>1.6.1</t>
  </si>
  <si>
    <t>1.6.2</t>
  </si>
  <si>
    <t>1.7</t>
  </si>
  <si>
    <t>1.7.1</t>
  </si>
  <si>
    <t>1.7.2</t>
  </si>
  <si>
    <t>1.7.3</t>
  </si>
  <si>
    <t>1.8</t>
  </si>
  <si>
    <t>1.9</t>
  </si>
  <si>
    <t>1.9.1</t>
  </si>
  <si>
    <t>1.9.2</t>
  </si>
  <si>
    <t>1.10</t>
  </si>
  <si>
    <t>1.11</t>
  </si>
  <si>
    <t>1.11.1</t>
  </si>
  <si>
    <t>1.11.2</t>
  </si>
  <si>
    <t>1.12</t>
  </si>
  <si>
    <t>1.12.1</t>
  </si>
  <si>
    <t>1.12.2</t>
  </si>
  <si>
    <t>1.12.3</t>
  </si>
  <si>
    <t>2</t>
  </si>
  <si>
    <t>2.1</t>
  </si>
  <si>
    <t>2.1.1</t>
  </si>
  <si>
    <t>2.1.2</t>
  </si>
  <si>
    <t>2.1.3</t>
  </si>
  <si>
    <t>2.1.4</t>
  </si>
  <si>
    <t>2.1.5</t>
  </si>
  <si>
    <t>2.1.6</t>
  </si>
  <si>
    <t>2.2</t>
  </si>
  <si>
    <t>2.3</t>
  </si>
  <si>
    <t>2.4</t>
  </si>
  <si>
    <t>2.4.1</t>
  </si>
  <si>
    <t>2.4.2</t>
  </si>
  <si>
    <t>2.4.3</t>
  </si>
  <si>
    <t>2.5</t>
  </si>
  <si>
    <t>2.5.1</t>
  </si>
  <si>
    <t>2.5.2</t>
  </si>
  <si>
    <t>2.5.3</t>
  </si>
  <si>
    <t>2.6</t>
  </si>
  <si>
    <t>2.6.1</t>
  </si>
  <si>
    <t>2.6.2</t>
  </si>
  <si>
    <t>2.7</t>
  </si>
  <si>
    <t>2.7.1</t>
  </si>
  <si>
    <t>2.7.2</t>
  </si>
  <si>
    <t>2.7.3</t>
  </si>
  <si>
    <t>2.7.4</t>
  </si>
  <si>
    <t>2.7.5</t>
  </si>
  <si>
    <t>2.8</t>
  </si>
  <si>
    <t>2.8.1</t>
  </si>
  <si>
    <t>2.8.2</t>
  </si>
  <si>
    <t>2.8.3</t>
  </si>
  <si>
    <t>2.9</t>
  </si>
  <si>
    <t>2.9.1</t>
  </si>
  <si>
    <t>2.9.2</t>
  </si>
  <si>
    <t>2.9.3</t>
  </si>
  <si>
    <t>2.9.4</t>
  </si>
  <si>
    <t>2.9.5</t>
  </si>
  <si>
    <t>2.11</t>
  </si>
  <si>
    <t>2.11.1</t>
  </si>
  <si>
    <t>2.11.2</t>
  </si>
  <si>
    <t>2.11.3</t>
  </si>
  <si>
    <t>2.11.4</t>
  </si>
  <si>
    <t>2.11.5</t>
  </si>
  <si>
    <t>2.11.6</t>
  </si>
  <si>
    <t>2.11.7</t>
  </si>
  <si>
    <t>2.12</t>
  </si>
  <si>
    <t>2.12.1</t>
  </si>
  <si>
    <t>2.12.2</t>
  </si>
  <si>
    <t>2.12.3</t>
  </si>
  <si>
    <t>2.13.1</t>
  </si>
  <si>
    <t>2.13.2</t>
  </si>
  <si>
    <t>2.13.3</t>
  </si>
  <si>
    <t>Иностранный язык</t>
  </si>
  <si>
    <t>Информационные технологии</t>
  </si>
  <si>
    <t>Математический модуль</t>
  </si>
  <si>
    <t>Модуль "Статистика и эконометрика"</t>
  </si>
  <si>
    <t>Модуль "Экономика 1"</t>
  </si>
  <si>
    <t>Модуль "Экономика 2"</t>
  </si>
  <si>
    <t>Национальная экономика Беларуси</t>
  </si>
  <si>
    <t>Модуль "Экономика 3"</t>
  </si>
  <si>
    <t>Бухгалтерский учет</t>
  </si>
  <si>
    <t>Модуль "Инвестиции и инновационное развитие организации</t>
  </si>
  <si>
    <t>Социально-гуманитарный модуль 2</t>
  </si>
  <si>
    <t>Белорусский язык (профессиональная лексика)</t>
  </si>
  <si>
    <t>Экономика природопользования</t>
  </si>
  <si>
    <t>Модуль "Организация производства и труда"</t>
  </si>
  <si>
    <t>Модуль "Прогнозирование и планирование"</t>
  </si>
  <si>
    <t>Модуль "Управление устойчивым развитием организации"</t>
  </si>
  <si>
    <t>Модуль "Маркетинг и ценообразование"</t>
  </si>
  <si>
    <t>Модуль "Управление бизнесом"</t>
  </si>
  <si>
    <t>Профилизация "Экономика и управление в лесном комплексе"</t>
  </si>
  <si>
    <t>Модуль "Организация технологических процессов в лесном комплексе"</t>
  </si>
  <si>
    <t>Профилизация "Экономика и управление в химической промышленности"</t>
  </si>
  <si>
    <t>Модуль "Организация технологических процессов в химической промышленности"</t>
  </si>
  <si>
    <t>Количество часов учебных занятий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</si>
  <si>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</si>
  <si>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</si>
  <si>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</si>
  <si>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</si>
  <si>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</si>
  <si>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Высшая математика</t>
  </si>
  <si>
    <t>Теория вероятностей</t>
  </si>
  <si>
    <t>Статистика</t>
  </si>
  <si>
    <t>Эконометрика</t>
  </si>
  <si>
    <t>Экономическая теория</t>
  </si>
  <si>
    <t>Микроэкономика</t>
  </si>
  <si>
    <t>Макроэкономика</t>
  </si>
  <si>
    <t>Курсовая работа по учебной дисциплине "Макроэкономика"</t>
  </si>
  <si>
    <t>Международная экономика</t>
  </si>
  <si>
    <t>Экономика организации</t>
  </si>
  <si>
    <t>Курсовая работа по учебной дисциплине "Экономика организации"</t>
  </si>
  <si>
    <t>Менеджмент организации</t>
  </si>
  <si>
    <t>Курсовая работа по учебной дисциплине "Менеджмент организации"</t>
  </si>
  <si>
    <t>Экономика и управление инновациями</t>
  </si>
  <si>
    <t>Экономика и управление инвестиционной деятельностью</t>
  </si>
  <si>
    <t>Курсовой проект по учебной дисциплине "Экономика и управление инвестиционной деятельностью"</t>
  </si>
  <si>
    <t>Социология</t>
  </si>
  <si>
    <t>Экономическая история</t>
  </si>
  <si>
    <t>Политология</t>
  </si>
  <si>
    <t>Социальная психология / Личностно-профессиональное развитие специалиста</t>
  </si>
  <si>
    <t>Логика</t>
  </si>
  <si>
    <t>Основы права</t>
  </si>
  <si>
    <t>Организация труда / Экономика труда</t>
  </si>
  <si>
    <t>Организация производства</t>
  </si>
  <si>
    <t>Инвестиционный анализ</t>
  </si>
  <si>
    <t>Экономический анализ деятельности организации</t>
  </si>
  <si>
    <t>Курсовая работа по учебной дисциплине "Экономический анализ деятельности организации"</t>
  </si>
  <si>
    <t>Прогнозирование экономических процессов</t>
  </si>
  <si>
    <t>Планирование в организации</t>
  </si>
  <si>
    <t>Финансы организации</t>
  </si>
  <si>
    <t>Управление конкурентоспособностью организации</t>
  </si>
  <si>
    <t>Внешнеэкономическая деятельность</t>
  </si>
  <si>
    <t>Курсовая работа по учебной дисциплине "Внешнеэкономическая деятельность"</t>
  </si>
  <si>
    <t>Налоги и налогообложение</t>
  </si>
  <si>
    <t>Маркетинг</t>
  </si>
  <si>
    <t>Логистика</t>
  </si>
  <si>
    <t>Ценообразование</t>
  </si>
  <si>
    <t>Создание стартап-проектов</t>
  </si>
  <si>
    <t>Организация предпринимательской деятельности</t>
  </si>
  <si>
    <t>Правовое обеспечение бизнеса</t>
  </si>
  <si>
    <t>Теоретические основы химии</t>
  </si>
  <si>
    <t>Органическая химия</t>
  </si>
  <si>
    <t>Комплексное использование древесного сырья</t>
  </si>
  <si>
    <t>Технология лесохозяйственного производства</t>
  </si>
  <si>
    <t>Технология и оборудование лесозаготовительного производства</t>
  </si>
  <si>
    <t>Технология и оборудование деревообрабатывающих производств</t>
  </si>
  <si>
    <t>Технология и оборудование синтеза и переработки полимеров</t>
  </si>
  <si>
    <t>Технология и оборудование производства минеральных удобрений и солей</t>
  </si>
  <si>
    <t>Технология и оборудование основного органического и нефтехимического синтеза</t>
  </si>
  <si>
    <t>Великая Отечественная война советского народа (в контексте Второй мировой войны)</t>
  </si>
  <si>
    <t>Противодействие коррупции</t>
  </si>
  <si>
    <t>Основы управления интеллектуальной собственностью</t>
  </si>
  <si>
    <t>Обзорные лекции по специальности</t>
  </si>
  <si>
    <t>/10</t>
  </si>
  <si>
    <t>/4</t>
  </si>
  <si>
    <t>/34</t>
  </si>
  <si>
    <t>/8</t>
  </si>
  <si>
    <t>/6</t>
  </si>
  <si>
    <t>/2</t>
  </si>
  <si>
    <t>/72</t>
  </si>
  <si>
    <t>/16</t>
  </si>
  <si>
    <t>/108</t>
  </si>
  <si>
    <t>/36</t>
  </si>
  <si>
    <t>/60</t>
  </si>
  <si>
    <t>Модуль "Организационное развитие"</t>
  </si>
  <si>
    <t>УК-7</t>
  </si>
  <si>
    <t>УК-3</t>
  </si>
  <si>
    <t>УК-2</t>
  </si>
  <si>
    <t>БПК-1</t>
  </si>
  <si>
    <t>БПК-2</t>
  </si>
  <si>
    <t>БПК-3</t>
  </si>
  <si>
    <t>БПК-4</t>
  </si>
  <si>
    <t>БПК-5</t>
  </si>
  <si>
    <t>БПК-6</t>
  </si>
  <si>
    <t>БПК-7</t>
  </si>
  <si>
    <t>БПК-8</t>
  </si>
  <si>
    <t>БПК-9</t>
  </si>
  <si>
    <t>БПК-10</t>
  </si>
  <si>
    <t>БПК-11</t>
  </si>
  <si>
    <t>БПК-12</t>
  </si>
  <si>
    <t>БПК-13</t>
  </si>
  <si>
    <t>УК-11</t>
  </si>
  <si>
    <t>УК-16</t>
  </si>
  <si>
    <t>УК-12</t>
  </si>
  <si>
    <t>УК-17</t>
  </si>
  <si>
    <t>УК-15</t>
  </si>
  <si>
    <t>УК-9</t>
  </si>
  <si>
    <t>СК-2</t>
  </si>
  <si>
    <t>СК-4</t>
  </si>
  <si>
    <t>СК-5</t>
  </si>
  <si>
    <t>СК-6</t>
  </si>
  <si>
    <t>СК-7</t>
  </si>
  <si>
    <t>СК-8</t>
  </si>
  <si>
    <t>СК-9</t>
  </si>
  <si>
    <t>СК-10</t>
  </si>
  <si>
    <t>СК-11</t>
  </si>
  <si>
    <t>СК-12</t>
  </si>
  <si>
    <t>СК-13</t>
  </si>
  <si>
    <t>СК-14</t>
  </si>
  <si>
    <t>СК-15</t>
  </si>
  <si>
    <t>СК-16</t>
  </si>
  <si>
    <t>СК-21</t>
  </si>
  <si>
    <t>СК-32</t>
  </si>
  <si>
    <t>БПК-14</t>
  </si>
  <si>
    <t>СК-22</t>
  </si>
  <si>
    <t>СК-23</t>
  </si>
  <si>
    <t>СК-24</t>
  </si>
  <si>
    <t>СК-25</t>
  </si>
  <si>
    <t>СК-26</t>
  </si>
  <si>
    <t>СК-27</t>
  </si>
  <si>
    <t>СК-28</t>
  </si>
  <si>
    <t>СК-29</t>
  </si>
  <si>
    <t>СК-30</t>
  </si>
  <si>
    <t>СК-31</t>
  </si>
  <si>
    <t>СК-48</t>
  </si>
  <si>
    <t>СК-43</t>
  </si>
  <si>
    <t>Проректор по учебной работе</t>
  </si>
  <si>
    <t>А.А.Сакович</t>
  </si>
  <si>
    <t>А.В.Ледницкий</t>
  </si>
  <si>
    <t>IV. Учебные практики</t>
  </si>
  <si>
    <t>V. Производственные практики</t>
  </si>
  <si>
    <t>VI. Дипломное проектирование</t>
  </si>
  <si>
    <t>VII. Итоговая аттестация</t>
  </si>
  <si>
    <t>Название практики</t>
  </si>
  <si>
    <t>Семестр</t>
  </si>
  <si>
    <t>Недель</t>
  </si>
  <si>
    <t>Зачетных единиц</t>
  </si>
  <si>
    <t>Ознакомительная</t>
  </si>
  <si>
    <t>Технологическая</t>
  </si>
  <si>
    <t>10</t>
  </si>
  <si>
    <t>Организационно-экономическая</t>
  </si>
  <si>
    <t>Преддипломная</t>
  </si>
  <si>
    <t>VIII. Матрица компетенций</t>
  </si>
  <si>
    <t>Наименование компетенции</t>
  </si>
  <si>
    <t>Код модуля, учебной дисциплины</t>
  </si>
  <si>
    <t>УК-1</t>
  </si>
  <si>
    <t>Владеть основами исследовательской деятельности, осуществлять поиск, анализ и синтез информации</t>
  </si>
  <si>
    <t>Решать стандартные задачи профессиональной деятельности на основе применения информационно-коммуникационных технологий</t>
  </si>
  <si>
    <t>Осуществлять коммуникации на иностранном языке для решения задач межличностного и межкультурного взаимодействия</t>
  </si>
  <si>
    <t>УК-4</t>
  </si>
  <si>
    <t>Работать в команде, толерантно воспринимать социальные, этнические, конфессиональные, культурные и иные различия</t>
  </si>
  <si>
    <t>1.1.2, 2.1.4</t>
  </si>
  <si>
    <t>УК-5</t>
  </si>
  <si>
    <t>Быть способным к саморазвитию и совершенствованию в профессиональной деятельности</t>
  </si>
  <si>
    <t>УК-6</t>
  </si>
  <si>
    <t>Проявлять инициативу и адаптироваться к изменениям в профессиональной деятельности</t>
  </si>
  <si>
    <t>Обладать способностью анализировать процессы государственного строительства в разные исторические периоды, выявлять факторы и механизмы исторических изменений, определять социально-политическое значение исторических событий (личностей, артефактов и символов) для современной белорусской государственности, в совершенстве использовать выявленные закономерности в процессе формирования гражданской идентичности</t>
  </si>
  <si>
    <t>УК-8</t>
  </si>
  <si>
    <t>Обладать современной культурой мышления, гуманистическим мировоззрением, аналитическим и инновационно-критическим стилем познавательной, социально-практической и коммуникативной деятельности, использовать основы философских знаний в непосредственной профессиональной деятельности, самостоятельно усваивать философские знания и выстраивать на их основании мировоззренческую позицию</t>
  </si>
  <si>
    <t>Использовать языковой материал в профессиональной области на белорусском языке</t>
  </si>
  <si>
    <t>Обладать способностью анализировать происходящие в обществе процессы, осуществлять их социологическую диагностику, прогнозировать, упреждать или минимизировать последствия кризисных явлений в различных сферах жизнедеятельности</t>
  </si>
  <si>
    <t>Обладать способностью анализировать политические события, процессы, отношения, владеть культурой политического мышления и поведения, использовать основы политологических знаний для формирования культуры осознанного и рационального политического выбора, утверждения социально ориентированных ценностей</t>
  </si>
  <si>
    <t>УК-13</t>
  </si>
  <si>
    <t>Обладать способностью анализировать социально-психологические явления в социуме и прогнозировать тенденции их развития,использовать социально-психологические знания при управлении коллективной работой в профессиональной деятельности, эффективно использовать навыки делового общения в профессиональной среде</t>
  </si>
  <si>
    <t>УК-14</t>
  </si>
  <si>
    <t>Обладать способностью разрабатывать и реализовать методики и технологии самоорганизации и самообразования, проектировать траектории своего профессионального роста и личностного развития, осознанно осуществлять педагогическую работу с детьми в условиях семьи в разных видах деятельности</t>
  </si>
  <si>
    <t>Обладать способностью грамотно использовать основы правовых знаний в различных сферах жизнедеятельности,владеть навыками поиска нормативных правовых актов, анализа их содержания и применения в непосредственной профессиональной деятельности</t>
  </si>
  <si>
    <t>Использовать формы, приемы, методы и законы интеллектуальной познавательной деятельности в профессиональной сфере</t>
  </si>
  <si>
    <t>Использовать основные математические понятия и методы вычислений для анализа и моделирования экономических процессов</t>
  </si>
  <si>
    <t>Оперировать основными понятиями и методами статистики, применять статистический инструментарий для количественной оценки массовых социально-экономических явлений и процессов, устанавливать статистические закономерности их развития</t>
  </si>
  <si>
    <t>Применять понятия, методы эконометрики, эконометрические модели и инструменты для количественной оценки статистических зависимостей индикаторов социально-экономического развития</t>
  </si>
  <si>
    <t>Понимать мотивы поведения субъектов рыночной экономики, особенности экономических процессов в Республике Беларусь и других странах, анализировать экономическую информацию, применять полученные теоретические знания в качестве методологической основы изучения прикладных экономических дисциплин</t>
  </si>
  <si>
    <t>Понимать поведение потребителей и организаций в рыночной экономике, механизмы ценообразования на товарных и ресурсных рынках, условия общего экономического равновесия, направления, инструменты и границы государственной микроэкономической политики, применять теоретические знания для принятия оптимальных решений в условиях экономического выбора</t>
  </si>
  <si>
    <t>Понимать механизмы функционирования агрегированных рынков и инструменты бюджетно-налоговой и денежно-кредитной политики, анализировать макроэкономические процессы, происходящие в Республике Беларусь и других странах, оценивать результаты макроэкономической политики</t>
  </si>
  <si>
    <t>1.7.1, 1.7.2</t>
  </si>
  <si>
    <t>Определять и анализировать современные тенденции развития международной экономики, осуществлять выбор оптимальных инструментов регулирования внешнеэкономической деятельности</t>
  </si>
  <si>
    <t>Понимать особенности и механизм функционирования национальной экономики, оценивать ресурсный потенциал и конкурентные преимущества, определять тенденции и перспективы ее развития для решения текущих экономических проблем и реализации стратегических целей и задач социально-экономического развития</t>
  </si>
  <si>
    <t>Понимать социально-экономическую природу организации, функции, место и роль в развитии национальной экономики, рассчитывать и анализировать основные показатели производственно-хозяйственной деятельности, вырабатывать и обосновывать решения по вопросам, связанным с экономической и коммерческой деятельностью организации</t>
  </si>
  <si>
    <t>1.9.1, 1.9.2</t>
  </si>
  <si>
    <t>Оформлять первичные учетные документы, применять методики оценки и учета активов, собственного капитала, обязательств, доходов и расходов хозяйственной деятельности организаций государственного и реального секторов экономики</t>
  </si>
  <si>
    <t>Осуществлять основные функции управления деятельностью организации, организовывать работу исполнителей с учетом социальной политики государства, использовать современные техники принятия управленческих решений, оценивать эффективность управления</t>
  </si>
  <si>
    <t>1.11.1, 1.11.2</t>
  </si>
  <si>
    <t>Оперировать основными понятиями современных концепций инноватики, осуществлять оценку влияния инновационного развития на экономический рост</t>
  </si>
  <si>
    <t>Рассчитывать и анализировать затраты-доходы деятельности организации, продукта (услуги) в соответствии с требованиями потребителя, обосновывать инвестиционное управленческое решение, разрабатывать инвестиционные проекты и на их основе формировать и развивать конкурентные преимущества бизнеса</t>
  </si>
  <si>
    <t>1.12.2, 1.12.3</t>
  </si>
  <si>
    <t>Применять основные методы защиты населения от негативных факторов антропогенного, техногенного, естественного происхождения, принципы рационального природопользования и энергосбережения, обеспечивать здоровые и безопасные условия труда</t>
  </si>
  <si>
    <t>СК-1</t>
  </si>
  <si>
    <t>Проводить мероприятия по внедрению передовых методов хозяйствования, методов и приемов труда, улучшению организации и обслуживания рабочих мест, созданию благоприятных условий труда</t>
  </si>
  <si>
    <t>СК-3</t>
  </si>
  <si>
    <t>Применять аналитические инструменты оценки управленческих решений в сфере экономики труда с учетом критериев эффективности деятельности субъектов хозяйствования</t>
  </si>
  <si>
    <t>Осуществлять организационную подготовку производства и контроль технологических процессов, обеспечивать ритмичную работу организации, выбирать оптимальную схему работы с поставщиками и потребителями</t>
  </si>
  <si>
    <t>Оценивать влияние инвестиционных решений и решений по финансированию инвестиций на показатели работы организации, проводить оценку инвестиционных проектов при различных условиях инвестирования и финансирования</t>
  </si>
  <si>
    <t>Использовать учетные и отчетные данные, специальные приемы анализа при оценке финансового и экономического состояния организации  для принятия управленческих решений и обоснования плана ее перспективного развития</t>
  </si>
  <si>
    <t>2.5.2, 2.5.3</t>
  </si>
  <si>
    <t>Выявлять особенности развития экономических процессов, применять методы прогнозирования, разрабатывать модели для прогнозирования экономических процессов</t>
  </si>
  <si>
    <t>Осуществлять стратегическое, тактическое и оперативное планирование производственно-хозяйственной и финансово-экономической деятельности организации с целью роста и устойчивого развития</t>
  </si>
  <si>
    <t>Понимать сущность финансовой политики государства, принципы финансового планирования, содержание и функции финансов организаций реального сектора экономики</t>
  </si>
  <si>
    <t>Разрабатывать и использовать инструментарий оценки конкурентоспособности и управлять конкурентным положением организации</t>
  </si>
  <si>
    <t>Использовать механизм осуществления внешнеторговых операций, методы регулирования внешнеэкономической деятельности для освоения новых сегментов внешних рынков с учетом изменяющейся конъюнктуры</t>
  </si>
  <si>
    <t>2.7.3, 2.7.4</t>
  </si>
  <si>
    <t>Осуществлять расчет налоговой базы и сумм налогов, составлять налоговую отчётность, вести регистры налогового учета, формировать налоговый календарь и производить своевременное погашение налоговых обязательств перед бюджетом</t>
  </si>
  <si>
    <t>Понимать сущность, концепции и виды маркетинга; реализовывать процесс сегментирования рынка и позиционирования организации/товара на нём; использовать аналитический инструментарий для планирования и реализации концепции маркетинга, а также оценки эффективности маркетинговой деятельности</t>
  </si>
  <si>
    <t>Применять принципы логистики для повышения эффективности деятельности организации</t>
  </si>
  <si>
    <t>Формировать цены по стадиям товародвижения, анализировать и принимать управленческие решения в области ценообразования и применения цен, и оценивать их эффективность</t>
  </si>
  <si>
    <t>Генерировать бизнес-идеи на основе сбора, анализа и обработки данных, определять их экономическую эффективность и выявлять  предпринимательскую жизнеспособность</t>
  </si>
  <si>
    <t>СК-17</t>
  </si>
  <si>
    <t>Применять методы поиска закономерностей, связей, правил в табулированных массивах данных большого объема овладение практическими умениями и навыками реализации технологий анализа данных, формирования и проверки гипотез о их природе и структуре, варьирования применяемыми моделями</t>
  </si>
  <si>
    <t>СК-18</t>
  </si>
  <si>
    <t>СК-19</t>
  </si>
  <si>
    <t>СК-20</t>
  </si>
  <si>
    <t>Принимать обоснованные решения при осуществлении предпринимательской деятельности, оценивать направления развития бизнеса</t>
  </si>
  <si>
    <t>Понимать природу химических реакций, используемых в производстве химических веществ и материалов, кинетического и термодинамического подходов к  описанию химических процессов с целью оптимизации условий их практической реализации</t>
  </si>
  <si>
    <t>Типировать породы древесины, выявлять основные пороки и знать основные продукты, выпускаемые в лесном комплексе</t>
  </si>
  <si>
    <t>Применять навыки организации технологических процессов комплексной переработки и рационального использования древесного сырья с обоснованием их экономической эффективности</t>
  </si>
  <si>
    <t>Понимать технологию лесовыращивания и использование товаров и услуг при побочном лесопользовании</t>
  </si>
  <si>
    <t>2.11.4, 2.11.7</t>
  </si>
  <si>
    <t>Применять технологии проведения рубок главного и промежуточного пользования</t>
  </si>
  <si>
    <t>2.11.5, 2.11.7</t>
  </si>
  <si>
    <t>Применять технологию переработки древесины в продукцию с высокой добавленной стоимостью</t>
  </si>
  <si>
    <t>2.11.6, 2.11.7</t>
  </si>
  <si>
    <t>Понимать химические и физические свойства органических соединений, способы их получения, реакционную способность, взаимные превращения, а также их применение в промышленности и жизнедеятельности человека</t>
  </si>
  <si>
    <t>Понимать сущность методов расчета процессов и аппаратов химических производств</t>
  </si>
  <si>
    <t>Применять знания в области методов получения полимеров</t>
  </si>
  <si>
    <t>Понимать методы получения основных миниральных солей и удобрений</t>
  </si>
  <si>
    <t>Применять нормы белорусского законодательства, регулирующего формы бизнеса и современные направления его развития</t>
  </si>
  <si>
    <t>Применять знания в области методов получения продуктов органического и нефтехимического синтеза</t>
  </si>
  <si>
    <t>СК-42</t>
  </si>
  <si>
    <t>Применять нормы международного и национального законодательства в процессе создания и реализации объектов интеллектуальной собственности</t>
  </si>
  <si>
    <t>Проводить качественную и количественную оценку лесных ресурсов, использовать материалы лесоустройства и геоинформационные технологии при ведении лесного хозяйства</t>
  </si>
  <si>
    <t>Осуществлять деловое общение на основе знания форм и методов деловой активности для решения задач в области профессиональной деятельности</t>
  </si>
  <si>
    <t>СК-46</t>
  </si>
  <si>
    <t>СК-49</t>
  </si>
  <si>
    <t>д</t>
  </si>
  <si>
    <t>Дифференцированный зачет.</t>
  </si>
  <si>
    <t>Заведующий кафедрой экономики и управления на предприятиях</t>
  </si>
  <si>
    <t>*</t>
  </si>
  <si>
    <t>**</t>
  </si>
  <si>
    <t>Анализ данных</t>
  </si>
  <si>
    <t>Деловые комуникации</t>
  </si>
  <si>
    <t>2.4.4</t>
  </si>
  <si>
    <t>Курсовая проект по учебной дисциплине "Организация производства"</t>
  </si>
  <si>
    <t>/5</t>
  </si>
  <si>
    <t>Курсовая работа по учебной дисциплине по выбору студента (пп 2.11.4-2.11.6)</t>
  </si>
  <si>
    <t>2.13.4</t>
  </si>
  <si>
    <t>Интернет-маркетинг</t>
  </si>
  <si>
    <t>/54</t>
  </si>
  <si>
    <t>/12</t>
  </si>
  <si>
    <t>Управление проектами</t>
  </si>
  <si>
    <t>Корпоративные информационные системы в управлении организацией</t>
  </si>
  <si>
    <t>/96</t>
  </si>
  <si>
    <t>Понимать движущие силы и закономерности исторического процесса, события и процессы экономической истории, место и роль своей страны в истории человечества и в современном мире</t>
  </si>
  <si>
    <t xml:space="preserve">Использовать методологический инструментарий экономики природопользования, необходимый для повышения эффективности управления природными объектами, разработки политики эффективного природопользования </t>
  </si>
  <si>
    <t>2.4.3, 2.4.4</t>
  </si>
  <si>
    <t>Применять знания в области организации биржевой деятельности, использовать методы анализа фондового рынка</t>
  </si>
  <si>
    <t>2.10.2</t>
  </si>
  <si>
    <t>2.10.3</t>
  </si>
  <si>
    <t>2.10.4, 2.10.7</t>
  </si>
  <si>
    <t>2.10.5, 2.10.7</t>
  </si>
  <si>
    <t>2.10.6, 2.10.7</t>
  </si>
  <si>
    <t>2.11.2, 2.12.2</t>
  </si>
  <si>
    <t>Планировать и реализовывать мероприятия интернет-маркетинга, создавать качественный контент на сайтах, в социальных сетях и для интернет-СМИ, проводить исследования рынка и тестировать гипотезы в среде Интернет, использовать веб-аналитику в целях развития и управления брендом</t>
  </si>
  <si>
    <t>Применять методы управления проектами в профессиональной деятельности для достижения результатов требуемого качества, удовлетворяющих потребности заказчика</t>
  </si>
  <si>
    <t>Решать широкий спектр задач по автоматизации учета и управления на динамично развивающемся предприятии</t>
  </si>
  <si>
    <t>Изучение учебной дисциплины "Лесное товароведение" предусмотрено для профилизации "Экономика и управление на предприятии лесного комплекса".</t>
  </si>
  <si>
    <t>Рекомендован к утверждению научно-методическим советом БГТУ, протокол № 6  от  28.04.2023</t>
  </si>
  <si>
    <t>Декан факультета заочного образования</t>
  </si>
  <si>
    <t>Основы лесоустройства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</si>
  <si>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</si>
  <si>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</si>
  <si>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</si>
  <si>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</si>
  <si>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</si>
  <si>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</si>
  <si>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</si>
  <si>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</si>
  <si>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</si>
  <si>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</si>
  <si>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</si>
  <si>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</si>
  <si>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Производственные  практики</t>
  </si>
  <si>
    <t>Дипломное проектирование</t>
  </si>
  <si>
    <t>Итоговая аттестация</t>
  </si>
  <si>
    <t>лабораторно-экзаменационная (установочная) сессия</t>
  </si>
  <si>
    <t>Общее количество акад. часов по учебному плану для дневной формы</t>
  </si>
  <si>
    <t>Количество аудиторных часов по учебному плану для дневной формы</t>
  </si>
  <si>
    <t>Количество аудиторных часов</t>
  </si>
  <si>
    <t>Государственный компонент</t>
  </si>
  <si>
    <t>Компонент учреждения образования</t>
  </si>
  <si>
    <t>Факультативные дисциплины</t>
  </si>
  <si>
    <t>Дополнительные виды обучения</t>
  </si>
  <si>
    <t>Курсовая работа по учебной дисциплине по выбору студента (пп 2.10.4-2.10.6)</t>
  </si>
  <si>
    <t>Интегрированная учебная дисциплина «Безопасность жизнедеятельности человека» включает вопросы защиты населения и объектов от чрезвычайных ситуаций природного и техногенного характера, радиационной безопасности, основ экологии, основ энергосбережения, охраны труда.</t>
  </si>
  <si>
    <t>1. Государственный экзамен по специальности
2. Защита дипломной работы в ГЭК</t>
  </si>
  <si>
    <t>Биржевая деятельность. Фондовый рынок</t>
  </si>
  <si>
    <t>2.10</t>
  </si>
  <si>
    <t>2.10.1</t>
  </si>
  <si>
    <t>2.10.4</t>
  </si>
  <si>
    <t>2.10.5</t>
  </si>
  <si>
    <t>2.10.6</t>
  </si>
  <si>
    <t>2.10.7</t>
  </si>
  <si>
    <t>2.13</t>
  </si>
  <si>
    <t>2.13.5</t>
  </si>
  <si>
    <t>2.13.6</t>
  </si>
  <si>
    <t>1.7.2, 1.9.2, 1.11.2, 1.12.3, 2.4.4, 2.5.3, 2.7.4, 2.10.7, 2.11.7</t>
  </si>
  <si>
    <t>1.9.2, 1.11.2, 1.12.3, 2.4.4, 2.5.3, 2.7.4, 2.10.7, 2.11.7</t>
  </si>
  <si>
    <t>2.10.1, 2.11.1</t>
  </si>
  <si>
    <t>2 недели</t>
  </si>
  <si>
    <t>3 недели</t>
  </si>
  <si>
    <r>
      <t xml:space="preserve">Продолжение учебного плана по специальности 6-05-0311-02 Экономика и управление, регистрационный № </t>
    </r>
    <r>
      <rPr>
        <sz val="22"/>
        <rFont val="Arial"/>
        <family val="2"/>
        <charset val="204"/>
      </rPr>
      <t>05-031-002/уч</t>
    </r>
    <r>
      <rPr>
        <sz val="20"/>
        <rFont val="Arial"/>
        <family val="2"/>
        <charset val="204"/>
      </rPr>
      <t>.</t>
    </r>
  </si>
  <si>
    <t>/9</t>
  </si>
  <si>
    <t>/7</t>
  </si>
  <si>
    <t>С.А.Прохорчик</t>
  </si>
  <si>
    <t>Модуль "Аналитическое обеспечение деятельности организации"</t>
  </si>
  <si>
    <t>Лесное товароведение*</t>
  </si>
  <si>
    <t>Безопасность жизнедеятельности человека**</t>
  </si>
  <si>
    <t>Процессы и аппараты химической технологии</t>
  </si>
  <si>
    <t>УТВЕРЖДЕНО</t>
  </si>
  <si>
    <t>Ректором БГТУ</t>
  </si>
  <si>
    <t>И.В.Войтовым</t>
  </si>
  <si>
    <t>28.04.2023</t>
  </si>
  <si>
    <t>Регистрационный № 05-031-002/уч.</t>
  </si>
  <si>
    <t>2005/2023</t>
  </si>
  <si>
    <t>2006/2023</t>
  </si>
  <si>
    <t>№ рег. 
в БГТУ</t>
  </si>
  <si>
    <t>2072/2024</t>
  </si>
  <si>
    <t>2085/2024</t>
  </si>
  <si>
    <t>2087.1/2024</t>
  </si>
  <si>
    <t>Кафедра</t>
  </si>
  <si>
    <t>ИБиП</t>
  </si>
  <si>
    <t>ФиП</t>
  </si>
  <si>
    <t>МКиТП</t>
  </si>
  <si>
    <t>ИиВД</t>
  </si>
  <si>
    <t>ВМ</t>
  </si>
  <si>
    <t>ЭиУП</t>
  </si>
  <si>
    <t>ЭТиМ</t>
  </si>
  <si>
    <t xml:space="preserve"> + </t>
  </si>
  <si>
    <t>ФиП / ИБиП</t>
  </si>
  <si>
    <t>БФ</t>
  </si>
  <si>
    <t>МТБиУР</t>
  </si>
  <si>
    <t>ХТЭПиМЭТ</t>
  </si>
  <si>
    <t>ЛУ</t>
  </si>
  <si>
    <t>ЛМДиТЛП</t>
  </si>
  <si>
    <t>ЛВ</t>
  </si>
  <si>
    <t>ОХ</t>
  </si>
  <si>
    <t>ПиАХП</t>
  </si>
  <si>
    <t>ПКМ</t>
  </si>
  <si>
    <t>ЛЗиД</t>
  </si>
  <si>
    <t>БЖД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</si>
</sst>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4" x14ac:knownFonts="1">
    <font>
      <sz val="11"/>
      <color theme="1"/>
      <name val="Calibri"/>
      <family val="2"/>
      <charset val="204"/>
      <scheme val="minor"/>
    </font>
    <font>
      <sz val="17"/>
      <name val="Arial"/>
      <family val="2"/>
      <charset val="204"/>
    </font>
    <font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 Narrow"/>
      <family val="2"/>
      <charset val="204"/>
    </font>
    <font>
      <sz val="17"/>
      <name val="Arial Narrow"/>
      <family val="2"/>
      <charset val="204"/>
    </font>
    <font>
      <b/>
      <sz val="17"/>
      <name val="Arial"/>
      <family val="2"/>
      <charset val="204"/>
    </font>
    <font>
      <b/>
      <sz val="17"/>
      <name val="Arial Narrow"/>
      <family val="2"/>
      <charset val="204"/>
    </font>
    <font>
      <sz val="18"/>
      <name val="Arial"/>
      <family val="2"/>
      <charset val="204"/>
    </font>
    <font>
      <b/>
      <sz val="18"/>
      <name val="Arial"/>
      <family val="2"/>
      <charset val="204"/>
    </font>
    <font>
      <sz val="16"/>
      <name val="Arial Narrow"/>
      <family val="2"/>
      <charset val="204"/>
    </font>
    <font>
      <b/>
      <sz val="22"/>
      <name val="Arial"/>
      <family val="2"/>
      <charset val="204"/>
    </font>
    <font>
      <b/>
      <sz val="18"/>
      <name val="Arial Narrow"/>
      <family val="2"/>
      <charset val="204"/>
    </font>
    <font>
      <sz val="20"/>
      <name val="Arial"/>
      <family val="2"/>
      <charset val="204"/>
    </font>
    <font>
      <sz val="24"/>
      <name val="Arial"/>
      <family val="2"/>
      <charset val="204"/>
    </font>
    <font>
      <sz val="24"/>
      <name val="Calibri"/>
      <family val="2"/>
      <charset val="204"/>
      <scheme val="minor"/>
    </font>
    <font>
      <b/>
      <sz val="24"/>
      <name val="Arial"/>
      <family val="2"/>
      <charset val="204"/>
    </font>
    <font>
      <b/>
      <sz val="26"/>
      <name val="Arial"/>
      <family val="2"/>
      <charset val="204"/>
    </font>
    <font>
      <sz val="20"/>
      <name val="Arial Narrow"/>
      <family val="2"/>
      <charset val="204"/>
    </font>
    <font>
      <sz val="26"/>
      <name val="Arial"/>
      <family val="2"/>
      <charset val="204"/>
    </font>
    <font>
      <sz val="22"/>
      <name val="Arial"/>
      <family val="2"/>
      <charset val="204"/>
    </font>
    <font>
      <sz val="22"/>
      <name val="Arial Narrow"/>
      <family val="2"/>
      <charset val="204"/>
    </font>
    <font>
      <b/>
      <sz val="22"/>
      <name val="Arial Narrow"/>
      <family val="2"/>
      <charset val="204"/>
    </font>
    <font>
      <sz val="10"/>
      <name val="Arial"/>
      <family val="2"/>
      <charset val="204"/>
    </font>
    <font>
      <sz val="15"/>
      <name val="Arial"/>
      <family val="2"/>
      <charset val="204"/>
    </font>
    <font>
      <sz val="15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name val="Arial"/>
      <family val="2"/>
      <charset val="204"/>
    </font>
    <font>
      <b/>
      <sz val="15"/>
      <color theme="1"/>
      <name val="Arial"/>
      <family val="2"/>
      <charset val="204"/>
    </font>
    <font>
      <sz val="15"/>
      <color theme="1"/>
      <name val="Arial"/>
      <family val="2"/>
      <charset val="204"/>
    </font>
    <font>
      <sz val="20"/>
      <color theme="1"/>
      <name val="Arial"/>
      <family val="2"/>
      <charset val="204"/>
    </font>
    <font>
      <sz val="12"/>
      <color indexed="10"/>
      <name val="Arial"/>
      <family val="2"/>
      <charset val="204"/>
    </font>
    <font>
      <vertAlign val="superscript"/>
      <sz val="18"/>
      <name val="Arial"/>
      <family val="2"/>
      <charset val="204"/>
    </font>
    <font>
      <sz val="19"/>
      <name val="Arial"/>
      <family val="2"/>
      <charset val="204"/>
    </font>
    <font>
      <sz val="19"/>
      <color theme="1"/>
      <name val="Arial"/>
      <family val="2"/>
      <charset val="204"/>
    </font>
    <font>
      <sz val="19"/>
      <name val="Arial Narrow"/>
      <family val="2"/>
      <charset val="204"/>
    </font>
    <font>
      <sz val="19"/>
      <color indexed="10"/>
      <name val="Arial"/>
      <family val="2"/>
      <charset val="204"/>
    </font>
    <font>
      <vertAlign val="superscript"/>
      <sz val="19"/>
      <name val="Arial"/>
      <family val="2"/>
      <charset val="204"/>
    </font>
    <font>
      <sz val="18"/>
      <color rgb="FFFF0000"/>
      <name val="Arial"/>
      <family val="2"/>
      <charset val="204"/>
    </font>
    <font>
      <vertAlign val="superscript"/>
      <sz val="25"/>
      <name val="Arial"/>
      <family val="2"/>
      <charset val="204"/>
    </font>
    <font>
      <sz val="26"/>
      <color theme="1"/>
      <name val="Arial"/>
      <family val="2"/>
      <charset val="204"/>
    </font>
    <font>
      <b/>
      <sz val="20"/>
      <name val="Arial"/>
      <family val="2"/>
      <charset val="204"/>
    </font>
    <font>
      <sz val="18"/>
      <name val="Arial Narrow"/>
      <family val="2"/>
      <charset val="204"/>
    </font>
    <font>
      <sz val="22"/>
      <color theme="1"/>
      <name val="Calibri"/>
      <family val="2"/>
      <charset val="204"/>
      <scheme val="minor"/>
    </font>
    <font>
      <sz val="18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7"/>
      <color theme="1"/>
      <name val="Arial Narrow"/>
      <family val="2"/>
      <charset val="204"/>
    </font>
    <font>
      <sz val="17"/>
      <color theme="1"/>
      <name val="Arial Narrow"/>
      <family val="2"/>
      <charset val="204"/>
    </font>
    <font>
      <b/>
      <sz val="18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sz val="20"/>
      <color theme="1"/>
      <name val="Arial"/>
      <family val="2"/>
      <charset val="204"/>
    </font>
    <font>
      <sz val="18"/>
      <color rgb="FF006600"/>
      <name val="Arial"/>
      <family val="2"/>
      <charset val="204"/>
    </font>
    <font>
      <b/>
      <sz val="18"/>
      <color theme="0"/>
      <name val="Arial"/>
      <family val="2"/>
      <charset val="204"/>
    </font>
    <font>
      <sz val="18"/>
      <color theme="1"/>
      <name val="Calibri"/>
      <family val="2"/>
      <charset val="204"/>
      <scheme val="minor"/>
    </font>
    <font>
      <sz val="19"/>
      <name val="Calibri"/>
      <family val="2"/>
      <charset val="204"/>
      <scheme val="minor"/>
    </font>
    <font>
      <sz val="19"/>
      <color theme="1"/>
      <name val="Calibri"/>
      <family val="2"/>
      <charset val="204"/>
      <scheme val="minor"/>
    </font>
    <font>
      <sz val="17"/>
      <color theme="1"/>
      <name val="Calibri"/>
      <family val="2"/>
      <charset val="204"/>
      <scheme val="minor"/>
    </font>
    <font>
      <b/>
      <sz val="21.5"/>
      <name val="Arial"/>
      <family val="2"/>
      <charset val="204"/>
    </font>
    <font>
      <sz val="15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8"/>
      <color theme="0"/>
      <name val="Arial Narrow"/>
      <family val="2"/>
      <charset val="204"/>
    </font>
    <font>
      <b/>
      <sz val="15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8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96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double">
        <color indexed="64"/>
      </right>
      <top/>
      <bottom style="thin">
        <color indexed="23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double">
        <color indexed="64"/>
      </right>
      <top style="thin">
        <color indexed="23"/>
      </top>
      <bottom style="thin">
        <color indexed="23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double">
        <color indexed="64"/>
      </right>
      <top style="thin">
        <color indexed="23"/>
      </top>
      <bottom/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indexed="23"/>
      </right>
      <top style="thin">
        <color indexed="23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double">
        <color indexed="64"/>
      </bottom>
      <diagonal/>
    </border>
    <border>
      <left style="thin">
        <color indexed="23"/>
      </left>
      <right style="double">
        <color indexed="64"/>
      </right>
      <top style="thin">
        <color indexed="23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indexed="64"/>
      </top>
      <bottom style="hair">
        <color auto="1"/>
      </bottom>
      <diagonal/>
    </border>
    <border>
      <left style="double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double">
        <color auto="1"/>
      </left>
      <right style="double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indexed="64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double">
        <color indexed="64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indexed="64"/>
      </right>
      <top style="double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indexed="64"/>
      </right>
      <top style="double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double">
        <color indexed="64"/>
      </left>
      <right/>
      <top style="hair">
        <color auto="1"/>
      </top>
      <bottom/>
      <diagonal/>
    </border>
    <border>
      <left/>
      <right style="double">
        <color indexed="64"/>
      </right>
      <top style="hair">
        <color auto="1"/>
      </top>
      <bottom/>
      <diagonal/>
    </border>
    <border>
      <left style="double">
        <color indexed="64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indexed="64"/>
      </right>
      <top/>
      <bottom/>
      <diagonal/>
    </border>
    <border>
      <left style="double">
        <color auto="1"/>
      </left>
      <right style="double">
        <color auto="1"/>
      </right>
      <top/>
      <bottom style="hair">
        <color indexed="64"/>
      </bottom>
      <diagonal/>
    </border>
    <border>
      <left style="hair">
        <color indexed="64"/>
      </left>
      <right style="double">
        <color auto="1"/>
      </right>
      <top/>
      <bottom/>
      <diagonal/>
    </border>
    <border>
      <left style="thin">
        <color auto="1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 style="thin">
        <color auto="1"/>
      </left>
      <right style="hair">
        <color indexed="64"/>
      </right>
      <top style="hair">
        <color auto="1"/>
      </top>
      <bottom style="double">
        <color indexed="64"/>
      </bottom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/>
      <right style="thin">
        <color indexed="64"/>
      </right>
      <top style="hair">
        <color auto="1"/>
      </top>
      <bottom style="double">
        <color indexed="64"/>
      </bottom>
      <diagonal/>
    </border>
    <border>
      <left/>
      <right style="double">
        <color auto="1"/>
      </right>
      <top style="hair">
        <color auto="1"/>
      </top>
      <bottom style="double">
        <color indexed="64"/>
      </bottom>
      <diagonal/>
    </border>
    <border>
      <left style="double">
        <color auto="1"/>
      </left>
      <right/>
      <top style="hair">
        <color auto="1"/>
      </top>
      <bottom style="double">
        <color indexed="64"/>
      </bottom>
      <diagonal/>
    </border>
    <border>
      <left style="thin">
        <color auto="1"/>
      </left>
      <right/>
      <top style="hair">
        <color auto="1"/>
      </top>
      <bottom style="double">
        <color indexed="64"/>
      </bottom>
      <diagonal/>
    </border>
    <border>
      <left/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/>
      <top/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 style="double">
        <color indexed="64"/>
      </left>
      <right style="double">
        <color auto="1"/>
      </right>
      <top style="hair">
        <color auto="1"/>
      </top>
      <bottom style="double">
        <color indexed="64"/>
      </bottom>
      <diagonal/>
    </border>
    <border>
      <left style="double">
        <color auto="1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hair">
        <color indexed="64"/>
      </left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auto="1"/>
      </right>
      <top style="double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/>
      <top style="double">
        <color auto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23"/>
      </right>
      <top style="thin">
        <color theme="1" tint="0.499984740745262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/>
      <diagonal/>
    </border>
    <border>
      <left style="thin">
        <color theme="1" tint="0.499984740745262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theme="1" tint="0.499984740745262"/>
      </bottom>
      <diagonal/>
    </border>
    <border>
      <left style="double">
        <color indexed="64"/>
      </left>
      <right/>
      <top style="double">
        <color indexed="64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/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/>
      <top style="thin">
        <color theme="1" tint="0.499984740745262"/>
      </top>
      <bottom style="double">
        <color indexed="64"/>
      </bottom>
      <diagonal/>
    </border>
    <border>
      <left/>
      <right/>
      <top style="thin">
        <color theme="1" tint="0.499984740745262"/>
      </top>
      <bottom style="double">
        <color indexed="64"/>
      </bottom>
      <diagonal/>
    </border>
    <border>
      <left/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double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double">
        <color auto="1"/>
      </top>
      <bottom style="double">
        <color indexed="64"/>
      </bottom>
      <diagonal/>
    </border>
    <border>
      <left style="double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auto="1"/>
      </left>
      <right style="hair">
        <color indexed="64"/>
      </right>
      <top/>
      <bottom style="double">
        <color indexed="64"/>
      </bottom>
      <diagonal/>
    </border>
    <border>
      <left style="double">
        <color auto="1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auto="1"/>
      </right>
      <top/>
      <bottom style="double">
        <color indexed="64"/>
      </bottom>
      <diagonal/>
    </border>
    <border>
      <left style="hair">
        <color indexed="64"/>
      </left>
      <right style="double">
        <color auto="1"/>
      </right>
      <top/>
      <bottom style="double">
        <color indexed="64"/>
      </bottom>
      <diagonal/>
    </border>
    <border>
      <left style="double">
        <color theme="1" tint="0.499984740745262"/>
      </left>
      <right/>
      <top style="double">
        <color indexed="64"/>
      </top>
      <bottom/>
      <diagonal/>
    </border>
    <border>
      <left style="double">
        <color theme="1" tint="0.499984740745262"/>
      </left>
      <right/>
      <top/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double">
        <color theme="1"/>
      </left>
      <right style="hair">
        <color auto="1"/>
      </right>
      <top style="double">
        <color theme="1"/>
      </top>
      <bottom style="double">
        <color theme="1"/>
      </bottom>
      <diagonal/>
    </border>
    <border>
      <left style="hair">
        <color auto="1"/>
      </left>
      <right style="hair">
        <color auto="1"/>
      </right>
      <top style="double">
        <color theme="1"/>
      </top>
      <bottom style="double">
        <color theme="1"/>
      </bottom>
      <diagonal/>
    </border>
    <border>
      <left/>
      <right/>
      <top style="double">
        <color theme="1"/>
      </top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  <border>
      <left style="hair">
        <color auto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theme="1"/>
      </right>
      <top/>
      <bottom style="hair">
        <color auto="1"/>
      </bottom>
      <diagonal/>
    </border>
    <border>
      <left style="double">
        <color theme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theme="1"/>
      </right>
      <top style="hair">
        <color auto="1"/>
      </top>
      <bottom style="hair">
        <color auto="1"/>
      </bottom>
      <diagonal/>
    </border>
    <border>
      <left style="double">
        <color theme="1"/>
      </left>
      <right/>
      <top style="hair">
        <color auto="1"/>
      </top>
      <bottom style="hair">
        <color auto="1"/>
      </bottom>
      <diagonal/>
    </border>
    <border>
      <left/>
      <right style="double">
        <color theme="1"/>
      </right>
      <top style="hair">
        <color auto="1"/>
      </top>
      <bottom style="hair">
        <color auto="1"/>
      </bottom>
      <diagonal/>
    </border>
    <border>
      <left style="double">
        <color theme="1"/>
      </left>
      <right/>
      <top/>
      <bottom style="hair">
        <color auto="1"/>
      </bottom>
      <diagonal/>
    </border>
    <border>
      <left/>
      <right style="double">
        <color theme="1"/>
      </right>
      <top/>
      <bottom style="hair">
        <color auto="1"/>
      </bottom>
      <diagonal/>
    </border>
    <border>
      <left style="double">
        <color theme="1"/>
      </left>
      <right/>
      <top style="hair">
        <color auto="1"/>
      </top>
      <bottom style="double">
        <color theme="1"/>
      </bottom>
      <diagonal/>
    </border>
    <border>
      <left/>
      <right/>
      <top style="hair">
        <color auto="1"/>
      </top>
      <bottom style="double">
        <color theme="1"/>
      </bottom>
      <diagonal/>
    </border>
    <border>
      <left/>
      <right style="double">
        <color theme="1"/>
      </right>
      <top style="hair">
        <color auto="1"/>
      </top>
      <bottom style="double">
        <color theme="1"/>
      </bottom>
      <diagonal/>
    </border>
    <border>
      <left style="double">
        <color theme="1"/>
      </left>
      <right/>
      <top style="double">
        <color theme="1"/>
      </top>
      <bottom style="double">
        <color theme="1"/>
      </bottom>
      <diagonal/>
    </border>
    <border>
      <left style="double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double">
        <color theme="1"/>
      </right>
      <top/>
      <bottom style="hair">
        <color theme="1"/>
      </bottom>
      <diagonal/>
    </border>
    <border>
      <left style="double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double">
        <color theme="1"/>
      </right>
      <top style="hair">
        <color theme="1"/>
      </top>
      <bottom style="hair">
        <color theme="1"/>
      </bottom>
      <diagonal/>
    </border>
    <border>
      <left style="double">
        <color theme="1"/>
      </left>
      <right style="hair">
        <color theme="1"/>
      </right>
      <top style="hair">
        <color theme="1"/>
      </top>
      <bottom style="double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double">
        <color theme="1"/>
      </bottom>
      <diagonal/>
    </border>
    <border>
      <left style="hair">
        <color theme="1"/>
      </left>
      <right style="double">
        <color theme="1"/>
      </right>
      <top style="hair">
        <color theme="1"/>
      </top>
      <bottom style="double">
        <color theme="1"/>
      </bottom>
      <diagonal/>
    </border>
    <border>
      <left/>
      <right/>
      <top style="hair">
        <color theme="1"/>
      </top>
      <bottom style="double">
        <color theme="1"/>
      </bottom>
      <diagonal/>
    </border>
    <border>
      <left style="thin">
        <color theme="1" tint="0.499984740745262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double">
        <color theme="1"/>
      </left>
      <right style="hair">
        <color auto="1"/>
      </right>
      <top style="double">
        <color theme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theme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theme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theme="1"/>
      </top>
      <bottom style="hair">
        <color auto="1"/>
      </bottom>
      <diagonal/>
    </border>
    <border>
      <left/>
      <right style="hair">
        <color auto="1"/>
      </right>
      <top style="double">
        <color theme="1"/>
      </top>
      <bottom style="hair">
        <color auto="1"/>
      </bottom>
      <diagonal/>
    </border>
    <border>
      <left style="hair">
        <color auto="1"/>
      </left>
      <right/>
      <top style="double">
        <color theme="1"/>
      </top>
      <bottom style="hair">
        <color auto="1"/>
      </bottom>
      <diagonal/>
    </border>
    <border>
      <left style="double">
        <color indexed="64"/>
      </left>
      <right style="thin">
        <color theme="1" tint="0.499984740745262"/>
      </right>
      <top style="double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theme="1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double">
        <color theme="1"/>
      </top>
      <bottom style="thin">
        <color theme="1" tint="0.499984740745262"/>
      </bottom>
      <diagonal/>
    </border>
    <border>
      <left style="double">
        <color auto="1"/>
      </left>
      <right/>
      <top style="double">
        <color theme="1"/>
      </top>
      <bottom style="thin">
        <color indexed="64"/>
      </bottom>
      <diagonal/>
    </border>
    <border>
      <left/>
      <right/>
      <top style="double">
        <color theme="1"/>
      </top>
      <bottom style="thin">
        <color indexed="64"/>
      </bottom>
      <diagonal/>
    </border>
    <border>
      <left/>
      <right style="double">
        <color auto="1"/>
      </right>
      <top style="double">
        <color theme="1"/>
      </top>
      <bottom style="thin">
        <color indexed="64"/>
      </bottom>
      <diagonal/>
    </border>
    <border>
      <left style="double">
        <color indexed="64"/>
      </left>
      <right style="double">
        <color theme="1"/>
      </right>
      <top style="double">
        <color theme="1"/>
      </top>
      <bottom/>
      <diagonal/>
    </border>
    <border>
      <left style="double">
        <color auto="1"/>
      </left>
      <right style="double">
        <color theme="1"/>
      </right>
      <top/>
      <bottom/>
      <diagonal/>
    </border>
    <border>
      <left style="double">
        <color theme="1"/>
      </left>
      <right style="hair">
        <color auto="1"/>
      </right>
      <top style="hair">
        <color auto="1"/>
      </top>
      <bottom style="double">
        <color theme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theme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theme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theme="1"/>
      </bottom>
      <diagonal/>
    </border>
    <border>
      <left/>
      <right style="hair">
        <color auto="1"/>
      </right>
      <top style="hair">
        <color auto="1"/>
      </top>
      <bottom style="double">
        <color theme="1"/>
      </bottom>
      <diagonal/>
    </border>
    <border>
      <left style="hair">
        <color auto="1"/>
      </left>
      <right/>
      <top style="hair">
        <color auto="1"/>
      </top>
      <bottom style="double">
        <color theme="1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theme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theme="1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thin">
        <color indexed="64"/>
      </right>
      <top/>
      <bottom style="double">
        <color theme="1"/>
      </bottom>
      <diagonal/>
    </border>
    <border>
      <left style="double">
        <color auto="1"/>
      </left>
      <right style="thin">
        <color auto="1"/>
      </right>
      <top/>
      <bottom style="double">
        <color theme="1"/>
      </bottom>
      <diagonal/>
    </border>
    <border>
      <left/>
      <right style="hair">
        <color auto="1"/>
      </right>
      <top/>
      <bottom style="double">
        <color theme="1"/>
      </bottom>
      <diagonal/>
    </border>
    <border>
      <left style="hair">
        <color indexed="64"/>
      </left>
      <right style="hair">
        <color indexed="64"/>
      </right>
      <top/>
      <bottom style="double">
        <color theme="1"/>
      </bottom>
      <diagonal/>
    </border>
    <border>
      <left style="hair">
        <color auto="1"/>
      </left>
      <right/>
      <top/>
      <bottom style="double">
        <color theme="1"/>
      </bottom>
      <diagonal/>
    </border>
    <border>
      <left style="thin">
        <color auto="1"/>
      </left>
      <right style="hair">
        <color indexed="64"/>
      </right>
      <top/>
      <bottom style="double">
        <color theme="1"/>
      </bottom>
      <diagonal/>
    </border>
    <border>
      <left style="double">
        <color auto="1"/>
      </left>
      <right style="hair">
        <color indexed="64"/>
      </right>
      <top/>
      <bottom style="double">
        <color theme="1"/>
      </bottom>
      <diagonal/>
    </border>
    <border>
      <left style="hair">
        <color indexed="64"/>
      </left>
      <right style="thin">
        <color auto="1"/>
      </right>
      <top/>
      <bottom style="double">
        <color theme="1"/>
      </bottom>
      <diagonal/>
    </border>
    <border>
      <left style="hair">
        <color indexed="64"/>
      </left>
      <right style="double">
        <color auto="1"/>
      </right>
      <top/>
      <bottom style="double">
        <color theme="1"/>
      </bottom>
      <diagonal/>
    </border>
    <border>
      <left style="double">
        <color indexed="64"/>
      </left>
      <right style="double">
        <color theme="1"/>
      </right>
      <top/>
      <bottom style="double">
        <color theme="1"/>
      </bottom>
      <diagonal/>
    </border>
    <border>
      <left style="double">
        <color auto="1"/>
      </left>
      <right style="double">
        <color theme="1"/>
      </right>
      <top style="hair">
        <color indexed="64"/>
      </top>
      <bottom style="hair">
        <color indexed="64"/>
      </bottom>
      <diagonal/>
    </border>
    <border>
      <left style="double">
        <color auto="1"/>
      </left>
      <right style="double">
        <color theme="1"/>
      </right>
      <top/>
      <bottom style="hair">
        <color indexed="64"/>
      </bottom>
      <diagonal/>
    </border>
    <border>
      <left style="double">
        <color theme="1"/>
      </left>
      <right/>
      <top/>
      <bottom/>
      <diagonal/>
    </border>
    <border>
      <left style="double">
        <color theme="1"/>
      </left>
      <right/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 style="double">
        <color theme="1"/>
      </bottom>
      <diagonal/>
    </border>
    <border>
      <left style="double">
        <color auto="1"/>
      </left>
      <right/>
      <top style="hair">
        <color auto="1"/>
      </top>
      <bottom style="double">
        <color theme="1"/>
      </bottom>
      <diagonal/>
    </border>
    <border>
      <left/>
      <right style="thin">
        <color indexed="64"/>
      </right>
      <top style="hair">
        <color auto="1"/>
      </top>
      <bottom style="double">
        <color theme="1"/>
      </bottom>
      <diagonal/>
    </border>
    <border>
      <left style="thin">
        <color auto="1"/>
      </left>
      <right/>
      <top style="hair">
        <color auto="1"/>
      </top>
      <bottom style="double">
        <color theme="1"/>
      </bottom>
      <diagonal/>
    </border>
    <border>
      <left style="thin">
        <color auto="1"/>
      </left>
      <right style="hair">
        <color indexed="64"/>
      </right>
      <top style="hair">
        <color auto="1"/>
      </top>
      <bottom style="double">
        <color theme="1"/>
      </bottom>
      <diagonal/>
    </border>
    <border>
      <left style="double">
        <color indexed="64"/>
      </left>
      <right style="double">
        <color theme="1"/>
      </right>
      <top style="hair">
        <color auto="1"/>
      </top>
      <bottom style="double">
        <color theme="1"/>
      </bottom>
      <diagonal/>
    </border>
    <border>
      <left style="thin">
        <color theme="1" tint="0.499984740745262"/>
      </left>
      <right style="double">
        <color theme="1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theme="1"/>
      </right>
      <top style="thin">
        <color theme="1" tint="0.499984740745262"/>
      </top>
      <bottom style="double">
        <color auto="1"/>
      </bottom>
      <diagonal/>
    </border>
    <border>
      <left style="hair">
        <color auto="1"/>
      </left>
      <right style="double">
        <color theme="1"/>
      </right>
      <top style="double">
        <color auto="1"/>
      </top>
      <bottom style="double">
        <color auto="1"/>
      </bottom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 style="hair">
        <color auto="1"/>
      </top>
      <bottom style="double">
        <color indexed="64"/>
      </bottom>
      <diagonal/>
    </border>
    <border>
      <left/>
      <right style="double">
        <color theme="1"/>
      </right>
      <top style="double">
        <color auto="1"/>
      </top>
      <bottom style="double">
        <color auto="1"/>
      </bottom>
      <diagonal/>
    </border>
    <border>
      <left style="thin">
        <color theme="1" tint="0.499984740745262"/>
      </left>
      <right style="double">
        <color theme="1"/>
      </right>
      <top style="double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theme="1"/>
      </right>
      <top style="thin">
        <color theme="1" tint="0.499984740745262"/>
      </top>
      <bottom style="double">
        <color theme="1"/>
      </bottom>
      <diagonal/>
    </border>
    <border>
      <left/>
      <right style="double">
        <color theme="1"/>
      </right>
      <top style="double">
        <color auto="1"/>
      </top>
      <bottom/>
      <diagonal/>
    </border>
    <border>
      <left/>
      <right style="double">
        <color theme="1"/>
      </right>
      <top style="hair">
        <color auto="1"/>
      </top>
      <bottom/>
      <diagonal/>
    </border>
    <border>
      <left style="double">
        <color auto="1"/>
      </left>
      <right style="double">
        <color theme="1"/>
      </right>
      <top style="hair">
        <color auto="1"/>
      </top>
      <bottom style="hair">
        <color theme="1"/>
      </bottom>
      <diagonal/>
    </border>
    <border>
      <left style="double">
        <color auto="1"/>
      </left>
      <right/>
      <top style="hair">
        <color auto="1"/>
      </top>
      <bottom style="hair">
        <color theme="1"/>
      </bottom>
      <diagonal/>
    </border>
    <border>
      <left/>
      <right/>
      <top style="hair">
        <color auto="1"/>
      </top>
      <bottom style="hair">
        <color theme="1"/>
      </bottom>
      <diagonal/>
    </border>
    <border>
      <left/>
      <right style="double">
        <color auto="1"/>
      </right>
      <top style="hair">
        <color auto="1"/>
      </top>
      <bottom style="hair">
        <color theme="1"/>
      </bottom>
      <diagonal/>
    </border>
    <border>
      <left/>
      <right style="thin">
        <color indexed="64"/>
      </right>
      <top style="hair">
        <color auto="1"/>
      </top>
      <bottom style="hair">
        <color theme="1"/>
      </bottom>
      <diagonal/>
    </border>
    <border>
      <left style="thin">
        <color indexed="64"/>
      </left>
      <right/>
      <top style="hair">
        <color auto="1"/>
      </top>
      <bottom style="hair">
        <color theme="1"/>
      </bottom>
      <diagonal/>
    </border>
    <border>
      <left/>
      <right style="double">
        <color theme="1"/>
      </right>
      <top style="hair">
        <color auto="1"/>
      </top>
      <bottom style="hair">
        <color theme="1"/>
      </bottom>
      <diagonal/>
    </border>
    <border>
      <left/>
      <right style="hair">
        <color auto="1"/>
      </right>
      <top style="hair">
        <color auto="1"/>
      </top>
      <bottom style="hair">
        <color theme="1"/>
      </bottom>
      <diagonal/>
    </border>
    <border>
      <left style="hair">
        <color auto="1"/>
      </left>
      <right/>
      <top style="hair">
        <color auto="1"/>
      </top>
      <bottom style="hair">
        <color theme="1"/>
      </bottom>
      <diagonal/>
    </border>
    <border>
      <left style="thin">
        <color auto="1"/>
      </left>
      <right style="hair">
        <color indexed="64"/>
      </right>
      <top style="hair">
        <color auto="1"/>
      </top>
      <bottom style="hair">
        <color theme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theme="1"/>
      </bottom>
      <diagonal/>
    </border>
    <border>
      <left style="double">
        <color auto="1"/>
      </left>
      <right style="hair">
        <color indexed="64"/>
      </right>
      <top style="hair">
        <color auto="1"/>
      </top>
      <bottom style="hair">
        <color theme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theme="1"/>
      </bottom>
      <diagonal/>
    </border>
    <border>
      <left style="double">
        <color theme="1"/>
      </left>
      <right/>
      <top style="hair">
        <color auto="1"/>
      </top>
      <bottom style="hair">
        <color theme="1"/>
      </bottom>
      <diagonal/>
    </border>
    <border>
      <left style="double">
        <color indexed="64"/>
      </left>
      <right style="hair">
        <color auto="1"/>
      </right>
      <top style="double">
        <color indexed="64"/>
      </top>
      <bottom/>
      <diagonal/>
    </border>
    <border>
      <left style="hair">
        <color auto="1"/>
      </left>
      <right style="hair">
        <color auto="1"/>
      </right>
      <top style="double">
        <color indexed="64"/>
      </top>
      <bottom/>
      <diagonal/>
    </border>
    <border>
      <left style="double">
        <color theme="1" tint="0.499984740745262"/>
      </left>
      <right/>
      <top style="double">
        <color indexed="64"/>
      </top>
      <bottom style="double">
        <color auto="1"/>
      </bottom>
      <diagonal/>
    </border>
    <border>
      <left style="double">
        <color theme="1" tint="0.499984740745262"/>
      </left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theme="1"/>
      </top>
      <bottom style="hair">
        <color auto="1"/>
      </bottom>
      <diagonal/>
    </border>
    <border>
      <left style="double">
        <color theme="1"/>
      </left>
      <right/>
      <top style="double">
        <color indexed="64"/>
      </top>
      <bottom style="hair">
        <color auto="1"/>
      </bottom>
      <diagonal/>
    </border>
    <border>
      <left/>
      <right style="double">
        <color theme="1"/>
      </right>
      <top style="double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07">
    <xf numFmtId="0" fontId="0" fillId="0" borderId="0" xfId="0"/>
    <xf numFmtId="0" fontId="4" fillId="0" borderId="0" xfId="0" applyFont="1" applyProtection="1">
      <protection locked="0"/>
    </xf>
    <xf numFmtId="49" fontId="13" fillId="0" borderId="0" xfId="0" applyNumberFormat="1" applyFont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0" fontId="13" fillId="2" borderId="0" xfId="0" applyFont="1" applyFill="1" applyAlignment="1" applyProtection="1">
      <alignment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49" fontId="13" fillId="2" borderId="0" xfId="0" applyNumberFormat="1" applyFont="1" applyFill="1" applyAlignme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9" fillId="2" borderId="0" xfId="0" applyFont="1" applyFill="1" applyAlignment="1" applyProtection="1">
      <alignment horizontal="right" vertical="center"/>
      <protection locked="0"/>
    </xf>
    <xf numFmtId="0" fontId="25" fillId="0" borderId="0" xfId="0" applyFont="1"/>
    <xf numFmtId="0" fontId="8" fillId="0" borderId="0" xfId="0" applyFont="1"/>
    <xf numFmtId="0" fontId="13" fillId="0" borderId="0" xfId="0" applyFont="1"/>
    <xf numFmtId="0" fontId="2" fillId="0" borderId="0" xfId="0" applyFont="1" applyAlignment="1">
      <alignment vertical="center"/>
    </xf>
    <xf numFmtId="0" fontId="27" fillId="0" borderId="0" xfId="0" applyFont="1"/>
    <xf numFmtId="0" fontId="31" fillId="0" borderId="0" xfId="0" applyFont="1" applyAlignment="1">
      <alignment vertical="center"/>
    </xf>
    <xf numFmtId="0" fontId="32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top"/>
    </xf>
    <xf numFmtId="0" fontId="33" fillId="0" borderId="0" xfId="0" applyFont="1"/>
    <xf numFmtId="0" fontId="33" fillId="0" borderId="0" xfId="0" applyFont="1" applyAlignment="1">
      <alignment vertical="center"/>
    </xf>
    <xf numFmtId="0" fontId="33" fillId="0" borderId="125" xfId="0" applyFont="1" applyBorder="1" applyAlignment="1">
      <alignment vertical="center"/>
    </xf>
    <xf numFmtId="0" fontId="33" fillId="0" borderId="125" xfId="0" applyFont="1" applyBorder="1"/>
    <xf numFmtId="0" fontId="34" fillId="0" borderId="0" xfId="0" applyFont="1"/>
    <xf numFmtId="0" fontId="35" fillId="0" borderId="0" xfId="0" applyFont="1"/>
    <xf numFmtId="0" fontId="33" fillId="0" borderId="100" xfId="0" applyFont="1" applyBorder="1"/>
    <xf numFmtId="0" fontId="36" fillId="0" borderId="0" xfId="0" applyFont="1" applyAlignment="1">
      <alignment vertical="center"/>
    </xf>
    <xf numFmtId="0" fontId="35" fillId="0" borderId="125" xfId="0" applyFont="1" applyBorder="1"/>
    <xf numFmtId="0" fontId="37" fillId="0" borderId="0" xfId="0" applyFont="1" applyAlignment="1">
      <alignment horizontal="right"/>
    </xf>
    <xf numFmtId="0" fontId="35" fillId="0" borderId="126" xfId="0" applyFont="1" applyBorder="1"/>
    <xf numFmtId="0" fontId="33" fillId="0" borderId="126" xfId="0" applyFont="1" applyBorder="1"/>
    <xf numFmtId="0" fontId="13" fillId="0" borderId="126" xfId="0" applyFont="1" applyBorder="1"/>
    <xf numFmtId="0" fontId="13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justify" vertical="center" wrapText="1"/>
    </xf>
    <xf numFmtId="0" fontId="39" fillId="0" borderId="0" xfId="0" applyFont="1" applyAlignment="1">
      <alignment horizontal="right" vertical="top"/>
    </xf>
    <xf numFmtId="0" fontId="10" fillId="0" borderId="0" xfId="0" applyFont="1"/>
    <xf numFmtId="0" fontId="23" fillId="0" borderId="0" xfId="0" applyFont="1" applyAlignment="1">
      <alignment vertical="center"/>
    </xf>
    <xf numFmtId="0" fontId="2" fillId="0" borderId="0" xfId="0" applyFont="1"/>
    <xf numFmtId="0" fontId="8" fillId="0" borderId="163" xfId="0" applyFont="1" applyBorder="1" applyAlignment="1" applyProtection="1">
      <alignment horizontal="right" vertical="center"/>
      <protection locked="0"/>
    </xf>
    <xf numFmtId="0" fontId="8" fillId="0" borderId="166" xfId="0" applyFont="1" applyBorder="1" applyAlignment="1" applyProtection="1">
      <alignment horizontal="right" vertical="center"/>
      <protection locked="0"/>
    </xf>
    <xf numFmtId="0" fontId="8" fillId="0" borderId="167" xfId="0" applyFont="1" applyBorder="1" applyAlignment="1" applyProtection="1">
      <alignment horizontal="right" vertical="center"/>
      <protection locked="0"/>
    </xf>
    <xf numFmtId="0" fontId="27" fillId="0" borderId="114" xfId="0" applyFont="1" applyBorder="1" applyAlignment="1" applyProtection="1">
      <alignment horizontal="center" textRotation="90"/>
      <protection locked="0"/>
    </xf>
    <xf numFmtId="0" fontId="27" fillId="0" borderId="175" xfId="0" applyFont="1" applyBorder="1" applyAlignment="1" applyProtection="1">
      <alignment horizontal="center" textRotation="90"/>
      <protection locked="0"/>
    </xf>
    <xf numFmtId="0" fontId="27" fillId="0" borderId="115" xfId="0" applyFont="1" applyBorder="1" applyAlignment="1" applyProtection="1">
      <alignment horizontal="center" textRotation="90"/>
      <protection locked="0"/>
    </xf>
    <xf numFmtId="0" fontId="27" fillId="0" borderId="176" xfId="0" applyFont="1" applyBorder="1" applyAlignment="1" applyProtection="1">
      <alignment horizontal="center" textRotation="90"/>
      <protection locked="0"/>
    </xf>
    <xf numFmtId="0" fontId="27" fillId="0" borderId="177" xfId="0" applyFont="1" applyBorder="1" applyAlignment="1" applyProtection="1">
      <alignment horizontal="center" textRotation="90"/>
      <protection locked="0"/>
    </xf>
    <xf numFmtId="0" fontId="27" fillId="0" borderId="178" xfId="0" applyFont="1" applyBorder="1" applyAlignment="1" applyProtection="1">
      <alignment horizontal="center" textRotation="90"/>
      <protection locked="0"/>
    </xf>
    <xf numFmtId="0" fontId="27" fillId="0" borderId="179" xfId="0" applyFont="1" applyBorder="1" applyAlignment="1" applyProtection="1">
      <alignment horizontal="center" textRotation="90"/>
      <protection locked="0"/>
    </xf>
    <xf numFmtId="0" fontId="1" fillId="0" borderId="179" xfId="0" applyFont="1" applyBorder="1" applyAlignment="1" applyProtection="1">
      <alignment horizontal="center" textRotation="90"/>
      <protection locked="0"/>
    </xf>
    <xf numFmtId="0" fontId="8" fillId="0" borderId="16" xfId="0" applyFont="1" applyBorder="1" applyAlignment="1" applyProtection="1">
      <alignment horizontal="right" vertical="center" wrapText="1"/>
      <protection locked="0"/>
    </xf>
    <xf numFmtId="0" fontId="32" fillId="0" borderId="16" xfId="0" applyFont="1" applyBorder="1" applyAlignment="1" applyProtection="1">
      <alignment horizontal="left" vertical="center" wrapText="1"/>
      <protection locked="0"/>
    </xf>
    <xf numFmtId="0" fontId="47" fillId="0" borderId="47" xfId="0" applyFont="1" applyBorder="1" applyAlignment="1">
      <alignment horizontal="center" vertical="center" wrapText="1"/>
    </xf>
    <xf numFmtId="0" fontId="47" fillId="0" borderId="39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 wrapText="1"/>
    </xf>
    <xf numFmtId="0" fontId="47" fillId="0" borderId="40" xfId="0" applyFont="1" applyBorder="1" applyAlignment="1">
      <alignment horizontal="center" vertical="center" wrapText="1"/>
    </xf>
    <xf numFmtId="0" fontId="51" fillId="0" borderId="0" xfId="0" applyFont="1"/>
    <xf numFmtId="0" fontId="38" fillId="0" borderId="0" xfId="0" applyFont="1"/>
    <xf numFmtId="0" fontId="51" fillId="2" borderId="0" xfId="0" applyFont="1" applyFill="1"/>
    <xf numFmtId="0" fontId="8" fillId="2" borderId="0" xfId="0" applyFont="1" applyFill="1"/>
    <xf numFmtId="0" fontId="47" fillId="0" borderId="0" xfId="0" applyFont="1" applyAlignment="1">
      <alignment horizontal="center" vertical="center" wrapText="1"/>
    </xf>
    <xf numFmtId="0" fontId="47" fillId="0" borderId="16" xfId="0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47" fillId="0" borderId="42" xfId="0" applyFont="1" applyBorder="1" applyAlignment="1">
      <alignment horizontal="center" vertical="center" wrapText="1"/>
    </xf>
    <xf numFmtId="0" fontId="42" fillId="0" borderId="0" xfId="0" applyFont="1"/>
    <xf numFmtId="0" fontId="44" fillId="0" borderId="0" xfId="0" applyFont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39" xfId="0" applyFont="1" applyBorder="1" applyAlignment="1" applyProtection="1">
      <alignment horizontal="center" vertical="center" wrapText="1"/>
      <protection locked="0"/>
    </xf>
    <xf numFmtId="0" fontId="5" fillId="0" borderId="41" xfId="0" applyFont="1" applyBorder="1" applyAlignment="1">
      <alignment horizontal="center" vertical="center" wrapText="1"/>
    </xf>
    <xf numFmtId="0" fontId="5" fillId="0" borderId="69" xfId="0" applyFont="1" applyBorder="1" applyAlignment="1">
      <alignment horizontal="center" vertical="center" wrapText="1"/>
    </xf>
    <xf numFmtId="0" fontId="5" fillId="0" borderId="70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24" xfId="0" applyFont="1" applyBorder="1" applyAlignment="1" applyProtection="1">
      <alignment horizontal="center" vertical="center" wrapText="1"/>
      <protection locked="0"/>
    </xf>
    <xf numFmtId="0" fontId="5" fillId="0" borderId="74" xfId="0" applyFont="1" applyBorder="1" applyAlignment="1">
      <alignment horizontal="center" vertical="center" wrapText="1"/>
    </xf>
    <xf numFmtId="0" fontId="5" fillId="0" borderId="42" xfId="0" applyFont="1" applyBorder="1" applyAlignment="1" applyProtection="1">
      <alignment horizontal="center" vertical="center" wrapText="1"/>
      <protection locked="0"/>
    </xf>
    <xf numFmtId="0" fontId="5" fillId="0" borderId="40" xfId="0" applyFont="1" applyBorder="1" applyAlignment="1" applyProtection="1">
      <alignment horizontal="center" vertical="center" wrapText="1"/>
      <protection locked="0"/>
    </xf>
    <xf numFmtId="0" fontId="5" fillId="0" borderId="38" xfId="0" applyFont="1" applyBorder="1" applyAlignment="1" applyProtection="1">
      <alignment horizontal="center" vertical="center" wrapText="1"/>
      <protection locked="0"/>
    </xf>
    <xf numFmtId="0" fontId="5" fillId="0" borderId="47" xfId="0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44" fillId="0" borderId="23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91" xfId="0" applyFont="1" applyBorder="1" applyAlignment="1">
      <alignment horizontal="center" vertical="center" wrapText="1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8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9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91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93" xfId="0" applyFont="1" applyBorder="1" applyAlignment="1">
      <alignment horizontal="center" vertical="center" wrapText="1"/>
    </xf>
    <xf numFmtId="0" fontId="8" fillId="0" borderId="86" xfId="0" applyFont="1" applyBorder="1" applyAlignment="1">
      <alignment horizontal="center" vertical="center" wrapText="1"/>
    </xf>
    <xf numFmtId="0" fontId="8" fillId="0" borderId="8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5" fillId="0" borderId="85" xfId="0" applyFont="1" applyBorder="1" applyAlignment="1">
      <alignment horizontal="center" vertical="center" wrapText="1"/>
    </xf>
    <xf numFmtId="0" fontId="5" fillId="0" borderId="71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8" fillId="0" borderId="0" xfId="0" applyFont="1"/>
    <xf numFmtId="0" fontId="59" fillId="0" borderId="0" xfId="0" applyFont="1"/>
    <xf numFmtId="0" fontId="5" fillId="0" borderId="70" xfId="0" applyFont="1" applyBorder="1" applyAlignment="1">
      <alignment horizontal="center" vertical="center" wrapText="1"/>
    </xf>
    <xf numFmtId="0" fontId="5" fillId="0" borderId="78" xfId="0" applyFont="1" applyBorder="1" applyAlignment="1">
      <alignment horizontal="center" vertical="center" wrapText="1"/>
    </xf>
    <xf numFmtId="0" fontId="5" fillId="0" borderId="7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49" fontId="4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2" fillId="0" borderId="0" xfId="0" applyFont="1"/>
    <xf numFmtId="0" fontId="61" fillId="0" borderId="0" xfId="0" applyFont="1"/>
    <xf numFmtId="0" fontId="13" fillId="0" borderId="0" xfId="0" applyFont="1" applyAlignment="1">
      <alignment vertical="center"/>
    </xf>
    <xf numFmtId="0" fontId="13" fillId="0" borderId="16" xfId="0" applyFont="1" applyBorder="1" applyAlignment="1">
      <alignment horizontal="left" vertical="center"/>
    </xf>
    <xf numFmtId="0" fontId="13" fillId="0" borderId="29" xfId="0" applyFont="1" applyBorder="1" applyAlignment="1">
      <alignment horizontal="left" vertical="center"/>
    </xf>
    <xf numFmtId="0" fontId="30" fillId="0" borderId="29" xfId="0" applyFont="1" applyBorder="1" applyAlignment="1">
      <alignment horizontal="left" vertical="center"/>
    </xf>
    <xf numFmtId="0" fontId="30" fillId="0" borderId="16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41" fillId="0" borderId="16" xfId="0" applyFont="1" applyBorder="1" applyAlignment="1">
      <alignment horizontal="left" vertical="center"/>
    </xf>
    <xf numFmtId="0" fontId="13" fillId="0" borderId="78" xfId="0" applyFont="1" applyBorder="1" applyAlignment="1">
      <alignment horizontal="left" vertical="center"/>
    </xf>
    <xf numFmtId="0" fontId="8" fillId="4" borderId="23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5" fillId="4" borderId="41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5" fillId="4" borderId="69" xfId="0" applyFont="1" applyFill="1" applyBorder="1" applyAlignment="1">
      <alignment horizontal="center" vertical="center" wrapText="1"/>
    </xf>
    <xf numFmtId="0" fontId="13" fillId="4" borderId="29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13" fillId="0" borderId="16" xfId="0" applyFont="1" applyBorder="1" applyAlignment="1" applyProtection="1">
      <alignment horizontal="left" vertical="center" wrapText="1"/>
      <protection locked="0"/>
    </xf>
    <xf numFmtId="0" fontId="13" fillId="4" borderId="0" xfId="0" applyFont="1" applyFill="1" applyAlignment="1">
      <alignment horizontal="left" vertical="center"/>
    </xf>
    <xf numFmtId="0" fontId="8" fillId="4" borderId="16" xfId="0" applyFont="1" applyFill="1" applyBorder="1" applyAlignment="1" applyProtection="1">
      <alignment horizontal="right" vertical="center" wrapText="1"/>
      <protection locked="0"/>
    </xf>
    <xf numFmtId="0" fontId="32" fillId="4" borderId="16" xfId="0" applyFont="1" applyFill="1" applyBorder="1" applyAlignment="1" applyProtection="1">
      <alignment horizontal="left" vertical="center" wrapText="1"/>
      <protection locked="0"/>
    </xf>
    <xf numFmtId="0" fontId="5" fillId="4" borderId="81" xfId="0" applyFont="1" applyFill="1" applyBorder="1" applyAlignment="1">
      <alignment horizontal="center" vertical="center" wrapText="1"/>
    </xf>
    <xf numFmtId="0" fontId="30" fillId="4" borderId="78" xfId="0" applyFont="1" applyFill="1" applyBorder="1" applyAlignment="1">
      <alignment horizontal="left" vertical="center" wrapText="1"/>
    </xf>
    <xf numFmtId="0" fontId="8" fillId="4" borderId="17" xfId="0" applyFont="1" applyFill="1" applyBorder="1" applyAlignment="1" applyProtection="1">
      <alignment horizontal="center" vertical="center" wrapText="1"/>
      <protection locked="0"/>
    </xf>
    <xf numFmtId="0" fontId="5" fillId="4" borderId="39" xfId="0" applyFont="1" applyFill="1" applyBorder="1" applyAlignment="1" applyProtection="1">
      <alignment horizontal="center" vertical="center" wrapText="1"/>
      <protection locked="0"/>
    </xf>
    <xf numFmtId="0" fontId="5" fillId="4" borderId="70" xfId="0" applyFont="1" applyFill="1" applyBorder="1" applyAlignment="1" applyProtection="1">
      <alignment horizontal="center" vertical="center" wrapText="1"/>
      <protection locked="0"/>
    </xf>
    <xf numFmtId="0" fontId="5" fillId="4" borderId="9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 applyProtection="1">
      <alignment horizontal="center" vertical="center" wrapText="1"/>
      <protection locked="0"/>
    </xf>
    <xf numFmtId="0" fontId="5" fillId="4" borderId="74" xfId="0" applyFont="1" applyFill="1" applyBorder="1" applyAlignment="1">
      <alignment horizontal="center" vertical="center" wrapText="1"/>
    </xf>
    <xf numFmtId="0" fontId="5" fillId="4" borderId="42" xfId="0" applyFont="1" applyFill="1" applyBorder="1" applyAlignment="1" applyProtection="1">
      <alignment horizontal="center" vertical="center" wrapText="1"/>
      <protection locked="0"/>
    </xf>
    <xf numFmtId="0" fontId="5" fillId="4" borderId="40" xfId="0" applyFont="1" applyFill="1" applyBorder="1" applyAlignment="1" applyProtection="1">
      <alignment horizontal="center" vertical="center" wrapText="1"/>
      <protection locked="0"/>
    </xf>
    <xf numFmtId="0" fontId="5" fillId="4" borderId="38" xfId="0" applyFont="1" applyFill="1" applyBorder="1" applyAlignment="1" applyProtection="1">
      <alignment horizontal="center" vertical="center" wrapText="1"/>
      <protection locked="0"/>
    </xf>
    <xf numFmtId="0" fontId="5" fillId="4" borderId="17" xfId="0" applyFont="1" applyFill="1" applyBorder="1" applyAlignment="1" applyProtection="1">
      <alignment horizontal="center" vertical="center" wrapText="1"/>
      <protection locked="0"/>
    </xf>
    <xf numFmtId="0" fontId="5" fillId="4" borderId="47" xfId="0" applyFont="1" applyFill="1" applyBorder="1" applyAlignment="1" applyProtection="1">
      <alignment horizontal="center" vertical="center" wrapText="1"/>
      <protection locked="0"/>
    </xf>
    <xf numFmtId="0" fontId="5" fillId="4" borderId="41" xfId="0" applyFont="1" applyFill="1" applyBorder="1" applyAlignment="1" applyProtection="1">
      <alignment horizontal="center" vertical="center" wrapText="1"/>
      <protection locked="0"/>
    </xf>
    <xf numFmtId="0" fontId="5" fillId="4" borderId="19" xfId="0" applyFont="1" applyFill="1" applyBorder="1" applyAlignment="1" applyProtection="1">
      <alignment horizontal="center" vertical="center" wrapText="1"/>
      <protection locked="0"/>
    </xf>
    <xf numFmtId="0" fontId="13" fillId="4" borderId="16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Alignment="1">
      <alignment horizontal="left"/>
    </xf>
    <xf numFmtId="0" fontId="44" fillId="0" borderId="16" xfId="0" applyFont="1" applyBorder="1" applyAlignment="1">
      <alignment horizontal="center" vertical="center" wrapText="1"/>
    </xf>
    <xf numFmtId="0" fontId="0" fillId="5" borderId="0" xfId="0" applyFill="1"/>
    <xf numFmtId="0" fontId="8" fillId="5" borderId="163" xfId="0" applyFont="1" applyFill="1" applyBorder="1" applyAlignment="1" applyProtection="1">
      <alignment horizontal="right" vertical="center"/>
      <protection locked="0"/>
    </xf>
    <xf numFmtId="0" fontId="8" fillId="5" borderId="166" xfId="0" applyFont="1" applyFill="1" applyBorder="1" applyAlignment="1" applyProtection="1">
      <alignment horizontal="right" vertical="center"/>
      <protection locked="0"/>
    </xf>
    <xf numFmtId="0" fontId="8" fillId="5" borderId="167" xfId="0" applyFont="1" applyFill="1" applyBorder="1" applyAlignment="1" applyProtection="1">
      <alignment horizontal="right" vertical="center"/>
      <protection locked="0"/>
    </xf>
    <xf numFmtId="0" fontId="27" fillId="5" borderId="174" xfId="0" applyFont="1" applyFill="1" applyBorder="1" applyAlignment="1" applyProtection="1">
      <alignment horizontal="center" textRotation="90" wrapText="1"/>
      <protection locked="0"/>
    </xf>
    <xf numFmtId="0" fontId="27" fillId="5" borderId="114" xfId="0" applyFont="1" applyFill="1" applyBorder="1" applyAlignment="1" applyProtection="1">
      <alignment horizontal="center" textRotation="90"/>
      <protection locked="0"/>
    </xf>
    <xf numFmtId="0" fontId="27" fillId="5" borderId="175" xfId="0" applyFont="1" applyFill="1" applyBorder="1" applyAlignment="1" applyProtection="1">
      <alignment horizontal="center" textRotation="90"/>
      <protection locked="0"/>
    </xf>
    <xf numFmtId="0" fontId="27" fillId="5" borderId="115" xfId="0" applyFont="1" applyFill="1" applyBorder="1" applyAlignment="1" applyProtection="1">
      <alignment horizontal="center" textRotation="90"/>
      <protection locked="0"/>
    </xf>
    <xf numFmtId="0" fontId="27" fillId="5" borderId="176" xfId="0" applyFont="1" applyFill="1" applyBorder="1" applyAlignment="1" applyProtection="1">
      <alignment horizontal="center" textRotation="90"/>
      <protection locked="0"/>
    </xf>
    <xf numFmtId="0" fontId="27" fillId="5" borderId="177" xfId="0" applyFont="1" applyFill="1" applyBorder="1" applyAlignment="1" applyProtection="1">
      <alignment horizontal="center" textRotation="90"/>
      <protection locked="0"/>
    </xf>
    <xf numFmtId="0" fontId="27" fillId="5" borderId="178" xfId="0" applyFont="1" applyFill="1" applyBorder="1" applyAlignment="1" applyProtection="1">
      <alignment horizontal="center" textRotation="90"/>
      <protection locked="0"/>
    </xf>
    <xf numFmtId="0" fontId="27" fillId="5" borderId="179" xfId="0" applyFont="1" applyFill="1" applyBorder="1" applyAlignment="1" applyProtection="1">
      <alignment horizontal="center" textRotation="90"/>
      <protection locked="0"/>
    </xf>
    <xf numFmtId="0" fontId="5" fillId="5" borderId="1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 applyProtection="1">
      <alignment horizontal="center" vertical="center" wrapText="1"/>
      <protection locked="0"/>
    </xf>
    <xf numFmtId="0" fontId="5" fillId="5" borderId="74" xfId="0" applyFont="1" applyFill="1" applyBorder="1" applyAlignment="1">
      <alignment horizontal="center" vertical="center" wrapText="1"/>
    </xf>
    <xf numFmtId="0" fontId="5" fillId="5" borderId="69" xfId="0" applyFont="1" applyFill="1" applyBorder="1" applyAlignment="1">
      <alignment horizontal="center" vertical="center" wrapText="1"/>
    </xf>
    <xf numFmtId="0" fontId="5" fillId="5" borderId="75" xfId="0" applyFont="1" applyFill="1" applyBorder="1" applyAlignment="1" applyProtection="1">
      <alignment horizontal="center" vertical="center" wrapText="1"/>
      <protection locked="0"/>
    </xf>
    <xf numFmtId="0" fontId="5" fillId="5" borderId="9" xfId="0" applyFont="1" applyFill="1" applyBorder="1" applyAlignment="1">
      <alignment horizontal="center" vertical="center" wrapText="1"/>
    </xf>
    <xf numFmtId="0" fontId="5" fillId="5" borderId="71" xfId="0" applyFont="1" applyFill="1" applyBorder="1" applyAlignment="1" applyProtection="1">
      <alignment horizontal="center" vertical="center" wrapText="1"/>
      <protection locked="0"/>
    </xf>
    <xf numFmtId="0" fontId="5" fillId="5" borderId="82" xfId="0" applyFont="1" applyFill="1" applyBorder="1" applyAlignment="1" applyProtection="1">
      <alignment horizontal="center" vertical="center" wrapText="1"/>
      <protection locked="0"/>
    </xf>
    <xf numFmtId="0" fontId="5" fillId="5" borderId="39" xfId="0" applyFont="1" applyFill="1" applyBorder="1" applyAlignment="1" applyProtection="1">
      <alignment horizontal="center" vertical="center" wrapText="1"/>
      <protection locked="0"/>
    </xf>
    <xf numFmtId="0" fontId="5" fillId="5" borderId="18" xfId="0" applyFont="1" applyFill="1" applyBorder="1" applyAlignment="1" applyProtection="1">
      <alignment horizontal="center" vertical="center" wrapText="1"/>
      <protection locked="0"/>
    </xf>
    <xf numFmtId="0" fontId="5" fillId="5" borderId="41" xfId="0" applyFont="1" applyFill="1" applyBorder="1" applyAlignment="1">
      <alignment horizontal="center" vertical="center" wrapText="1"/>
    </xf>
    <xf numFmtId="0" fontId="5" fillId="5" borderId="82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 wrapText="1"/>
    </xf>
    <xf numFmtId="0" fontId="5" fillId="5" borderId="47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38" xfId="0" applyFont="1" applyFill="1" applyBorder="1" applyAlignment="1">
      <alignment horizontal="center" vertical="center" wrapText="1"/>
    </xf>
    <xf numFmtId="0" fontId="5" fillId="5" borderId="46" xfId="0" applyFont="1" applyFill="1" applyBorder="1" applyAlignment="1">
      <alignment horizontal="center" vertical="center" wrapText="1"/>
    </xf>
    <xf numFmtId="0" fontId="5" fillId="5" borderId="9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89" xfId="0" applyFont="1" applyFill="1" applyBorder="1" applyAlignment="1">
      <alignment horizontal="center" vertical="center" wrapText="1"/>
    </xf>
    <xf numFmtId="0" fontId="5" fillId="5" borderId="93" xfId="0" applyFont="1" applyFill="1" applyBorder="1" applyAlignment="1">
      <alignment horizontal="center" vertical="center" wrapText="1"/>
    </xf>
    <xf numFmtId="0" fontId="5" fillId="5" borderId="49" xfId="0" applyFont="1" applyFill="1" applyBorder="1" applyAlignment="1">
      <alignment horizontal="center" vertical="center" wrapText="1"/>
    </xf>
    <xf numFmtId="0" fontId="5" fillId="5" borderId="52" xfId="0" applyFont="1" applyFill="1" applyBorder="1" applyAlignment="1">
      <alignment horizontal="center" vertical="center" wrapText="1"/>
    </xf>
    <xf numFmtId="0" fontId="5" fillId="5" borderId="50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47" fillId="5" borderId="47" xfId="0" applyFont="1" applyFill="1" applyBorder="1" applyAlignment="1">
      <alignment horizontal="center" vertical="center" wrapText="1"/>
    </xf>
    <xf numFmtId="0" fontId="47" fillId="5" borderId="41" xfId="0" applyFont="1" applyFill="1" applyBorder="1" applyAlignment="1">
      <alignment horizontal="center" vertical="center" wrapText="1"/>
    </xf>
    <xf numFmtId="0" fontId="47" fillId="5" borderId="39" xfId="0" applyFont="1" applyFill="1" applyBorder="1" applyAlignment="1">
      <alignment horizontal="center" vertical="center" wrapText="1"/>
    </xf>
    <xf numFmtId="0" fontId="47" fillId="5" borderId="19" xfId="0" applyFont="1" applyFill="1" applyBorder="1" applyAlignment="1">
      <alignment horizontal="center" vertical="center" wrapText="1"/>
    </xf>
    <xf numFmtId="0" fontId="47" fillId="5" borderId="38" xfId="0" applyFont="1" applyFill="1" applyBorder="1" applyAlignment="1">
      <alignment horizontal="center" vertical="center" wrapText="1"/>
    </xf>
    <xf numFmtId="0" fontId="33" fillId="5" borderId="0" xfId="0" applyFont="1" applyFill="1" applyAlignment="1">
      <alignment vertical="center"/>
    </xf>
    <xf numFmtId="0" fontId="33" fillId="5" borderId="0" xfId="0" applyFont="1" applyFill="1"/>
    <xf numFmtId="0" fontId="35" fillId="5" borderId="0" xfId="0" applyFont="1" applyFill="1"/>
    <xf numFmtId="0" fontId="36" fillId="5" borderId="0" xfId="0" applyFont="1" applyFill="1" applyAlignment="1">
      <alignment vertical="center"/>
    </xf>
    <xf numFmtId="0" fontId="27" fillId="5" borderId="0" xfId="0" applyFont="1" applyFill="1"/>
    <xf numFmtId="0" fontId="31" fillId="5" borderId="0" xfId="0" applyFont="1" applyFill="1" applyAlignment="1">
      <alignment vertical="center"/>
    </xf>
    <xf numFmtId="0" fontId="8" fillId="5" borderId="0" xfId="0" applyFont="1" applyFill="1"/>
    <xf numFmtId="0" fontId="8" fillId="5" borderId="0" xfId="0" applyFont="1" applyFill="1" applyAlignment="1">
      <alignment horizontal="justify" vertical="center" wrapText="1"/>
    </xf>
    <xf numFmtId="49" fontId="20" fillId="0" borderId="0" xfId="0" applyNumberFormat="1" applyFont="1" applyAlignment="1">
      <alignment vertical="center"/>
    </xf>
    <xf numFmtId="49" fontId="20" fillId="0" borderId="0" xfId="0" applyNumberFormat="1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49" fontId="20" fillId="0" borderId="0" xfId="0" applyNumberFormat="1" applyFont="1" applyAlignment="1" applyProtection="1">
      <alignment horizontal="left" vertical="center"/>
      <protection locked="0"/>
    </xf>
    <xf numFmtId="0" fontId="19" fillId="0" borderId="0" xfId="0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wrapText="1"/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20" fillId="0" borderId="0" xfId="0" applyFont="1" applyAlignment="1" applyProtection="1">
      <alignment horizontal="left"/>
      <protection locked="0"/>
    </xf>
    <xf numFmtId="0" fontId="21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8" fillId="0" borderId="0" xfId="0" applyFont="1" applyProtection="1">
      <protection locked="0"/>
    </xf>
    <xf numFmtId="0" fontId="12" fillId="0" borderId="0" xfId="0" applyFont="1" applyProtection="1">
      <protection locked="0"/>
    </xf>
    <xf numFmtId="49" fontId="14" fillId="0" borderId="0" xfId="0" applyNumberFormat="1" applyFont="1" applyAlignment="1" applyProtection="1">
      <alignment vertical="center"/>
      <protection locked="0"/>
    </xf>
    <xf numFmtId="0" fontId="22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41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7" fillId="0" borderId="133" xfId="0" applyFont="1" applyBorder="1" applyAlignment="1">
      <alignment horizontal="center" vertical="center"/>
    </xf>
    <xf numFmtId="0" fontId="1" fillId="0" borderId="138" xfId="0" applyFont="1" applyBorder="1" applyAlignment="1">
      <alignment horizontal="center" vertical="center"/>
    </xf>
    <xf numFmtId="0" fontId="1" fillId="0" borderId="128" xfId="0" applyFont="1" applyBorder="1" applyAlignment="1">
      <alignment horizontal="center" vertical="center"/>
    </xf>
    <xf numFmtId="0" fontId="1" fillId="0" borderId="139" xfId="0" applyFont="1" applyBorder="1" applyAlignment="1">
      <alignment horizontal="center" vertical="center"/>
    </xf>
    <xf numFmtId="0" fontId="27" fillId="0" borderId="143" xfId="0" applyFont="1" applyBorder="1" applyAlignment="1">
      <alignment horizontal="center" vertical="center"/>
    </xf>
    <xf numFmtId="0" fontId="27" fillId="0" borderId="129" xfId="0" applyFont="1" applyBorder="1" applyAlignment="1">
      <alignment horizontal="center" vertical="center"/>
    </xf>
    <xf numFmtId="0" fontId="27" fillId="0" borderId="144" xfId="0" applyFont="1" applyBorder="1" applyAlignment="1">
      <alignment horizontal="center" vertical="center"/>
    </xf>
    <xf numFmtId="0" fontId="6" fillId="0" borderId="147" xfId="0" applyFont="1" applyBorder="1" applyAlignment="1">
      <alignment horizontal="center" vertical="center" wrapText="1"/>
    </xf>
    <xf numFmtId="0" fontId="6" fillId="0" borderId="5" xfId="0" applyFont="1" applyBorder="1" applyAlignment="1" applyProtection="1">
      <alignment horizontal="left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/>
      <protection locked="0"/>
    </xf>
    <xf numFmtId="49" fontId="6" fillId="0" borderId="6" xfId="0" applyNumberFormat="1" applyFont="1" applyBorder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center" vertical="center" wrapText="1"/>
      <protection locked="0"/>
    </xf>
    <xf numFmtId="0" fontId="6" fillId="0" borderId="137" xfId="0" applyFont="1" applyBorder="1" applyAlignment="1">
      <alignment horizontal="center" vertical="center" wrapText="1"/>
    </xf>
    <xf numFmtId="0" fontId="6" fillId="0" borderId="12" xfId="0" applyFont="1" applyBorder="1" applyAlignment="1" applyProtection="1">
      <alignment horizontal="center" vertical="center" wrapText="1"/>
      <protection locked="0"/>
    </xf>
    <xf numFmtId="0" fontId="6" fillId="0" borderId="13" xfId="0" applyFont="1" applyBorder="1" applyAlignment="1" applyProtection="1">
      <alignment horizontal="center" vertical="center" wrapText="1"/>
      <protection locked="0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6" fillId="0" borderId="211" xfId="0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center" vertical="center" wrapText="1"/>
      <protection locked="0"/>
    </xf>
    <xf numFmtId="49" fontId="6" fillId="0" borderId="13" xfId="0" applyNumberFormat="1" applyFont="1" applyBorder="1" applyAlignment="1" applyProtection="1">
      <alignment horizontal="center" vertical="center" wrapText="1"/>
      <protection locked="0"/>
    </xf>
    <xf numFmtId="49" fontId="6" fillId="0" borderId="15" xfId="0" applyNumberFormat="1" applyFont="1" applyBorder="1" applyAlignment="1" applyProtection="1">
      <alignment horizontal="center" vertical="center" wrapText="1"/>
      <protection locked="0"/>
    </xf>
    <xf numFmtId="0" fontId="6" fillId="0" borderId="15" xfId="0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6" fillId="0" borderId="21" xfId="0" applyFont="1" applyBorder="1" applyAlignment="1" applyProtection="1">
      <alignment horizontal="center" vertical="center" wrapText="1"/>
      <protection locked="0"/>
    </xf>
    <xf numFmtId="0" fontId="7" fillId="0" borderId="21" xfId="0" applyFont="1" applyBorder="1" applyAlignment="1" applyProtection="1">
      <alignment horizontal="center" vertical="center" wrapText="1"/>
      <protection locked="0"/>
    </xf>
    <xf numFmtId="0" fontId="6" fillId="0" borderId="128" xfId="0" applyFont="1" applyBorder="1" applyAlignment="1">
      <alignment horizontal="center" vertical="center" wrapText="1"/>
    </xf>
    <xf numFmtId="49" fontId="6" fillId="0" borderId="128" xfId="0" applyNumberFormat="1" applyFont="1" applyBorder="1" applyAlignment="1">
      <alignment horizontal="center" vertical="center" wrapText="1"/>
    </xf>
    <xf numFmtId="49" fontId="9" fillId="0" borderId="128" xfId="0" applyNumberFormat="1" applyFont="1" applyBorder="1" applyAlignment="1">
      <alignment horizontal="center" vertical="center"/>
    </xf>
    <xf numFmtId="0" fontId="6" fillId="0" borderId="22" xfId="0" applyFont="1" applyBorder="1" applyAlignment="1" applyProtection="1">
      <alignment horizontal="center" vertical="center" wrapText="1"/>
      <protection locked="0"/>
    </xf>
    <xf numFmtId="0" fontId="6" fillId="0" borderId="142" xfId="0" applyFont="1" applyBorder="1" applyAlignment="1">
      <alignment horizontal="center" vertical="center" wrapText="1"/>
    </xf>
    <xf numFmtId="0" fontId="6" fillId="0" borderId="25" xfId="0" applyFont="1" applyBorder="1" applyAlignment="1" applyProtection="1">
      <alignment horizontal="center" vertical="center" wrapText="1"/>
      <protection locked="0"/>
    </xf>
    <xf numFmtId="0" fontId="6" fillId="0" borderId="26" xfId="0" applyFont="1" applyBorder="1" applyAlignment="1" applyProtection="1">
      <alignment horizontal="center" vertical="center" wrapText="1"/>
      <protection locked="0"/>
    </xf>
    <xf numFmtId="0" fontId="6" fillId="0" borderId="129" xfId="0" applyFont="1" applyBorder="1" applyAlignment="1">
      <alignment horizontal="center" vertical="center" wrapText="1"/>
    </xf>
    <xf numFmtId="49" fontId="6" fillId="0" borderId="129" xfId="0" applyNumberFormat="1" applyFont="1" applyBorder="1" applyAlignment="1">
      <alignment horizontal="center" vertical="center" wrapText="1"/>
    </xf>
    <xf numFmtId="49" fontId="6" fillId="0" borderId="130" xfId="0" applyNumberFormat="1" applyFont="1" applyBorder="1" applyAlignment="1">
      <alignment horizontal="center" vertical="center" wrapText="1"/>
    </xf>
    <xf numFmtId="49" fontId="6" fillId="0" borderId="26" xfId="0" applyNumberFormat="1" applyFont="1" applyBorder="1" applyAlignment="1" applyProtection="1">
      <alignment horizontal="center" vertical="center" wrapText="1"/>
      <protection locked="0"/>
    </xf>
    <xf numFmtId="0" fontId="6" fillId="0" borderId="27" xfId="0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8" fillId="0" borderId="12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9" fillId="0" borderId="12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41" fillId="6" borderId="78" xfId="0" applyFont="1" applyFill="1" applyBorder="1" applyAlignment="1" applyProtection="1">
      <alignment horizontal="left" vertical="center" wrapText="1"/>
      <protection locked="0"/>
    </xf>
    <xf numFmtId="0" fontId="5" fillId="6" borderId="48" xfId="0" applyFont="1" applyFill="1" applyBorder="1" applyAlignment="1" applyProtection="1">
      <alignment horizontal="center" vertical="center" wrapText="1"/>
      <protection locked="0"/>
    </xf>
    <xf numFmtId="0" fontId="5" fillId="6" borderId="17" xfId="0" applyFont="1" applyFill="1" applyBorder="1" applyAlignment="1">
      <alignment horizontal="center" vertical="center" wrapText="1"/>
    </xf>
    <xf numFmtId="0" fontId="5" fillId="6" borderId="70" xfId="0" applyFont="1" applyFill="1" applyBorder="1" applyAlignment="1" applyProtection="1">
      <alignment horizontal="center" vertical="center" wrapText="1"/>
      <protection locked="0"/>
    </xf>
    <xf numFmtId="0" fontId="5" fillId="6" borderId="24" xfId="0" applyFont="1" applyFill="1" applyBorder="1" applyAlignment="1" applyProtection="1">
      <alignment horizontal="center" vertical="center" wrapText="1"/>
      <protection locked="0"/>
    </xf>
    <xf numFmtId="0" fontId="5" fillId="6" borderId="74" xfId="0" applyFont="1" applyFill="1" applyBorder="1" applyAlignment="1">
      <alignment horizontal="center" vertical="center" wrapText="1"/>
    </xf>
    <xf numFmtId="0" fontId="5" fillId="6" borderId="69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 applyProtection="1">
      <alignment horizontal="center" vertical="center" wrapText="1"/>
      <protection locked="0"/>
    </xf>
    <xf numFmtId="0" fontId="5" fillId="6" borderId="9" xfId="0" applyFont="1" applyFill="1" applyBorder="1" applyAlignment="1">
      <alignment horizontal="center" vertical="center" wrapText="1"/>
    </xf>
    <xf numFmtId="0" fontId="5" fillId="6" borderId="71" xfId="0" applyFont="1" applyFill="1" applyBorder="1" applyAlignment="1" applyProtection="1">
      <alignment horizontal="center" vertical="center" wrapText="1"/>
      <protection locked="0"/>
    </xf>
    <xf numFmtId="0" fontId="5" fillId="6" borderId="69" xfId="0" applyFont="1" applyFill="1" applyBorder="1" applyAlignment="1" applyProtection="1">
      <alignment horizontal="center" vertical="center" wrapText="1"/>
      <protection locked="0"/>
    </xf>
    <xf numFmtId="0" fontId="5" fillId="6" borderId="77" xfId="0" applyFont="1" applyFill="1" applyBorder="1" applyAlignment="1" applyProtection="1">
      <alignment horizontal="center" vertical="center" wrapText="1"/>
      <protection locked="0"/>
    </xf>
    <xf numFmtId="0" fontId="5" fillId="6" borderId="78" xfId="0" applyFont="1" applyFill="1" applyBorder="1" applyAlignment="1" applyProtection="1">
      <alignment horizontal="center" vertical="center" wrapText="1"/>
      <protection locked="0"/>
    </xf>
    <xf numFmtId="0" fontId="5" fillId="6" borderId="79" xfId="0" applyFont="1" applyFill="1" applyBorder="1" applyAlignment="1" applyProtection="1">
      <alignment horizontal="center" vertical="center" wrapText="1"/>
      <protection locked="0"/>
    </xf>
    <xf numFmtId="0" fontId="8" fillId="6" borderId="9" xfId="0" applyFont="1" applyFill="1" applyBorder="1" applyAlignment="1" applyProtection="1">
      <alignment horizontal="center" vertical="center" wrapText="1"/>
      <protection locked="0"/>
    </xf>
    <xf numFmtId="0" fontId="42" fillId="6" borderId="80" xfId="0" applyFont="1" applyFill="1" applyBorder="1" applyAlignment="1" applyProtection="1">
      <alignment horizontal="left" vertical="center" wrapText="1"/>
      <protection locked="0"/>
    </xf>
    <xf numFmtId="0" fontId="58" fillId="6" borderId="0" xfId="0" applyFont="1" applyFill="1"/>
    <xf numFmtId="0" fontId="41" fillId="6" borderId="29" xfId="0" applyFont="1" applyFill="1" applyBorder="1" applyAlignment="1">
      <alignment horizontal="left" vertical="center"/>
    </xf>
    <xf numFmtId="0" fontId="8" fillId="6" borderId="23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5" fillId="6" borderId="82" xfId="0" applyFont="1" applyFill="1" applyBorder="1" applyAlignment="1">
      <alignment horizontal="center" vertical="center" wrapText="1"/>
    </xf>
    <xf numFmtId="0" fontId="5" fillId="6" borderId="41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3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39" xfId="0" applyFont="1" applyFill="1" applyBorder="1" applyAlignment="1">
      <alignment horizontal="center" vertical="center" wrapText="1"/>
    </xf>
    <xf numFmtId="0" fontId="42" fillId="6" borderId="88" xfId="0" applyFont="1" applyFill="1" applyBorder="1" applyAlignment="1">
      <alignment horizontal="left" vertical="center" wrapText="1"/>
    </xf>
    <xf numFmtId="0" fontId="62" fillId="6" borderId="0" xfId="0" applyFont="1" applyFill="1"/>
    <xf numFmtId="0" fontId="41" fillId="6" borderId="16" xfId="0" applyFont="1" applyFill="1" applyBorder="1" applyAlignment="1">
      <alignment horizontal="left" vertical="center"/>
    </xf>
    <xf numFmtId="0" fontId="5" fillId="6" borderId="40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 wrapText="1"/>
    </xf>
    <xf numFmtId="0" fontId="5" fillId="6" borderId="9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91" xfId="0" applyFont="1" applyFill="1" applyBorder="1" applyAlignment="1">
      <alignment horizontal="center" vertical="center" wrapText="1"/>
    </xf>
    <xf numFmtId="0" fontId="42" fillId="6" borderId="44" xfId="0" applyFont="1" applyFill="1" applyBorder="1" applyAlignment="1">
      <alignment horizontal="left" vertical="center" wrapText="1"/>
    </xf>
    <xf numFmtId="0" fontId="13" fillId="6" borderId="16" xfId="0" applyFont="1" applyFill="1" applyBorder="1" applyAlignment="1">
      <alignment horizontal="left" vertical="center" wrapText="1"/>
    </xf>
    <xf numFmtId="0" fontId="13" fillId="6" borderId="0" xfId="0" applyFont="1" applyFill="1" applyAlignment="1">
      <alignment horizontal="left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89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6" borderId="93" xfId="0" applyFont="1" applyFill="1" applyBorder="1" applyAlignment="1">
      <alignment horizontal="center" vertical="center" wrapText="1"/>
    </xf>
    <xf numFmtId="0" fontId="59" fillId="6" borderId="0" xfId="0" applyFont="1" applyFill="1"/>
    <xf numFmtId="0" fontId="41" fillId="6" borderId="0" xfId="0" applyFont="1" applyFill="1" applyAlignment="1">
      <alignment horizontal="left" vertical="center"/>
    </xf>
    <xf numFmtId="0" fontId="41" fillId="6" borderId="16" xfId="0" applyFont="1" applyFill="1" applyBorder="1" applyAlignment="1">
      <alignment horizontal="left" vertical="center" wrapText="1"/>
    </xf>
    <xf numFmtId="0" fontId="41" fillId="6" borderId="0" xfId="0" applyFont="1" applyFill="1" applyAlignment="1">
      <alignment horizontal="left" vertical="center" wrapText="1"/>
    </xf>
    <xf numFmtId="0" fontId="13" fillId="6" borderId="16" xfId="0" applyFont="1" applyFill="1" applyBorder="1" applyAlignment="1">
      <alignment horizontal="left" vertical="center"/>
    </xf>
    <xf numFmtId="0" fontId="5" fillId="6" borderId="30" xfId="0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horizontal="left" vertical="center" wrapText="1"/>
    </xf>
    <xf numFmtId="0" fontId="13" fillId="6" borderId="106" xfId="0" applyFont="1" applyFill="1" applyBorder="1" applyAlignment="1">
      <alignment horizontal="left" vertical="center" wrapText="1"/>
    </xf>
    <xf numFmtId="0" fontId="5" fillId="6" borderId="107" xfId="0" applyFont="1" applyFill="1" applyBorder="1" applyAlignment="1">
      <alignment horizontal="center" vertical="center" wrapText="1"/>
    </xf>
    <xf numFmtId="0" fontId="5" fillId="6" borderId="108" xfId="0" applyFont="1" applyFill="1" applyBorder="1" applyAlignment="1">
      <alignment horizontal="center" vertical="center" wrapText="1"/>
    </xf>
    <xf numFmtId="0" fontId="5" fillId="6" borderId="109" xfId="0" applyFont="1" applyFill="1" applyBorder="1" applyAlignment="1">
      <alignment horizontal="center" vertical="center" wrapText="1"/>
    </xf>
    <xf numFmtId="0" fontId="5" fillId="6" borderId="110" xfId="0" applyFont="1" applyFill="1" applyBorder="1" applyAlignment="1">
      <alignment horizontal="center" vertical="center" wrapText="1"/>
    </xf>
    <xf numFmtId="0" fontId="5" fillId="6" borderId="111" xfId="0" applyFont="1" applyFill="1" applyBorder="1" applyAlignment="1">
      <alignment horizontal="center" vertical="center" wrapText="1"/>
    </xf>
    <xf numFmtId="0" fontId="5" fillId="6" borderId="54" xfId="0" applyFont="1" applyFill="1" applyBorder="1" applyAlignment="1">
      <alignment horizontal="center" vertical="center" wrapText="1"/>
    </xf>
    <xf numFmtId="0" fontId="5" fillId="6" borderId="106" xfId="0" applyFont="1" applyFill="1" applyBorder="1" applyAlignment="1">
      <alignment horizontal="center" vertical="center" wrapText="1"/>
    </xf>
    <xf numFmtId="0" fontId="5" fillId="6" borderId="55" xfId="0" applyFont="1" applyFill="1" applyBorder="1" applyAlignment="1">
      <alignment horizontal="center" vertical="center" wrapText="1"/>
    </xf>
    <xf numFmtId="0" fontId="5" fillId="6" borderId="56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42" fillId="6" borderId="117" xfId="0" applyFont="1" applyFill="1" applyBorder="1" applyAlignment="1">
      <alignment horizontal="left" vertical="center" wrapText="1"/>
    </xf>
    <xf numFmtId="0" fontId="5" fillId="6" borderId="85" xfId="0" applyFont="1" applyFill="1" applyBorder="1" applyAlignment="1">
      <alignment horizontal="center" vertical="center" wrapText="1"/>
    </xf>
    <xf numFmtId="0" fontId="5" fillId="6" borderId="71" xfId="0" applyFont="1" applyFill="1" applyBorder="1" applyAlignment="1">
      <alignment horizontal="center" vertical="center" wrapText="1"/>
    </xf>
    <xf numFmtId="0" fontId="8" fillId="6" borderId="72" xfId="0" applyFont="1" applyFill="1" applyBorder="1" applyAlignment="1">
      <alignment horizontal="center" vertical="center" wrapText="1"/>
    </xf>
    <xf numFmtId="0" fontId="42" fillId="6" borderId="90" xfId="0" applyFont="1" applyFill="1" applyBorder="1" applyAlignment="1">
      <alignment horizontal="left" vertical="center" wrapText="1"/>
    </xf>
    <xf numFmtId="0" fontId="8" fillId="6" borderId="16" xfId="0" applyFont="1" applyFill="1" applyBorder="1" applyAlignment="1" applyProtection="1">
      <alignment horizontal="right" vertical="center" wrapText="1"/>
      <protection locked="0"/>
    </xf>
    <xf numFmtId="0" fontId="32" fillId="6" borderId="16" xfId="0" applyFont="1" applyFill="1" applyBorder="1" applyAlignment="1" applyProtection="1">
      <alignment horizontal="left" vertical="center" wrapText="1"/>
      <protection locked="0"/>
    </xf>
    <xf numFmtId="0" fontId="13" fillId="6" borderId="0" xfId="0" applyFont="1" applyFill="1" applyAlignment="1">
      <alignment horizontal="left" vertical="center"/>
    </xf>
    <xf numFmtId="0" fontId="8" fillId="6" borderId="78" xfId="0" applyFont="1" applyFill="1" applyBorder="1" applyAlignment="1">
      <alignment horizontal="center" vertical="center" wrapText="1"/>
    </xf>
    <xf numFmtId="0" fontId="5" fillId="6" borderId="78" xfId="0" applyFont="1" applyFill="1" applyBorder="1" applyAlignment="1">
      <alignment horizontal="center" vertical="center" wrapText="1"/>
    </xf>
    <xf numFmtId="0" fontId="5" fillId="6" borderId="70" xfId="0" applyFont="1" applyFill="1" applyBorder="1" applyAlignment="1">
      <alignment horizontal="center" vertical="center" wrapText="1"/>
    </xf>
    <xf numFmtId="0" fontId="5" fillId="6" borderId="51" xfId="0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horizontal="left" vertical="center"/>
    </xf>
    <xf numFmtId="0" fontId="41" fillId="6" borderId="29" xfId="0" applyFont="1" applyFill="1" applyBorder="1" applyAlignment="1">
      <alignment horizontal="left" vertical="center" wrapText="1"/>
    </xf>
    <xf numFmtId="0" fontId="13" fillId="6" borderId="78" xfId="0" applyFont="1" applyFill="1" applyBorder="1" applyAlignment="1">
      <alignment horizontal="left" vertical="center"/>
    </xf>
    <xf numFmtId="0" fontId="5" fillId="6" borderId="79" xfId="0" applyFont="1" applyFill="1" applyBorder="1" applyAlignment="1">
      <alignment horizontal="center" vertical="center" wrapText="1"/>
    </xf>
    <xf numFmtId="0" fontId="42" fillId="6" borderId="253" xfId="0" applyFont="1" applyFill="1" applyBorder="1" applyAlignment="1">
      <alignment horizontal="left" vertical="center" wrapText="1"/>
    </xf>
    <xf numFmtId="0" fontId="5" fillId="6" borderId="42" xfId="0" applyFont="1" applyFill="1" applyBorder="1" applyAlignment="1">
      <alignment horizontal="center" vertical="center" wrapText="1"/>
    </xf>
    <xf numFmtId="0" fontId="42" fillId="6" borderId="254" xfId="0" applyFont="1" applyFill="1" applyBorder="1" applyAlignment="1">
      <alignment horizontal="left" vertical="center" wrapText="1"/>
    </xf>
    <xf numFmtId="49" fontId="41" fillId="6" borderId="78" xfId="0" applyNumberFormat="1" applyFont="1" applyFill="1" applyBorder="1" applyAlignment="1">
      <alignment horizontal="left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42" fillId="6" borderId="232" xfId="0" applyFont="1" applyFill="1" applyBorder="1" applyAlignment="1">
      <alignment horizontal="left" vertical="center" wrapText="1"/>
    </xf>
    <xf numFmtId="49" fontId="41" fillId="6" borderId="0" xfId="0" applyNumberFormat="1" applyFont="1" applyFill="1" applyAlignment="1">
      <alignment horizontal="left" vertical="center" wrapText="1"/>
    </xf>
    <xf numFmtId="0" fontId="30" fillId="6" borderId="16" xfId="0" applyFont="1" applyFill="1" applyBorder="1" applyAlignment="1">
      <alignment horizontal="left" vertical="center"/>
    </xf>
    <xf numFmtId="0" fontId="44" fillId="6" borderId="16" xfId="0" applyFont="1" applyFill="1" applyBorder="1" applyAlignment="1">
      <alignment horizontal="center" vertical="center" wrapText="1"/>
    </xf>
    <xf numFmtId="0" fontId="44" fillId="6" borderId="23" xfId="0" applyFont="1" applyFill="1" applyBorder="1" applyAlignment="1">
      <alignment horizontal="center" vertical="center" wrapText="1"/>
    </xf>
    <xf numFmtId="0" fontId="47" fillId="6" borderId="47" xfId="0" applyFont="1" applyFill="1" applyBorder="1" applyAlignment="1">
      <alignment horizontal="center" vertical="center" wrapText="1"/>
    </xf>
    <xf numFmtId="0" fontId="47" fillId="6" borderId="41" xfId="0" applyFont="1" applyFill="1" applyBorder="1" applyAlignment="1">
      <alignment horizontal="center" vertical="center" wrapText="1"/>
    </xf>
    <xf numFmtId="0" fontId="47" fillId="6" borderId="39" xfId="0" applyFont="1" applyFill="1" applyBorder="1" applyAlignment="1">
      <alignment horizontal="center" vertical="center" wrapText="1"/>
    </xf>
    <xf numFmtId="0" fontId="47" fillId="6" borderId="19" xfId="0" applyFont="1" applyFill="1" applyBorder="1" applyAlignment="1">
      <alignment horizontal="center" vertical="center" wrapText="1"/>
    </xf>
    <xf numFmtId="0" fontId="47" fillId="6" borderId="38" xfId="0" applyFont="1" applyFill="1" applyBorder="1" applyAlignment="1">
      <alignment horizontal="center" vertical="center" wrapText="1"/>
    </xf>
    <xf numFmtId="0" fontId="47" fillId="6" borderId="16" xfId="0" applyFont="1" applyFill="1" applyBorder="1" applyAlignment="1">
      <alignment horizontal="center" vertical="center" wrapText="1"/>
    </xf>
    <xf numFmtId="0" fontId="47" fillId="6" borderId="40" xfId="0" applyFont="1" applyFill="1" applyBorder="1" applyAlignment="1">
      <alignment horizontal="center" vertical="center" wrapText="1"/>
    </xf>
    <xf numFmtId="0" fontId="49" fillId="6" borderId="253" xfId="0" applyFont="1" applyFill="1" applyBorder="1" applyAlignment="1">
      <alignment horizontal="left" vertical="center" wrapText="1"/>
    </xf>
    <xf numFmtId="0" fontId="25" fillId="6" borderId="0" xfId="0" applyFont="1" applyFill="1"/>
    <xf numFmtId="0" fontId="0" fillId="6" borderId="0" xfId="0" applyFill="1"/>
    <xf numFmtId="0" fontId="30" fillId="6" borderId="78" xfId="0" applyFont="1" applyFill="1" applyBorder="1" applyAlignment="1">
      <alignment horizontal="left" vertical="center"/>
    </xf>
    <xf numFmtId="0" fontId="44" fillId="6" borderId="8" xfId="0" applyFont="1" applyFill="1" applyBorder="1" applyAlignment="1">
      <alignment horizontal="center" vertical="center" wrapText="1"/>
    </xf>
    <xf numFmtId="0" fontId="47" fillId="6" borderId="278" xfId="0" applyFont="1" applyFill="1" applyBorder="1" applyAlignment="1">
      <alignment horizontal="center" vertical="center" wrapText="1"/>
    </xf>
    <xf numFmtId="0" fontId="47" fillId="6" borderId="283" xfId="0" applyFont="1" applyFill="1" applyBorder="1" applyAlignment="1">
      <alignment horizontal="center" vertical="center" wrapText="1"/>
    </xf>
    <xf numFmtId="0" fontId="47" fillId="6" borderId="284" xfId="0" applyFont="1" applyFill="1" applyBorder="1" applyAlignment="1">
      <alignment horizontal="center" vertical="center" wrapText="1"/>
    </xf>
    <xf numFmtId="0" fontId="47" fillId="6" borderId="277" xfId="0" applyFont="1" applyFill="1" applyBorder="1" applyAlignment="1">
      <alignment horizontal="center" vertical="center" wrapText="1"/>
    </xf>
    <xf numFmtId="0" fontId="47" fillId="6" borderId="285" xfId="0" applyFont="1" applyFill="1" applyBorder="1" applyAlignment="1">
      <alignment horizontal="center" vertical="center" wrapText="1"/>
    </xf>
    <xf numFmtId="0" fontId="47" fillId="6" borderId="276" xfId="0" applyFont="1" applyFill="1" applyBorder="1" applyAlignment="1">
      <alignment horizontal="center" vertical="center" wrapText="1"/>
    </xf>
    <xf numFmtId="0" fontId="50" fillId="6" borderId="0" xfId="0" applyFont="1" applyFill="1" applyAlignment="1">
      <alignment horizontal="left" vertical="center"/>
    </xf>
    <xf numFmtId="0" fontId="46" fillId="6" borderId="46" xfId="0" applyFont="1" applyFill="1" applyBorder="1" applyAlignment="1">
      <alignment horizontal="center" vertical="center" wrapText="1"/>
    </xf>
    <xf numFmtId="0" fontId="46" fillId="6" borderId="92" xfId="0" applyFont="1" applyFill="1" applyBorder="1" applyAlignment="1">
      <alignment horizontal="center" vertical="center" wrapText="1"/>
    </xf>
    <xf numFmtId="0" fontId="46" fillId="6" borderId="93" xfId="0" applyFont="1" applyFill="1" applyBorder="1" applyAlignment="1">
      <alignment horizontal="center" vertical="center" wrapText="1"/>
    </xf>
    <xf numFmtId="0" fontId="46" fillId="6" borderId="2" xfId="0" applyFont="1" applyFill="1" applyBorder="1" applyAlignment="1">
      <alignment horizontal="center" vertical="center" wrapText="1"/>
    </xf>
    <xf numFmtId="0" fontId="46" fillId="6" borderId="89" xfId="0" applyFont="1" applyFill="1" applyBorder="1" applyAlignment="1">
      <alignment horizontal="center" vertical="center" wrapText="1"/>
    </xf>
    <xf numFmtId="0" fontId="46" fillId="6" borderId="0" xfId="0" applyFont="1" applyFill="1" applyAlignment="1">
      <alignment horizontal="center" vertical="center" wrapText="1"/>
    </xf>
    <xf numFmtId="0" fontId="46" fillId="6" borderId="85" xfId="0" applyFont="1" applyFill="1" applyBorder="1" applyAlignment="1">
      <alignment horizontal="center" vertical="center" wrapText="1"/>
    </xf>
    <xf numFmtId="0" fontId="46" fillId="6" borderId="78" xfId="0" applyFont="1" applyFill="1" applyBorder="1" applyAlignment="1">
      <alignment horizontal="center" vertical="center" wrapText="1"/>
    </xf>
    <xf numFmtId="0" fontId="46" fillId="6" borderId="70" xfId="0" applyFont="1" applyFill="1" applyBorder="1" applyAlignment="1">
      <alignment horizontal="center" vertical="center" wrapText="1"/>
    </xf>
    <xf numFmtId="0" fontId="46" fillId="6" borderId="40" xfId="0" applyFont="1" applyFill="1" applyBorder="1" applyAlignment="1">
      <alignment horizontal="center" vertical="center" wrapText="1"/>
    </xf>
    <xf numFmtId="0" fontId="45" fillId="6" borderId="16" xfId="0" applyFont="1" applyFill="1" applyBorder="1" applyAlignment="1">
      <alignment horizontal="center" vertical="center" wrapText="1"/>
    </xf>
    <xf numFmtId="0" fontId="26" fillId="6" borderId="0" xfId="0" applyFont="1" applyFill="1"/>
    <xf numFmtId="0" fontId="13" fillId="6" borderId="16" xfId="0" applyFont="1" applyFill="1" applyBorder="1" applyAlignment="1" applyProtection="1">
      <alignment horizontal="left" vertical="center"/>
      <protection locked="0"/>
    </xf>
    <xf numFmtId="0" fontId="47" fillId="6" borderId="48" xfId="0" applyFont="1" applyFill="1" applyBorder="1" applyAlignment="1">
      <alignment horizontal="center" vertical="center" wrapText="1"/>
    </xf>
    <xf numFmtId="0" fontId="47" fillId="6" borderId="74" xfId="0" applyFont="1" applyFill="1" applyBorder="1" applyAlignment="1">
      <alignment horizontal="center" vertical="center" wrapText="1"/>
    </xf>
    <xf numFmtId="0" fontId="47" fillId="6" borderId="70" xfId="0" applyFont="1" applyFill="1" applyBorder="1" applyAlignment="1">
      <alignment horizontal="center" vertical="center" wrapText="1"/>
    </xf>
    <xf numFmtId="0" fontId="47" fillId="6" borderId="85" xfId="0" applyFont="1" applyFill="1" applyBorder="1" applyAlignment="1">
      <alignment horizontal="center" vertical="center" wrapText="1"/>
    </xf>
    <xf numFmtId="0" fontId="47" fillId="6" borderId="79" xfId="0" applyFont="1" applyFill="1" applyBorder="1" applyAlignment="1">
      <alignment horizontal="center" vertical="center" wrapText="1"/>
    </xf>
    <xf numFmtId="0" fontId="47" fillId="6" borderId="69" xfId="0" applyFont="1" applyFill="1" applyBorder="1" applyAlignment="1">
      <alignment horizontal="center" vertical="center" wrapText="1"/>
    </xf>
    <xf numFmtId="0" fontId="47" fillId="6" borderId="78" xfId="0" applyFont="1" applyFill="1" applyBorder="1" applyAlignment="1">
      <alignment horizontal="center" vertical="center" wrapText="1"/>
    </xf>
    <xf numFmtId="0" fontId="30" fillId="6" borderId="276" xfId="0" applyFont="1" applyFill="1" applyBorder="1" applyAlignment="1">
      <alignment horizontal="left" vertical="center" wrapText="1"/>
    </xf>
    <xf numFmtId="0" fontId="44" fillId="6" borderId="276" xfId="0" applyFont="1" applyFill="1" applyBorder="1" applyAlignment="1">
      <alignment horizontal="center" vertical="center" wrapText="1"/>
    </xf>
    <xf numFmtId="0" fontId="47" fillId="6" borderId="286" xfId="0" applyFont="1" applyFill="1" applyBorder="1" applyAlignment="1">
      <alignment horizontal="center" vertical="center" wrapText="1"/>
    </xf>
    <xf numFmtId="0" fontId="49" fillId="6" borderId="274" xfId="0" applyFont="1" applyFill="1" applyBorder="1" applyAlignment="1">
      <alignment horizontal="left" vertical="center" wrapText="1"/>
    </xf>
    <xf numFmtId="0" fontId="13" fillId="6" borderId="78" xfId="0" applyFont="1" applyFill="1" applyBorder="1" applyAlignment="1">
      <alignment horizontal="left" vertical="center" wrapText="1"/>
    </xf>
    <xf numFmtId="0" fontId="47" fillId="6" borderId="46" xfId="0" applyFont="1" applyFill="1" applyBorder="1" applyAlignment="1">
      <alignment horizontal="center" vertical="center" wrapText="1"/>
    </xf>
    <xf numFmtId="0" fontId="47" fillId="6" borderId="92" xfId="0" applyFont="1" applyFill="1" applyBorder="1" applyAlignment="1">
      <alignment horizontal="center" vertical="center" wrapText="1"/>
    </xf>
    <xf numFmtId="0" fontId="47" fillId="6" borderId="93" xfId="0" applyFont="1" applyFill="1" applyBorder="1" applyAlignment="1">
      <alignment horizontal="center" vertical="center" wrapText="1"/>
    </xf>
    <xf numFmtId="0" fontId="47" fillId="6" borderId="2" xfId="0" applyFont="1" applyFill="1" applyBorder="1" applyAlignment="1">
      <alignment horizontal="center" vertical="center" wrapText="1"/>
    </xf>
    <xf numFmtId="0" fontId="47" fillId="6" borderId="89" xfId="0" applyFont="1" applyFill="1" applyBorder="1" applyAlignment="1">
      <alignment horizontal="center" vertical="center" wrapText="1"/>
    </xf>
    <xf numFmtId="0" fontId="47" fillId="6" borderId="0" xfId="0" applyFont="1" applyFill="1" applyAlignment="1">
      <alignment horizontal="center" vertical="center" wrapText="1"/>
    </xf>
    <xf numFmtId="0" fontId="47" fillId="6" borderId="71" xfId="0" applyFont="1" applyFill="1" applyBorder="1" applyAlignment="1">
      <alignment horizontal="center" vertical="center" wrapText="1"/>
    </xf>
    <xf numFmtId="0" fontId="49" fillId="6" borderId="254" xfId="0" applyFont="1" applyFill="1" applyBorder="1" applyAlignment="1">
      <alignment horizontal="left" vertical="center" wrapText="1"/>
    </xf>
    <xf numFmtId="0" fontId="30" fillId="6" borderId="200" xfId="0" applyFont="1" applyFill="1" applyBorder="1" applyAlignment="1">
      <alignment horizontal="left"/>
    </xf>
    <xf numFmtId="0" fontId="44" fillId="6" borderId="200" xfId="0" applyFont="1" applyFill="1" applyBorder="1" applyAlignment="1">
      <alignment horizontal="center" vertical="center" wrapText="1"/>
    </xf>
    <xf numFmtId="0" fontId="47" fillId="6" borderId="259" xfId="0" applyFont="1" applyFill="1" applyBorder="1" applyAlignment="1">
      <alignment horizontal="center" vertical="center" wrapText="1"/>
    </xf>
    <xf numFmtId="0" fontId="47" fillId="6" borderId="261" xfId="0" applyFont="1" applyFill="1" applyBorder="1" applyAlignment="1">
      <alignment horizontal="center" vertical="center" wrapText="1"/>
    </xf>
    <xf numFmtId="0" fontId="47" fillId="6" borderId="236" xfId="0" applyFont="1" applyFill="1" applyBorder="1" applyAlignment="1">
      <alignment horizontal="center" vertical="center" wrapText="1"/>
    </xf>
    <xf numFmtId="0" fontId="47" fillId="6" borderId="257" xfId="0" applyFont="1" applyFill="1" applyBorder="1" applyAlignment="1">
      <alignment horizontal="center" vertical="center" wrapText="1"/>
    </xf>
    <xf numFmtId="0" fontId="47" fillId="6" borderId="235" xfId="0" applyFont="1" applyFill="1" applyBorder="1" applyAlignment="1">
      <alignment horizontal="center" vertical="center" wrapText="1"/>
    </xf>
    <xf numFmtId="0" fontId="47" fillId="6" borderId="200" xfId="0" applyFont="1" applyFill="1" applyBorder="1" applyAlignment="1">
      <alignment horizontal="center" vertical="center" wrapText="1"/>
    </xf>
    <xf numFmtId="0" fontId="47" fillId="6" borderId="234" xfId="0" applyFont="1" applyFill="1" applyBorder="1" applyAlignment="1">
      <alignment horizontal="center" vertical="center" wrapText="1"/>
    </xf>
    <xf numFmtId="0" fontId="49" fillId="6" borderId="262" xfId="0" applyFont="1" applyFill="1" applyBorder="1" applyAlignment="1">
      <alignment horizontal="left" vertical="center" wrapText="1"/>
    </xf>
    <xf numFmtId="49" fontId="49" fillId="0" borderId="0" xfId="0" applyNumberFormat="1" applyFont="1" applyAlignment="1">
      <alignment horizontal="center"/>
    </xf>
    <xf numFmtId="0" fontId="30" fillId="0" borderId="0" xfId="0" applyFont="1" applyAlignment="1">
      <alignment horizontal="left"/>
    </xf>
    <xf numFmtId="0" fontId="47" fillId="0" borderId="0" xfId="0" applyFont="1" applyAlignment="1">
      <alignment horizontal="left" vertical="center" wrapText="1"/>
    </xf>
    <xf numFmtId="0" fontId="46" fillId="0" borderId="105" xfId="0" applyFont="1" applyBorder="1" applyAlignment="1">
      <alignment horizontal="center" vertical="center" wrapText="1"/>
    </xf>
    <xf numFmtId="0" fontId="46" fillId="0" borderId="123" xfId="0" applyFont="1" applyBorder="1" applyAlignment="1">
      <alignment horizontal="center" vertical="center" wrapText="1"/>
    </xf>
    <xf numFmtId="0" fontId="46" fillId="0" borderId="104" xfId="0" applyFont="1" applyBorder="1" applyAlignment="1">
      <alignment horizontal="center" vertical="center" wrapText="1"/>
    </xf>
    <xf numFmtId="0" fontId="46" fillId="0" borderId="292" xfId="0" applyFont="1" applyBorder="1" applyAlignment="1">
      <alignment horizontal="center" vertical="center" wrapText="1"/>
    </xf>
    <xf numFmtId="0" fontId="46" fillId="0" borderId="122" xfId="0" applyFont="1" applyBorder="1" applyAlignment="1">
      <alignment horizontal="center" vertical="center" wrapText="1"/>
    </xf>
    <xf numFmtId="0" fontId="46" fillId="0" borderId="124" xfId="0" applyFont="1" applyBorder="1" applyAlignment="1">
      <alignment horizontal="center" vertical="center" wrapText="1"/>
    </xf>
    <xf numFmtId="0" fontId="46" fillId="0" borderId="289" xfId="0" applyFont="1" applyBorder="1" applyAlignment="1">
      <alignment horizontal="center" vertical="center" wrapText="1"/>
    </xf>
    <xf numFmtId="0" fontId="46" fillId="0" borderId="127" xfId="0" applyFont="1" applyBorder="1" applyAlignment="1">
      <alignment horizontal="center" vertical="center" wrapText="1"/>
    </xf>
    <xf numFmtId="0" fontId="46" fillId="0" borderId="288" xfId="0" applyFont="1" applyBorder="1" applyAlignment="1">
      <alignment horizontal="center" vertical="center" wrapText="1"/>
    </xf>
    <xf numFmtId="0" fontId="48" fillId="0" borderId="9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1" fontId="52" fillId="0" borderId="16" xfId="0" applyNumberFormat="1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49" fillId="0" borderId="81" xfId="0" applyFont="1" applyBorder="1" applyAlignment="1">
      <alignment horizontal="center" vertical="center" wrapText="1"/>
    </xf>
    <xf numFmtId="0" fontId="48" fillId="0" borderId="16" xfId="0" applyFont="1" applyBorder="1" applyAlignment="1">
      <alignment horizontal="center" vertical="center" wrapText="1"/>
    </xf>
    <xf numFmtId="0" fontId="49" fillId="0" borderId="47" xfId="0" applyFont="1" applyBorder="1" applyAlignment="1">
      <alignment horizontal="center" vertical="center" wrapText="1"/>
    </xf>
    <xf numFmtId="0" fontId="60" fillId="0" borderId="19" xfId="0" applyFont="1" applyBorder="1" applyAlignment="1">
      <alignment horizontal="center" vertical="center" wrapText="1"/>
    </xf>
    <xf numFmtId="0" fontId="49" fillId="0" borderId="23" xfId="0" applyFont="1" applyBorder="1" applyAlignment="1">
      <alignment horizontal="center" vertical="center" wrapText="1"/>
    </xf>
    <xf numFmtId="0" fontId="49" fillId="0" borderId="16" xfId="0" applyFont="1" applyBorder="1" applyAlignment="1">
      <alignment horizontal="center" vertical="center" wrapText="1"/>
    </xf>
    <xf numFmtId="1" fontId="60" fillId="0" borderId="19" xfId="0" applyNumberFormat="1" applyFont="1" applyBorder="1" applyAlignment="1">
      <alignment horizontal="center" vertical="center" wrapText="1"/>
    </xf>
    <xf numFmtId="0" fontId="49" fillId="0" borderId="41" xfId="0" applyFont="1" applyBorder="1" applyAlignment="1">
      <alignment horizontal="center" vertical="center" wrapText="1"/>
    </xf>
    <xf numFmtId="0" fontId="48" fillId="0" borderId="39" xfId="0" applyFont="1" applyBorder="1" applyAlignment="1">
      <alignment horizontal="center" vertical="center" wrapText="1"/>
    </xf>
    <xf numFmtId="1" fontId="60" fillId="0" borderId="40" xfId="0" applyNumberFormat="1" applyFont="1" applyBorder="1" applyAlignment="1">
      <alignment horizontal="center" vertical="center" wrapText="1"/>
    </xf>
    <xf numFmtId="0" fontId="29" fillId="0" borderId="88" xfId="0" applyFont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 wrapText="1"/>
    </xf>
    <xf numFmtId="1" fontId="52" fillId="0" borderId="78" xfId="0" applyNumberFormat="1" applyFont="1" applyBorder="1" applyAlignment="1">
      <alignment horizontal="center" vertical="center" wrapText="1"/>
    </xf>
    <xf numFmtId="0" fontId="28" fillId="0" borderId="90" xfId="0" applyFont="1" applyBorder="1" applyAlignment="1">
      <alignment horizontal="center" vertical="center" wrapText="1"/>
    </xf>
    <xf numFmtId="0" fontId="29" fillId="0" borderId="44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44" fillId="0" borderId="106" xfId="0" applyFont="1" applyBorder="1" applyAlignment="1">
      <alignment horizontal="center" vertical="center" wrapText="1"/>
    </xf>
    <xf numFmtId="0" fontId="29" fillId="0" borderId="110" xfId="0" applyFont="1" applyBorder="1" applyAlignment="1">
      <alignment horizontal="center" vertical="center" wrapText="1"/>
    </xf>
    <xf numFmtId="0" fontId="29" fillId="0" borderId="117" xfId="0" applyFont="1" applyBorder="1" applyAlignment="1">
      <alignment horizontal="center" vertical="center" wrapText="1"/>
    </xf>
    <xf numFmtId="0" fontId="0" fillId="0" borderId="104" xfId="0" applyBorder="1" applyAlignment="1">
      <alignment horizontal="center" vertical="center"/>
    </xf>
    <xf numFmtId="49" fontId="11" fillId="0" borderId="104" xfId="0" applyNumberFormat="1" applyFont="1" applyBorder="1" applyAlignment="1" applyProtection="1">
      <alignment horizontal="center" vertical="center" wrapText="1"/>
      <protection locked="0"/>
    </xf>
    <xf numFmtId="1" fontId="8" fillId="0" borderId="68" xfId="0" applyNumberFormat="1" applyFont="1" applyBorder="1" applyAlignment="1" applyProtection="1">
      <alignment horizontal="center" vertical="center" wrapText="1"/>
      <protection locked="0"/>
    </xf>
    <xf numFmtId="1" fontId="1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4" xfId="0" applyBorder="1" applyAlignment="1">
      <alignment horizontal="center" vertical="center" wrapText="1"/>
    </xf>
    <xf numFmtId="0" fontId="27" fillId="0" borderId="0" xfId="0" applyFont="1" applyProtection="1">
      <protection locked="0"/>
    </xf>
    <xf numFmtId="0" fontId="8" fillId="0" borderId="0" xfId="0" applyFont="1" applyAlignment="1" applyProtection="1">
      <alignment horizontal="center" vertical="center" textRotation="90" wrapText="1"/>
      <protection locked="0"/>
    </xf>
    <xf numFmtId="0" fontId="42" fillId="5" borderId="88" xfId="0" applyFont="1" applyFill="1" applyBorder="1" applyAlignment="1" applyProtection="1">
      <alignment horizontal="left" vertical="center" wrapText="1"/>
      <protection locked="0"/>
    </xf>
    <xf numFmtId="0" fontId="42" fillId="5" borderId="88" xfId="0" applyFont="1" applyFill="1" applyBorder="1" applyAlignment="1">
      <alignment horizontal="left" vertical="center" wrapText="1"/>
    </xf>
    <xf numFmtId="0" fontId="42" fillId="5" borderId="44" xfId="0" applyFont="1" applyFill="1" applyBorder="1" applyAlignment="1">
      <alignment horizontal="left" vertical="center" wrapText="1"/>
    </xf>
    <xf numFmtId="0" fontId="41" fillId="6" borderId="84" xfId="0" applyFont="1" applyFill="1" applyBorder="1" applyAlignment="1">
      <alignment horizontal="left" vertical="center"/>
    </xf>
    <xf numFmtId="0" fontId="7" fillId="6" borderId="62" xfId="0" applyFont="1" applyFill="1" applyBorder="1" applyAlignment="1">
      <alignment horizontal="center" vertical="center" wrapText="1"/>
    </xf>
    <xf numFmtId="0" fontId="7" fillId="6" borderId="102" xfId="0" applyFont="1" applyFill="1" applyBorder="1" applyAlignment="1">
      <alignment horizontal="center" vertical="center" wrapText="1"/>
    </xf>
    <xf numFmtId="0" fontId="7" fillId="6" borderId="60" xfId="0" applyFont="1" applyFill="1" applyBorder="1" applyAlignment="1">
      <alignment horizontal="center" vertical="center" wrapText="1"/>
    </xf>
    <xf numFmtId="0" fontId="7" fillId="6" borderId="83" xfId="0" applyFont="1" applyFill="1" applyBorder="1" applyAlignment="1">
      <alignment horizontal="center" vertical="center" wrapText="1"/>
    </xf>
    <xf numFmtId="0" fontId="7" fillId="6" borderId="64" xfId="0" applyFont="1" applyFill="1" applyBorder="1" applyAlignment="1">
      <alignment horizontal="center" vertical="center" wrapText="1"/>
    </xf>
    <xf numFmtId="0" fontId="7" fillId="6" borderId="68" xfId="0" applyFont="1" applyFill="1" applyBorder="1" applyAlignment="1">
      <alignment horizontal="center" vertical="center" wrapText="1"/>
    </xf>
    <xf numFmtId="0" fontId="7" fillId="6" borderId="61" xfId="0" applyFont="1" applyFill="1" applyBorder="1" applyAlignment="1">
      <alignment horizontal="center" vertical="center" wrapText="1"/>
    </xf>
    <xf numFmtId="0" fontId="7" fillId="6" borderId="59" xfId="0" applyFont="1" applyFill="1" applyBorder="1" applyAlignment="1">
      <alignment horizontal="center" vertical="center" wrapText="1"/>
    </xf>
    <xf numFmtId="0" fontId="7" fillId="6" borderId="65" xfId="0" applyFont="1" applyFill="1" applyBorder="1" applyAlignment="1">
      <alignment horizontal="center" vertical="center" wrapText="1"/>
    </xf>
    <xf numFmtId="0" fontId="42" fillId="6" borderId="118" xfId="0" applyFont="1" applyFill="1" applyBorder="1" applyAlignment="1">
      <alignment horizontal="left" vertical="center" wrapText="1"/>
    </xf>
    <xf numFmtId="0" fontId="42" fillId="5" borderId="253" xfId="0" applyFont="1" applyFill="1" applyBorder="1" applyAlignment="1">
      <alignment horizontal="left" vertical="center" wrapText="1"/>
    </xf>
    <xf numFmtId="0" fontId="42" fillId="5" borderId="254" xfId="0" applyFont="1" applyFill="1" applyBorder="1" applyAlignment="1">
      <alignment horizontal="left" vertical="center" wrapText="1"/>
    </xf>
    <xf numFmtId="0" fontId="49" fillId="5" borderId="253" xfId="0" applyFont="1" applyFill="1" applyBorder="1" applyAlignment="1">
      <alignment horizontal="left" vertical="center" wrapText="1"/>
    </xf>
    <xf numFmtId="0" fontId="13" fillId="4" borderId="16" xfId="0" applyFont="1" applyFill="1" applyBorder="1" applyAlignment="1">
      <alignment horizontal="center" vertical="center"/>
    </xf>
    <xf numFmtId="0" fontId="41" fillId="6" borderId="68" xfId="0" applyFont="1" applyFill="1" applyBorder="1" applyAlignment="1" applyProtection="1">
      <alignment horizontal="left" vertical="center" wrapText="1"/>
      <protection locked="0"/>
    </xf>
    <xf numFmtId="0" fontId="7" fillId="6" borderId="67" xfId="0" applyFont="1" applyFill="1" applyBorder="1" applyAlignment="1">
      <alignment horizontal="center" vertical="center" wrapText="1"/>
    </xf>
    <xf numFmtId="0" fontId="7" fillId="6" borderId="58" xfId="0" applyFont="1" applyFill="1" applyBorder="1" applyAlignment="1">
      <alignment horizontal="center" vertical="center" wrapText="1"/>
    </xf>
    <xf numFmtId="0" fontId="5" fillId="6" borderId="37" xfId="0" applyFont="1" applyFill="1" applyBorder="1" applyAlignment="1" applyProtection="1">
      <alignment vertical="center"/>
      <protection locked="0"/>
    </xf>
    <xf numFmtId="0" fontId="46" fillId="6" borderId="58" xfId="0" applyFont="1" applyFill="1" applyBorder="1" applyAlignment="1" applyProtection="1">
      <alignment horizontal="center" vertical="center"/>
      <protection locked="0"/>
    </xf>
    <xf numFmtId="0" fontId="45" fillId="6" borderId="96" xfId="0" applyFont="1" applyFill="1" applyBorder="1" applyAlignment="1">
      <alignment horizontal="center" vertical="center" wrapText="1"/>
    </xf>
    <xf numFmtId="0" fontId="8" fillId="6" borderId="293" xfId="0" applyFont="1" applyFill="1" applyBorder="1" applyAlignment="1" applyProtection="1">
      <alignment horizontal="center" vertical="center" wrapText="1"/>
      <protection locked="0"/>
    </xf>
    <xf numFmtId="0" fontId="8" fillId="6" borderId="16" xfId="0" applyFont="1" applyFill="1" applyBorder="1" applyAlignment="1" applyProtection="1">
      <alignment horizontal="center" vertical="center" wrapText="1"/>
      <protection locked="0"/>
    </xf>
    <xf numFmtId="0" fontId="8" fillId="6" borderId="200" xfId="0" applyFont="1" applyFill="1" applyBorder="1" applyAlignment="1" applyProtection="1">
      <alignment horizontal="center" vertical="center" wrapText="1"/>
      <protection locked="0"/>
    </xf>
    <xf numFmtId="0" fontId="27" fillId="6" borderId="244" xfId="0" applyFont="1" applyFill="1" applyBorder="1" applyAlignment="1" applyProtection="1">
      <alignment horizontal="center" textRotation="90" wrapText="1"/>
      <protection locked="0"/>
    </xf>
    <xf numFmtId="0" fontId="27" fillId="6" borderId="245" xfId="0" applyFont="1" applyFill="1" applyBorder="1" applyAlignment="1" applyProtection="1">
      <alignment horizontal="center" textRotation="90"/>
      <protection locked="0"/>
    </xf>
    <xf numFmtId="0" fontId="27" fillId="6" borderId="246" xfId="0" applyFont="1" applyFill="1" applyBorder="1" applyAlignment="1" applyProtection="1">
      <alignment horizontal="center" textRotation="90"/>
      <protection locked="0"/>
    </xf>
    <xf numFmtId="0" fontId="27" fillId="6" borderId="247" xfId="0" applyFont="1" applyFill="1" applyBorder="1" applyAlignment="1" applyProtection="1">
      <alignment horizontal="center" textRotation="90"/>
      <protection locked="0"/>
    </xf>
    <xf numFmtId="0" fontId="27" fillId="6" borderId="248" xfId="0" applyFont="1" applyFill="1" applyBorder="1" applyAlignment="1" applyProtection="1">
      <alignment horizontal="center" textRotation="90"/>
      <protection locked="0"/>
    </xf>
    <xf numFmtId="0" fontId="27" fillId="6" borderId="249" xfId="0" applyFont="1" applyFill="1" applyBorder="1" applyAlignment="1" applyProtection="1">
      <alignment horizontal="center" textRotation="90"/>
      <protection locked="0"/>
    </xf>
    <xf numFmtId="0" fontId="27" fillId="6" borderId="250" xfId="0" applyFont="1" applyFill="1" applyBorder="1" applyAlignment="1" applyProtection="1">
      <alignment horizontal="center" textRotation="90"/>
      <protection locked="0"/>
    </xf>
    <xf numFmtId="0" fontId="27" fillId="6" borderId="251" xfId="0" applyFont="1" applyFill="1" applyBorder="1" applyAlignment="1" applyProtection="1">
      <alignment horizontal="center" textRotation="90"/>
      <protection locked="0"/>
    </xf>
    <xf numFmtId="0" fontId="1" fillId="6" borderId="251" xfId="0" applyFont="1" applyFill="1" applyBorder="1" applyAlignment="1" applyProtection="1">
      <alignment horizontal="center" textRotation="90"/>
      <protection locked="0"/>
    </xf>
    <xf numFmtId="0" fontId="42" fillId="5" borderId="253" xfId="0" applyFont="1" applyFill="1" applyBorder="1" applyAlignment="1">
      <alignment horizontal="left" vertical="top" wrapText="1"/>
    </xf>
    <xf numFmtId="0" fontId="42" fillId="5" borderId="232" xfId="0" applyFont="1" applyFill="1" applyBorder="1" applyAlignment="1">
      <alignment horizontal="left" vertical="top" wrapText="1"/>
    </xf>
    <xf numFmtId="0" fontId="42" fillId="5" borderId="254" xfId="0" applyFont="1" applyFill="1" applyBorder="1" applyAlignment="1">
      <alignment horizontal="left" vertical="top" wrapText="1"/>
    </xf>
    <xf numFmtId="0" fontId="5" fillId="4" borderId="82" xfId="0" applyFont="1" applyFill="1" applyBorder="1" applyAlignment="1" applyProtection="1">
      <alignment horizontal="center" vertical="center" wrapText="1"/>
      <protection locked="0"/>
    </xf>
    <xf numFmtId="0" fontId="5" fillId="4" borderId="18" xfId="0" applyFont="1" applyFill="1" applyBorder="1" applyAlignment="1" applyProtection="1">
      <alignment horizontal="center" vertical="center" wrapText="1"/>
      <protection locked="0"/>
    </xf>
    <xf numFmtId="0" fontId="5" fillId="4" borderId="16" xfId="0" applyFont="1" applyFill="1" applyBorder="1" applyAlignment="1" applyProtection="1">
      <alignment horizontal="center" vertical="center" wrapText="1"/>
      <protection locked="0"/>
    </xf>
    <xf numFmtId="0" fontId="5" fillId="4" borderId="75" xfId="0" applyFont="1" applyFill="1" applyBorder="1" applyAlignment="1" applyProtection="1">
      <alignment horizontal="center" vertical="center" wrapText="1"/>
      <protection locked="0"/>
    </xf>
    <xf numFmtId="0" fontId="5" fillId="4" borderId="9" xfId="0" applyFont="1" applyFill="1" applyBorder="1" applyAlignment="1" applyProtection="1">
      <alignment horizontal="center" vertical="center" wrapText="1"/>
      <protection locked="0"/>
    </xf>
    <xf numFmtId="0" fontId="5" fillId="4" borderId="71" xfId="0" applyFont="1" applyFill="1" applyBorder="1" applyAlignment="1" applyProtection="1">
      <alignment horizontal="center" vertical="center" wrapText="1"/>
      <protection locked="0"/>
    </xf>
    <xf numFmtId="0" fontId="5" fillId="4" borderId="82" xfId="0" applyFont="1" applyFill="1" applyBorder="1" applyAlignment="1">
      <alignment horizontal="center" vertical="center" wrapText="1"/>
    </xf>
    <xf numFmtId="0" fontId="42" fillId="4" borderId="88" xfId="0" applyFont="1" applyFill="1" applyBorder="1" applyAlignment="1" applyProtection="1">
      <alignment horizontal="left" vertical="center" wrapText="1"/>
      <protection locked="0"/>
    </xf>
    <xf numFmtId="0" fontId="42" fillId="4" borderId="88" xfId="0" applyFont="1" applyFill="1" applyBorder="1" applyAlignment="1">
      <alignment horizontal="left" vertical="center" wrapText="1"/>
    </xf>
    <xf numFmtId="0" fontId="8" fillId="6" borderId="32" xfId="0" applyFont="1" applyFill="1" applyBorder="1" applyAlignment="1" applyProtection="1">
      <alignment horizontal="center" vertical="center" wrapText="1"/>
      <protection locked="0"/>
    </xf>
    <xf numFmtId="0" fontId="8" fillId="6" borderId="73" xfId="0" applyFont="1" applyFill="1" applyBorder="1" applyAlignment="1" applyProtection="1">
      <alignment horizontal="center" vertical="center" wrapText="1"/>
      <protection locked="0"/>
    </xf>
    <xf numFmtId="0" fontId="8" fillId="6" borderId="35" xfId="0" applyFont="1" applyFill="1" applyBorder="1" applyAlignment="1" applyProtection="1">
      <alignment horizontal="center" vertical="center" wrapText="1"/>
      <protection locked="0"/>
    </xf>
    <xf numFmtId="0" fontId="8" fillId="6" borderId="76" xfId="0" applyFont="1" applyFill="1" applyBorder="1" applyAlignment="1" applyProtection="1">
      <alignment horizontal="center" vertical="center" wrapText="1"/>
      <protection locked="0"/>
    </xf>
    <xf numFmtId="0" fontId="8" fillId="6" borderId="294" xfId="0" applyFont="1" applyFill="1" applyBorder="1" applyAlignment="1">
      <alignment horizontal="center" vertical="center" wrapText="1"/>
    </xf>
    <xf numFmtId="0" fontId="8" fillId="6" borderId="77" xfId="0" applyFont="1" applyFill="1" applyBorder="1" applyAlignment="1">
      <alignment horizontal="center" vertical="center" wrapText="1"/>
    </xf>
    <xf numFmtId="0" fontId="8" fillId="6" borderId="76" xfId="0" applyFont="1" applyFill="1" applyBorder="1" applyAlignment="1">
      <alignment horizontal="center" vertical="center" wrapText="1"/>
    </xf>
    <xf numFmtId="0" fontId="8" fillId="6" borderId="295" xfId="0" applyFont="1" applyFill="1" applyBorder="1" applyAlignment="1">
      <alignment horizontal="center" vertical="center" wrapText="1"/>
    </xf>
    <xf numFmtId="1" fontId="8" fillId="6" borderId="72" xfId="0" applyNumberFormat="1" applyFont="1" applyFill="1" applyBorder="1" applyAlignment="1">
      <alignment horizontal="center" vertical="center" wrapText="1"/>
    </xf>
    <xf numFmtId="1" fontId="8" fillId="6" borderId="77" xfId="0" applyNumberFormat="1" applyFont="1" applyFill="1" applyBorder="1" applyAlignment="1">
      <alignment horizontal="center" vertical="center" wrapText="1"/>
    </xf>
    <xf numFmtId="0" fontId="8" fillId="6" borderId="72" xfId="0" applyFont="1" applyFill="1" applyBorder="1" applyAlignment="1" applyProtection="1">
      <alignment horizontal="center" vertical="center" wrapText="1"/>
      <protection locked="0"/>
    </xf>
    <xf numFmtId="0" fontId="41" fillId="6" borderId="72" xfId="0" applyFont="1" applyFill="1" applyBorder="1" applyAlignment="1" applyProtection="1">
      <alignment horizontal="left" vertical="center" wrapText="1"/>
      <protection locked="0"/>
    </xf>
    <xf numFmtId="0" fontId="41" fillId="6" borderId="36" xfId="0" applyFont="1" applyFill="1" applyBorder="1" applyAlignment="1" applyProtection="1">
      <alignment horizontal="left" vertical="center" wrapText="1"/>
      <protection locked="0"/>
    </xf>
    <xf numFmtId="0" fontId="41" fillId="6" borderId="73" xfId="0" applyFont="1" applyFill="1" applyBorder="1" applyAlignment="1" applyProtection="1">
      <alignment horizontal="left" vertical="center" wrapText="1"/>
      <protection locked="0"/>
    </xf>
    <xf numFmtId="49" fontId="12" fillId="6" borderId="72" xfId="0" applyNumberFormat="1" applyFont="1" applyFill="1" applyBorder="1" applyAlignment="1" applyProtection="1">
      <alignment horizontal="center" vertical="center"/>
      <protection locked="0"/>
    </xf>
    <xf numFmtId="49" fontId="12" fillId="6" borderId="73" xfId="0" applyNumberFormat="1" applyFont="1" applyFill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 wrapText="1"/>
      <protection locked="0"/>
    </xf>
    <xf numFmtId="0" fontId="8" fillId="0" borderId="44" xfId="0" applyFont="1" applyBorder="1" applyAlignment="1" applyProtection="1">
      <alignment horizontal="center" vertical="center" wrapText="1"/>
      <protection locked="0"/>
    </xf>
    <xf numFmtId="0" fontId="8" fillId="0" borderId="57" xfId="0" applyFont="1" applyBorder="1" applyAlignment="1" applyProtection="1">
      <alignment horizontal="center" vertical="center" wrapText="1"/>
      <protection locked="0"/>
    </xf>
    <xf numFmtId="49" fontId="20" fillId="0" borderId="0" xfId="0" applyNumberFormat="1" applyFont="1" applyAlignment="1" applyProtection="1">
      <alignment vertical="center"/>
      <protection locked="0"/>
    </xf>
    <xf numFmtId="0" fontId="43" fillId="0" borderId="0" xfId="0" applyFont="1" applyAlignment="1">
      <alignment vertical="center"/>
    </xf>
    <xf numFmtId="49" fontId="12" fillId="6" borderId="195" xfId="0" applyNumberFormat="1" applyFont="1" applyFill="1" applyBorder="1" applyAlignment="1">
      <alignment horizontal="center" vertical="center"/>
    </xf>
    <xf numFmtId="49" fontId="12" fillId="6" borderId="19" xfId="0" applyNumberFormat="1" applyFont="1" applyFill="1" applyBorder="1" applyAlignment="1">
      <alignment horizontal="center" vertical="center"/>
    </xf>
    <xf numFmtId="0" fontId="41" fillId="6" borderId="23" xfId="0" applyFont="1" applyFill="1" applyBorder="1" applyAlignment="1">
      <alignment horizontal="left" vertical="center" wrapText="1"/>
    </xf>
    <xf numFmtId="0" fontId="41" fillId="6" borderId="16" xfId="0" applyFont="1" applyFill="1" applyBorder="1" applyAlignment="1">
      <alignment horizontal="left" vertical="center" wrapText="1"/>
    </xf>
    <xf numFmtId="0" fontId="41" fillId="6" borderId="19" xfId="0" applyFont="1" applyFill="1" applyBorder="1" applyAlignment="1">
      <alignment horizontal="left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46" xfId="0" applyFont="1" applyFill="1" applyBorder="1" applyAlignment="1">
      <alignment horizontal="center" vertical="center" wrapText="1"/>
    </xf>
    <xf numFmtId="0" fontId="8" fillId="6" borderId="103" xfId="0" applyFont="1" applyFill="1" applyBorder="1" applyAlignment="1">
      <alignment horizontal="center" vertical="center" wrapText="1"/>
    </xf>
    <xf numFmtId="0" fontId="8" fillId="6" borderId="267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8" fillId="6" borderId="47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49" fontId="42" fillId="0" borderId="23" xfId="0" applyNumberFormat="1" applyFont="1" applyBorder="1" applyAlignment="1">
      <alignment horizontal="center" vertical="center"/>
    </xf>
    <xf numFmtId="49" fontId="42" fillId="0" borderId="19" xfId="0" applyNumberFormat="1" applyFont="1" applyBorder="1" applyAlignment="1">
      <alignment horizontal="center" vertical="center"/>
    </xf>
    <xf numFmtId="0" fontId="13" fillId="0" borderId="23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8" fillId="0" borderId="81" xfId="0" applyFont="1" applyBorder="1" applyAlignment="1">
      <alignment horizontal="center" vertical="center" wrapText="1"/>
    </xf>
    <xf numFmtId="0" fontId="8" fillId="0" borderId="19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49" fontId="42" fillId="0" borderId="195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103" xfId="0" applyFont="1" applyBorder="1" applyAlignment="1">
      <alignment horizontal="center" vertical="center" wrapText="1"/>
    </xf>
    <xf numFmtId="0" fontId="8" fillId="0" borderId="26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6" borderId="166" xfId="0" applyFont="1" applyFill="1" applyBorder="1" applyAlignment="1" applyProtection="1">
      <alignment horizontal="center" vertical="center"/>
      <protection locked="0"/>
    </xf>
    <xf numFmtId="0" fontId="8" fillId="6" borderId="164" xfId="0" applyFont="1" applyFill="1" applyBorder="1" applyAlignment="1" applyProtection="1">
      <alignment horizontal="center" vertical="center"/>
      <protection locked="0"/>
    </xf>
    <xf numFmtId="0" fontId="8" fillId="6" borderId="165" xfId="0" applyFont="1" applyFill="1" applyBorder="1" applyAlignment="1" applyProtection="1">
      <alignment horizontal="center" vertical="center"/>
      <protection locked="0"/>
    </xf>
    <xf numFmtId="0" fontId="8" fillId="6" borderId="167" xfId="0" applyFont="1" applyFill="1" applyBorder="1" applyAlignment="1" applyProtection="1">
      <alignment horizontal="center" vertical="center"/>
      <protection locked="0"/>
    </xf>
    <xf numFmtId="0" fontId="8" fillId="6" borderId="168" xfId="0" applyFont="1" applyFill="1" applyBorder="1" applyAlignment="1" applyProtection="1">
      <alignment horizontal="center" vertical="center"/>
      <protection locked="0"/>
    </xf>
    <xf numFmtId="0" fontId="8" fillId="6" borderId="9" xfId="0" applyFont="1" applyFill="1" applyBorder="1" applyAlignment="1" applyProtection="1">
      <alignment horizontal="center" vertical="center" textRotation="90"/>
      <protection locked="0"/>
    </xf>
    <xf numFmtId="0" fontId="8" fillId="6" borderId="70" xfId="0" applyFont="1" applyFill="1" applyBorder="1" applyAlignment="1" applyProtection="1">
      <alignment horizontal="center" vertical="center" textRotation="90"/>
      <protection locked="0"/>
    </xf>
    <xf numFmtId="0" fontId="8" fillId="6" borderId="17" xfId="0" applyFont="1" applyFill="1" applyBorder="1" applyAlignment="1" applyProtection="1">
      <alignment horizontal="center" vertical="center" textRotation="90"/>
      <protection locked="0"/>
    </xf>
    <xf numFmtId="0" fontId="8" fillId="6" borderId="39" xfId="0" applyFont="1" applyFill="1" applyBorder="1" applyAlignment="1" applyProtection="1">
      <alignment horizontal="center" vertical="center" textRotation="90"/>
      <protection locked="0"/>
    </xf>
    <xf numFmtId="0" fontId="8" fillId="6" borderId="237" xfId="0" applyFont="1" applyFill="1" applyBorder="1" applyAlignment="1" applyProtection="1">
      <alignment horizontal="center" vertical="center" textRotation="90"/>
      <protection locked="0"/>
    </xf>
    <xf numFmtId="0" fontId="8" fillId="6" borderId="236" xfId="0" applyFont="1" applyFill="1" applyBorder="1" applyAlignment="1" applyProtection="1">
      <alignment horizontal="center" vertical="center" textRotation="90"/>
      <protection locked="0"/>
    </xf>
    <xf numFmtId="0" fontId="8" fillId="6" borderId="70" xfId="0" applyFont="1" applyFill="1" applyBorder="1" applyAlignment="1" applyProtection="1">
      <alignment horizontal="center" vertical="center" textRotation="90" wrapText="1"/>
      <protection locked="0"/>
    </xf>
    <xf numFmtId="0" fontId="8" fillId="6" borderId="39" xfId="0" applyFont="1" applyFill="1" applyBorder="1" applyAlignment="1" applyProtection="1">
      <alignment horizontal="center" vertical="center" textRotation="90" wrapText="1"/>
      <protection locked="0"/>
    </xf>
    <xf numFmtId="0" fontId="8" fillId="6" borderId="236" xfId="0" applyFont="1" applyFill="1" applyBorder="1" applyAlignment="1" applyProtection="1">
      <alignment horizontal="center" vertical="center" textRotation="90" wrapText="1"/>
      <protection locked="0"/>
    </xf>
    <xf numFmtId="0" fontId="8" fillId="6" borderId="71" xfId="0" applyFont="1" applyFill="1" applyBorder="1" applyAlignment="1" applyProtection="1">
      <alignment horizontal="center" vertical="center" textRotation="90" wrapText="1"/>
      <protection locked="0"/>
    </xf>
    <xf numFmtId="0" fontId="8" fillId="6" borderId="40" xfId="0" applyFont="1" applyFill="1" applyBorder="1" applyAlignment="1" applyProtection="1">
      <alignment horizontal="center" vertical="center" textRotation="90" wrapText="1"/>
      <protection locked="0"/>
    </xf>
    <xf numFmtId="0" fontId="8" fillId="6" borderId="234" xfId="0" applyFont="1" applyFill="1" applyBorder="1" applyAlignment="1" applyProtection="1">
      <alignment horizontal="center" vertical="center" textRotation="90" wrapText="1"/>
      <protection locked="0"/>
    </xf>
    <xf numFmtId="0" fontId="8" fillId="6" borderId="169" xfId="0" applyFont="1" applyFill="1" applyBorder="1" applyAlignment="1" applyProtection="1">
      <alignment horizontal="center" vertical="center" wrapText="1"/>
      <protection locked="0"/>
    </xf>
    <xf numFmtId="0" fontId="8" fillId="6" borderId="170" xfId="0" applyFont="1" applyFill="1" applyBorder="1" applyAlignment="1" applyProtection="1">
      <alignment horizontal="center" vertical="center" wrapText="1"/>
      <protection locked="0"/>
    </xf>
    <xf numFmtId="0" fontId="8" fillId="6" borderId="163" xfId="0" applyFont="1" applyFill="1" applyBorder="1" applyAlignment="1" applyProtection="1">
      <alignment horizontal="center" vertical="center"/>
      <protection locked="0"/>
    </xf>
    <xf numFmtId="0" fontId="8" fillId="6" borderId="171" xfId="0" applyFont="1" applyFill="1" applyBorder="1" applyAlignment="1" applyProtection="1">
      <alignment horizontal="center" vertical="center"/>
      <protection locked="0"/>
    </xf>
    <xf numFmtId="0" fontId="8" fillId="6" borderId="100" xfId="0" applyFont="1" applyFill="1" applyBorder="1" applyAlignment="1" applyProtection="1">
      <alignment horizontal="center" vertical="center"/>
      <protection locked="0"/>
    </xf>
    <xf numFmtId="0" fontId="8" fillId="6" borderId="212" xfId="0" applyFont="1" applyFill="1" applyBorder="1" applyAlignment="1" applyProtection="1">
      <alignment horizontal="center" vertical="center"/>
      <protection locked="0"/>
    </xf>
    <xf numFmtId="0" fontId="8" fillId="6" borderId="99" xfId="0" applyFont="1" applyFill="1" applyBorder="1" applyAlignment="1" applyProtection="1">
      <alignment horizontal="center" vertical="center"/>
      <protection locked="0"/>
    </xf>
    <xf numFmtId="0" fontId="8" fillId="6" borderId="213" xfId="0" applyFont="1" applyFill="1" applyBorder="1" applyAlignment="1">
      <alignment horizontal="center" vertical="center"/>
    </xf>
    <xf numFmtId="0" fontId="63" fillId="6" borderId="125" xfId="0" applyFont="1" applyFill="1" applyBorder="1" applyAlignment="1">
      <alignment horizontal="center" vertical="center"/>
    </xf>
    <xf numFmtId="0" fontId="63" fillId="6" borderId="214" xfId="0" applyFont="1" applyFill="1" applyBorder="1" applyAlignment="1">
      <alignment horizontal="center" vertical="center"/>
    </xf>
    <xf numFmtId="49" fontId="8" fillId="0" borderId="205" xfId="0" applyNumberFormat="1" applyFont="1" applyBorder="1" applyAlignment="1">
      <alignment horizontal="center" vertical="center" wrapText="1"/>
    </xf>
    <xf numFmtId="0" fontId="53" fillId="0" borderId="182" xfId="0" applyFont="1" applyBorder="1"/>
    <xf numFmtId="0" fontId="53" fillId="0" borderId="206" xfId="0" applyFont="1" applyBorder="1"/>
    <xf numFmtId="49" fontId="8" fillId="0" borderId="207" xfId="0" applyNumberFormat="1" applyFont="1" applyBorder="1" applyAlignment="1">
      <alignment horizontal="center" vertical="center" wrapText="1"/>
    </xf>
    <xf numFmtId="0" fontId="53" fillId="0" borderId="208" xfId="0" applyFont="1" applyBorder="1"/>
    <xf numFmtId="0" fontId="53" fillId="0" borderId="209" xfId="0" applyFont="1" applyBorder="1"/>
    <xf numFmtId="0" fontId="8" fillId="6" borderId="219" xfId="0" applyFont="1" applyFill="1" applyBorder="1" applyAlignment="1" applyProtection="1">
      <alignment horizontal="center" vertical="center" wrapText="1"/>
      <protection locked="0"/>
    </xf>
    <xf numFmtId="0" fontId="8" fillId="6" borderId="220" xfId="0" applyFont="1" applyFill="1" applyBorder="1" applyAlignment="1" applyProtection="1">
      <alignment horizontal="center" vertical="center"/>
      <protection locked="0"/>
    </xf>
    <xf numFmtId="0" fontId="8" fillId="6" borderId="193" xfId="0" applyFont="1" applyFill="1" applyBorder="1" applyAlignment="1" applyProtection="1">
      <alignment horizontal="center" vertical="center"/>
      <protection locked="0"/>
    </xf>
    <xf numFmtId="0" fontId="8" fillId="6" borderId="40" xfId="0" applyFont="1" applyFill="1" applyBorder="1" applyAlignment="1" applyProtection="1">
      <alignment horizontal="center" vertical="center"/>
      <protection locked="0"/>
    </xf>
    <xf numFmtId="0" fontId="8" fillId="6" borderId="233" xfId="0" applyFont="1" applyFill="1" applyBorder="1" applyAlignment="1" applyProtection="1">
      <alignment horizontal="center" vertical="center"/>
      <protection locked="0"/>
    </xf>
    <xf numFmtId="0" fontId="8" fillId="6" borderId="234" xfId="0" applyFont="1" applyFill="1" applyBorder="1" applyAlignment="1" applyProtection="1">
      <alignment horizontal="center" vertical="center"/>
      <protection locked="0"/>
    </xf>
    <xf numFmtId="0" fontId="8" fillId="6" borderId="221" xfId="0" applyFont="1" applyFill="1" applyBorder="1" applyAlignment="1" applyProtection="1">
      <alignment horizontal="center" vertical="center" wrapText="1"/>
      <protection locked="0"/>
    </xf>
    <xf numFmtId="0" fontId="8" fillId="6" borderId="222" xfId="0" applyFont="1" applyFill="1" applyBorder="1" applyAlignment="1" applyProtection="1">
      <alignment horizontal="center" vertical="center" wrapText="1"/>
      <protection locked="0"/>
    </xf>
    <xf numFmtId="0" fontId="8" fillId="6" borderId="220" xfId="0" applyFont="1" applyFill="1" applyBorder="1" applyAlignment="1" applyProtection="1">
      <alignment horizontal="center" vertical="center" wrapText="1"/>
      <protection locked="0"/>
    </xf>
    <xf numFmtId="0" fontId="8" fillId="6" borderId="38" xfId="0" applyFont="1" applyFill="1" applyBorder="1" applyAlignment="1" applyProtection="1">
      <alignment horizontal="center" vertical="center" wrapText="1"/>
      <protection locked="0"/>
    </xf>
    <xf numFmtId="0" fontId="8" fillId="6" borderId="39" xfId="0" applyFont="1" applyFill="1" applyBorder="1" applyAlignment="1" applyProtection="1">
      <alignment horizontal="center" vertical="center" wrapText="1"/>
      <protection locked="0"/>
    </xf>
    <xf numFmtId="0" fontId="8" fillId="6" borderId="40" xfId="0" applyFont="1" applyFill="1" applyBorder="1" applyAlignment="1" applyProtection="1">
      <alignment horizontal="center" vertical="center" wrapText="1"/>
      <protection locked="0"/>
    </xf>
    <xf numFmtId="0" fontId="8" fillId="6" borderId="235" xfId="0" applyFont="1" applyFill="1" applyBorder="1" applyAlignment="1" applyProtection="1">
      <alignment horizontal="center" vertical="center" wrapText="1"/>
      <protection locked="0"/>
    </xf>
    <xf numFmtId="0" fontId="8" fillId="6" borderId="236" xfId="0" applyFont="1" applyFill="1" applyBorder="1" applyAlignment="1" applyProtection="1">
      <alignment horizontal="center" vertical="center" wrapText="1"/>
      <protection locked="0"/>
    </xf>
    <xf numFmtId="0" fontId="8" fillId="6" borderId="234" xfId="0" applyFont="1" applyFill="1" applyBorder="1" applyAlignment="1" applyProtection="1">
      <alignment horizontal="center" vertical="center" wrapText="1"/>
      <protection locked="0"/>
    </xf>
    <xf numFmtId="0" fontId="8" fillId="6" borderId="221" xfId="0" applyFont="1" applyFill="1" applyBorder="1" applyAlignment="1" applyProtection="1">
      <alignment horizontal="center" vertical="center" textRotation="90" wrapText="1"/>
      <protection locked="0"/>
    </xf>
    <xf numFmtId="0" fontId="8" fillId="6" borderId="220" xfId="0" applyFont="1" applyFill="1" applyBorder="1" applyAlignment="1" applyProtection="1">
      <alignment horizontal="center" vertical="center" textRotation="90" wrapText="1"/>
      <protection locked="0"/>
    </xf>
    <xf numFmtId="0" fontId="8" fillId="6" borderId="38" xfId="0" applyFont="1" applyFill="1" applyBorder="1" applyAlignment="1" applyProtection="1">
      <alignment horizontal="center" vertical="center" textRotation="90" wrapText="1"/>
      <protection locked="0"/>
    </xf>
    <xf numFmtId="0" fontId="8" fillId="6" borderId="235" xfId="0" applyFont="1" applyFill="1" applyBorder="1" applyAlignment="1" applyProtection="1">
      <alignment horizontal="center" vertical="center" textRotation="90" wrapText="1"/>
      <protection locked="0"/>
    </xf>
    <xf numFmtId="0" fontId="8" fillId="6" borderId="223" xfId="0" applyFont="1" applyFill="1" applyBorder="1" applyAlignment="1" applyProtection="1">
      <alignment horizontal="center" vertical="center" textRotation="90"/>
      <protection locked="0"/>
    </xf>
    <xf numFmtId="0" fontId="8" fillId="6" borderId="224" xfId="0" applyFont="1" applyFill="1" applyBorder="1" applyAlignment="1" applyProtection="1">
      <alignment horizontal="center" vertical="center" textRotation="90"/>
      <protection locked="0"/>
    </xf>
    <xf numFmtId="0" fontId="8" fillId="6" borderId="18" xfId="0" applyFont="1" applyFill="1" applyBorder="1" applyAlignment="1" applyProtection="1">
      <alignment horizontal="center" vertical="center" textRotation="90"/>
      <protection locked="0"/>
    </xf>
    <xf numFmtId="0" fontId="8" fillId="6" borderId="238" xfId="0" applyFont="1" applyFill="1" applyBorder="1" applyAlignment="1" applyProtection="1">
      <alignment horizontal="center" vertical="center" textRotation="90"/>
      <protection locked="0"/>
    </xf>
    <xf numFmtId="0" fontId="27" fillId="6" borderId="225" xfId="0" applyFont="1" applyFill="1" applyBorder="1" applyAlignment="1">
      <alignment horizontal="center" vertical="center" textRotation="90" wrapText="1"/>
    </xf>
    <xf numFmtId="0" fontId="27" fillId="6" borderId="226" xfId="0" applyFont="1" applyFill="1" applyBorder="1" applyAlignment="1">
      <alignment horizontal="center" vertical="center" textRotation="90" wrapText="1"/>
    </xf>
    <xf numFmtId="0" fontId="27" fillId="6" borderId="161" xfId="0" applyFont="1" applyFill="1" applyBorder="1" applyAlignment="1">
      <alignment horizontal="center" vertical="center" textRotation="90" wrapText="1"/>
    </xf>
    <xf numFmtId="0" fontId="27" fillId="6" borderId="139" xfId="0" applyFont="1" applyFill="1" applyBorder="1" applyAlignment="1">
      <alignment horizontal="center" vertical="center" textRotation="90" wrapText="1"/>
    </xf>
    <xf numFmtId="0" fontId="27" fillId="6" borderId="239" xfId="0" applyFont="1" applyFill="1" applyBorder="1" applyAlignment="1">
      <alignment horizontal="center" vertical="center" textRotation="90" wrapText="1"/>
    </xf>
    <xf numFmtId="0" fontId="27" fillId="6" borderId="240" xfId="0" applyFont="1" applyFill="1" applyBorder="1" applyAlignment="1">
      <alignment horizontal="center" vertical="center" textRotation="90" wrapText="1"/>
    </xf>
    <xf numFmtId="0" fontId="27" fillId="6" borderId="227" xfId="0" applyFont="1" applyFill="1" applyBorder="1" applyAlignment="1">
      <alignment horizontal="center" vertical="center" textRotation="90" wrapText="1"/>
    </xf>
    <xf numFmtId="0" fontId="27" fillId="6" borderId="270" xfId="0" applyFont="1" applyFill="1" applyBorder="1" applyAlignment="1">
      <alignment horizontal="center" vertical="center" textRotation="90" wrapText="1"/>
    </xf>
    <xf numFmtId="0" fontId="27" fillId="6" borderId="162" xfId="0" applyFont="1" applyFill="1" applyBorder="1" applyAlignment="1">
      <alignment horizontal="center" vertical="center" textRotation="90" wrapText="1"/>
    </xf>
    <xf numFmtId="0" fontId="27" fillId="6" borderId="264" xfId="0" applyFont="1" applyFill="1" applyBorder="1" applyAlignment="1">
      <alignment horizontal="center" vertical="center" textRotation="90" wrapText="1"/>
    </xf>
    <xf numFmtId="0" fontId="27" fillId="6" borderId="241" xfId="0" applyFont="1" applyFill="1" applyBorder="1" applyAlignment="1">
      <alignment horizontal="center" vertical="center" textRotation="90" wrapText="1"/>
    </xf>
    <xf numFmtId="0" fontId="27" fillId="6" borderId="271" xfId="0" applyFont="1" applyFill="1" applyBorder="1" applyAlignment="1">
      <alignment horizontal="center" vertical="center" textRotation="90" wrapText="1"/>
    </xf>
    <xf numFmtId="0" fontId="8" fillId="6" borderId="229" xfId="0" applyFont="1" applyFill="1" applyBorder="1" applyAlignment="1" applyProtection="1">
      <alignment horizontal="center" vertical="center"/>
      <protection locked="0"/>
    </xf>
    <xf numFmtId="0" fontId="59" fillId="6" borderId="229" xfId="0" applyFont="1" applyFill="1" applyBorder="1" applyAlignment="1">
      <alignment horizontal="center" vertical="center"/>
    </xf>
    <xf numFmtId="0" fontId="59" fillId="6" borderId="230" xfId="0" applyFont="1" applyFill="1" applyBorder="1" applyAlignment="1">
      <alignment horizontal="center" vertical="center"/>
    </xf>
    <xf numFmtId="0" fontId="8" fillId="6" borderId="228" xfId="0" applyFont="1" applyFill="1" applyBorder="1" applyAlignment="1" applyProtection="1">
      <alignment horizontal="center" vertical="center"/>
      <protection locked="0"/>
    </xf>
    <xf numFmtId="0" fontId="8" fillId="6" borderId="230" xfId="0" applyFont="1" applyFill="1" applyBorder="1" applyAlignment="1" applyProtection="1">
      <alignment horizontal="center" vertical="center"/>
      <protection locked="0"/>
    </xf>
    <xf numFmtId="0" fontId="8" fillId="6" borderId="217" xfId="0" applyFont="1" applyFill="1" applyBorder="1" applyAlignment="1" applyProtection="1">
      <alignment horizontal="center" vertical="center"/>
      <protection locked="0"/>
    </xf>
    <xf numFmtId="0" fontId="8" fillId="6" borderId="125" xfId="0" applyFont="1" applyFill="1" applyBorder="1" applyAlignment="1" applyProtection="1">
      <alignment horizontal="center" vertical="center"/>
      <protection locked="0"/>
    </xf>
    <xf numFmtId="0" fontId="8" fillId="6" borderId="218" xfId="0" applyFont="1" applyFill="1" applyBorder="1" applyAlignment="1" applyProtection="1">
      <alignment horizontal="center" vertical="center"/>
      <protection locked="0"/>
    </xf>
    <xf numFmtId="0" fontId="8" fillId="6" borderId="231" xfId="0" applyFont="1" applyFill="1" applyBorder="1" applyAlignment="1" applyProtection="1">
      <alignment horizontal="center" vertical="center" textRotation="90" wrapText="1"/>
      <protection locked="0"/>
    </xf>
    <xf numFmtId="0" fontId="8" fillId="6" borderId="232" xfId="0" applyFont="1" applyFill="1" applyBorder="1" applyAlignment="1" applyProtection="1">
      <alignment horizontal="center" vertical="center" textRotation="90" wrapText="1"/>
      <protection locked="0"/>
    </xf>
    <xf numFmtId="0" fontId="8" fillId="6" borderId="252" xfId="0" applyFont="1" applyFill="1" applyBorder="1" applyAlignment="1" applyProtection="1">
      <alignment horizontal="center" vertical="center" textRotation="90" wrapText="1"/>
      <protection locked="0"/>
    </xf>
    <xf numFmtId="0" fontId="8" fillId="0" borderId="126" xfId="0" applyFont="1" applyBorder="1" applyAlignment="1">
      <alignment horizontal="left"/>
    </xf>
    <xf numFmtId="0" fontId="0" fillId="0" borderId="126" xfId="0" applyBorder="1" applyAlignment="1">
      <alignment horizontal="left"/>
    </xf>
    <xf numFmtId="0" fontId="3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1" fontId="27" fillId="3" borderId="186" xfId="0" applyNumberFormat="1" applyFont="1" applyFill="1" applyBorder="1" applyAlignment="1">
      <alignment horizontal="center" vertical="center" wrapText="1"/>
    </xf>
    <xf numFmtId="1" fontId="27" fillId="3" borderId="187" xfId="0" applyNumberFormat="1" applyFont="1" applyFill="1" applyBorder="1" applyAlignment="1">
      <alignment horizontal="center" vertical="center" wrapText="1"/>
    </xf>
    <xf numFmtId="1" fontId="27" fillId="3" borderId="190" xfId="0" applyNumberFormat="1" applyFont="1" applyFill="1" applyBorder="1" applyAlignment="1">
      <alignment horizontal="center" vertical="center" wrapText="1"/>
    </xf>
    <xf numFmtId="0" fontId="8" fillId="3" borderId="188" xfId="0" applyFont="1" applyFill="1" applyBorder="1" applyAlignment="1">
      <alignment horizontal="center" vertical="center"/>
    </xf>
    <xf numFmtId="0" fontId="0" fillId="0" borderId="188" xfId="0" applyBorder="1" applyAlignment="1">
      <alignment horizontal="center" vertical="center"/>
    </xf>
    <xf numFmtId="0" fontId="0" fillId="0" borderId="188" xfId="0" applyBorder="1"/>
    <xf numFmtId="1" fontId="27" fillId="3" borderId="202" xfId="0" applyNumberFormat="1" applyFont="1" applyFill="1" applyBorder="1" applyAlignment="1">
      <alignment horizontal="center" vertical="center" wrapText="1"/>
    </xf>
    <xf numFmtId="0" fontId="0" fillId="0" borderId="189" xfId="0" applyBorder="1"/>
    <xf numFmtId="49" fontId="50" fillId="0" borderId="72" xfId="0" applyNumberFormat="1" applyFont="1" applyBorder="1" applyAlignment="1">
      <alignment horizontal="left" vertical="center"/>
    </xf>
    <xf numFmtId="49" fontId="50" fillId="0" borderId="36" xfId="0" applyNumberFormat="1" applyFont="1" applyBorder="1" applyAlignment="1">
      <alignment horizontal="left" vertical="center"/>
    </xf>
    <xf numFmtId="0" fontId="0" fillId="0" borderId="36" xfId="0" applyBorder="1" applyAlignment="1">
      <alignment vertical="center"/>
    </xf>
    <xf numFmtId="0" fontId="0" fillId="0" borderId="73" xfId="0" applyBorder="1" applyAlignment="1">
      <alignment vertical="center"/>
    </xf>
    <xf numFmtId="49" fontId="50" fillId="0" borderId="23" xfId="0" applyNumberFormat="1" applyFont="1" applyBorder="1" applyAlignment="1">
      <alignment horizontal="left" vertical="center"/>
    </xf>
    <xf numFmtId="49" fontId="50" fillId="0" borderId="16" xfId="0" applyNumberFormat="1" applyFont="1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0" fillId="0" borderId="19" xfId="0" applyBorder="1" applyAlignment="1">
      <alignment vertical="center"/>
    </xf>
    <xf numFmtId="0" fontId="33" fillId="0" borderId="195" xfId="0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0" fontId="33" fillId="0" borderId="196" xfId="0" applyFont="1" applyBorder="1" applyAlignment="1">
      <alignment horizontal="center" vertical="center" wrapText="1"/>
    </xf>
    <xf numFmtId="0" fontId="33" fillId="0" borderId="184" xfId="0" applyFont="1" applyBorder="1" applyAlignment="1">
      <alignment horizontal="justify" vertical="center" wrapText="1"/>
    </xf>
    <xf numFmtId="0" fontId="54" fillId="0" borderId="184" xfId="0" applyFont="1" applyBorder="1" applyAlignment="1">
      <alignment vertical="center" wrapText="1"/>
    </xf>
    <xf numFmtId="0" fontId="55" fillId="0" borderId="184" xfId="0" applyFont="1" applyBorder="1"/>
    <xf numFmtId="0" fontId="33" fillId="0" borderId="193" xfId="0" applyFont="1" applyBorder="1" applyAlignment="1">
      <alignment horizontal="center" vertical="center" wrapText="1"/>
    </xf>
    <xf numFmtId="0" fontId="33" fillId="0" borderId="39" xfId="0" applyFont="1" applyBorder="1" applyAlignment="1">
      <alignment horizontal="center" vertical="center" wrapText="1"/>
    </xf>
    <xf numFmtId="0" fontId="33" fillId="0" borderId="194" xfId="0" applyFont="1" applyBorder="1" applyAlignment="1">
      <alignment horizontal="center" vertical="center" wrapText="1"/>
    </xf>
    <xf numFmtId="0" fontId="8" fillId="6" borderId="101" xfId="0" applyFont="1" applyFill="1" applyBorder="1" applyAlignment="1" applyProtection="1">
      <alignment horizontal="center" vertical="center"/>
      <protection locked="0"/>
    </xf>
    <xf numFmtId="0" fontId="8" fillId="6" borderId="215" xfId="0" applyFont="1" applyFill="1" applyBorder="1" applyAlignment="1" applyProtection="1">
      <alignment horizontal="center" vertical="center"/>
      <protection locked="0"/>
    </xf>
    <xf numFmtId="0" fontId="63" fillId="6" borderId="216" xfId="0" applyFont="1" applyFill="1" applyBorder="1" applyAlignment="1">
      <alignment horizontal="center" vertical="center"/>
    </xf>
    <xf numFmtId="49" fontId="1" fillId="0" borderId="205" xfId="0" applyNumberFormat="1" applyFont="1" applyBorder="1" applyAlignment="1">
      <alignment horizontal="center" vertical="center" wrapText="1"/>
    </xf>
    <xf numFmtId="0" fontId="56" fillId="0" borderId="182" xfId="0" applyFont="1" applyBorder="1"/>
    <xf numFmtId="0" fontId="56" fillId="0" borderId="206" xfId="0" applyFont="1" applyBorder="1"/>
    <xf numFmtId="0" fontId="48" fillId="0" borderId="119" xfId="0" applyFont="1" applyBorder="1" applyAlignment="1">
      <alignment horizontal="center" vertical="center" wrapText="1"/>
    </xf>
    <xf numFmtId="0" fontId="48" fillId="0" borderId="78" xfId="0" applyFont="1" applyBorder="1" applyAlignment="1">
      <alignment horizontal="center" vertical="center" wrapText="1"/>
    </xf>
    <xf numFmtId="0" fontId="48" fillId="0" borderId="79" xfId="0" applyFont="1" applyBorder="1" applyAlignment="1">
      <alignment horizontal="center" vertical="center" wrapText="1"/>
    </xf>
    <xf numFmtId="0" fontId="48" fillId="0" borderId="85" xfId="0" applyFont="1" applyBorder="1" applyAlignment="1">
      <alignment horizontal="center" vertical="center" wrapText="1"/>
    </xf>
    <xf numFmtId="0" fontId="33" fillId="0" borderId="183" xfId="0" applyFont="1" applyBorder="1" applyAlignment="1">
      <alignment horizontal="justify" vertical="center" wrapText="1"/>
    </xf>
    <xf numFmtId="0" fontId="54" fillId="0" borderId="183" xfId="0" applyFont="1" applyBorder="1" applyAlignment="1">
      <alignment vertical="center" wrapText="1"/>
    </xf>
    <xf numFmtId="0" fontId="55" fillId="0" borderId="183" xfId="0" applyFont="1" applyBorder="1"/>
    <xf numFmtId="0" fontId="8" fillId="0" borderId="0" xfId="0" applyFont="1" applyAlignment="1">
      <alignment horizontal="left" vertical="top" wrapText="1"/>
    </xf>
    <xf numFmtId="0" fontId="0" fillId="0" borderId="0" xfId="0"/>
    <xf numFmtId="0" fontId="33" fillId="0" borderId="197" xfId="0" applyFont="1" applyBorder="1" applyAlignment="1">
      <alignment horizontal="center" vertical="center" wrapText="1"/>
    </xf>
    <xf numFmtId="0" fontId="33" fillId="0" borderId="78" xfId="0" applyFont="1" applyBorder="1" applyAlignment="1">
      <alignment horizontal="center" vertical="center" wrapText="1"/>
    </xf>
    <xf numFmtId="0" fontId="33" fillId="0" borderId="198" xfId="0" applyFont="1" applyBorder="1" applyAlignment="1">
      <alignment horizontal="center" vertical="center" wrapText="1"/>
    </xf>
    <xf numFmtId="0" fontId="33" fillId="0" borderId="199" xfId="0" applyFont="1" applyBorder="1" applyAlignment="1">
      <alignment horizontal="center" vertical="center" wrapText="1"/>
    </xf>
    <xf numFmtId="0" fontId="33" fillId="0" borderId="200" xfId="0" applyFont="1" applyBorder="1" applyAlignment="1">
      <alignment horizontal="center" vertical="center" wrapText="1"/>
    </xf>
    <xf numFmtId="0" fontId="33" fillId="0" borderId="201" xfId="0" applyFont="1" applyBorder="1" applyAlignment="1">
      <alignment horizontal="center" vertical="center" wrapText="1"/>
    </xf>
    <xf numFmtId="0" fontId="33" fillId="0" borderId="210" xfId="0" applyFont="1" applyBorder="1" applyAlignment="1">
      <alignment horizontal="justify" vertical="center" wrapText="1"/>
    </xf>
    <xf numFmtId="0" fontId="54" fillId="0" borderId="210" xfId="0" applyFont="1" applyBorder="1" applyAlignment="1">
      <alignment vertical="center" wrapText="1"/>
    </xf>
    <xf numFmtId="0" fontId="55" fillId="0" borderId="210" xfId="0" applyFont="1" applyBorder="1"/>
    <xf numFmtId="0" fontId="33" fillId="0" borderId="191" xfId="0" applyFont="1" applyBorder="1" applyAlignment="1">
      <alignment horizontal="center" vertical="center" wrapText="1"/>
    </xf>
    <xf numFmtId="0" fontId="33" fillId="0" borderId="70" xfId="0" applyFont="1" applyBorder="1" applyAlignment="1">
      <alignment horizontal="center" vertical="center" wrapText="1"/>
    </xf>
    <xf numFmtId="0" fontId="33" fillId="0" borderId="19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84" xfId="0" applyFont="1" applyBorder="1" applyAlignment="1">
      <alignment horizontal="center"/>
    </xf>
    <xf numFmtId="0" fontId="43" fillId="0" borderId="84" xfId="0" applyFont="1" applyBorder="1"/>
    <xf numFmtId="0" fontId="0" fillId="0" borderId="84" xfId="0" applyBorder="1"/>
    <xf numFmtId="49" fontId="50" fillId="0" borderId="112" xfId="0" applyNumberFormat="1" applyFont="1" applyBorder="1" applyAlignment="1">
      <alignment horizontal="left" vertical="center"/>
    </xf>
    <xf numFmtId="49" fontId="50" fillId="0" borderId="106" xfId="0" applyNumberFormat="1" applyFont="1" applyBorder="1" applyAlignment="1">
      <alignment horizontal="left" vertical="center"/>
    </xf>
    <xf numFmtId="0" fontId="0" fillId="0" borderId="106" xfId="0" applyBorder="1" applyAlignment="1">
      <alignment vertical="center"/>
    </xf>
    <xf numFmtId="0" fontId="0" fillId="0" borderId="111" xfId="0" applyBorder="1" applyAlignment="1">
      <alignment vertical="center"/>
    </xf>
    <xf numFmtId="0" fontId="44" fillId="6" borderId="18" xfId="0" applyFont="1" applyFill="1" applyBorder="1" applyAlignment="1">
      <alignment horizontal="center" vertical="center" wrapText="1"/>
    </xf>
    <xf numFmtId="0" fontId="44" fillId="6" borderId="17" xfId="0" applyFont="1" applyFill="1" applyBorder="1" applyAlignment="1">
      <alignment horizontal="center" vertical="center" wrapText="1"/>
    </xf>
    <xf numFmtId="0" fontId="44" fillId="6" borderId="24" xfId="0" applyFont="1" applyFill="1" applyBorder="1" applyAlignment="1">
      <alignment horizontal="center" vertical="center" wrapText="1"/>
    </xf>
    <xf numFmtId="0" fontId="44" fillId="6" borderId="9" xfId="0" applyFont="1" applyFill="1" applyBorder="1" applyAlignment="1">
      <alignment horizontal="center" vertical="center" wrapText="1"/>
    </xf>
    <xf numFmtId="0" fontId="44" fillId="6" borderId="19" xfId="0" applyFont="1" applyFill="1" applyBorder="1" applyAlignment="1">
      <alignment horizontal="center" vertical="center" wrapText="1"/>
    </xf>
    <xf numFmtId="49" fontId="1" fillId="0" borderId="203" xfId="0" applyNumberFormat="1" applyFont="1" applyBorder="1" applyAlignment="1">
      <alignment horizontal="center" vertical="center" wrapText="1"/>
    </xf>
    <xf numFmtId="0" fontId="56" fillId="0" borderId="185" xfId="0" applyFont="1" applyBorder="1"/>
    <xf numFmtId="0" fontId="56" fillId="0" borderId="204" xfId="0" applyFont="1" applyBorder="1"/>
    <xf numFmtId="0" fontId="44" fillId="0" borderId="16" xfId="0" applyFont="1" applyBorder="1" applyAlignment="1">
      <alignment horizontal="center" vertical="center" wrapText="1"/>
    </xf>
    <xf numFmtId="0" fontId="44" fillId="0" borderId="47" xfId="0" applyFont="1" applyBorder="1" applyAlignment="1">
      <alignment horizontal="center"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17" xfId="0" applyFont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13" fillId="6" borderId="23" xfId="0" applyFont="1" applyFill="1" applyBorder="1" applyAlignment="1" applyProtection="1">
      <alignment horizontal="left" vertical="center"/>
      <protection locked="0"/>
    </xf>
    <xf numFmtId="0" fontId="13" fillId="6" borderId="16" xfId="0" applyFont="1" applyFill="1" applyBorder="1" applyAlignment="1" applyProtection="1">
      <alignment horizontal="left" vertical="center"/>
      <protection locked="0"/>
    </xf>
    <xf numFmtId="0" fontId="13" fillId="6" borderId="19" xfId="0" applyFont="1" applyFill="1" applyBorder="1" applyAlignment="1" applyProtection="1">
      <alignment horizontal="left" vertical="center"/>
      <protection locked="0"/>
    </xf>
    <xf numFmtId="0" fontId="13" fillId="6" borderId="8" xfId="0" applyFont="1" applyFill="1" applyBorder="1" applyAlignment="1">
      <alignment horizontal="left" vertical="center" wrapText="1"/>
    </xf>
    <xf numFmtId="0" fontId="13" fillId="6" borderId="78" xfId="0" applyFont="1" applyFill="1" applyBorder="1" applyAlignment="1">
      <alignment horizontal="left" vertical="center" wrapText="1"/>
    </xf>
    <xf numFmtId="0" fontId="13" fillId="6" borderId="79" xfId="0" applyFont="1" applyFill="1" applyBorder="1" applyAlignment="1">
      <alignment horizontal="left" vertical="center" wrapText="1"/>
    </xf>
    <xf numFmtId="0" fontId="45" fillId="6" borderId="0" xfId="0" applyFont="1" applyFill="1" applyAlignment="1">
      <alignment horizontal="center" vertical="center" wrapText="1"/>
    </xf>
    <xf numFmtId="0" fontId="45" fillId="6" borderId="11" xfId="0" applyFont="1" applyFill="1" applyBorder="1" applyAlignment="1">
      <alignment horizontal="center" vertical="center" wrapText="1"/>
    </xf>
    <xf numFmtId="0" fontId="45" fillId="6" borderId="10" xfId="0" applyFont="1" applyFill="1" applyBorder="1" applyAlignment="1">
      <alignment horizontal="center" vertical="center" wrapText="1"/>
    </xf>
    <xf numFmtId="0" fontId="45" fillId="6" borderId="2" xfId="0" applyFont="1" applyFill="1" applyBorder="1" applyAlignment="1">
      <alignment horizontal="center" vertical="center" wrapText="1"/>
    </xf>
    <xf numFmtId="49" fontId="49" fillId="0" borderId="256" xfId="0" applyNumberFormat="1" applyFont="1" applyBorder="1" applyAlignment="1">
      <alignment horizontal="center" vertical="center"/>
    </xf>
    <xf numFmtId="49" fontId="49" fillId="0" borderId="87" xfId="0" applyNumberFormat="1" applyFont="1" applyBorder="1" applyAlignment="1">
      <alignment horizontal="center" vertical="center"/>
    </xf>
    <xf numFmtId="0" fontId="30" fillId="0" borderId="86" xfId="0" applyFont="1" applyBorder="1" applyAlignment="1">
      <alignment horizontal="left" vertical="center"/>
    </xf>
    <xf numFmtId="0" fontId="30" fillId="0" borderId="29" xfId="0" applyFont="1" applyBorder="1" applyAlignment="1">
      <alignment horizontal="left" vertical="center"/>
    </xf>
    <xf numFmtId="0" fontId="30" fillId="0" borderId="87" xfId="0" applyFont="1" applyBorder="1" applyAlignment="1">
      <alignment horizontal="left" vertical="center"/>
    </xf>
    <xf numFmtId="0" fontId="44" fillId="0" borderId="19" xfId="0" applyFont="1" applyBorder="1" applyAlignment="1">
      <alignment horizontal="center" vertical="center" wrapText="1"/>
    </xf>
    <xf numFmtId="0" fontId="44" fillId="0" borderId="23" xfId="0" applyFont="1" applyBorder="1" applyAlignment="1">
      <alignment horizontal="center" vertical="center" wrapText="1"/>
    </xf>
    <xf numFmtId="0" fontId="44" fillId="0" borderId="196" xfId="0" applyFont="1" applyBorder="1" applyAlignment="1">
      <alignment horizontal="center" vertical="center" wrapText="1"/>
    </xf>
    <xf numFmtId="0" fontId="8" fillId="6" borderId="8" xfId="0" applyFont="1" applyFill="1" applyBorder="1" applyAlignment="1" applyProtection="1">
      <alignment horizontal="center" vertical="center"/>
      <protection locked="0"/>
    </xf>
    <xf numFmtId="0" fontId="8" fillId="6" borderId="79" xfId="0" applyFont="1" applyFill="1" applyBorder="1" applyAlignment="1" applyProtection="1">
      <alignment horizontal="center" vertical="center"/>
      <protection locked="0"/>
    </xf>
    <xf numFmtId="0" fontId="8" fillId="6" borderId="17" xfId="0" applyFont="1" applyFill="1" applyBorder="1" applyAlignment="1" applyProtection="1">
      <alignment horizontal="center" vertical="center"/>
      <protection locked="0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0" fontId="8" fillId="6" borderId="18" xfId="0" applyFont="1" applyFill="1" applyBorder="1" applyAlignment="1" applyProtection="1">
      <alignment horizontal="center" vertical="center" wrapText="1"/>
      <protection locked="0"/>
    </xf>
    <xf numFmtId="1" fontId="8" fillId="6" borderId="69" xfId="0" applyNumberFormat="1" applyFont="1" applyFill="1" applyBorder="1" applyAlignment="1">
      <alignment horizontal="center" vertical="center" wrapText="1"/>
    </xf>
    <xf numFmtId="1" fontId="8" fillId="6" borderId="24" xfId="0" applyNumberFormat="1" applyFont="1" applyFill="1" applyBorder="1" applyAlignment="1">
      <alignment horizontal="center" vertical="center" wrapText="1"/>
    </xf>
    <xf numFmtId="0" fontId="8" fillId="6" borderId="23" xfId="0" applyFont="1" applyFill="1" applyBorder="1" applyAlignment="1" applyProtection="1">
      <alignment horizontal="center" vertical="center"/>
      <protection locked="0"/>
    </xf>
    <xf numFmtId="0" fontId="8" fillId="6" borderId="19" xfId="0" applyFont="1" applyFill="1" applyBorder="1" applyAlignment="1" applyProtection="1">
      <alignment horizontal="center" vertical="center"/>
      <protection locked="0"/>
    </xf>
    <xf numFmtId="0" fontId="8" fillId="6" borderId="41" xfId="0" applyFont="1" applyFill="1" applyBorder="1" applyAlignment="1" applyProtection="1">
      <alignment horizontal="center" vertical="center" wrapText="1"/>
      <protection locked="0"/>
    </xf>
    <xf numFmtId="0" fontId="8" fillId="6" borderId="194" xfId="0" applyFont="1" applyFill="1" applyBorder="1" applyAlignment="1" applyProtection="1">
      <alignment horizontal="center" vertical="center" wrapText="1"/>
      <protection locked="0"/>
    </xf>
    <xf numFmtId="0" fontId="44" fillId="6" borderId="16" xfId="0" applyFont="1" applyFill="1" applyBorder="1" applyAlignment="1">
      <alignment horizontal="center" vertical="center" wrapText="1"/>
    </xf>
    <xf numFmtId="0" fontId="44" fillId="6" borderId="47" xfId="0" applyFont="1" applyFill="1" applyBorder="1" applyAlignment="1">
      <alignment horizontal="center" vertical="center" wrapText="1"/>
    </xf>
    <xf numFmtId="0" fontId="44" fillId="6" borderId="81" xfId="0" applyFont="1" applyFill="1" applyBorder="1" applyAlignment="1">
      <alignment horizontal="center" vertical="center" wrapText="1"/>
    </xf>
    <xf numFmtId="49" fontId="49" fillId="0" borderId="195" xfId="0" applyNumberFormat="1" applyFont="1" applyBorder="1" applyAlignment="1">
      <alignment horizontal="center" vertical="center"/>
    </xf>
    <xf numFmtId="49" fontId="49" fillId="0" borderId="19" xfId="0" applyNumberFormat="1" applyFont="1" applyBorder="1" applyAlignment="1">
      <alignment horizontal="center" vertical="center"/>
    </xf>
    <xf numFmtId="0" fontId="30" fillId="0" borderId="23" xfId="0" applyFont="1" applyBorder="1" applyAlignment="1">
      <alignment horizontal="left" vertical="center"/>
    </xf>
    <xf numFmtId="0" fontId="30" fillId="0" borderId="16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 wrapText="1"/>
    </xf>
    <xf numFmtId="0" fontId="42" fillId="5" borderId="44" xfId="0" applyFont="1" applyFill="1" applyBorder="1" applyAlignment="1">
      <alignment horizontal="left" vertical="center" wrapText="1"/>
    </xf>
    <xf numFmtId="0" fontId="42" fillId="5" borderId="90" xfId="0" applyFont="1" applyFill="1" applyBorder="1" applyAlignment="1">
      <alignment horizontal="left" vertical="center" wrapText="1"/>
    </xf>
    <xf numFmtId="0" fontId="5" fillId="0" borderId="93" xfId="0" applyFont="1" applyBorder="1" applyAlignment="1">
      <alignment horizontal="center" vertical="center" wrapText="1"/>
    </xf>
    <xf numFmtId="0" fontId="5" fillId="0" borderId="70" xfId="0" applyFont="1" applyBorder="1" applyAlignment="1">
      <alignment horizontal="center" vertical="center" wrapText="1"/>
    </xf>
    <xf numFmtId="0" fontId="5" fillId="0" borderId="121" xfId="0" applyFont="1" applyBorder="1" applyAlignment="1">
      <alignment horizontal="center" vertical="center" wrapText="1"/>
    </xf>
    <xf numFmtId="0" fontId="5" fillId="0" borderId="75" xfId="0" applyFont="1" applyBorder="1" applyAlignment="1">
      <alignment horizontal="center" vertical="center" wrapText="1"/>
    </xf>
    <xf numFmtId="0" fontId="5" fillId="0" borderId="92" xfId="0" applyFont="1" applyBorder="1" applyAlignment="1">
      <alignment horizontal="center" vertical="center" wrapText="1"/>
    </xf>
    <xf numFmtId="0" fontId="5" fillId="0" borderId="74" xfId="0" applyFont="1" applyBorder="1" applyAlignment="1">
      <alignment horizontal="center" vertical="center" wrapText="1"/>
    </xf>
    <xf numFmtId="0" fontId="5" fillId="0" borderId="91" xfId="0" applyFont="1" applyBorder="1" applyAlignment="1">
      <alignment horizontal="center" vertical="center" wrapText="1"/>
    </xf>
    <xf numFmtId="0" fontId="5" fillId="0" borderId="71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5" fillId="0" borderId="69" xfId="0" applyFont="1" applyBorder="1" applyAlignment="1">
      <alignment horizontal="center" vertical="center" wrapText="1"/>
    </xf>
    <xf numFmtId="0" fontId="5" fillId="5" borderId="91" xfId="0" applyFont="1" applyFill="1" applyBorder="1" applyAlignment="1">
      <alignment horizontal="center" vertical="center" wrapText="1"/>
    </xf>
    <xf numFmtId="0" fontId="5" fillId="5" borderId="71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79" xfId="0" applyFont="1" applyBorder="1" applyAlignment="1">
      <alignment horizontal="center" vertical="center" wrapText="1"/>
    </xf>
    <xf numFmtId="0" fontId="5" fillId="5" borderId="120" xfId="0" applyFont="1" applyFill="1" applyBorder="1" applyAlignment="1">
      <alignment horizontal="center" vertical="center" wrapText="1"/>
    </xf>
    <xf numFmtId="0" fontId="5" fillId="5" borderId="48" xfId="0" applyFont="1" applyFill="1" applyBorder="1" applyAlignment="1">
      <alignment horizontal="center" vertical="center" wrapText="1"/>
    </xf>
    <xf numFmtId="0" fontId="5" fillId="5" borderId="92" xfId="0" applyFont="1" applyFill="1" applyBorder="1" applyAlignment="1">
      <alignment horizontal="center" vertical="center" wrapText="1"/>
    </xf>
    <xf numFmtId="0" fontId="5" fillId="5" borderId="74" xfId="0" applyFont="1" applyFill="1" applyBorder="1" applyAlignment="1">
      <alignment horizontal="center" vertical="center" wrapText="1"/>
    </xf>
    <xf numFmtId="0" fontId="5" fillId="5" borderId="93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5" fillId="5" borderId="121" xfId="0" applyFont="1" applyFill="1" applyBorder="1" applyAlignment="1">
      <alignment horizontal="center" vertical="center" wrapText="1"/>
    </xf>
    <xf numFmtId="0" fontId="5" fillId="5" borderId="75" xfId="0" applyFont="1" applyFill="1" applyBorder="1" applyAlignment="1">
      <alignment horizontal="center" vertical="center" wrapText="1"/>
    </xf>
    <xf numFmtId="0" fontId="5" fillId="5" borderId="89" xfId="0" applyFont="1" applyFill="1" applyBorder="1" applyAlignment="1">
      <alignment horizontal="center" vertical="center" wrapText="1"/>
    </xf>
    <xf numFmtId="0" fontId="5" fillId="5" borderId="69" xfId="0" applyFont="1" applyFill="1" applyBorder="1" applyAlignment="1">
      <alignment horizontal="center" vertical="center" wrapText="1"/>
    </xf>
    <xf numFmtId="0" fontId="8" fillId="6" borderId="106" xfId="0" applyFont="1" applyFill="1" applyBorder="1" applyAlignment="1">
      <alignment horizontal="center" vertical="center" wrapText="1"/>
    </xf>
    <xf numFmtId="0" fontId="8" fillId="6" borderId="109" xfId="0" applyFont="1" applyFill="1" applyBorder="1" applyAlignment="1">
      <alignment horizontal="center" vertical="center" wrapText="1"/>
    </xf>
    <xf numFmtId="0" fontId="9" fillId="6" borderId="84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6" borderId="111" xfId="0" applyFont="1" applyFill="1" applyBorder="1" applyAlignment="1">
      <alignment horizontal="center" vertical="center" wrapText="1"/>
    </xf>
    <xf numFmtId="0" fontId="9" fillId="6" borderId="59" xfId="0" applyFont="1" applyFill="1" applyBorder="1" applyAlignment="1">
      <alignment horizontal="center" vertical="center" wrapText="1"/>
    </xf>
    <xf numFmtId="0" fontId="9" fillId="6" borderId="68" xfId="0" applyFont="1" applyFill="1" applyBorder="1" applyAlignment="1">
      <alignment horizontal="center" vertical="center" wrapText="1"/>
    </xf>
    <xf numFmtId="0" fontId="8" fillId="0" borderId="119" xfId="0" applyFont="1" applyBorder="1" applyAlignment="1">
      <alignment horizontal="center" vertical="center" wrapText="1"/>
    </xf>
    <xf numFmtId="0" fontId="8" fillId="6" borderId="81" xfId="0" applyFont="1" applyFill="1" applyBorder="1" applyAlignment="1">
      <alignment horizontal="center" vertical="center" wrapText="1"/>
    </xf>
    <xf numFmtId="0" fontId="8" fillId="6" borderId="113" xfId="0" applyFont="1" applyFill="1" applyBorder="1" applyAlignment="1">
      <alignment horizontal="center" vertical="center" wrapText="1"/>
    </xf>
    <xf numFmtId="0" fontId="9" fillId="6" borderId="102" xfId="0" applyFont="1" applyFill="1" applyBorder="1" applyAlignment="1">
      <alignment horizontal="center" vertical="center" wrapText="1"/>
    </xf>
    <xf numFmtId="0" fontId="9" fillId="6" borderId="66" xfId="0" applyFont="1" applyFill="1" applyBorder="1" applyAlignment="1">
      <alignment horizontal="center" vertical="center" wrapText="1"/>
    </xf>
    <xf numFmtId="0" fontId="8" fillId="6" borderId="45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10" xfId="0" applyFont="1" applyFill="1" applyBorder="1" applyAlignment="1">
      <alignment horizontal="center" vertical="center" wrapText="1"/>
    </xf>
    <xf numFmtId="0" fontId="8" fillId="0" borderId="78" xfId="0" applyFont="1" applyBorder="1" applyAlignment="1">
      <alignment horizontal="center" vertical="center" wrapText="1"/>
    </xf>
    <xf numFmtId="0" fontId="8" fillId="0" borderId="85" xfId="0" applyFont="1" applyBorder="1" applyAlignment="1">
      <alignment horizontal="center" vertical="center" wrapText="1"/>
    </xf>
    <xf numFmtId="0" fontId="8" fillId="4" borderId="47" xfId="0" applyFont="1" applyFill="1" applyBorder="1" applyAlignment="1">
      <alignment horizontal="center" vertical="center" wrapText="1"/>
    </xf>
    <xf numFmtId="0" fontId="8" fillId="4" borderId="81" xfId="0" applyFont="1" applyFill="1" applyBorder="1" applyAlignment="1">
      <alignment horizontal="center" vertical="center" wrapText="1"/>
    </xf>
    <xf numFmtId="0" fontId="8" fillId="4" borderId="196" xfId="0" applyFont="1" applyFill="1" applyBorder="1" applyAlignment="1">
      <alignment horizontal="center" vertical="center" wrapText="1"/>
    </xf>
    <xf numFmtId="0" fontId="8" fillId="4" borderId="103" xfId="0" applyFont="1" applyFill="1" applyBorder="1" applyAlignment="1">
      <alignment horizontal="center" vertical="center" wrapText="1"/>
    </xf>
    <xf numFmtId="0" fontId="8" fillId="4" borderId="267" xfId="0" applyFont="1" applyFill="1" applyBorder="1" applyAlignment="1">
      <alignment horizontal="center" vertical="center" wrapText="1"/>
    </xf>
    <xf numFmtId="0" fontId="9" fillId="6" borderId="269" xfId="0" applyFont="1" applyFill="1" applyBorder="1" applyAlignment="1">
      <alignment horizontal="center" vertical="center" wrapText="1"/>
    </xf>
    <xf numFmtId="0" fontId="8" fillId="6" borderId="196" xfId="0" applyFont="1" applyFill="1" applyBorder="1" applyAlignment="1">
      <alignment horizontal="center" vertical="center" wrapText="1"/>
    </xf>
    <xf numFmtId="0" fontId="8" fillId="0" borderId="198" xfId="0" applyFont="1" applyBorder="1" applyAlignment="1">
      <alignment horizontal="center" vertical="center" wrapText="1"/>
    </xf>
    <xf numFmtId="0" fontId="8" fillId="6" borderId="268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46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8" fillId="6" borderId="112" xfId="0" applyFont="1" applyFill="1" applyBorder="1" applyAlignment="1">
      <alignment horizontal="center" vertical="center" wrapText="1"/>
    </xf>
    <xf numFmtId="0" fontId="8" fillId="4" borderId="86" xfId="0" applyFont="1" applyFill="1" applyBorder="1" applyAlignment="1">
      <alignment horizontal="center" vertical="center" wrapText="1"/>
    </xf>
    <xf numFmtId="0" fontId="8" fillId="4" borderId="87" xfId="0" applyFont="1" applyFill="1" applyBorder="1" applyAlignment="1">
      <alignment horizontal="center" vertical="center" wrapText="1"/>
    </xf>
    <xf numFmtId="0" fontId="8" fillId="6" borderId="86" xfId="0" applyFont="1" applyFill="1" applyBorder="1" applyAlignment="1">
      <alignment horizontal="center" vertical="center" wrapText="1"/>
    </xf>
    <xf numFmtId="0" fontId="8" fillId="6" borderId="87" xfId="0" applyFont="1" applyFill="1" applyBorder="1" applyAlignment="1">
      <alignment horizontal="center" vertical="center" wrapText="1"/>
    </xf>
    <xf numFmtId="0" fontId="8" fillId="6" borderId="43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center" vertical="center" wrapText="1"/>
    </xf>
    <xf numFmtId="0" fontId="8" fillId="6" borderId="78" xfId="0" applyFont="1" applyFill="1" applyBorder="1" applyAlignment="1">
      <alignment horizontal="center" vertical="center" wrapText="1"/>
    </xf>
    <xf numFmtId="0" fontId="8" fillId="6" borderId="85" xfId="0" applyFont="1" applyFill="1" applyBorder="1" applyAlignment="1">
      <alignment horizontal="center" vertical="center" wrapText="1"/>
    </xf>
    <xf numFmtId="0" fontId="8" fillId="6" borderId="8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41" fillId="6" borderId="1" xfId="0" applyFont="1" applyFill="1" applyBorder="1" applyAlignment="1">
      <alignment horizontal="left" vertical="center"/>
    </xf>
    <xf numFmtId="0" fontId="41" fillId="6" borderId="0" xfId="0" applyFont="1" applyFill="1" applyAlignment="1">
      <alignment horizontal="left" vertical="center"/>
    </xf>
    <xf numFmtId="0" fontId="41" fillId="6" borderId="2" xfId="0" applyFont="1" applyFill="1" applyBorder="1" applyAlignment="1">
      <alignment horizontal="left" vertical="center"/>
    </xf>
    <xf numFmtId="0" fontId="13" fillId="6" borderId="23" xfId="0" applyFont="1" applyFill="1" applyBorder="1" applyAlignment="1">
      <alignment horizontal="left" vertical="center" wrapText="1"/>
    </xf>
    <xf numFmtId="0" fontId="13" fillId="6" borderId="16" xfId="0" applyFont="1" applyFill="1" applyBorder="1" applyAlignment="1">
      <alignment horizontal="left" vertical="center" wrapText="1"/>
    </xf>
    <xf numFmtId="0" fontId="13" fillId="6" borderId="19" xfId="0" applyFont="1" applyFill="1" applyBorder="1" applyAlignment="1">
      <alignment horizontal="left" vertical="center" wrapText="1"/>
    </xf>
    <xf numFmtId="0" fontId="13" fillId="6" borderId="23" xfId="0" applyFont="1" applyFill="1" applyBorder="1" applyAlignment="1">
      <alignment horizontal="left" vertical="center"/>
    </xf>
    <xf numFmtId="0" fontId="13" fillId="6" borderId="16" xfId="0" applyFont="1" applyFill="1" applyBorder="1" applyAlignment="1">
      <alignment horizontal="left" vertical="center"/>
    </xf>
    <xf numFmtId="0" fontId="13" fillId="6" borderId="19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lef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2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3" fillId="6" borderId="2" xfId="0" applyFont="1" applyFill="1" applyBorder="1" applyAlignment="1">
      <alignment horizontal="left" vertical="center"/>
    </xf>
    <xf numFmtId="0" fontId="13" fillId="0" borderId="86" xfId="0" applyFont="1" applyBorder="1" applyAlignment="1">
      <alignment horizontal="left" vertical="center"/>
    </xf>
    <xf numFmtId="0" fontId="13" fillId="0" borderId="29" xfId="0" applyFont="1" applyBorder="1" applyAlignment="1">
      <alignment horizontal="left" vertical="center"/>
    </xf>
    <xf numFmtId="0" fontId="13" fillId="0" borderId="87" xfId="0" applyFont="1" applyBorder="1" applyAlignment="1">
      <alignment horizontal="left" vertical="center"/>
    </xf>
    <xf numFmtId="0" fontId="41" fillId="6" borderId="86" xfId="0" applyFont="1" applyFill="1" applyBorder="1" applyAlignment="1">
      <alignment horizontal="left" vertical="center" wrapText="1"/>
    </xf>
    <xf numFmtId="0" fontId="41" fillId="6" borderId="29" xfId="0" applyFont="1" applyFill="1" applyBorder="1" applyAlignment="1">
      <alignment horizontal="left" vertical="center" wrapText="1"/>
    </xf>
    <xf numFmtId="0" fontId="41" fillId="6" borderId="87" xfId="0" applyFont="1" applyFill="1" applyBorder="1" applyAlignment="1">
      <alignment horizontal="left" vertical="center" wrapText="1"/>
    </xf>
    <xf numFmtId="0" fontId="13" fillId="6" borderId="86" xfId="0" applyFont="1" applyFill="1" applyBorder="1" applyAlignment="1">
      <alignment horizontal="left" vertical="center"/>
    </xf>
    <xf numFmtId="0" fontId="13" fillId="6" borderId="29" xfId="0" applyFont="1" applyFill="1" applyBorder="1" applyAlignment="1">
      <alignment horizontal="left" vertical="center"/>
    </xf>
    <xf numFmtId="0" fontId="13" fillId="6" borderId="87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41" fillId="6" borderId="8" xfId="0" applyFont="1" applyFill="1" applyBorder="1" applyAlignment="1">
      <alignment horizontal="left" vertical="center"/>
    </xf>
    <xf numFmtId="0" fontId="41" fillId="6" borderId="78" xfId="0" applyFont="1" applyFill="1" applyBorder="1" applyAlignment="1">
      <alignment horizontal="left" vertical="center"/>
    </xf>
    <xf numFmtId="0" fontId="41" fillId="6" borderId="79" xfId="0" applyFont="1" applyFill="1" applyBorder="1" applyAlignment="1">
      <alignment horizontal="left" vertical="center"/>
    </xf>
    <xf numFmtId="0" fontId="41" fillId="6" borderId="23" xfId="0" applyFont="1" applyFill="1" applyBorder="1" applyAlignment="1">
      <alignment horizontal="left" vertical="center"/>
    </xf>
    <xf numFmtId="0" fontId="41" fillId="6" borderId="16" xfId="0" applyFont="1" applyFill="1" applyBorder="1" applyAlignment="1">
      <alignment horizontal="left" vertical="center"/>
    </xf>
    <xf numFmtId="0" fontId="41" fillId="6" borderId="19" xfId="0" applyFont="1" applyFill="1" applyBorder="1" applyAlignment="1">
      <alignment horizontal="left" vertical="center"/>
    </xf>
    <xf numFmtId="0" fontId="41" fillId="0" borderId="23" xfId="0" applyFont="1" applyBorder="1" applyAlignment="1">
      <alignment horizontal="left" vertical="center"/>
    </xf>
    <xf numFmtId="0" fontId="41" fillId="0" borderId="16" xfId="0" applyFont="1" applyBorder="1" applyAlignment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13" fillId="6" borderId="8" xfId="0" applyFont="1" applyFill="1" applyBorder="1" applyAlignment="1">
      <alignment horizontal="left" vertical="center"/>
    </xf>
    <xf numFmtId="0" fontId="13" fillId="6" borderId="78" xfId="0" applyFont="1" applyFill="1" applyBorder="1" applyAlignment="1">
      <alignment horizontal="left" vertical="center"/>
    </xf>
    <xf numFmtId="0" fontId="13" fillId="6" borderId="79" xfId="0" applyFont="1" applyFill="1" applyBorder="1" applyAlignment="1">
      <alignment horizontal="left" vertical="center"/>
    </xf>
    <xf numFmtId="0" fontId="13" fillId="6" borderId="86" xfId="0" applyFont="1" applyFill="1" applyBorder="1" applyAlignment="1">
      <alignment horizontal="left" vertical="center" wrapText="1"/>
    </xf>
    <xf numFmtId="0" fontId="13" fillId="6" borderId="29" xfId="0" applyFont="1" applyFill="1" applyBorder="1" applyAlignment="1">
      <alignment horizontal="left" vertical="center" wrapText="1"/>
    </xf>
    <xf numFmtId="0" fontId="13" fillId="6" borderId="87" xfId="0" applyFont="1" applyFill="1" applyBorder="1" applyAlignment="1">
      <alignment horizontal="left" vertical="center" wrapText="1"/>
    </xf>
    <xf numFmtId="49" fontId="42" fillId="6" borderId="1" xfId="0" applyNumberFormat="1" applyFont="1" applyFill="1" applyBorder="1" applyAlignment="1">
      <alignment horizontal="center" vertical="center"/>
    </xf>
    <xf numFmtId="49" fontId="42" fillId="6" borderId="2" xfId="0" applyNumberFormat="1" applyFont="1" applyFill="1" applyBorder="1" applyAlignment="1">
      <alignment horizontal="center" vertical="center"/>
    </xf>
    <xf numFmtId="49" fontId="42" fillId="0" borderId="1" xfId="0" applyNumberFormat="1" applyFont="1" applyBorder="1" applyAlignment="1">
      <alignment horizontal="center" vertical="center"/>
    </xf>
    <xf numFmtId="49" fontId="42" fillId="0" borderId="2" xfId="0" applyNumberFormat="1" applyFont="1" applyBorder="1" applyAlignment="1">
      <alignment horizontal="center" vertical="center"/>
    </xf>
    <xf numFmtId="49" fontId="42" fillId="6" borderId="86" xfId="0" applyNumberFormat="1" applyFont="1" applyFill="1" applyBorder="1" applyAlignment="1">
      <alignment horizontal="center" vertical="center"/>
    </xf>
    <xf numFmtId="49" fontId="42" fillId="6" borderId="87" xfId="0" applyNumberFormat="1" applyFont="1" applyFill="1" applyBorder="1" applyAlignment="1">
      <alignment horizontal="center" vertical="center"/>
    </xf>
    <xf numFmtId="49" fontId="12" fillId="6" borderId="86" xfId="0" applyNumberFormat="1" applyFont="1" applyFill="1" applyBorder="1" applyAlignment="1">
      <alignment horizontal="center" vertical="center"/>
    </xf>
    <xf numFmtId="49" fontId="12" fillId="6" borderId="87" xfId="0" applyNumberFormat="1" applyFont="1" applyFill="1" applyBorder="1" applyAlignment="1">
      <alignment horizontal="center" vertical="center"/>
    </xf>
    <xf numFmtId="49" fontId="42" fillId="6" borderId="23" xfId="0" applyNumberFormat="1" applyFont="1" applyFill="1" applyBorder="1" applyAlignment="1">
      <alignment horizontal="center" vertical="center"/>
    </xf>
    <xf numFmtId="49" fontId="42" fillId="6" borderId="19" xfId="0" applyNumberFormat="1" applyFont="1" applyFill="1" applyBorder="1" applyAlignment="1">
      <alignment horizontal="center" vertical="center"/>
    </xf>
    <xf numFmtId="49" fontId="42" fillId="0" borderId="86" xfId="0" applyNumberFormat="1" applyFont="1" applyBorder="1" applyAlignment="1">
      <alignment horizontal="center" vertical="center"/>
    </xf>
    <xf numFmtId="49" fontId="42" fillId="0" borderId="87" xfId="0" applyNumberFormat="1" applyFont="1" applyBorder="1" applyAlignment="1">
      <alignment horizontal="center" vertical="center"/>
    </xf>
    <xf numFmtId="49" fontId="12" fillId="0" borderId="86" xfId="0" applyNumberFormat="1" applyFont="1" applyBorder="1" applyAlignment="1">
      <alignment horizontal="center" vertical="center"/>
    </xf>
    <xf numFmtId="49" fontId="12" fillId="0" borderId="87" xfId="0" applyNumberFormat="1" applyFont="1" applyBorder="1" applyAlignment="1">
      <alignment horizontal="center" vertical="center"/>
    </xf>
    <xf numFmtId="49" fontId="12" fillId="4" borderId="86" xfId="0" applyNumberFormat="1" applyFont="1" applyFill="1" applyBorder="1" applyAlignment="1">
      <alignment horizontal="center" vertical="center"/>
    </xf>
    <xf numFmtId="49" fontId="12" fillId="4" borderId="87" xfId="0" applyNumberFormat="1" applyFont="1" applyFill="1" applyBorder="1" applyAlignment="1">
      <alignment horizontal="center" vertical="center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3" xfId="0" applyNumberFormat="1" applyFont="1" applyFill="1" applyBorder="1" applyAlignment="1">
      <alignment horizontal="center" vertical="center"/>
    </xf>
    <xf numFmtId="49" fontId="12" fillId="6" borderId="4" xfId="0" applyNumberFormat="1" applyFont="1" applyFill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center" vertical="center"/>
    </xf>
    <xf numFmtId="49" fontId="12" fillId="6" borderId="2" xfId="0" applyNumberFormat="1" applyFont="1" applyFill="1" applyBorder="1" applyAlignment="1">
      <alignment horizontal="center" vertical="center"/>
    </xf>
    <xf numFmtId="49" fontId="42" fillId="4" borderId="86" xfId="0" applyNumberFormat="1" applyFont="1" applyFill="1" applyBorder="1" applyAlignment="1">
      <alignment horizontal="center" vertical="center"/>
    </xf>
    <xf numFmtId="49" fontId="42" fillId="4" borderId="87" xfId="0" applyNumberFormat="1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left" vertical="center"/>
    </xf>
    <xf numFmtId="0" fontId="13" fillId="4" borderId="16" xfId="0" applyFont="1" applyFill="1" applyBorder="1" applyAlignment="1">
      <alignment horizontal="left" vertical="center"/>
    </xf>
    <xf numFmtId="0" fontId="13" fillId="4" borderId="19" xfId="0" applyFont="1" applyFill="1" applyBorder="1" applyAlignment="1">
      <alignment horizontal="left" vertical="center"/>
    </xf>
    <xf numFmtId="0" fontId="41" fillId="6" borderId="3" xfId="0" applyFont="1" applyFill="1" applyBorder="1" applyAlignment="1">
      <alignment horizontal="left" vertical="center"/>
    </xf>
    <xf numFmtId="0" fontId="41" fillId="6" borderId="84" xfId="0" applyFont="1" applyFill="1" applyBorder="1" applyAlignment="1">
      <alignment horizontal="left" vertical="center"/>
    </xf>
    <xf numFmtId="0" fontId="41" fillId="6" borderId="4" xfId="0" applyFont="1" applyFill="1" applyBorder="1" applyAlignment="1">
      <alignment horizontal="left" vertical="center"/>
    </xf>
    <xf numFmtId="49" fontId="42" fillId="0" borderId="8" xfId="0" applyNumberFormat="1" applyFont="1" applyBorder="1" applyAlignment="1">
      <alignment horizontal="center" vertical="center"/>
    </xf>
    <xf numFmtId="49" fontId="42" fillId="0" borderId="79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13" fillId="0" borderId="78" xfId="0" applyFont="1" applyBorder="1" applyAlignment="1">
      <alignment horizontal="left" vertical="center"/>
    </xf>
    <xf numFmtId="0" fontId="13" fillId="0" borderId="79" xfId="0" applyFont="1" applyBorder="1" applyAlignment="1">
      <alignment horizontal="left" vertical="center"/>
    </xf>
    <xf numFmtId="49" fontId="42" fillId="6" borderId="112" xfId="0" applyNumberFormat="1" applyFont="1" applyFill="1" applyBorder="1" applyAlignment="1">
      <alignment horizontal="center" vertical="center"/>
    </xf>
    <xf numFmtId="49" fontId="42" fillId="6" borderId="111" xfId="0" applyNumberFormat="1" applyFont="1" applyFill="1" applyBorder="1" applyAlignment="1">
      <alignment horizontal="center" vertical="center"/>
    </xf>
    <xf numFmtId="0" fontId="13" fillId="6" borderId="112" xfId="0" applyFont="1" applyFill="1" applyBorder="1" applyAlignment="1">
      <alignment horizontal="left" vertical="center" wrapText="1"/>
    </xf>
    <xf numFmtId="0" fontId="13" fillId="6" borderId="106" xfId="0" applyFont="1" applyFill="1" applyBorder="1" applyAlignment="1">
      <alignment horizontal="left" vertical="center" wrapText="1"/>
    </xf>
    <xf numFmtId="0" fontId="13" fillId="6" borderId="111" xfId="0" applyFont="1" applyFill="1" applyBorder="1" applyAlignment="1">
      <alignment horizontal="left" vertical="center" wrapText="1"/>
    </xf>
    <xf numFmtId="0" fontId="20" fillId="0" borderId="0" xfId="0" applyFont="1" applyAlignment="1" applyProtection="1">
      <alignment horizontal="left" vertical="center"/>
      <protection locked="0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40" fillId="0" borderId="0" xfId="0" applyFont="1" applyAlignment="1">
      <alignment horizontal="center"/>
    </xf>
    <xf numFmtId="49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vertical="center"/>
    </xf>
    <xf numFmtId="0" fontId="41" fillId="4" borderId="86" xfId="0" applyFont="1" applyFill="1" applyBorder="1" applyAlignment="1">
      <alignment horizontal="left" vertical="center"/>
    </xf>
    <xf numFmtId="0" fontId="41" fillId="4" borderId="29" xfId="0" applyFont="1" applyFill="1" applyBorder="1" applyAlignment="1">
      <alignment horizontal="left" vertical="center"/>
    </xf>
    <xf numFmtId="0" fontId="41" fillId="4" borderId="87" xfId="0" applyFont="1" applyFill="1" applyBorder="1" applyAlignment="1">
      <alignment horizontal="left" vertical="center"/>
    </xf>
    <xf numFmtId="0" fontId="41" fillId="6" borderId="86" xfId="0" applyFont="1" applyFill="1" applyBorder="1" applyAlignment="1">
      <alignment horizontal="left" vertical="center"/>
    </xf>
    <xf numFmtId="0" fontId="41" fillId="6" borderId="29" xfId="0" applyFont="1" applyFill="1" applyBorder="1" applyAlignment="1">
      <alignment horizontal="left" vertical="center"/>
    </xf>
    <xf numFmtId="0" fontId="41" fillId="6" borderId="87" xfId="0" applyFont="1" applyFill="1" applyBorder="1" applyAlignment="1">
      <alignment horizontal="left" vertical="center"/>
    </xf>
    <xf numFmtId="0" fontId="13" fillId="4" borderId="86" xfId="0" applyFont="1" applyFill="1" applyBorder="1" applyAlignment="1">
      <alignment horizontal="left" vertical="center"/>
    </xf>
    <xf numFmtId="0" fontId="13" fillId="4" borderId="29" xfId="0" applyFont="1" applyFill="1" applyBorder="1" applyAlignment="1">
      <alignment horizontal="left" vertical="center"/>
    </xf>
    <xf numFmtId="0" fontId="13" fillId="4" borderId="87" xfId="0" applyFont="1" applyFill="1" applyBorder="1" applyAlignment="1">
      <alignment horizontal="left" vertical="center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93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40" xfId="0" applyFont="1" applyBorder="1" applyAlignment="1" applyProtection="1">
      <alignment horizontal="center" vertical="center" wrapText="1"/>
      <protection locked="0"/>
    </xf>
    <xf numFmtId="49" fontId="12" fillId="4" borderId="38" xfId="0" applyNumberFormat="1" applyFont="1" applyFill="1" applyBorder="1" applyAlignment="1" applyProtection="1">
      <alignment horizontal="center" vertical="center"/>
      <protection locked="0"/>
    </xf>
    <xf numFmtId="49" fontId="12" fillId="4" borderId="18" xfId="0" applyNumberFormat="1" applyFont="1" applyFill="1" applyBorder="1" applyAlignment="1" applyProtection="1">
      <alignment horizontal="center" vertical="center"/>
      <protection locked="0"/>
    </xf>
    <xf numFmtId="0" fontId="41" fillId="4" borderId="38" xfId="0" applyFont="1" applyFill="1" applyBorder="1" applyAlignment="1" applyProtection="1">
      <alignment horizontal="left" vertical="center" wrapText="1"/>
      <protection locked="0"/>
    </xf>
    <xf numFmtId="0" fontId="41" fillId="4" borderId="39" xfId="0" applyFont="1" applyFill="1" applyBorder="1" applyAlignment="1" applyProtection="1">
      <alignment horizontal="left" vertical="center" wrapText="1"/>
      <protection locked="0"/>
    </xf>
    <xf numFmtId="0" fontId="41" fillId="4" borderId="40" xfId="0" applyFont="1" applyFill="1" applyBorder="1" applyAlignment="1" applyProtection="1">
      <alignment horizontal="left" vertical="center" wrapText="1"/>
      <protection locked="0"/>
    </xf>
    <xf numFmtId="0" fontId="8" fillId="4" borderId="23" xfId="0" applyFont="1" applyFill="1" applyBorder="1" applyAlignment="1" applyProtection="1">
      <alignment horizontal="center" vertical="center" wrapText="1"/>
      <protection locked="0"/>
    </xf>
    <xf numFmtId="0" fontId="8" fillId="4" borderId="19" xfId="0" applyFont="1" applyFill="1" applyBorder="1" applyAlignment="1" applyProtection="1">
      <alignment horizontal="center" vertical="center" wrapText="1"/>
      <protection locked="0"/>
    </xf>
    <xf numFmtId="1" fontId="8" fillId="4" borderId="38" xfId="0" applyNumberFormat="1" applyFont="1" applyFill="1" applyBorder="1" applyAlignment="1">
      <alignment horizontal="center" vertical="center" wrapText="1"/>
    </xf>
    <xf numFmtId="1" fontId="8" fillId="4" borderId="18" xfId="0" applyNumberFormat="1" applyFont="1" applyFill="1" applyBorder="1" applyAlignment="1">
      <alignment horizontal="center" vertical="center" wrapText="1"/>
    </xf>
    <xf numFmtId="0" fontId="8" fillId="4" borderId="41" xfId="0" applyFont="1" applyFill="1" applyBorder="1" applyAlignment="1">
      <alignment horizontal="center" vertical="center" wrapText="1"/>
    </xf>
    <xf numFmtId="0" fontId="8" fillId="4" borderId="194" xfId="0" applyFont="1" applyFill="1" applyBorder="1" applyAlignment="1">
      <alignment horizontal="center" vertical="center" wrapText="1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4" borderId="41" xfId="0" applyFont="1" applyFill="1" applyBorder="1" applyAlignment="1" applyProtection="1">
      <alignment horizontal="center" vertical="center" wrapText="1"/>
      <protection locked="0"/>
    </xf>
    <xf numFmtId="0" fontId="8" fillId="4" borderId="39" xfId="0" applyFont="1" applyFill="1" applyBorder="1" applyAlignment="1" applyProtection="1">
      <alignment horizontal="center" vertical="center" wrapText="1"/>
      <protection locked="0"/>
    </xf>
    <xf numFmtId="0" fontId="8" fillId="4" borderId="17" xfId="0" applyFont="1" applyFill="1" applyBorder="1" applyAlignment="1" applyProtection="1">
      <alignment horizontal="center" vertical="center" wrapText="1"/>
      <protection locked="0"/>
    </xf>
    <xf numFmtId="0" fontId="8" fillId="4" borderId="40" xfId="0" applyFont="1" applyFill="1" applyBorder="1" applyAlignment="1" applyProtection="1">
      <alignment horizontal="center" vertical="center" wrapText="1"/>
      <protection locked="0"/>
    </xf>
    <xf numFmtId="49" fontId="42" fillId="0" borderId="38" xfId="0" applyNumberFormat="1" applyFont="1" applyBorder="1" applyAlignment="1" applyProtection="1">
      <alignment horizontal="center" vertical="center"/>
      <protection locked="0"/>
    </xf>
    <xf numFmtId="49" fontId="42" fillId="0" borderId="18" xfId="0" applyNumberFormat="1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left" vertical="center" wrapText="1"/>
      <protection locked="0"/>
    </xf>
    <xf numFmtId="0" fontId="13" fillId="0" borderId="39" xfId="0" applyFont="1" applyBorder="1" applyAlignment="1" applyProtection="1">
      <alignment horizontal="left" vertical="center" wrapText="1"/>
      <protection locked="0"/>
    </xf>
    <xf numFmtId="0" fontId="13" fillId="0" borderId="40" xfId="0" applyFont="1" applyBorder="1" applyAlignment="1" applyProtection="1">
      <alignment horizontal="left" vertical="center" wrapText="1"/>
      <protection locked="0"/>
    </xf>
    <xf numFmtId="0" fontId="8" fillId="0" borderId="23" xfId="0" applyFont="1" applyBorder="1" applyAlignment="1" applyProtection="1">
      <alignment horizontal="center" vertical="center" wrapText="1"/>
      <protection locked="0"/>
    </xf>
    <xf numFmtId="0" fontId="8" fillId="0" borderId="19" xfId="0" applyFont="1" applyBorder="1" applyAlignment="1" applyProtection="1">
      <alignment horizontal="center" vertical="center" wrapText="1"/>
      <protection locked="0"/>
    </xf>
    <xf numFmtId="1" fontId="8" fillId="0" borderId="38" xfId="0" applyNumberFormat="1" applyFont="1" applyBorder="1" applyAlignment="1">
      <alignment horizontal="center" vertical="center" wrapText="1"/>
    </xf>
    <xf numFmtId="1" fontId="8" fillId="0" borderId="18" xfId="0" applyNumberFormat="1" applyFont="1" applyBorder="1" applyAlignment="1">
      <alignment horizontal="center" vertical="center" wrapText="1"/>
    </xf>
    <xf numFmtId="49" fontId="42" fillId="4" borderId="23" xfId="0" applyNumberFormat="1" applyFont="1" applyFill="1" applyBorder="1" applyAlignment="1">
      <alignment horizontal="center" vertical="center"/>
    </xf>
    <xf numFmtId="49" fontId="42" fillId="4" borderId="19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2" fillId="4" borderId="2" xfId="0" applyNumberFormat="1" applyFont="1" applyFill="1" applyBorder="1" applyAlignment="1">
      <alignment horizontal="center" vertical="center"/>
    </xf>
    <xf numFmtId="49" fontId="12" fillId="6" borderId="58" xfId="0" applyNumberFormat="1" applyFont="1" applyFill="1" applyBorder="1" applyAlignment="1" applyProtection="1">
      <alignment horizontal="center" vertical="center"/>
      <protection locked="0"/>
    </xf>
    <xf numFmtId="49" fontId="12" fillId="6" borderId="59" xfId="0" applyNumberFormat="1" applyFont="1" applyFill="1" applyBorder="1" applyAlignment="1" applyProtection="1">
      <alignment horizontal="center" vertical="center"/>
      <protection locked="0"/>
    </xf>
    <xf numFmtId="0" fontId="41" fillId="6" borderId="58" xfId="0" applyFont="1" applyFill="1" applyBorder="1" applyAlignment="1" applyProtection="1">
      <alignment horizontal="left" vertical="center" wrapText="1"/>
      <protection locked="0"/>
    </xf>
    <xf numFmtId="0" fontId="41" fillId="6" borderId="60" xfId="0" applyFont="1" applyFill="1" applyBorder="1" applyAlignment="1" applyProtection="1">
      <alignment horizontal="left" vertical="center" wrapText="1"/>
      <protection locked="0"/>
    </xf>
    <xf numFmtId="0" fontId="41" fillId="6" borderId="61" xfId="0" applyFont="1" applyFill="1" applyBorder="1" applyAlignment="1" applyProtection="1">
      <alignment horizontal="left" vertical="center" wrapText="1"/>
      <protection locked="0"/>
    </xf>
    <xf numFmtId="0" fontId="24" fillId="6" borderId="62" xfId="0" applyFont="1" applyFill="1" applyBorder="1" applyAlignment="1" applyProtection="1">
      <alignment horizontal="center"/>
      <protection locked="0"/>
    </xf>
    <xf numFmtId="0" fontId="24" fillId="6" borderId="63" xfId="0" applyFont="1" applyFill="1" applyBorder="1" applyAlignment="1" applyProtection="1">
      <alignment horizontal="center"/>
      <protection locked="0"/>
    </xf>
    <xf numFmtId="1" fontId="9" fillId="6" borderId="58" xfId="0" applyNumberFormat="1" applyFont="1" applyFill="1" applyBorder="1" applyAlignment="1">
      <alignment horizontal="center" vertical="center" wrapText="1"/>
    </xf>
    <xf numFmtId="0" fontId="9" fillId="6" borderId="266" xfId="0" applyFont="1" applyFill="1" applyBorder="1" applyAlignment="1">
      <alignment horizontal="center" vertical="center" wrapText="1"/>
    </xf>
    <xf numFmtId="1" fontId="9" fillId="6" borderId="66" xfId="0" applyNumberFormat="1" applyFont="1" applyFill="1" applyBorder="1" applyAlignment="1">
      <alignment horizontal="center" vertical="center" wrapText="1"/>
    </xf>
    <xf numFmtId="1" fontId="9" fillId="6" borderId="64" xfId="0" applyNumberFormat="1" applyFont="1" applyFill="1" applyBorder="1" applyAlignment="1">
      <alignment horizontal="center" vertical="center" wrapText="1"/>
    </xf>
    <xf numFmtId="1" fontId="9" fillId="6" borderId="60" xfId="0" applyNumberFormat="1" applyFont="1" applyFill="1" applyBorder="1" applyAlignment="1">
      <alignment horizontal="center" vertical="center" wrapText="1"/>
    </xf>
    <xf numFmtId="0" fontId="9" fillId="6" borderId="61" xfId="0" applyFont="1" applyFill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194" xfId="0" applyFont="1" applyBorder="1" applyAlignment="1">
      <alignment horizontal="center" vertical="center" wrapText="1"/>
    </xf>
    <xf numFmtId="49" fontId="42" fillId="0" borderId="256" xfId="0" applyNumberFormat="1" applyFont="1" applyBorder="1" applyAlignment="1">
      <alignment horizontal="center" vertical="center"/>
    </xf>
    <xf numFmtId="49" fontId="41" fillId="6" borderId="197" xfId="0" applyNumberFormat="1" applyFont="1" applyFill="1" applyBorder="1" applyAlignment="1">
      <alignment horizontal="left" vertical="center" wrapText="1"/>
    </xf>
    <xf numFmtId="49" fontId="41" fillId="6" borderId="78" xfId="0" applyNumberFormat="1" applyFont="1" applyFill="1" applyBorder="1" applyAlignment="1">
      <alignment horizontal="left" vertical="center" wrapText="1"/>
    </xf>
    <xf numFmtId="49" fontId="41" fillId="6" borderId="79" xfId="0" applyNumberFormat="1" applyFont="1" applyFill="1" applyBorder="1" applyAlignment="1">
      <alignment horizontal="left" vertical="center" wrapText="1"/>
    </xf>
    <xf numFmtId="0" fontId="8" fillId="6" borderId="79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119" xfId="0" applyFont="1" applyFill="1" applyBorder="1" applyAlignment="1">
      <alignment horizontal="center" vertical="center" wrapText="1"/>
    </xf>
    <xf numFmtId="0" fontId="8" fillId="6" borderId="19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0" xfId="0" applyFont="1" applyFill="1" applyAlignment="1" applyProtection="1">
      <alignment horizontal="center" vertical="center" textRotation="90" wrapText="1"/>
      <protection locked="0"/>
    </xf>
    <xf numFmtId="0" fontId="8" fillId="6" borderId="46" xfId="0" applyFont="1" applyFill="1" applyBorder="1" applyAlignment="1" applyProtection="1">
      <alignment horizontal="center" vertical="center" textRotation="90" wrapText="1"/>
      <protection locked="0"/>
    </xf>
    <xf numFmtId="0" fontId="8" fillId="6" borderId="242" xfId="0" applyFont="1" applyFill="1" applyBorder="1" applyAlignment="1" applyProtection="1">
      <alignment horizontal="center" vertical="center" textRotation="90" wrapText="1"/>
      <protection locked="0"/>
    </xf>
    <xf numFmtId="0" fontId="8" fillId="6" borderId="243" xfId="0" applyFont="1" applyFill="1" applyBorder="1" applyAlignment="1" applyProtection="1">
      <alignment horizontal="center" vertical="center" textRotation="90" wrapText="1"/>
      <protection locked="0"/>
    </xf>
    <xf numFmtId="49" fontId="42" fillId="0" borderId="255" xfId="0" applyNumberFormat="1" applyFont="1" applyBorder="1" applyAlignment="1">
      <alignment horizontal="center" vertical="center"/>
    </xf>
    <xf numFmtId="49" fontId="42" fillId="6" borderId="195" xfId="0" applyNumberFormat="1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9" fontId="41" fillId="6" borderId="195" xfId="0" applyNumberFormat="1" applyFont="1" applyFill="1" applyBorder="1" applyAlignment="1">
      <alignment horizontal="left" vertical="center" wrapText="1"/>
    </xf>
    <xf numFmtId="49" fontId="41" fillId="6" borderId="16" xfId="0" applyNumberFormat="1" applyFont="1" applyFill="1" applyBorder="1" applyAlignment="1">
      <alignment horizontal="left" vertical="center" wrapText="1"/>
    </xf>
    <xf numFmtId="49" fontId="41" fillId="6" borderId="19" xfId="0" applyNumberFormat="1" applyFont="1" applyFill="1" applyBorder="1" applyAlignment="1">
      <alignment horizontal="left" vertical="center" wrapText="1"/>
    </xf>
    <xf numFmtId="49" fontId="12" fillId="6" borderId="256" xfId="0" applyNumberFormat="1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49" fontId="42" fillId="6" borderId="256" xfId="0" applyNumberFormat="1" applyFont="1" applyFill="1" applyBorder="1" applyAlignment="1">
      <alignment horizontal="center" vertical="center"/>
    </xf>
    <xf numFmtId="0" fontId="13" fillId="0" borderId="23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49" fontId="49" fillId="6" borderId="195" xfId="0" applyNumberFormat="1" applyFont="1" applyFill="1" applyBorder="1" applyAlignment="1">
      <alignment horizontal="center" vertical="center"/>
    </xf>
    <xf numFmtId="49" fontId="49" fillId="6" borderId="19" xfId="0" applyNumberFormat="1" applyFont="1" applyFill="1" applyBorder="1" applyAlignment="1">
      <alignment horizontal="center" vertical="center"/>
    </xf>
    <xf numFmtId="0" fontId="30" fillId="6" borderId="23" xfId="0" applyFont="1" applyFill="1" applyBorder="1" applyAlignment="1">
      <alignment horizontal="left" vertical="center"/>
    </xf>
    <xf numFmtId="0" fontId="30" fillId="6" borderId="16" xfId="0" applyFont="1" applyFill="1" applyBorder="1" applyAlignment="1">
      <alignment horizontal="left" vertical="center"/>
    </xf>
    <xf numFmtId="0" fontId="30" fillId="6" borderId="19" xfId="0" applyFont="1" applyFill="1" applyBorder="1" applyAlignment="1">
      <alignment horizontal="left" vertical="center"/>
    </xf>
    <xf numFmtId="0" fontId="44" fillId="6" borderId="23" xfId="0" applyFont="1" applyFill="1" applyBorder="1" applyAlignment="1">
      <alignment horizontal="center" vertical="center" wrapText="1"/>
    </xf>
    <xf numFmtId="0" fontId="44" fillId="6" borderId="196" xfId="0" applyFont="1" applyFill="1" applyBorder="1" applyAlignment="1">
      <alignment horizontal="center" vertical="center" wrapText="1"/>
    </xf>
    <xf numFmtId="49" fontId="48" fillId="6" borderId="255" xfId="0" applyNumberFormat="1" applyFont="1" applyFill="1" applyBorder="1" applyAlignment="1">
      <alignment horizontal="center" vertical="center"/>
    </xf>
    <xf numFmtId="49" fontId="48" fillId="6" borderId="2" xfId="0" applyNumberFormat="1" applyFont="1" applyFill="1" applyBorder="1" applyAlignment="1">
      <alignment horizontal="center" vertical="center"/>
    </xf>
    <xf numFmtId="0" fontId="50" fillId="6" borderId="86" xfId="0" applyFont="1" applyFill="1" applyBorder="1" applyAlignment="1">
      <alignment horizontal="left" vertical="center"/>
    </xf>
    <xf numFmtId="0" fontId="50" fillId="6" borderId="29" xfId="0" applyFont="1" applyFill="1" applyBorder="1" applyAlignment="1">
      <alignment horizontal="left" vertical="center"/>
    </xf>
    <xf numFmtId="0" fontId="50" fillId="6" borderId="87" xfId="0" applyFont="1" applyFill="1" applyBorder="1" applyAlignment="1">
      <alignment horizontal="left" vertical="center"/>
    </xf>
    <xf numFmtId="0" fontId="45" fillId="6" borderId="1" xfId="0" applyFont="1" applyFill="1" applyBorder="1" applyAlignment="1">
      <alignment horizontal="center" vertical="center" wrapText="1"/>
    </xf>
    <xf numFmtId="0" fontId="45" fillId="6" borderId="46" xfId="0" applyFont="1" applyFill="1" applyBorder="1" applyAlignment="1">
      <alignment horizontal="center" vertical="center" wrapText="1"/>
    </xf>
    <xf numFmtId="0" fontId="45" fillId="6" borderId="103" xfId="0" applyFont="1" applyFill="1" applyBorder="1" applyAlignment="1">
      <alignment horizontal="center" vertical="center" wrapText="1"/>
    </xf>
    <xf numFmtId="0" fontId="45" fillId="6" borderId="267" xfId="0" applyFont="1" applyFill="1" applyBorder="1" applyAlignment="1">
      <alignment horizontal="center" vertical="center" wrapText="1"/>
    </xf>
    <xf numFmtId="0" fontId="44" fillId="6" borderId="282" xfId="0" applyFont="1" applyFill="1" applyBorder="1" applyAlignment="1">
      <alignment horizontal="center" vertical="center" wrapText="1"/>
    </xf>
    <xf numFmtId="0" fontId="44" fillId="6" borderId="281" xfId="0" applyFont="1" applyFill="1" applyBorder="1" applyAlignment="1">
      <alignment horizontal="center" vertical="center" wrapText="1"/>
    </xf>
    <xf numFmtId="0" fontId="44" fillId="6" borderId="277" xfId="0" applyFont="1" applyFill="1" applyBorder="1" applyAlignment="1">
      <alignment horizontal="center" vertical="center" wrapText="1"/>
    </xf>
    <xf numFmtId="0" fontId="44" fillId="6" borderId="8" xfId="0" applyFont="1" applyFill="1" applyBorder="1" applyAlignment="1">
      <alignment horizontal="center" vertical="center" wrapText="1"/>
    </xf>
    <xf numFmtId="0" fontId="44" fillId="6" borderId="79" xfId="0" applyFont="1" applyFill="1" applyBorder="1" applyAlignment="1">
      <alignment horizontal="center" vertical="center" wrapText="1"/>
    </xf>
    <xf numFmtId="0" fontId="44" fillId="6" borderId="85" xfId="0" applyFont="1" applyFill="1" applyBorder="1" applyAlignment="1">
      <alignment horizontal="center" vertical="center" wrapText="1"/>
    </xf>
    <xf numFmtId="0" fontId="44" fillId="6" borderId="119" xfId="0" applyFont="1" applyFill="1" applyBorder="1" applyAlignment="1">
      <alignment horizontal="center" vertical="center" wrapText="1"/>
    </xf>
    <xf numFmtId="0" fontId="44" fillId="6" borderId="198" xfId="0" applyFont="1" applyFill="1" applyBorder="1" applyAlignment="1">
      <alignment horizontal="center" vertical="center" wrapText="1"/>
    </xf>
    <xf numFmtId="0" fontId="44" fillId="6" borderId="287" xfId="0" applyFont="1" applyFill="1" applyBorder="1" applyAlignment="1">
      <alignment horizontal="center" vertical="center" wrapText="1"/>
    </xf>
    <xf numFmtId="0" fontId="44" fillId="6" borderId="278" xfId="0" applyFont="1" applyFill="1" applyBorder="1" applyAlignment="1">
      <alignment horizontal="center" vertical="center" wrapText="1"/>
    </xf>
    <xf numFmtId="0" fontId="44" fillId="6" borderId="279" xfId="0" applyFont="1" applyFill="1" applyBorder="1" applyAlignment="1">
      <alignment horizontal="center" vertical="center" wrapText="1"/>
    </xf>
    <xf numFmtId="0" fontId="30" fillId="6" borderId="258" xfId="0" applyFont="1" applyFill="1" applyBorder="1" applyAlignment="1">
      <alignment horizontal="left"/>
    </xf>
    <xf numFmtId="0" fontId="30" fillId="6" borderId="200" xfId="0" applyFont="1" applyFill="1" applyBorder="1" applyAlignment="1">
      <alignment horizontal="left"/>
    </xf>
    <xf numFmtId="0" fontId="30" fillId="6" borderId="257" xfId="0" applyFont="1" applyFill="1" applyBorder="1" applyAlignment="1">
      <alignment horizontal="left"/>
    </xf>
    <xf numFmtId="0" fontId="44" fillId="6" borderId="200" xfId="0" applyFont="1" applyFill="1" applyBorder="1" applyAlignment="1">
      <alignment horizontal="center" vertical="center" wrapText="1"/>
    </xf>
    <xf numFmtId="0" fontId="44" fillId="6" borderId="257" xfId="0" applyFont="1" applyFill="1" applyBorder="1" applyAlignment="1">
      <alignment horizontal="center" vertical="center" wrapText="1"/>
    </xf>
    <xf numFmtId="0" fontId="44" fillId="6" borderId="258" xfId="0" applyFont="1" applyFill="1" applyBorder="1" applyAlignment="1">
      <alignment horizontal="center" vertical="center" wrapText="1"/>
    </xf>
    <xf numFmtId="0" fontId="44" fillId="6" borderId="259" xfId="0" applyFont="1" applyFill="1" applyBorder="1" applyAlignment="1">
      <alignment horizontal="center" vertical="center" wrapText="1"/>
    </xf>
    <xf numFmtId="0" fontId="44" fillId="6" borderId="260" xfId="0" applyFont="1" applyFill="1" applyBorder="1" applyAlignment="1">
      <alignment horizontal="center" vertical="center" wrapText="1"/>
    </xf>
    <xf numFmtId="0" fontId="44" fillId="6" borderId="201" xfId="0" applyFont="1" applyFill="1" applyBorder="1" applyAlignment="1">
      <alignment horizontal="center" vertical="center" wrapText="1"/>
    </xf>
    <xf numFmtId="0" fontId="44" fillId="6" borderId="237" xfId="0" applyFont="1" applyFill="1" applyBorder="1" applyAlignment="1">
      <alignment horizontal="center" vertical="center" wrapText="1"/>
    </xf>
    <xf numFmtId="0" fontId="44" fillId="6" borderId="238" xfId="0" applyFont="1" applyFill="1" applyBorder="1" applyAlignment="1">
      <alignment horizontal="center" vertical="center" wrapText="1"/>
    </xf>
    <xf numFmtId="0" fontId="30" fillId="6" borderId="275" xfId="0" applyFont="1" applyFill="1" applyBorder="1" applyAlignment="1">
      <alignment horizontal="left" vertical="center" wrapText="1"/>
    </xf>
    <xf numFmtId="0" fontId="30" fillId="6" borderId="276" xfId="0" applyFont="1" applyFill="1" applyBorder="1" applyAlignment="1">
      <alignment horizontal="left" vertical="center" wrapText="1"/>
    </xf>
    <xf numFmtId="0" fontId="30" fillId="6" borderId="277" xfId="0" applyFont="1" applyFill="1" applyBorder="1" applyAlignment="1">
      <alignment horizontal="left" vertical="center" wrapText="1"/>
    </xf>
    <xf numFmtId="0" fontId="44" fillId="6" borderId="276" xfId="0" applyFont="1" applyFill="1" applyBorder="1" applyAlignment="1">
      <alignment horizontal="center" vertical="center" wrapText="1"/>
    </xf>
    <xf numFmtId="0" fontId="44" fillId="6" borderId="275" xfId="0" applyFont="1" applyFill="1" applyBorder="1" applyAlignment="1">
      <alignment horizontal="center" vertical="center" wrapText="1"/>
    </xf>
    <xf numFmtId="0" fontId="44" fillId="6" borderId="280" xfId="0" applyFont="1" applyFill="1" applyBorder="1" applyAlignment="1">
      <alignment horizontal="center" vertical="center" wrapText="1"/>
    </xf>
    <xf numFmtId="0" fontId="8" fillId="6" borderId="74" xfId="0" applyFont="1" applyFill="1" applyBorder="1" applyAlignment="1">
      <alignment horizontal="center" vertical="center" wrapText="1"/>
    </xf>
    <xf numFmtId="0" fontId="8" fillId="6" borderId="192" xfId="0" applyFont="1" applyFill="1" applyBorder="1" applyAlignment="1">
      <alignment horizontal="center" vertical="center" wrapText="1"/>
    </xf>
    <xf numFmtId="0" fontId="44" fillId="6" borderId="78" xfId="0" applyFont="1" applyFill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5" fillId="0" borderId="46" xfId="0" applyFont="1" applyBorder="1" applyAlignment="1">
      <alignment horizontal="center" vertical="center" wrapText="1"/>
    </xf>
    <xf numFmtId="0" fontId="45" fillId="0" borderId="103" xfId="0" applyFont="1" applyBorder="1" applyAlignment="1">
      <alignment horizontal="center" vertical="center" wrapText="1"/>
    </xf>
    <xf numFmtId="0" fontId="45" fillId="0" borderId="267" xfId="0" applyFont="1" applyBorder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0" fontId="52" fillId="0" borderId="46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 wrapText="1"/>
    </xf>
    <xf numFmtId="0" fontId="48" fillId="0" borderId="81" xfId="0" applyFont="1" applyBorder="1" applyAlignment="1">
      <alignment horizontal="center" vertical="center" wrapText="1"/>
    </xf>
    <xf numFmtId="0" fontId="48" fillId="0" borderId="16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0" fontId="48" fillId="0" borderId="19" xfId="0" applyFont="1" applyBorder="1" applyAlignment="1">
      <alignment horizontal="center" vertical="center" wrapText="1"/>
    </xf>
    <xf numFmtId="1" fontId="45" fillId="0" borderId="32" xfId="0" applyNumberFormat="1" applyFont="1" applyBorder="1" applyAlignment="1">
      <alignment horizontal="center" vertical="center" wrapText="1"/>
    </xf>
    <xf numFmtId="0" fontId="45" fillId="0" borderId="36" xfId="0" applyFont="1" applyBorder="1" applyAlignment="1">
      <alignment horizontal="center" vertical="center" wrapText="1"/>
    </xf>
    <xf numFmtId="0" fontId="45" fillId="0" borderId="73" xfId="0" applyFont="1" applyBorder="1" applyAlignment="1">
      <alignment horizontal="center" vertical="center" wrapText="1"/>
    </xf>
    <xf numFmtId="0" fontId="52" fillId="0" borderId="23" xfId="0" applyFont="1" applyBorder="1" applyAlignment="1">
      <alignment horizontal="center" vertical="center" wrapText="1"/>
    </xf>
    <xf numFmtId="0" fontId="52" fillId="0" borderId="47" xfId="0" applyFont="1" applyBorder="1" applyAlignment="1">
      <alignment horizontal="center" vertical="center" wrapText="1"/>
    </xf>
    <xf numFmtId="1" fontId="52" fillId="0" borderId="16" xfId="0" applyNumberFormat="1" applyFont="1" applyBorder="1" applyAlignment="1">
      <alignment horizontal="center" vertical="center" wrapText="1"/>
    </xf>
    <xf numFmtId="1" fontId="45" fillId="0" borderId="72" xfId="0" applyNumberFormat="1" applyFont="1" applyBorder="1" applyAlignment="1">
      <alignment horizontal="center" vertical="center" wrapText="1"/>
    </xf>
    <xf numFmtId="0" fontId="45" fillId="0" borderId="77" xfId="0" applyFont="1" applyBorder="1" applyAlignment="1">
      <alignment horizontal="center" vertical="center" wrapText="1"/>
    </xf>
    <xf numFmtId="1" fontId="45" fillId="0" borderId="104" xfId="0" applyNumberFormat="1" applyFont="1" applyBorder="1" applyAlignment="1">
      <alignment horizontal="center" vertical="center" wrapText="1"/>
    </xf>
    <xf numFmtId="0" fontId="45" fillId="0" borderId="272" xfId="0" applyFont="1" applyBorder="1" applyAlignment="1">
      <alignment horizontal="center" vertical="center" wrapText="1"/>
    </xf>
    <xf numFmtId="1" fontId="45" fillId="0" borderId="36" xfId="0" applyNumberFormat="1" applyFont="1" applyBorder="1" applyAlignment="1">
      <alignment horizontal="center" vertical="center" wrapText="1"/>
    </xf>
    <xf numFmtId="1" fontId="45" fillId="0" borderId="76" xfId="0" applyNumberFormat="1" applyFont="1" applyBorder="1" applyAlignment="1">
      <alignment horizontal="center" vertical="center" wrapText="1"/>
    </xf>
    <xf numFmtId="49" fontId="49" fillId="6" borderId="199" xfId="0" applyNumberFormat="1" applyFont="1" applyFill="1" applyBorder="1" applyAlignment="1">
      <alignment horizontal="center"/>
    </xf>
    <xf numFmtId="49" fontId="49" fillId="6" borderId="257" xfId="0" applyNumberFormat="1" applyFont="1" applyFill="1" applyBorder="1" applyAlignment="1">
      <alignment horizontal="center"/>
    </xf>
    <xf numFmtId="0" fontId="48" fillId="0" borderId="113" xfId="0" applyFont="1" applyBorder="1" applyAlignment="1">
      <alignment horizontal="center" vertical="center" wrapText="1"/>
    </xf>
    <xf numFmtId="0" fontId="48" fillId="0" borderId="106" xfId="0" applyFont="1" applyBorder="1" applyAlignment="1">
      <alignment horizontal="center" vertical="center" wrapText="1"/>
    </xf>
    <xf numFmtId="0" fontId="48" fillId="0" borderId="111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44" fillId="0" borderId="1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45" fillId="0" borderId="112" xfId="0" applyFont="1" applyBorder="1" applyAlignment="1">
      <alignment horizontal="center" vertical="center" wrapText="1"/>
    </xf>
    <xf numFmtId="0" fontId="45" fillId="0" borderId="110" xfId="0" applyFont="1" applyBorder="1" applyAlignment="1">
      <alignment horizontal="center" vertical="center" wrapText="1"/>
    </xf>
    <xf numFmtId="0" fontId="44" fillId="0" borderId="113" xfId="0" applyFont="1" applyBorder="1" applyAlignment="1">
      <alignment horizontal="center" vertical="center" wrapText="1"/>
    </xf>
    <xf numFmtId="0" fontId="44" fillId="0" borderId="268" xfId="0" applyFont="1" applyBorder="1" applyAlignment="1">
      <alignment horizontal="center" vertical="center" wrapText="1"/>
    </xf>
    <xf numFmtId="0" fontId="44" fillId="0" borderId="106" xfId="0" applyFont="1" applyBorder="1" applyAlignment="1">
      <alignment horizontal="center" vertical="center" wrapText="1"/>
    </xf>
    <xf numFmtId="0" fontId="44" fillId="0" borderId="110" xfId="0" applyFont="1" applyBorder="1" applyAlignment="1">
      <alignment horizontal="center" vertical="center" wrapText="1"/>
    </xf>
    <xf numFmtId="0" fontId="44" fillId="0" borderId="109" xfId="0" applyFont="1" applyBorder="1" applyAlignment="1">
      <alignment horizontal="center" vertical="center" wrapText="1"/>
    </xf>
    <xf numFmtId="0" fontId="44" fillId="0" borderId="116" xfId="0" applyFont="1" applyBorder="1" applyAlignment="1">
      <alignment horizontal="center" vertical="center" wrapText="1"/>
    </xf>
    <xf numFmtId="0" fontId="44" fillId="0" borderId="111" xfId="0" applyFont="1" applyBorder="1" applyAlignment="1">
      <alignment horizontal="center" vertical="center" wrapText="1"/>
    </xf>
    <xf numFmtId="0" fontId="44" fillId="0" borderId="43" xfId="0" applyFont="1" applyBorder="1" applyAlignment="1">
      <alignment horizontal="center" vertical="center" wrapText="1"/>
    </xf>
    <xf numFmtId="0" fontId="44" fillId="0" borderId="273" xfId="0" applyFont="1" applyBorder="1" applyAlignment="1">
      <alignment horizontal="center" vertical="center" wrapText="1"/>
    </xf>
    <xf numFmtId="0" fontId="44" fillId="0" borderId="46" xfId="0" applyFont="1" applyBorder="1" applyAlignment="1">
      <alignment horizontal="center" vertical="center" wrapText="1"/>
    </xf>
    <xf numFmtId="0" fontId="44" fillId="0" borderId="103" xfId="0" applyFont="1" applyBorder="1" applyAlignment="1">
      <alignment horizontal="center" vertical="center" wrapText="1"/>
    </xf>
    <xf numFmtId="0" fontId="48" fillId="0" borderId="110" xfId="0" applyFont="1" applyBorder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1" fontId="13" fillId="0" borderId="127" xfId="0" applyNumberFormat="1" applyFont="1" applyBorder="1" applyAlignment="1">
      <alignment horizontal="center" vertical="center" wrapText="1"/>
    </xf>
    <xf numFmtId="1" fontId="13" fillId="0" borderId="104" xfId="0" applyNumberFormat="1" applyFont="1" applyBorder="1" applyAlignment="1">
      <alignment horizontal="center" vertical="center" wrapText="1"/>
    </xf>
    <xf numFmtId="1" fontId="13" fillId="0" borderId="97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5" xfId="0" applyBorder="1" applyAlignment="1">
      <alignment horizontal="center" vertical="center" wrapText="1"/>
    </xf>
    <xf numFmtId="0" fontId="0" fillId="0" borderId="8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" fillId="0" borderId="131" xfId="0" applyFont="1" applyBorder="1" applyAlignment="1">
      <alignment horizontal="center" vertical="center" textRotation="255"/>
    </xf>
    <xf numFmtId="0" fontId="1" fillId="0" borderId="137" xfId="0" applyFont="1" applyBorder="1" applyAlignment="1">
      <alignment horizontal="center" vertical="center" textRotation="255"/>
    </xf>
    <xf numFmtId="0" fontId="1" fillId="0" borderId="142" xfId="0" applyFont="1" applyBorder="1" applyAlignment="1">
      <alignment horizontal="center" vertical="center" textRotation="255"/>
    </xf>
    <xf numFmtId="0" fontId="27" fillId="0" borderId="132" xfId="0" applyFont="1" applyBorder="1" applyAlignment="1">
      <alignment horizontal="center" vertical="center"/>
    </xf>
    <xf numFmtId="0" fontId="27" fillId="0" borderId="133" xfId="0" applyFont="1" applyBorder="1" applyAlignment="1">
      <alignment horizontal="center" vertical="center"/>
    </xf>
    <xf numFmtId="0" fontId="27" fillId="0" borderId="134" xfId="0" applyFont="1" applyBorder="1" applyAlignment="1">
      <alignment horizontal="center" vertical="center"/>
    </xf>
    <xf numFmtId="0" fontId="42" fillId="0" borderId="96" xfId="0" applyFont="1" applyBorder="1" applyAlignment="1">
      <alignment horizontal="center" vertical="center" textRotation="90" wrapText="1"/>
    </xf>
    <xf numFmtId="0" fontId="42" fillId="0" borderId="104" xfId="0" applyFont="1" applyBorder="1" applyAlignment="1">
      <alignment horizontal="center" vertical="center" textRotation="90" wrapText="1"/>
    </xf>
    <xf numFmtId="0" fontId="0" fillId="0" borderId="135" xfId="0" applyBorder="1" applyAlignment="1">
      <alignment horizontal="center" vertical="center" textRotation="90" wrapText="1"/>
    </xf>
    <xf numFmtId="0" fontId="42" fillId="0" borderId="1" xfId="0" applyFont="1" applyBorder="1" applyAlignment="1">
      <alignment horizontal="center" vertical="center" textRotation="90" wrapText="1"/>
    </xf>
    <xf numFmtId="0" fontId="42" fillId="0" borderId="0" xfId="0" applyFont="1" applyAlignment="1">
      <alignment horizontal="center" vertical="center" textRotation="90" wrapText="1"/>
    </xf>
    <xf numFmtId="0" fontId="0" fillId="0" borderId="140" xfId="0" applyBorder="1" applyAlignment="1">
      <alignment horizontal="center" vertical="center" textRotation="90" wrapText="1"/>
    </xf>
    <xf numFmtId="0" fontId="42" fillId="0" borderId="3" xfId="0" applyFont="1" applyBorder="1" applyAlignment="1">
      <alignment horizontal="center" vertical="center" textRotation="90" wrapText="1"/>
    </xf>
    <xf numFmtId="0" fontId="42" fillId="0" borderId="84" xfId="0" applyFont="1" applyBorder="1" applyAlignment="1">
      <alignment horizontal="center" vertical="center" textRotation="90" wrapText="1"/>
    </xf>
    <xf numFmtId="0" fontId="0" fillId="0" borderId="145" xfId="0" applyBorder="1" applyAlignment="1">
      <alignment horizontal="center" vertical="center" textRotation="90" wrapText="1"/>
    </xf>
    <xf numFmtId="0" fontId="42" fillId="0" borderId="136" xfId="0" applyFont="1" applyBorder="1" applyAlignment="1">
      <alignment horizontal="center" vertical="center" textRotation="90" wrapText="1"/>
    </xf>
    <xf numFmtId="0" fontId="0" fillId="0" borderId="141" xfId="0" applyBorder="1" applyAlignment="1">
      <alignment horizontal="center" vertical="center" textRotation="90" wrapText="1"/>
    </xf>
    <xf numFmtId="0" fontId="0" fillId="0" borderId="146" xfId="0" applyBorder="1" applyAlignment="1">
      <alignment horizontal="center" vertical="center" textRotation="90" wrapText="1"/>
    </xf>
    <xf numFmtId="0" fontId="8" fillId="0" borderId="151" xfId="0" applyFont="1" applyBorder="1" applyAlignment="1">
      <alignment horizontal="center" vertical="center" wrapText="1"/>
    </xf>
    <xf numFmtId="0" fontId="8" fillId="0" borderId="152" xfId="0" applyFont="1" applyBorder="1" applyAlignment="1">
      <alignment horizontal="center" vertical="center" wrapText="1"/>
    </xf>
    <xf numFmtId="0" fontId="0" fillId="0" borderId="138" xfId="0" applyBorder="1" applyAlignment="1">
      <alignment horizontal="center" vertical="center" wrapText="1"/>
    </xf>
    <xf numFmtId="0" fontId="8" fillId="0" borderId="139" xfId="0" applyFont="1" applyBorder="1" applyAlignment="1">
      <alignment horizontal="center" vertical="center" wrapText="1"/>
    </xf>
    <xf numFmtId="0" fontId="48" fillId="0" borderId="23" xfId="0" applyFont="1" applyBorder="1" applyAlignment="1">
      <alignment horizontal="center" vertical="center" wrapText="1"/>
    </xf>
    <xf numFmtId="0" fontId="8" fillId="2" borderId="31" xfId="0" applyFont="1" applyFill="1" applyBorder="1" applyAlignment="1" applyProtection="1">
      <alignment horizontal="center" vertical="center" wrapText="1"/>
      <protection locked="0"/>
    </xf>
    <xf numFmtId="0" fontId="8" fillId="2" borderId="32" xfId="0" applyFont="1" applyFill="1" applyBorder="1" applyAlignment="1" applyProtection="1">
      <alignment horizontal="center" vertical="center"/>
      <protection locked="0"/>
    </xf>
    <xf numFmtId="0" fontId="8" fillId="2" borderId="38" xfId="0" applyFont="1" applyFill="1" applyBorder="1" applyAlignment="1" applyProtection="1">
      <alignment horizontal="center" vertical="center"/>
      <protection locked="0"/>
    </xf>
    <xf numFmtId="0" fontId="8" fillId="2" borderId="18" xfId="0" applyFont="1" applyFill="1" applyBorder="1" applyAlignment="1" applyProtection="1">
      <alignment horizontal="center" vertical="center"/>
      <protection locked="0"/>
    </xf>
    <xf numFmtId="0" fontId="8" fillId="2" borderId="54" xfId="0" applyFont="1" applyFill="1" applyBorder="1" applyAlignment="1" applyProtection="1">
      <alignment horizontal="center" vertical="center"/>
      <protection locked="0"/>
    </xf>
    <xf numFmtId="0" fontId="8" fillId="2" borderId="116" xfId="0" applyFont="1" applyFill="1" applyBorder="1" applyAlignment="1" applyProtection="1">
      <alignment horizontal="center" vertical="center"/>
      <protection locked="0"/>
    </xf>
    <xf numFmtId="0" fontId="8" fillId="0" borderId="31" xfId="0" applyFont="1" applyBorder="1" applyAlignment="1" applyProtection="1">
      <alignment horizontal="center" vertical="center" wrapText="1"/>
      <protection locked="0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4" xfId="0" applyFont="1" applyBorder="1" applyAlignment="1" applyProtection="1">
      <alignment horizontal="center" vertical="center" wrapText="1"/>
      <protection locked="0"/>
    </xf>
    <xf numFmtId="0" fontId="8" fillId="0" borderId="38" xfId="0" applyFont="1" applyBorder="1" applyAlignment="1" applyProtection="1">
      <alignment horizontal="center" vertical="center" wrapText="1"/>
      <protection locked="0"/>
    </xf>
    <xf numFmtId="0" fontId="8" fillId="0" borderId="54" xfId="0" applyFont="1" applyBorder="1" applyAlignment="1" applyProtection="1">
      <alignment horizontal="center" vertical="center" wrapText="1"/>
      <protection locked="0"/>
    </xf>
    <xf numFmtId="0" fontId="8" fillId="0" borderId="55" xfId="0" applyFont="1" applyBorder="1" applyAlignment="1" applyProtection="1">
      <alignment horizontal="center" vertical="center" wrapText="1"/>
      <protection locked="0"/>
    </xf>
    <xf numFmtId="0" fontId="8" fillId="0" borderId="56" xfId="0" applyFont="1" applyBorder="1" applyAlignment="1" applyProtection="1">
      <alignment horizontal="center" vertical="center" wrapText="1"/>
      <protection locked="0"/>
    </xf>
    <xf numFmtId="0" fontId="8" fillId="0" borderId="31" xfId="0" applyFont="1" applyBorder="1" applyAlignment="1" applyProtection="1">
      <alignment horizontal="center" vertical="center" textRotation="90" wrapText="1"/>
      <protection locked="0"/>
    </xf>
    <xf numFmtId="0" fontId="8" fillId="0" borderId="34" xfId="0" applyFont="1" applyBorder="1" applyAlignment="1" applyProtection="1">
      <alignment horizontal="center" vertical="center" textRotation="90" wrapText="1"/>
      <protection locked="0"/>
    </xf>
    <xf numFmtId="0" fontId="8" fillId="0" borderId="38" xfId="0" applyFont="1" applyBorder="1" applyAlignment="1" applyProtection="1">
      <alignment horizontal="center" vertical="center" textRotation="90" wrapText="1"/>
      <protection locked="0"/>
    </xf>
    <xf numFmtId="0" fontId="8" fillId="0" borderId="40" xfId="0" applyFont="1" applyBorder="1" applyAlignment="1" applyProtection="1">
      <alignment horizontal="center" vertical="center" textRotation="90" wrapText="1"/>
      <protection locked="0"/>
    </xf>
    <xf numFmtId="0" fontId="8" fillId="0" borderId="54" xfId="0" applyFont="1" applyBorder="1" applyAlignment="1" applyProtection="1">
      <alignment horizontal="center" vertical="center" textRotation="90" wrapText="1"/>
      <protection locked="0"/>
    </xf>
    <xf numFmtId="0" fontId="8" fillId="0" borderId="56" xfId="0" applyFont="1" applyBorder="1" applyAlignment="1" applyProtection="1">
      <alignment horizontal="center" vertical="center" textRotation="90" wrapText="1"/>
      <protection locked="0"/>
    </xf>
    <xf numFmtId="0" fontId="8" fillId="0" borderId="35" xfId="0" applyFont="1" applyBorder="1" applyAlignment="1" applyProtection="1">
      <alignment horizontal="center" vertical="center" textRotation="90"/>
      <protection locked="0"/>
    </xf>
    <xf numFmtId="0" fontId="8" fillId="0" borderId="32" xfId="0" applyFont="1" applyBorder="1" applyAlignment="1" applyProtection="1">
      <alignment horizontal="center" vertical="center" textRotation="90"/>
      <protection locked="0"/>
    </xf>
    <xf numFmtId="0" fontId="8" fillId="0" borderId="17" xfId="0" applyFont="1" applyBorder="1" applyAlignment="1" applyProtection="1">
      <alignment horizontal="center" vertical="center" textRotation="90"/>
      <protection locked="0"/>
    </xf>
    <xf numFmtId="0" fontId="8" fillId="0" borderId="18" xfId="0" applyFont="1" applyBorder="1" applyAlignment="1" applyProtection="1">
      <alignment horizontal="center" vertical="center" textRotation="90"/>
      <protection locked="0"/>
    </xf>
    <xf numFmtId="0" fontId="8" fillId="0" borderId="109" xfId="0" applyFont="1" applyBorder="1" applyAlignment="1" applyProtection="1">
      <alignment horizontal="center" vertical="center" textRotation="90"/>
      <protection locked="0"/>
    </xf>
    <xf numFmtId="0" fontId="8" fillId="0" borderId="116" xfId="0" applyFont="1" applyBorder="1" applyAlignment="1" applyProtection="1">
      <alignment horizontal="center" vertical="center" textRotation="90"/>
      <protection locked="0"/>
    </xf>
    <xf numFmtId="0" fontId="27" fillId="0" borderId="159" xfId="0" applyFont="1" applyBorder="1" applyAlignment="1">
      <alignment horizontal="center" vertical="center" textRotation="90" wrapText="1"/>
    </xf>
    <xf numFmtId="0" fontId="27" fillId="0" borderId="134" xfId="0" applyFont="1" applyBorder="1" applyAlignment="1">
      <alignment horizontal="center" vertical="center" textRotation="90" wrapText="1"/>
    </xf>
    <xf numFmtId="0" fontId="27" fillId="0" borderId="161" xfId="0" applyFont="1" applyBorder="1" applyAlignment="1">
      <alignment horizontal="center" vertical="center" textRotation="90" wrapText="1"/>
    </xf>
    <xf numFmtId="0" fontId="27" fillId="0" borderId="139" xfId="0" applyFont="1" applyBorder="1" applyAlignment="1">
      <alignment horizontal="center" vertical="center" textRotation="90" wrapText="1"/>
    </xf>
    <xf numFmtId="0" fontId="27" fillId="0" borderId="172" xfId="0" applyFont="1" applyBorder="1" applyAlignment="1">
      <alignment horizontal="center" vertical="center" textRotation="90" wrapText="1"/>
    </xf>
    <xf numFmtId="0" fontId="27" fillId="0" borderId="144" xfId="0" applyFont="1" applyBorder="1" applyAlignment="1">
      <alignment horizontal="center" vertical="center" textRotation="90" wrapText="1"/>
    </xf>
    <xf numFmtId="0" fontId="27" fillId="0" borderId="160" xfId="0" applyFont="1" applyBorder="1" applyAlignment="1">
      <alignment horizontal="center" vertical="center" textRotation="90" wrapText="1"/>
    </xf>
    <xf numFmtId="0" fontId="27" fillId="0" borderId="263" xfId="0" applyFont="1" applyBorder="1" applyAlignment="1">
      <alignment horizontal="center" vertical="center" textRotation="90" wrapText="1"/>
    </xf>
    <xf numFmtId="0" fontId="27" fillId="0" borderId="162" xfId="0" applyFont="1" applyBorder="1" applyAlignment="1">
      <alignment horizontal="center" vertical="center" textRotation="90" wrapText="1"/>
    </xf>
    <xf numFmtId="0" fontId="27" fillId="0" borderId="264" xfId="0" applyFont="1" applyBorder="1" applyAlignment="1">
      <alignment horizontal="center" vertical="center" textRotation="90" wrapText="1"/>
    </xf>
    <xf numFmtId="0" fontId="27" fillId="0" borderId="173" xfId="0" applyFont="1" applyBorder="1" applyAlignment="1">
      <alignment horizontal="center" vertical="center" textRotation="90" wrapText="1"/>
    </xf>
    <xf numFmtId="0" fontId="27" fillId="0" borderId="265" xfId="0" applyFont="1" applyBorder="1" applyAlignment="1">
      <alignment horizontal="center" vertical="center" textRotation="90" wrapText="1"/>
    </xf>
    <xf numFmtId="0" fontId="8" fillId="0" borderId="94" xfId="0" applyFont="1" applyBorder="1" applyAlignment="1" applyProtection="1">
      <alignment horizontal="center" vertical="center"/>
      <protection locked="0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8" fillId="0" borderId="98" xfId="0" applyFont="1" applyBorder="1" applyAlignment="1" applyProtection="1">
      <alignment horizontal="center" vertical="center"/>
      <protection locked="0"/>
    </xf>
    <xf numFmtId="0" fontId="8" fillId="0" borderId="95" xfId="0" applyFont="1" applyBorder="1" applyAlignment="1" applyProtection="1">
      <alignment horizontal="center" vertical="center"/>
      <protection locked="0"/>
    </xf>
    <xf numFmtId="0" fontId="27" fillId="0" borderId="164" xfId="0" applyFont="1" applyBorder="1" applyAlignment="1" applyProtection="1">
      <alignment horizontal="left" vertical="center"/>
      <protection locked="0"/>
    </xf>
    <xf numFmtId="0" fontId="27" fillId="0" borderId="165" xfId="0" applyFont="1" applyBorder="1" applyAlignment="1" applyProtection="1">
      <alignment horizontal="left" vertical="center"/>
      <protection locked="0"/>
    </xf>
    <xf numFmtId="0" fontId="8" fillId="0" borderId="136" xfId="0" applyFont="1" applyBorder="1" applyAlignment="1">
      <alignment horizontal="center" vertical="center" textRotation="90" wrapText="1"/>
    </xf>
    <xf numFmtId="0" fontId="0" fillId="0" borderId="97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8" fillId="0" borderId="148" xfId="0" applyFont="1" applyBorder="1" applyAlignment="1">
      <alignment horizontal="center" vertical="center" wrapText="1"/>
    </xf>
    <xf numFmtId="0" fontId="8" fillId="0" borderId="149" xfId="0" applyFont="1" applyBorder="1" applyAlignment="1">
      <alignment horizontal="center" vertical="center" wrapText="1"/>
    </xf>
    <xf numFmtId="0" fontId="0" fillId="0" borderId="132" xfId="0" applyBorder="1" applyAlignment="1">
      <alignment horizontal="center" vertical="center" wrapText="1"/>
    </xf>
    <xf numFmtId="0" fontId="8" fillId="0" borderId="134" xfId="0" applyFont="1" applyBorder="1" applyAlignment="1">
      <alignment horizontal="center" vertical="center" wrapText="1"/>
    </xf>
    <xf numFmtId="0" fontId="9" fillId="0" borderId="134" xfId="0" applyFont="1" applyBorder="1" applyAlignment="1">
      <alignment horizontal="center" vertical="center" wrapText="1"/>
    </xf>
    <xf numFmtId="0" fontId="26" fillId="0" borderId="150" xfId="0" applyFont="1" applyBorder="1" applyAlignment="1">
      <alignment horizontal="center" vertical="center" wrapText="1"/>
    </xf>
    <xf numFmtId="0" fontId="9" fillId="0" borderId="139" xfId="0" applyFont="1" applyBorder="1" applyAlignment="1">
      <alignment horizontal="center" vertical="center" wrapText="1"/>
    </xf>
    <xf numFmtId="0" fontId="26" fillId="0" borderId="153" xfId="0" applyFont="1" applyBorder="1" applyAlignment="1">
      <alignment horizontal="center" vertical="center" wrapText="1"/>
    </xf>
    <xf numFmtId="0" fontId="27" fillId="0" borderId="171" xfId="0" applyFont="1" applyBorder="1" applyAlignment="1" applyProtection="1">
      <alignment horizontal="left" vertical="center"/>
      <protection locked="0"/>
    </xf>
    <xf numFmtId="0" fontId="8" fillId="0" borderId="154" xfId="0" applyFont="1" applyBorder="1" applyAlignment="1">
      <alignment horizontal="center" vertical="center" wrapText="1"/>
    </xf>
    <xf numFmtId="0" fontId="8" fillId="0" borderId="155" xfId="0" applyFont="1" applyBorder="1" applyAlignment="1">
      <alignment horizontal="center" vertical="center" wrapText="1"/>
    </xf>
    <xf numFmtId="0" fontId="0" fillId="0" borderId="143" xfId="0" applyBorder="1" applyAlignment="1">
      <alignment horizontal="center" vertical="center" wrapText="1"/>
    </xf>
    <xf numFmtId="0" fontId="8" fillId="0" borderId="144" xfId="0" applyFont="1" applyBorder="1" applyAlignment="1">
      <alignment horizontal="center" vertical="center" wrapText="1"/>
    </xf>
    <xf numFmtId="0" fontId="9" fillId="0" borderId="144" xfId="0" applyFont="1" applyBorder="1" applyAlignment="1">
      <alignment horizontal="center" vertical="center" wrapText="1"/>
    </xf>
    <xf numFmtId="0" fontId="26" fillId="0" borderId="156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0" fillId="0" borderId="157" xfId="0" applyBorder="1" applyAlignment="1">
      <alignment horizontal="center" vertical="center"/>
    </xf>
    <xf numFmtId="0" fontId="9" fillId="0" borderId="158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11" fillId="0" borderId="290" xfId="0" applyNumberFormat="1" applyFont="1" applyBorder="1" applyAlignment="1" applyProtection="1">
      <alignment horizontal="center" vertical="center" wrapText="1"/>
      <protection locked="0"/>
    </xf>
    <xf numFmtId="0" fontId="0" fillId="0" borderId="68" xfId="0" applyBorder="1"/>
    <xf numFmtId="0" fontId="0" fillId="0" borderId="63" xfId="0" applyBorder="1"/>
    <xf numFmtId="0" fontId="8" fillId="2" borderId="31" xfId="0" applyFont="1" applyFill="1" applyBorder="1" applyAlignment="1" applyProtection="1">
      <alignment horizontal="center" vertical="center" textRotation="90" wrapText="1"/>
      <protection locked="0"/>
    </xf>
    <xf numFmtId="0" fontId="8" fillId="2" borderId="38" xfId="0" applyFont="1" applyFill="1" applyBorder="1" applyAlignment="1" applyProtection="1">
      <alignment horizontal="center" vertical="center" textRotation="90" wrapText="1"/>
      <protection locked="0"/>
    </xf>
    <xf numFmtId="0" fontId="8" fillId="2" borderId="54" xfId="0" applyFont="1" applyFill="1" applyBorder="1" applyAlignment="1" applyProtection="1">
      <alignment horizontal="center" vertical="center" textRotation="90" wrapText="1"/>
      <protection locked="0"/>
    </xf>
    <xf numFmtId="0" fontId="8" fillId="2" borderId="0" xfId="0" applyFont="1" applyFill="1" applyAlignment="1" applyProtection="1">
      <alignment horizontal="center" vertical="center" textRotation="90" wrapText="1"/>
      <protection locked="0"/>
    </xf>
    <xf numFmtId="0" fontId="8" fillId="2" borderId="46" xfId="0" applyFont="1" applyFill="1" applyBorder="1" applyAlignment="1" applyProtection="1">
      <alignment horizontal="center" vertical="center" textRotation="90" wrapText="1"/>
      <protection locked="0"/>
    </xf>
    <xf numFmtId="0" fontId="8" fillId="2" borderId="84" xfId="0" applyFont="1" applyFill="1" applyBorder="1" applyAlignment="1" applyProtection="1">
      <alignment horizontal="center" vertical="center" textRotation="90" wrapText="1"/>
      <protection locked="0"/>
    </xf>
    <xf numFmtId="0" fontId="8" fillId="2" borderId="53" xfId="0" applyFont="1" applyFill="1" applyBorder="1" applyAlignment="1" applyProtection="1">
      <alignment horizontal="center" vertical="center" textRotation="90" wrapText="1"/>
      <protection locked="0"/>
    </xf>
    <xf numFmtId="0" fontId="8" fillId="0" borderId="163" xfId="0" applyFont="1" applyBorder="1" applyAlignment="1" applyProtection="1">
      <alignment horizontal="center" vertical="center"/>
      <protection locked="0"/>
    </xf>
    <xf numFmtId="0" fontId="8" fillId="0" borderId="164" xfId="0" applyFont="1" applyBorder="1" applyAlignment="1" applyProtection="1">
      <alignment horizontal="center" vertical="center"/>
      <protection locked="0"/>
    </xf>
    <xf numFmtId="0" fontId="8" fillId="0" borderId="165" xfId="0" applyFont="1" applyBorder="1" applyAlignment="1" applyProtection="1">
      <alignment horizontal="center" vertical="center"/>
      <protection locked="0"/>
    </xf>
    <xf numFmtId="0" fontId="8" fillId="5" borderId="101" xfId="0" applyFont="1" applyFill="1" applyBorder="1" applyAlignment="1" applyProtection="1">
      <alignment horizontal="center" vertical="center"/>
      <protection locked="0"/>
    </xf>
    <xf numFmtId="0" fontId="8" fillId="5" borderId="100" xfId="0" applyFont="1" applyFill="1" applyBorder="1" applyAlignment="1" applyProtection="1">
      <alignment horizontal="center" vertical="center"/>
      <protection locked="0"/>
    </xf>
    <xf numFmtId="0" fontId="8" fillId="5" borderId="99" xfId="0" applyFont="1" applyFill="1" applyBorder="1" applyAlignment="1" applyProtection="1">
      <alignment horizontal="center" vertical="center"/>
      <protection locked="0"/>
    </xf>
    <xf numFmtId="0" fontId="8" fillId="5" borderId="166" xfId="0" applyFont="1" applyFill="1" applyBorder="1" applyAlignment="1" applyProtection="1">
      <alignment horizontal="center" vertical="center"/>
      <protection locked="0"/>
    </xf>
    <xf numFmtId="0" fontId="8" fillId="5" borderId="164" xfId="0" applyFont="1" applyFill="1" applyBorder="1" applyAlignment="1" applyProtection="1">
      <alignment horizontal="center" vertical="center"/>
      <protection locked="0"/>
    </xf>
    <xf numFmtId="0" fontId="8" fillId="5" borderId="165" xfId="0" applyFont="1" applyFill="1" applyBorder="1" applyAlignment="1" applyProtection="1">
      <alignment horizontal="center" vertical="center"/>
      <protection locked="0"/>
    </xf>
    <xf numFmtId="0" fontId="8" fillId="0" borderId="167" xfId="0" applyFont="1" applyBorder="1" applyAlignment="1" applyProtection="1">
      <alignment horizontal="center" vertical="center"/>
      <protection locked="0"/>
    </xf>
    <xf numFmtId="0" fontId="8" fillId="0" borderId="168" xfId="0" applyFont="1" applyBorder="1" applyAlignment="1" applyProtection="1">
      <alignment horizontal="center" vertical="center"/>
      <protection locked="0"/>
    </xf>
    <xf numFmtId="0" fontId="8" fillId="0" borderId="166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 textRotation="90"/>
      <protection locked="0"/>
    </xf>
    <xf numFmtId="0" fontId="8" fillId="0" borderId="70" xfId="0" applyFont="1" applyBorder="1" applyAlignment="1" applyProtection="1">
      <alignment horizontal="center" vertical="center" textRotation="90"/>
      <protection locked="0"/>
    </xf>
    <xf numFmtId="0" fontId="8" fillId="0" borderId="39" xfId="0" applyFont="1" applyBorder="1" applyAlignment="1" applyProtection="1">
      <alignment horizontal="center" vertical="center" textRotation="90"/>
      <protection locked="0"/>
    </xf>
    <xf numFmtId="0" fontId="8" fillId="0" borderId="55" xfId="0" applyFont="1" applyBorder="1" applyAlignment="1" applyProtection="1">
      <alignment horizontal="center" vertical="center" textRotation="90"/>
      <protection locked="0"/>
    </xf>
    <xf numFmtId="0" fontId="8" fillId="0" borderId="70" xfId="0" applyFont="1" applyBorder="1" applyAlignment="1" applyProtection="1">
      <alignment horizontal="center" vertical="center" textRotation="90" wrapText="1"/>
      <protection locked="0"/>
    </xf>
    <xf numFmtId="0" fontId="8" fillId="0" borderId="39" xfId="0" applyFont="1" applyBorder="1" applyAlignment="1" applyProtection="1">
      <alignment horizontal="center" vertical="center" textRotation="90" wrapText="1"/>
      <protection locked="0"/>
    </xf>
    <xf numFmtId="0" fontId="8" fillId="0" borderId="55" xfId="0" applyFont="1" applyBorder="1" applyAlignment="1" applyProtection="1">
      <alignment horizontal="center" vertical="center" textRotation="90" wrapText="1"/>
      <protection locked="0"/>
    </xf>
    <xf numFmtId="0" fontId="8" fillId="0" borderId="71" xfId="0" applyFont="1" applyBorder="1" applyAlignment="1" applyProtection="1">
      <alignment horizontal="center" vertical="center" textRotation="90" wrapText="1"/>
      <protection locked="0"/>
    </xf>
    <xf numFmtId="0" fontId="42" fillId="5" borderId="169" xfId="0" applyFont="1" applyFill="1" applyBorder="1" applyAlignment="1" applyProtection="1">
      <alignment horizontal="center" vertical="center" wrapText="1"/>
      <protection locked="0"/>
    </xf>
    <xf numFmtId="0" fontId="42" fillId="5" borderId="170" xfId="0" applyFont="1" applyFill="1" applyBorder="1" applyAlignment="1" applyProtection="1">
      <alignment horizontal="center" vertical="center" wrapText="1"/>
      <protection locked="0"/>
    </xf>
    <xf numFmtId="0" fontId="1" fillId="5" borderId="11" xfId="0" applyFont="1" applyFill="1" applyBorder="1" applyAlignment="1" applyProtection="1">
      <alignment horizontal="center" vertical="center"/>
      <protection locked="0"/>
    </xf>
    <xf numFmtId="0" fontId="1" fillId="5" borderId="93" xfId="0" applyFont="1" applyFill="1" applyBorder="1" applyAlignment="1" applyProtection="1">
      <alignment horizontal="center" vertical="center"/>
      <protection locked="0"/>
    </xf>
    <xf numFmtId="0" fontId="1" fillId="5" borderId="10" xfId="0" applyFont="1" applyFill="1" applyBorder="1" applyAlignment="1" applyProtection="1">
      <alignment horizontal="center" vertical="center"/>
      <protection locked="0"/>
    </xf>
    <xf numFmtId="0" fontId="1" fillId="5" borderId="92" xfId="0" applyFont="1" applyFill="1" applyBorder="1" applyAlignment="1" applyProtection="1">
      <alignment horizontal="center" vertical="center"/>
      <protection locked="0"/>
    </xf>
    <xf numFmtId="0" fontId="1" fillId="5" borderId="89" xfId="0" applyFont="1" applyFill="1" applyBorder="1" applyAlignment="1" applyProtection="1">
      <alignment horizontal="center" vertical="center"/>
      <protection locked="0"/>
    </xf>
    <xf numFmtId="0" fontId="1" fillId="5" borderId="121" xfId="0" applyFont="1" applyFill="1" applyBorder="1" applyAlignment="1" applyProtection="1">
      <alignment horizontal="center" vertical="center"/>
      <protection locked="0"/>
    </xf>
    <xf numFmtId="0" fontId="1" fillId="5" borderId="91" xfId="0" applyFont="1" applyFill="1" applyBorder="1" applyAlignment="1" applyProtection="1">
      <alignment horizontal="center" vertical="center"/>
      <protection locked="0"/>
    </xf>
    <xf numFmtId="0" fontId="1" fillId="0" borderId="92" xfId="0" applyFont="1" applyBorder="1" applyAlignment="1" applyProtection="1">
      <alignment horizontal="center" vertical="center"/>
      <protection locked="0"/>
    </xf>
    <xf numFmtId="0" fontId="1" fillId="0" borderId="89" xfId="0" applyFont="1" applyBorder="1" applyAlignment="1" applyProtection="1">
      <alignment horizontal="center" vertical="center"/>
      <protection locked="0"/>
    </xf>
    <xf numFmtId="0" fontId="1" fillId="0" borderId="121" xfId="0" applyFont="1" applyBorder="1" applyAlignment="1" applyProtection="1">
      <alignment horizontal="center" vertical="center"/>
      <protection locked="0"/>
    </xf>
    <xf numFmtId="0" fontId="1" fillId="0" borderId="91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27" fillId="5" borderId="164" xfId="0" applyFont="1" applyFill="1" applyBorder="1" applyAlignment="1" applyProtection="1">
      <alignment horizontal="center" vertical="center"/>
      <protection locked="0"/>
    </xf>
    <xf numFmtId="0" fontId="27" fillId="5" borderId="168" xfId="0" applyFont="1" applyFill="1" applyBorder="1" applyAlignment="1" applyProtection="1">
      <alignment horizontal="center" vertical="center"/>
      <protection locked="0"/>
    </xf>
    <xf numFmtId="0" fontId="27" fillId="5" borderId="164" xfId="0" applyFont="1" applyFill="1" applyBorder="1" applyAlignment="1" applyProtection="1">
      <alignment horizontal="left" vertical="center"/>
      <protection locked="0"/>
    </xf>
    <xf numFmtId="0" fontId="27" fillId="5" borderId="168" xfId="0" applyFont="1" applyFill="1" applyBorder="1" applyAlignment="1" applyProtection="1">
      <alignment horizontal="left" vertical="center"/>
      <protection locked="0"/>
    </xf>
    <xf numFmtId="0" fontId="27" fillId="5" borderId="171" xfId="0" applyFont="1" applyFill="1" applyBorder="1" applyAlignment="1" applyProtection="1">
      <alignment horizontal="left" vertical="center"/>
      <protection locked="0"/>
    </xf>
    <xf numFmtId="0" fontId="27" fillId="5" borderId="165" xfId="0" applyFont="1" applyFill="1" applyBorder="1" applyAlignment="1" applyProtection="1">
      <alignment horizontal="left" vertical="center"/>
      <protection locked="0"/>
    </xf>
    <xf numFmtId="0" fontId="27" fillId="0" borderId="168" xfId="0" applyFont="1" applyBorder="1" applyAlignment="1" applyProtection="1">
      <alignment horizontal="left" vertical="center"/>
      <protection locked="0"/>
    </xf>
    <xf numFmtId="1" fontId="13" fillId="0" borderId="180" xfId="0" applyNumberFormat="1" applyFont="1" applyBorder="1" applyAlignment="1" applyProtection="1">
      <alignment horizontal="left" vertical="center" wrapText="1"/>
      <protection locked="0"/>
    </xf>
    <xf numFmtId="0" fontId="0" fillId="0" borderId="104" xfId="0" applyBorder="1"/>
    <xf numFmtId="0" fontId="0" fillId="0" borderId="97" xfId="0" applyBorder="1"/>
    <xf numFmtId="0" fontId="0" fillId="0" borderId="181" xfId="0" applyBorder="1"/>
    <xf numFmtId="0" fontId="0" fillId="0" borderId="2" xfId="0" applyBorder="1"/>
    <xf numFmtId="0" fontId="0" fillId="0" borderId="291" xfId="0" applyBorder="1"/>
    <xf numFmtId="0" fontId="0" fillId="0" borderId="4" xfId="0" applyBorder="1"/>
    <xf numFmtId="0" fontId="48" fillId="0" borderId="112" xfId="0" applyFont="1" applyBorder="1" applyAlignment="1">
      <alignment horizontal="center" vertical="center" wrapText="1"/>
    </xf>
    <xf numFmtId="49" fontId="11" fillId="0" borderId="288" xfId="0" applyNumberFormat="1" applyFont="1" applyBorder="1" applyAlignment="1" applyProtection="1">
      <alignment horizontal="center" vertical="center" wrapText="1"/>
      <protection locked="0"/>
    </xf>
    <xf numFmtId="49" fontId="11" fillId="0" borderId="289" xfId="0" applyNumberFormat="1" applyFont="1" applyBorder="1" applyAlignment="1" applyProtection="1">
      <alignment horizontal="center" vertical="center" wrapText="1"/>
      <protection locked="0"/>
    </xf>
    <xf numFmtId="49" fontId="11" fillId="0" borderId="122" xfId="0" applyNumberFormat="1" applyFont="1" applyBorder="1" applyAlignment="1" applyProtection="1">
      <alignment horizontal="center" vertical="center" wrapText="1"/>
      <protection locked="0"/>
    </xf>
    <xf numFmtId="49" fontId="13" fillId="0" borderId="1" xfId="0" applyNumberFormat="1" applyFont="1" applyBorder="1" applyAlignment="1" applyProtection="1">
      <alignment horizontal="center" vertical="center" wrapText="1"/>
      <protection locked="0"/>
    </xf>
    <xf numFmtId="49" fontId="13" fillId="0" borderId="0" xfId="0" applyNumberFormat="1" applyFont="1" applyAlignment="1" applyProtection="1">
      <alignment horizontal="center" vertical="center" wrapText="1"/>
      <protection locked="0"/>
    </xf>
    <xf numFmtId="49" fontId="13" fillId="0" borderId="11" xfId="0" applyNumberFormat="1" applyFont="1" applyBorder="1" applyAlignment="1" applyProtection="1">
      <alignment horizontal="center" vertical="center" wrapText="1"/>
      <protection locked="0"/>
    </xf>
    <xf numFmtId="49" fontId="13" fillId="0" borderId="3" xfId="0" applyNumberFormat="1" applyFont="1" applyBorder="1" applyAlignment="1" applyProtection="1">
      <alignment horizontal="center" vertical="center" wrapText="1"/>
      <protection locked="0"/>
    </xf>
    <xf numFmtId="49" fontId="13" fillId="0" borderId="84" xfId="0" applyNumberFormat="1" applyFont="1" applyBorder="1" applyAlignment="1" applyProtection="1">
      <alignment horizontal="center" vertical="center" wrapText="1"/>
      <protection locked="0"/>
    </xf>
    <xf numFmtId="49" fontId="13" fillId="0" borderId="114" xfId="0" applyNumberFormat="1" applyFont="1" applyBorder="1" applyAlignment="1" applyProtection="1">
      <alignment horizontal="center" vertical="center" wrapText="1"/>
      <protection locked="0"/>
    </xf>
    <xf numFmtId="49" fontId="13" fillId="0" borderId="10" xfId="0" applyNumberFormat="1" applyFont="1" applyBorder="1" applyAlignment="1" applyProtection="1">
      <alignment horizontal="center" vertical="center" wrapText="1"/>
      <protection locked="0"/>
    </xf>
    <xf numFmtId="49" fontId="13" fillId="0" borderId="115" xfId="0" applyNumberFormat="1" applyFont="1" applyBorder="1" applyAlignment="1" applyProtection="1">
      <alignment horizontal="center" vertical="center" wrapText="1"/>
      <protection locked="0"/>
    </xf>
    <xf numFmtId="1" fontId="13" fillId="0" borderId="10" xfId="0" applyNumberFormat="1" applyFont="1" applyBorder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3" fillId="0" borderId="115" xfId="0" applyNumberFormat="1" applyFont="1" applyBorder="1" applyAlignment="1">
      <alignment horizontal="center" vertical="center" wrapText="1"/>
    </xf>
    <xf numFmtId="1" fontId="13" fillId="0" borderId="84" xfId="0" applyNumberFormat="1" applyFont="1" applyBorder="1" applyAlignment="1">
      <alignment horizontal="center" vertical="center" wrapText="1"/>
    </xf>
    <xf numFmtId="49" fontId="13" fillId="0" borderId="9" xfId="0" applyNumberFormat="1" applyFont="1" applyBorder="1" applyAlignment="1" applyProtection="1">
      <alignment horizontal="left" vertical="center" wrapText="1"/>
      <protection locked="0"/>
    </xf>
    <xf numFmtId="49" fontId="13" fillId="0" borderId="70" xfId="0" applyNumberFormat="1" applyFont="1" applyBorder="1" applyAlignment="1" applyProtection="1">
      <alignment horizontal="left" vertical="center"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13" fillId="0" borderId="109" xfId="0" applyNumberFormat="1" applyFont="1" applyBorder="1" applyAlignment="1" applyProtection="1">
      <alignment horizontal="left" vertical="center" wrapText="1"/>
      <protection locked="0"/>
    </xf>
    <xf numFmtId="49" fontId="13" fillId="0" borderId="55" xfId="0" applyNumberFormat="1" applyFont="1" applyBorder="1" applyAlignment="1" applyProtection="1">
      <alignment horizontal="left" vertical="center" wrapText="1"/>
      <protection locked="0"/>
    </xf>
    <xf numFmtId="0" fontId="13" fillId="0" borderId="55" xfId="0" applyFont="1" applyBorder="1" applyAlignment="1" applyProtection="1">
      <alignment horizontal="center" vertical="center" wrapText="1"/>
      <protection locked="0"/>
    </xf>
    <xf numFmtId="1" fontId="13" fillId="0" borderId="55" xfId="0" applyNumberFormat="1" applyFont="1" applyBorder="1" applyAlignment="1">
      <alignment horizontal="center" vertical="center" wrapText="1"/>
    </xf>
    <xf numFmtId="1" fontId="13" fillId="0" borderId="116" xfId="0" applyNumberFormat="1" applyFont="1" applyBorder="1" applyAlignment="1">
      <alignment horizontal="center" vertical="center" wrapText="1"/>
    </xf>
    <xf numFmtId="49" fontId="11" fillId="0" borderId="124" xfId="0" applyNumberFormat="1" applyFont="1" applyBorder="1" applyAlignment="1" applyProtection="1">
      <alignment horizontal="center" vertical="center" wrapText="1"/>
      <protection locked="0"/>
    </xf>
    <xf numFmtId="49" fontId="11" fillId="0" borderId="127" xfId="0" applyNumberFormat="1" applyFont="1" applyBorder="1" applyAlignment="1" applyProtection="1">
      <alignment horizontal="center" vertical="center" wrapText="1"/>
      <protection locked="0"/>
    </xf>
    <xf numFmtId="49" fontId="11" fillId="0" borderId="96" xfId="0" applyNumberFormat="1" applyFont="1" applyBorder="1" applyAlignment="1" applyProtection="1">
      <alignment horizontal="center" vertical="center" wrapText="1"/>
      <protection locked="0"/>
    </xf>
    <xf numFmtId="49" fontId="11" fillId="0" borderId="104" xfId="0" applyNumberFormat="1" applyFont="1" applyBorder="1" applyAlignment="1" applyProtection="1">
      <alignment horizontal="center" vertical="center" wrapText="1"/>
      <protection locked="0"/>
    </xf>
    <xf numFmtId="49" fontId="8" fillId="0" borderId="58" xfId="0" applyNumberFormat="1" applyFont="1" applyBorder="1" applyAlignment="1" applyProtection="1">
      <alignment horizontal="center" vertical="center" wrapText="1"/>
      <protection locked="0"/>
    </xf>
    <xf numFmtId="49" fontId="8" fillId="0" borderId="60" xfId="0" applyNumberFormat="1" applyFont="1" applyBorder="1" applyAlignment="1" applyProtection="1">
      <alignment horizontal="center" vertical="center" wrapText="1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8" fillId="0" borderId="60" xfId="0" applyFont="1" applyBorder="1" applyAlignment="1" applyProtection="1">
      <alignment horizontal="center" vertical="center" wrapText="1"/>
      <protection locked="0"/>
    </xf>
    <xf numFmtId="1" fontId="8" fillId="0" borderId="60" xfId="0" applyNumberFormat="1" applyFont="1" applyBorder="1" applyAlignment="1" applyProtection="1">
      <alignment horizontal="center" vertical="center" wrapText="1"/>
      <protection locked="0"/>
    </xf>
    <xf numFmtId="1" fontId="8" fillId="0" borderId="61" xfId="0" applyNumberFormat="1" applyFont="1" applyBorder="1" applyAlignment="1" applyProtection="1">
      <alignment horizontal="center" vertical="center" wrapText="1"/>
      <protection locked="0"/>
    </xf>
    <xf numFmtId="49" fontId="8" fillId="0" borderId="66" xfId="0" applyNumberFormat="1" applyFont="1" applyBorder="1" applyAlignment="1" applyProtection="1">
      <alignment horizontal="center" vertical="center" wrapText="1"/>
      <protection locked="0"/>
    </xf>
    <xf numFmtId="1" fontId="8" fillId="0" borderId="59" xfId="0" applyNumberFormat="1" applyFont="1" applyBorder="1" applyAlignment="1" applyProtection="1">
      <alignment horizontal="center" vertical="center" wrapText="1"/>
      <protection locked="0"/>
    </xf>
    <xf numFmtId="49" fontId="8" fillId="0" borderId="62" xfId="0" applyNumberFormat="1" applyFont="1" applyBorder="1" applyAlignment="1" applyProtection="1">
      <alignment horizontal="center" vertical="center" wrapText="1"/>
      <protection locked="0"/>
    </xf>
    <xf numFmtId="49" fontId="8" fillId="0" borderId="68" xfId="0" applyNumberFormat="1" applyFont="1" applyBorder="1" applyAlignment="1" applyProtection="1">
      <alignment horizontal="center" vertical="center" wrapText="1"/>
      <protection locked="0"/>
    </xf>
    <xf numFmtId="49" fontId="8" fillId="0" borderId="59" xfId="0" applyNumberFormat="1" applyFont="1" applyBorder="1" applyAlignment="1" applyProtection="1">
      <alignment horizontal="center" vertical="center" wrapText="1"/>
      <protection locked="0"/>
    </xf>
    <xf numFmtId="0" fontId="8" fillId="0" borderId="59" xfId="0" applyFont="1" applyBorder="1" applyAlignment="1" applyProtection="1">
      <alignment horizontal="center" vertical="center" wrapText="1"/>
      <protection locked="0"/>
    </xf>
    <xf numFmtId="0" fontId="8" fillId="0" borderId="68" xfId="0" applyFont="1" applyBorder="1" applyAlignment="1" applyProtection="1">
      <alignment horizontal="center" vertical="center" wrapText="1"/>
      <protection locked="0"/>
    </xf>
    <xf numFmtId="0" fontId="13" fillId="0" borderId="70" xfId="0" applyFont="1" applyBorder="1" applyAlignment="1" applyProtection="1">
      <alignment horizontal="center" vertical="center" wrapText="1"/>
      <protection locked="0"/>
    </xf>
    <xf numFmtId="1" fontId="13" fillId="0" borderId="70" xfId="0" applyNumberFormat="1" applyFont="1" applyBorder="1" applyAlignment="1">
      <alignment horizontal="center" vertical="center" wrapText="1"/>
    </xf>
    <xf numFmtId="1" fontId="13" fillId="0" borderId="24" xfId="0" applyNumberFormat="1" applyFont="1" applyBorder="1" applyAlignment="1">
      <alignment horizontal="center" vertical="center" wrapText="1"/>
    </xf>
    <xf numFmtId="49" fontId="13" fillId="0" borderId="96" xfId="0" applyNumberFormat="1" applyFont="1" applyBorder="1" applyAlignment="1" applyProtection="1">
      <alignment horizontal="left" vertical="center" wrapText="1"/>
      <protection locked="0"/>
    </xf>
    <xf numFmtId="49" fontId="13" fillId="0" borderId="104" xfId="0" applyNumberFormat="1" applyFont="1" applyBorder="1" applyAlignment="1" applyProtection="1">
      <alignment horizontal="left" vertical="center" wrapText="1"/>
      <protection locked="0"/>
    </xf>
    <xf numFmtId="49" fontId="13" fillId="0" borderId="124" xfId="0" applyNumberFormat="1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84" xfId="0" applyBorder="1" applyAlignment="1">
      <alignment horizontal="left" vertical="center" wrapText="1"/>
    </xf>
    <xf numFmtId="0" fontId="0" fillId="0" borderId="114" xfId="0" applyBorder="1" applyAlignment="1">
      <alignment horizontal="left" vertical="center" wrapText="1"/>
    </xf>
    <xf numFmtId="0" fontId="13" fillId="0" borderId="127" xfId="0" applyFont="1" applyBorder="1" applyAlignment="1" applyProtection="1">
      <alignment horizontal="center" vertical="center" wrapText="1"/>
      <protection locked="0"/>
    </xf>
    <xf numFmtId="0" fontId="13" fillId="0" borderId="104" xfId="0" applyFont="1" applyBorder="1" applyAlignment="1" applyProtection="1">
      <alignment horizontal="center" vertical="center" wrapText="1"/>
      <protection locked="0"/>
    </xf>
    <xf numFmtId="0" fontId="13" fillId="0" borderId="124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 wrapText="1"/>
    </xf>
    <xf numFmtId="0" fontId="0" fillId="0" borderId="114" xfId="0" applyBorder="1" applyAlignment="1">
      <alignment horizontal="center" vertical="center" wrapText="1"/>
    </xf>
    <xf numFmtId="0" fontId="42" fillId="8" borderId="253" xfId="0" applyFont="1" applyFill="1" applyBorder="1" applyAlignment="1">
      <alignment horizontal="left" vertical="top" wrapText="1"/>
    </xf>
    <xf numFmtId="0" fontId="42" fillId="9" borderId="88" xfId="0" applyFont="1" applyFill="1" applyBorder="1" applyAlignment="1">
      <alignment horizontal="left" vertical="center" wrapText="1"/>
    </xf>
    <xf numFmtId="0" fontId="13" fillId="8" borderId="86" xfId="0" applyFont="1" applyFill="1" applyBorder="1" applyAlignment="1">
      <alignment horizontal="left" vertical="center"/>
    </xf>
    <xf numFmtId="0" fontId="13" fillId="8" borderId="29" xfId="0" applyFont="1" applyFill="1" applyBorder="1" applyAlignment="1">
      <alignment horizontal="left" vertical="center"/>
    </xf>
    <xf numFmtId="0" fontId="13" fillId="8" borderId="87" xfId="0" applyFont="1" applyFill="1" applyBorder="1" applyAlignment="1">
      <alignment horizontal="left" vertical="center"/>
    </xf>
    <xf numFmtId="0" fontId="41" fillId="7" borderId="23" xfId="0" applyFont="1" applyFill="1" applyBorder="1" applyAlignment="1">
      <alignment horizontal="left" vertical="center"/>
    </xf>
    <xf numFmtId="0" fontId="41" fillId="7" borderId="16" xfId="0" applyFont="1" applyFill="1" applyBorder="1" applyAlignment="1">
      <alignment horizontal="left" vertical="center"/>
    </xf>
    <xf numFmtId="0" fontId="41" fillId="7" borderId="19" xfId="0" applyFont="1" applyFill="1" applyBorder="1" applyAlignment="1">
      <alignment horizontal="left" vertical="center"/>
    </xf>
    <xf numFmtId="0" fontId="13" fillId="7" borderId="23" xfId="0" applyFont="1" applyFill="1" applyBorder="1" applyAlignment="1">
      <alignment horizontal="left" vertical="center"/>
    </xf>
    <xf numFmtId="0" fontId="13" fillId="7" borderId="16" xfId="0" applyFont="1" applyFill="1" applyBorder="1" applyAlignment="1">
      <alignment horizontal="left" vertical="center"/>
    </xf>
    <xf numFmtId="0" fontId="13" fillId="7" borderId="19" xfId="0" applyFont="1" applyFill="1" applyBorder="1" applyAlignment="1">
      <alignment horizontal="left" vertical="center"/>
    </xf>
    <xf numFmtId="0" fontId="13" fillId="8" borderId="23" xfId="0" applyFont="1" applyFill="1" applyBorder="1" applyAlignment="1">
      <alignment horizontal="left" vertical="center"/>
    </xf>
    <xf numFmtId="0" fontId="13" fillId="8" borderId="16" xfId="0" applyFont="1" applyFill="1" applyBorder="1" applyAlignment="1">
      <alignment horizontal="left" vertical="center"/>
    </xf>
    <xf numFmtId="0" fontId="13" fillId="8" borderId="19" xfId="0" applyFont="1" applyFill="1" applyBorder="1" applyAlignment="1">
      <alignment horizontal="left" vertical="center"/>
    </xf>
    <xf numFmtId="0" fontId="42" fillId="8" borderId="44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0" fontId="8" fillId="0" borderId="44" xfId="0" applyFont="1" applyFill="1" applyBorder="1" applyAlignment="1" applyProtection="1">
      <alignment horizontal="center" vertical="center" textRotation="90" wrapText="1"/>
      <protection locked="0"/>
    </xf>
    <xf numFmtId="0" fontId="8" fillId="0" borderId="57" xfId="0" applyFont="1" applyFill="1" applyBorder="1" applyAlignment="1" applyProtection="1">
      <alignment horizontal="center" vertical="center" textRotation="90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238124</xdr:rowOff>
    </xdr:from>
    <xdr:to>
      <xdr:col>2</xdr:col>
      <xdr:colOff>415636</xdr:colOff>
      <xdr:row>4</xdr:row>
      <xdr:rowOff>69273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38124"/>
          <a:ext cx="1091045" cy="13724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47"/>
  <sheetViews>
    <sheetView showZeros="0" tabSelected="1" view="pageBreakPreview" topLeftCell="A57" zoomScale="40" zoomScaleNormal="60" zoomScaleSheetLayoutView="40" workbookViewId="0">
      <selection activeCell="BR106" sqref="BR106"/>
    </sheetView>
  </sheetViews>
  <sheetFormatPr defaultRowHeight="15" x14ac:dyDescent="0.25"/>
  <cols>
    <col min="1" max="1" width="4.28515625" style="32" customWidth="1"/>
    <col min="2" max="2" width="5.7109375" style="32" customWidth="1"/>
    <col min="3" max="3" width="6.85546875" customWidth="1"/>
    <col min="4" max="4" width="7.140625" customWidth="1"/>
    <col min="5" max="5" width="6.7109375" customWidth="1"/>
    <col min="6" max="6" width="5.7109375" customWidth="1"/>
    <col min="7" max="7" width="5.85546875" customWidth="1"/>
    <col min="8" max="8" width="6.5703125" customWidth="1"/>
    <col min="9" max="10" width="5.85546875" customWidth="1"/>
    <col min="11" max="11" width="5.140625" customWidth="1"/>
    <col min="12" max="12" width="5.5703125" customWidth="1"/>
    <col min="13" max="14" width="5.28515625" customWidth="1"/>
    <col min="15" max="15" width="6" customWidth="1"/>
    <col min="16" max="16" width="6.28515625" customWidth="1"/>
    <col min="17" max="17" width="5.85546875" customWidth="1"/>
    <col min="18" max="18" width="1" customWidth="1"/>
    <col min="19" max="19" width="24.42578125" customWidth="1"/>
    <col min="20" max="21" width="5.85546875" customWidth="1"/>
    <col min="22" max="22" width="5.140625" customWidth="1"/>
    <col min="23" max="23" width="6.5703125" customWidth="1"/>
    <col min="24" max="25" width="7" customWidth="1"/>
    <col min="26" max="26" width="6.140625" customWidth="1"/>
    <col min="27" max="27" width="6.85546875" customWidth="1"/>
    <col min="28" max="28" width="5.140625" customWidth="1"/>
    <col min="29" max="29" width="5.28515625" customWidth="1"/>
    <col min="30" max="30" width="5.140625" customWidth="1"/>
    <col min="31" max="31" width="5" customWidth="1"/>
    <col min="32" max="32" width="5.28515625" customWidth="1"/>
    <col min="33" max="33" width="5.85546875" customWidth="1"/>
    <col min="34" max="35" width="5" customWidth="1"/>
    <col min="36" max="36" width="6" customWidth="1"/>
    <col min="37" max="37" width="5.28515625" customWidth="1"/>
    <col min="38" max="38" width="5.85546875" style="163" customWidth="1"/>
    <col min="39" max="39" width="5.7109375" style="163" customWidth="1"/>
    <col min="40" max="40" width="5.28515625" style="163" customWidth="1"/>
    <col min="41" max="41" width="5" style="163" customWidth="1"/>
    <col min="42" max="42" width="6.7109375" style="163" customWidth="1"/>
    <col min="43" max="43" width="5.28515625" style="163" customWidth="1"/>
    <col min="44" max="45" width="6.28515625" style="163" customWidth="1"/>
    <col min="46" max="46" width="5.7109375" style="163" customWidth="1"/>
    <col min="47" max="47" width="5.5703125" style="163" customWidth="1"/>
    <col min="48" max="48" width="8.42578125" style="163" customWidth="1"/>
    <col min="49" max="50" width="5.5703125" style="163" customWidth="1"/>
    <col min="51" max="51" width="6.140625" customWidth="1"/>
    <col min="52" max="52" width="6.28515625" customWidth="1"/>
    <col min="53" max="53" width="5" customWidth="1"/>
    <col min="54" max="54" width="7.28515625" customWidth="1"/>
    <col min="55" max="55" width="5.85546875" customWidth="1"/>
    <col min="56" max="56" width="5" customWidth="1"/>
    <col min="57" max="57" width="6.7109375" customWidth="1"/>
    <col min="58" max="58" width="5.85546875" customWidth="1"/>
    <col min="59" max="59" width="5" customWidth="1"/>
    <col min="60" max="60" width="6.85546875" customWidth="1"/>
    <col min="61" max="61" width="5.7109375" customWidth="1"/>
    <col min="62" max="62" width="5.42578125" customWidth="1"/>
    <col min="63" max="63" width="6.85546875" customWidth="1"/>
    <col min="64" max="64" width="6.140625" customWidth="1"/>
    <col min="65" max="65" width="5.140625" customWidth="1"/>
    <col min="66" max="66" width="6.5703125" customWidth="1"/>
    <col min="67" max="67" width="5.42578125" customWidth="1"/>
    <col min="68" max="68" width="5.7109375" customWidth="1"/>
    <col min="69" max="69" width="10.5703125" customWidth="1"/>
    <col min="70" max="70" width="20.140625" customWidth="1"/>
    <col min="71" max="71" width="10.28515625" bestFit="1" customWidth="1"/>
  </cols>
  <sheetData>
    <row r="1" spans="1:74" ht="31.5" x14ac:dyDescent="0.25">
      <c r="A1" s="971" t="s">
        <v>61</v>
      </c>
      <c r="B1" s="972"/>
      <c r="C1" s="972"/>
      <c r="D1" s="972"/>
      <c r="E1" s="972"/>
      <c r="F1" s="972"/>
      <c r="G1" s="972"/>
      <c r="H1" s="972"/>
      <c r="I1" s="972"/>
      <c r="J1" s="972"/>
      <c r="K1" s="972"/>
      <c r="L1" s="972"/>
      <c r="M1" s="972"/>
      <c r="N1" s="972"/>
      <c r="O1" s="972"/>
      <c r="P1" s="972"/>
      <c r="Q1" s="972"/>
      <c r="R1" s="972"/>
      <c r="S1" s="972"/>
      <c r="T1" s="972"/>
      <c r="U1" s="972"/>
      <c r="V1" s="972"/>
      <c r="W1" s="972"/>
      <c r="X1" s="972"/>
      <c r="Y1" s="972"/>
      <c r="Z1" s="972"/>
      <c r="AA1" s="972"/>
      <c r="AB1" s="972"/>
      <c r="AC1" s="972"/>
      <c r="AD1" s="972"/>
      <c r="AE1" s="972"/>
      <c r="AF1" s="972"/>
      <c r="AG1" s="972"/>
      <c r="AH1" s="972"/>
      <c r="AI1" s="972"/>
      <c r="AJ1" s="972"/>
      <c r="AK1" s="972"/>
      <c r="AL1" s="972"/>
      <c r="AM1" s="972"/>
      <c r="AN1" s="972"/>
      <c r="AO1" s="972"/>
      <c r="AP1" s="972"/>
      <c r="AQ1" s="972"/>
      <c r="AR1" s="972"/>
      <c r="AS1" s="972"/>
      <c r="AT1" s="972"/>
      <c r="AU1" s="972"/>
      <c r="AV1" s="972"/>
      <c r="AW1" s="972"/>
      <c r="AX1" s="972"/>
      <c r="AY1" s="972"/>
      <c r="AZ1" s="972"/>
      <c r="BA1" s="972"/>
      <c r="BB1" s="972"/>
      <c r="BC1" s="972"/>
      <c r="BD1" s="972"/>
      <c r="BE1" s="972"/>
      <c r="BF1" s="972"/>
      <c r="BG1" s="972"/>
      <c r="BH1" s="972"/>
      <c r="BI1" s="972"/>
      <c r="BJ1" s="972"/>
      <c r="BK1" s="972"/>
      <c r="BL1" s="972"/>
      <c r="BM1" s="972"/>
      <c r="BN1" s="972"/>
      <c r="BO1" s="972"/>
      <c r="BP1" s="972"/>
      <c r="BQ1" s="972"/>
      <c r="BR1" s="972"/>
    </row>
    <row r="2" spans="1:74" ht="30" x14ac:dyDescent="0.4">
      <c r="A2" s="2"/>
      <c r="B2" s="2"/>
      <c r="C2" s="2"/>
      <c r="D2" s="216" t="s">
        <v>488</v>
      </c>
      <c r="E2" s="217"/>
      <c r="F2" s="217"/>
      <c r="G2" s="217"/>
      <c r="H2" s="217"/>
      <c r="I2" s="217"/>
      <c r="J2" s="2"/>
      <c r="K2" s="218"/>
      <c r="L2" s="2"/>
      <c r="M2" s="2"/>
      <c r="N2" s="2"/>
      <c r="O2" s="2"/>
      <c r="P2" s="1"/>
      <c r="Q2" s="219"/>
      <c r="R2" s="1"/>
      <c r="S2" s="1"/>
      <c r="T2" s="1"/>
      <c r="U2" s="1"/>
      <c r="V2" s="1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  <c r="BA2" s="220"/>
      <c r="BB2" s="220"/>
      <c r="BC2" s="219"/>
      <c r="BD2" s="221"/>
      <c r="BE2" s="3"/>
      <c r="BF2" s="3"/>
      <c r="BG2" s="218"/>
      <c r="BH2" s="218"/>
      <c r="BI2" s="3"/>
      <c r="BJ2" s="218"/>
      <c r="BK2" s="218"/>
      <c r="BL2" s="218"/>
      <c r="BM2" s="218"/>
      <c r="BN2" s="218"/>
      <c r="BO2" s="218"/>
      <c r="BP2" s="218"/>
      <c r="BQ2" s="218"/>
      <c r="BR2" s="3"/>
    </row>
    <row r="3" spans="1:74" ht="33.75" x14ac:dyDescent="0.5">
      <c r="A3" s="222"/>
      <c r="B3" s="2"/>
      <c r="C3" s="2"/>
      <c r="D3" s="568" t="s">
        <v>489</v>
      </c>
      <c r="E3" s="569"/>
      <c r="F3" s="569"/>
      <c r="G3" s="569"/>
      <c r="H3" s="569"/>
      <c r="I3" s="569"/>
      <c r="J3" s="2"/>
      <c r="K3" s="2"/>
      <c r="L3" s="2"/>
      <c r="M3" s="2"/>
      <c r="N3" s="2"/>
      <c r="O3" s="2"/>
      <c r="P3" s="973" t="s">
        <v>62</v>
      </c>
      <c r="Q3" s="974"/>
      <c r="R3" s="974"/>
      <c r="S3" s="974"/>
      <c r="T3" s="974"/>
      <c r="U3" s="974"/>
      <c r="V3" s="974"/>
      <c r="W3" s="974"/>
      <c r="X3" s="974"/>
      <c r="Y3" s="974"/>
      <c r="Z3" s="974"/>
      <c r="AA3" s="974"/>
      <c r="AB3" s="974"/>
      <c r="AC3" s="974"/>
      <c r="AD3" s="974"/>
      <c r="AE3" s="974"/>
      <c r="AF3" s="974"/>
      <c r="AG3" s="974"/>
      <c r="AH3" s="974"/>
      <c r="AI3" s="974"/>
      <c r="AJ3" s="974"/>
      <c r="AK3" s="974"/>
      <c r="AL3" s="974"/>
      <c r="AM3" s="974"/>
      <c r="AN3" s="974"/>
      <c r="AO3" s="974"/>
      <c r="AP3" s="974"/>
      <c r="AQ3" s="974"/>
      <c r="AR3" s="974"/>
      <c r="AS3" s="974"/>
      <c r="AT3" s="974"/>
      <c r="AU3" s="974"/>
      <c r="AV3" s="974"/>
      <c r="AW3" s="974"/>
      <c r="AX3" s="974"/>
      <c r="AY3" s="974"/>
      <c r="AZ3" s="974"/>
      <c r="BA3" s="974"/>
      <c r="BB3" s="974"/>
      <c r="BC3" s="974"/>
      <c r="BD3" s="223"/>
      <c r="BE3" s="3"/>
      <c r="BF3" s="3"/>
      <c r="BG3" s="218"/>
      <c r="BH3" s="218"/>
      <c r="BI3" s="3"/>
      <c r="BJ3" s="218"/>
      <c r="BK3" s="218"/>
      <c r="BL3" s="218"/>
      <c r="BM3" s="218"/>
      <c r="BN3" s="218"/>
      <c r="BO3" s="218"/>
      <c r="BP3" s="218"/>
      <c r="BQ3" s="218"/>
      <c r="BR3" s="3"/>
    </row>
    <row r="4" spans="1:74" ht="28.5" x14ac:dyDescent="0.35">
      <c r="A4" s="222"/>
      <c r="B4" s="2"/>
      <c r="C4" s="2"/>
      <c r="D4" s="568" t="s">
        <v>490</v>
      </c>
      <c r="E4" s="569"/>
      <c r="F4" s="569"/>
      <c r="G4" s="569"/>
      <c r="H4" s="569"/>
      <c r="I4" s="569"/>
      <c r="J4" s="568"/>
      <c r="K4" s="569"/>
      <c r="L4" s="569"/>
      <c r="M4" s="569"/>
      <c r="N4" s="569"/>
      <c r="O4" s="569"/>
      <c r="P4" s="217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5"/>
      <c r="BE4" s="3"/>
      <c r="BF4" s="3"/>
      <c r="BG4" s="226"/>
      <c r="BH4" s="218"/>
      <c r="BI4" s="3"/>
      <c r="BJ4" s="218"/>
      <c r="BK4" s="218"/>
      <c r="BL4" s="218"/>
      <c r="BM4" s="218"/>
      <c r="BN4" s="218"/>
      <c r="BO4" s="218"/>
      <c r="BP4" s="218"/>
      <c r="BQ4" s="218"/>
      <c r="BR4" s="3"/>
    </row>
    <row r="5" spans="1:74" ht="33" x14ac:dyDescent="0.45">
      <c r="A5" s="222"/>
      <c r="B5" s="2"/>
      <c r="C5" s="2"/>
      <c r="D5" s="976" t="s">
        <v>491</v>
      </c>
      <c r="E5" s="976"/>
      <c r="F5" s="976"/>
      <c r="G5" s="976"/>
      <c r="H5" s="976"/>
      <c r="I5" s="976"/>
      <c r="J5" s="976"/>
      <c r="K5" s="218"/>
      <c r="L5" s="2"/>
      <c r="M5" s="2"/>
      <c r="N5" s="2"/>
      <c r="O5" s="2"/>
      <c r="P5" s="225"/>
      <c r="Q5" s="228"/>
      <c r="R5" s="975" t="s">
        <v>71</v>
      </c>
      <c r="S5" s="975"/>
      <c r="T5" s="975"/>
      <c r="U5" s="975"/>
      <c r="V5" s="975"/>
      <c r="W5" s="975"/>
      <c r="X5" s="975"/>
      <c r="Y5" s="975"/>
      <c r="Z5" s="975"/>
      <c r="AA5" s="975"/>
      <c r="AB5" s="975"/>
      <c r="AC5" s="975"/>
      <c r="AD5" s="975"/>
      <c r="AE5" s="975"/>
      <c r="AF5" s="975"/>
      <c r="AG5" s="975"/>
      <c r="AH5" s="975"/>
      <c r="AI5" s="975"/>
      <c r="AJ5" s="975"/>
      <c r="AK5" s="975"/>
      <c r="AL5" s="975"/>
      <c r="AM5" s="975"/>
      <c r="AN5" s="975"/>
      <c r="AO5" s="975"/>
      <c r="AP5" s="975"/>
      <c r="AQ5" s="975"/>
      <c r="AR5" s="975"/>
      <c r="AS5" s="975"/>
      <c r="AT5" s="975"/>
      <c r="AU5" s="975"/>
      <c r="AV5" s="975"/>
      <c r="AW5" s="975"/>
      <c r="AX5" s="975"/>
      <c r="AY5" s="975"/>
      <c r="AZ5" s="975"/>
      <c r="BA5" s="975"/>
      <c r="BB5" s="975"/>
      <c r="BC5" s="975"/>
      <c r="BD5" s="1"/>
      <c r="BE5" s="1"/>
      <c r="BF5" s="1"/>
      <c r="BK5" s="5" t="s">
        <v>63</v>
      </c>
      <c r="BL5" s="229"/>
      <c r="BM5" s="3"/>
      <c r="BN5" s="218"/>
      <c r="BO5" s="218"/>
      <c r="BP5" s="218"/>
      <c r="BQ5" s="218"/>
      <c r="BR5" s="218"/>
      <c r="BS5" s="4"/>
      <c r="BT5" s="4"/>
      <c r="BU5" s="4"/>
      <c r="BV5" s="3"/>
    </row>
    <row r="6" spans="1:74" ht="31.5" customHeight="1" x14ac:dyDescent="0.35">
      <c r="A6" s="222"/>
      <c r="B6" s="2"/>
      <c r="C6" s="2"/>
      <c r="D6" s="970" t="s">
        <v>492</v>
      </c>
      <c r="E6" s="970"/>
      <c r="F6" s="970"/>
      <c r="G6" s="970"/>
      <c r="H6" s="970"/>
      <c r="I6" s="970"/>
      <c r="J6" s="970"/>
      <c r="K6" s="970"/>
      <c r="L6" s="970"/>
      <c r="M6" s="970"/>
      <c r="N6" s="970"/>
      <c r="O6" s="970"/>
      <c r="P6" s="970"/>
      <c r="Q6" s="970"/>
      <c r="R6" s="970"/>
      <c r="S6" s="970"/>
      <c r="T6" s="970"/>
      <c r="U6" s="970"/>
      <c r="V6" s="970"/>
      <c r="W6" s="97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 t="s">
        <v>64</v>
      </c>
      <c r="AN6" s="230"/>
      <c r="AO6" s="230"/>
      <c r="AP6" s="230"/>
      <c r="AQ6" s="230"/>
      <c r="AR6" s="230"/>
      <c r="AS6" s="230"/>
      <c r="AT6" s="230"/>
      <c r="AU6" s="230"/>
      <c r="AV6" s="230"/>
      <c r="AW6" s="230"/>
      <c r="AX6" s="230"/>
      <c r="AY6" s="230"/>
      <c r="AZ6" s="230"/>
      <c r="BA6" s="230"/>
      <c r="BB6" s="230"/>
      <c r="BC6" s="229"/>
      <c r="BD6" s="1"/>
      <c r="BE6" s="1"/>
      <c r="BF6" s="1"/>
      <c r="BK6" s="5" t="s">
        <v>74</v>
      </c>
      <c r="BL6" s="231"/>
      <c r="BM6" s="231"/>
      <c r="BN6" s="231"/>
      <c r="BO6" s="231"/>
      <c r="BP6" s="231"/>
      <c r="BQ6" s="231"/>
      <c r="BR6" s="218"/>
      <c r="BS6" s="4"/>
      <c r="BT6" s="4"/>
      <c r="BU6" s="4"/>
      <c r="BV6" s="3"/>
    </row>
    <row r="7" spans="1:74" ht="31.5" x14ac:dyDescent="0.4">
      <c r="A7" s="22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232"/>
      <c r="R7" s="233"/>
      <c r="S7" s="233"/>
      <c r="T7" s="233"/>
      <c r="U7" s="1"/>
      <c r="W7" s="234"/>
      <c r="X7" s="235" t="s">
        <v>65</v>
      </c>
      <c r="Y7" s="32"/>
      <c r="Z7" s="32"/>
      <c r="AA7" s="32"/>
      <c r="AB7" s="32"/>
      <c r="AD7" s="979" t="s">
        <v>72</v>
      </c>
      <c r="AE7" s="979"/>
      <c r="AF7" s="979"/>
      <c r="AG7" s="979"/>
      <c r="AH7" s="979"/>
      <c r="AI7" s="979"/>
      <c r="AJ7" s="979"/>
      <c r="AK7" s="979"/>
      <c r="AL7" s="979"/>
      <c r="AM7" s="979"/>
      <c r="AN7" s="979"/>
      <c r="AO7" s="979"/>
      <c r="AP7" s="979"/>
      <c r="AQ7" s="979"/>
      <c r="AR7" s="979"/>
      <c r="AS7" s="979"/>
      <c r="AT7" s="979"/>
      <c r="AU7" s="979"/>
      <c r="AV7" s="979"/>
      <c r="AW7" s="979"/>
      <c r="AX7" s="236"/>
      <c r="AY7" s="236"/>
      <c r="AZ7" s="236"/>
      <c r="BA7" s="237"/>
      <c r="BB7" s="237"/>
      <c r="BC7" s="237"/>
      <c r="BD7" s="1"/>
      <c r="BE7" s="1"/>
      <c r="BF7" s="1"/>
      <c r="BK7" s="238"/>
      <c r="BL7" s="229"/>
      <c r="BM7" s="3"/>
      <c r="BN7" s="2"/>
      <c r="BO7" s="2"/>
      <c r="BP7" s="2"/>
      <c r="BQ7" s="2"/>
      <c r="BR7" s="2"/>
      <c r="BS7" s="6"/>
      <c r="BT7" s="6"/>
      <c r="BU7" s="6"/>
      <c r="BV7" s="2"/>
    </row>
    <row r="8" spans="1:74" ht="30" x14ac:dyDescent="0.35">
      <c r="A8" s="22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"/>
      <c r="Q8" s="2"/>
      <c r="R8" s="2"/>
      <c r="S8" s="2"/>
      <c r="T8" s="2"/>
      <c r="U8" s="1"/>
      <c r="V8" s="2"/>
      <c r="W8" s="2"/>
      <c r="X8" s="218"/>
      <c r="Y8" s="2"/>
      <c r="Z8" s="217"/>
      <c r="AA8" s="217"/>
      <c r="AB8" s="217"/>
      <c r="AC8" s="217"/>
      <c r="AD8" s="979" t="s">
        <v>73</v>
      </c>
      <c r="AE8" s="979"/>
      <c r="AF8" s="979"/>
      <c r="AG8" s="979"/>
      <c r="AH8" s="979"/>
      <c r="AI8" s="979"/>
      <c r="AJ8" s="979"/>
      <c r="AK8" s="979"/>
      <c r="AL8" s="979"/>
      <c r="AM8" s="979"/>
      <c r="AN8" s="979"/>
      <c r="AO8" s="979"/>
      <c r="AP8" s="979"/>
      <c r="AQ8" s="979"/>
      <c r="AR8" s="979"/>
      <c r="AS8" s="979"/>
      <c r="AT8" s="979"/>
      <c r="AU8" s="979"/>
      <c r="AV8" s="979"/>
      <c r="AW8" s="979"/>
      <c r="AX8" s="979"/>
      <c r="AY8" s="979"/>
      <c r="AZ8" s="979"/>
      <c r="BA8" s="217"/>
      <c r="BB8" s="217"/>
      <c r="BC8" s="217"/>
      <c r="BD8" s="1"/>
      <c r="BE8" s="1"/>
      <c r="BF8" s="1"/>
      <c r="BK8" s="227" t="s">
        <v>66</v>
      </c>
      <c r="BL8" s="218"/>
      <c r="BM8" s="3"/>
      <c r="BN8" s="218"/>
      <c r="BO8" s="218"/>
      <c r="BP8" s="218"/>
      <c r="BQ8" s="218"/>
      <c r="BR8" s="218"/>
      <c r="BS8" s="4"/>
      <c r="BT8" s="4"/>
      <c r="BU8" s="4"/>
      <c r="BV8" s="3"/>
    </row>
    <row r="9" spans="1:74" ht="30" x14ac:dyDescent="0.35">
      <c r="A9" s="239"/>
      <c r="B9" s="240"/>
      <c r="C9" s="240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39"/>
      <c r="O9" s="239"/>
      <c r="P9" s="241"/>
      <c r="Q9" s="239"/>
      <c r="R9" s="239"/>
      <c r="S9" s="239"/>
      <c r="T9" s="239"/>
      <c r="U9" s="242"/>
      <c r="V9" s="239"/>
      <c r="W9" s="239"/>
      <c r="X9" s="239"/>
      <c r="Y9" s="239"/>
      <c r="Z9" s="239"/>
      <c r="AA9" s="239"/>
      <c r="AB9" s="239"/>
      <c r="AC9" s="239"/>
      <c r="AD9" s="239"/>
      <c r="AE9" s="243"/>
      <c r="AF9" s="239"/>
      <c r="AG9" s="239"/>
      <c r="AH9" s="239"/>
      <c r="AI9" s="242"/>
      <c r="AJ9" s="239"/>
      <c r="AK9" s="239"/>
      <c r="AL9" s="239"/>
      <c r="AM9" s="239"/>
      <c r="AN9" s="239"/>
      <c r="AO9" s="239"/>
      <c r="AP9" s="239"/>
      <c r="AQ9" s="239"/>
      <c r="AR9" s="239"/>
      <c r="AS9" s="239"/>
      <c r="AT9" s="239"/>
      <c r="AU9" s="239"/>
      <c r="AV9" s="239"/>
      <c r="AW9" s="239"/>
      <c r="AX9" s="239"/>
      <c r="AY9" s="239"/>
      <c r="AZ9" s="239"/>
      <c r="BA9" s="239"/>
      <c r="BB9" s="239"/>
      <c r="BC9" s="239"/>
      <c r="BD9" s="239"/>
      <c r="BE9" s="242"/>
      <c r="BF9" s="242"/>
      <c r="BK9" s="244"/>
      <c r="BL9" s="239"/>
      <c r="BM9" s="245"/>
      <c r="BN9" s="7"/>
      <c r="BO9" s="7"/>
      <c r="BP9" s="7"/>
      <c r="BQ9" s="7"/>
      <c r="BR9" s="7"/>
      <c r="BS9" s="8"/>
      <c r="BT9" s="8"/>
      <c r="BU9" s="8"/>
      <c r="BV9" s="7"/>
    </row>
    <row r="10" spans="1:74" ht="27" x14ac:dyDescent="0.35">
      <c r="A10" s="239"/>
      <c r="B10" s="240"/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39"/>
      <c r="O10" s="239"/>
      <c r="P10" s="241"/>
      <c r="Q10" s="977" t="s">
        <v>68</v>
      </c>
      <c r="R10" s="978"/>
      <c r="S10" s="978"/>
      <c r="T10" s="978"/>
      <c r="U10" s="978"/>
      <c r="V10" s="978"/>
      <c r="W10" s="978"/>
      <c r="X10" s="978"/>
      <c r="Y10" s="978"/>
      <c r="Z10" s="978"/>
      <c r="AA10" s="978"/>
      <c r="AB10" s="978"/>
      <c r="AC10" s="978"/>
      <c r="AD10" s="978"/>
      <c r="AE10" s="978"/>
      <c r="AF10" s="978"/>
      <c r="AG10" s="978"/>
      <c r="AH10" s="978"/>
      <c r="AI10" s="978"/>
      <c r="AJ10" s="978"/>
      <c r="AK10" s="978"/>
      <c r="AL10" s="978"/>
      <c r="AM10" s="978"/>
      <c r="AN10" s="978"/>
      <c r="AO10" s="978"/>
      <c r="AP10" s="978"/>
      <c r="AQ10" s="978"/>
      <c r="AR10" s="978"/>
      <c r="AS10" s="978"/>
      <c r="AT10" s="978"/>
      <c r="AU10" s="978"/>
      <c r="AV10" s="978"/>
      <c r="AW10" s="978"/>
      <c r="AX10" s="978"/>
      <c r="AY10" s="978"/>
      <c r="AZ10" s="978"/>
      <c r="BA10" s="978"/>
      <c r="BB10" s="978"/>
      <c r="BC10" s="978"/>
      <c r="BD10" s="239"/>
      <c r="BE10" s="242"/>
      <c r="BF10" s="242"/>
      <c r="BK10" s="5" t="s">
        <v>67</v>
      </c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1" spans="1:74" ht="27" x14ac:dyDescent="0.35">
      <c r="A11" s="239"/>
      <c r="B11" s="240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39"/>
      <c r="O11" s="239"/>
      <c r="P11" s="241"/>
      <c r="Q11" s="246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39"/>
      <c r="BE11" s="242"/>
      <c r="BF11" s="242"/>
      <c r="BG11" s="5"/>
      <c r="BH11" s="239"/>
      <c r="BI11" s="245"/>
      <c r="BJ11" s="7"/>
      <c r="BK11" s="7"/>
      <c r="BL11" s="7"/>
      <c r="BM11" s="7"/>
      <c r="BN11" s="7"/>
      <c r="BO11" s="7"/>
      <c r="BP11" s="7"/>
      <c r="BQ11" s="7"/>
      <c r="BR11" s="7"/>
    </row>
    <row r="12" spans="1:74" s="38" customFormat="1" ht="39" customHeight="1" thickBot="1" x14ac:dyDescent="0.4">
      <c r="B12" s="248" t="s">
        <v>69</v>
      </c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49"/>
      <c r="O12" s="249"/>
      <c r="P12" s="249"/>
      <c r="Q12" s="249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  <c r="AH12" s="250"/>
      <c r="AI12" s="250"/>
      <c r="AJ12" s="250"/>
      <c r="AK12" s="250"/>
      <c r="AL12" s="250"/>
      <c r="AM12" s="250"/>
      <c r="AN12" s="250"/>
      <c r="AO12" s="250"/>
      <c r="AP12" s="250"/>
      <c r="AQ12" s="250"/>
      <c r="AR12" s="250"/>
      <c r="AS12" s="250"/>
      <c r="AT12" s="250"/>
      <c r="AU12" s="250"/>
      <c r="AV12" s="250"/>
      <c r="AW12" s="250"/>
      <c r="AX12" s="250"/>
      <c r="BB12" s="251" t="s">
        <v>70</v>
      </c>
      <c r="BE12" s="252"/>
      <c r="BF12" s="252"/>
      <c r="BG12" s="252"/>
      <c r="BH12" s="252"/>
      <c r="BI12" s="252"/>
      <c r="BJ12" s="252"/>
      <c r="BK12" s="11"/>
      <c r="BL12" s="11"/>
      <c r="BM12" s="11"/>
      <c r="BN12" s="11"/>
      <c r="BO12" s="249"/>
      <c r="BP12" s="253"/>
      <c r="BQ12" s="254"/>
    </row>
    <row r="13" spans="1:74" s="38" customFormat="1" ht="49.5" customHeight="1" thickTop="1" x14ac:dyDescent="0.25">
      <c r="B13" s="1176" t="s">
        <v>0</v>
      </c>
      <c r="C13" s="1179" t="s">
        <v>439</v>
      </c>
      <c r="D13" s="1180"/>
      <c r="E13" s="1180"/>
      <c r="F13" s="1180"/>
      <c r="G13" s="255"/>
      <c r="H13" s="1180" t="s">
        <v>440</v>
      </c>
      <c r="I13" s="1180"/>
      <c r="J13" s="1180"/>
      <c r="K13" s="255"/>
      <c r="L13" s="1180" t="s">
        <v>441</v>
      </c>
      <c r="M13" s="1180"/>
      <c r="N13" s="1180"/>
      <c r="O13" s="1180"/>
      <c r="P13" s="1180" t="s">
        <v>442</v>
      </c>
      <c r="Q13" s="1180"/>
      <c r="R13" s="1180"/>
      <c r="S13" s="1180"/>
      <c r="T13" s="1180"/>
      <c r="U13" s="255"/>
      <c r="V13" s="1180" t="s">
        <v>443</v>
      </c>
      <c r="W13" s="1180"/>
      <c r="X13" s="1180"/>
      <c r="Y13" s="255"/>
      <c r="Z13" s="1180" t="s">
        <v>444</v>
      </c>
      <c r="AA13" s="1180"/>
      <c r="AB13" s="1180"/>
      <c r="AC13" s="255"/>
      <c r="AD13" s="1180" t="s">
        <v>445</v>
      </c>
      <c r="AE13" s="1180"/>
      <c r="AF13" s="1180"/>
      <c r="AG13" s="1180"/>
      <c r="AH13" s="255"/>
      <c r="AI13" s="1180" t="s">
        <v>446</v>
      </c>
      <c r="AJ13" s="1180"/>
      <c r="AK13" s="1180"/>
      <c r="AL13" s="255"/>
      <c r="AM13" s="1180" t="s">
        <v>447</v>
      </c>
      <c r="AN13" s="1180"/>
      <c r="AO13" s="1180"/>
      <c r="AP13" s="1180"/>
      <c r="AQ13" s="1180" t="s">
        <v>448</v>
      </c>
      <c r="AR13" s="1180"/>
      <c r="AS13" s="1180"/>
      <c r="AT13" s="1180"/>
      <c r="AU13" s="255"/>
      <c r="AV13" s="1180" t="s">
        <v>449</v>
      </c>
      <c r="AW13" s="1180"/>
      <c r="AX13" s="1180"/>
      <c r="AY13" s="255"/>
      <c r="AZ13" s="1180" t="s">
        <v>450</v>
      </c>
      <c r="BA13" s="1180"/>
      <c r="BB13" s="1180"/>
      <c r="BC13" s="1181"/>
      <c r="BD13" s="1182" t="s">
        <v>1</v>
      </c>
      <c r="BE13" s="1183"/>
      <c r="BF13" s="1184"/>
      <c r="BG13" s="1191" t="s">
        <v>2</v>
      </c>
      <c r="BH13" s="1184"/>
      <c r="BI13" s="1191" t="s">
        <v>451</v>
      </c>
      <c r="BJ13" s="1184"/>
      <c r="BK13" s="1191" t="s">
        <v>452</v>
      </c>
      <c r="BL13" s="1184"/>
      <c r="BM13" s="1191" t="s">
        <v>453</v>
      </c>
      <c r="BN13" s="1184"/>
      <c r="BO13" s="1243" t="s">
        <v>3</v>
      </c>
      <c r="BP13" s="1244"/>
      <c r="BQ13" s="254"/>
    </row>
    <row r="14" spans="1:74" s="38" customFormat="1" ht="39" customHeight="1" x14ac:dyDescent="0.25">
      <c r="B14" s="1177"/>
      <c r="C14" s="256">
        <v>1</v>
      </c>
      <c r="D14" s="257">
        <v>8</v>
      </c>
      <c r="E14" s="257">
        <v>15</v>
      </c>
      <c r="F14" s="257">
        <v>22</v>
      </c>
      <c r="G14" s="257">
        <v>29</v>
      </c>
      <c r="H14" s="257">
        <v>6</v>
      </c>
      <c r="I14" s="257">
        <v>13</v>
      </c>
      <c r="J14" s="257">
        <v>20</v>
      </c>
      <c r="K14" s="257">
        <v>27</v>
      </c>
      <c r="L14" s="257">
        <v>3</v>
      </c>
      <c r="M14" s="257">
        <v>10</v>
      </c>
      <c r="N14" s="257">
        <v>17</v>
      </c>
      <c r="O14" s="257">
        <v>24</v>
      </c>
      <c r="P14" s="257">
        <v>1</v>
      </c>
      <c r="Q14" s="257">
        <v>8</v>
      </c>
      <c r="R14" s="257">
        <v>15</v>
      </c>
      <c r="S14" s="257"/>
      <c r="T14" s="257">
        <v>22</v>
      </c>
      <c r="U14" s="257">
        <v>29</v>
      </c>
      <c r="V14" s="257">
        <v>5</v>
      </c>
      <c r="W14" s="257">
        <v>12</v>
      </c>
      <c r="X14" s="257">
        <v>19</v>
      </c>
      <c r="Y14" s="257">
        <v>26</v>
      </c>
      <c r="Z14" s="257">
        <v>2</v>
      </c>
      <c r="AA14" s="257">
        <v>9</v>
      </c>
      <c r="AB14" s="257">
        <v>16</v>
      </c>
      <c r="AC14" s="257">
        <v>23</v>
      </c>
      <c r="AD14" s="257">
        <v>2</v>
      </c>
      <c r="AE14" s="257">
        <v>9</v>
      </c>
      <c r="AF14" s="257">
        <v>16</v>
      </c>
      <c r="AG14" s="257">
        <v>23</v>
      </c>
      <c r="AH14" s="257">
        <v>30</v>
      </c>
      <c r="AI14" s="257">
        <v>6</v>
      </c>
      <c r="AJ14" s="257">
        <v>13</v>
      </c>
      <c r="AK14" s="257">
        <v>20</v>
      </c>
      <c r="AL14" s="257">
        <v>27</v>
      </c>
      <c r="AM14" s="257">
        <v>4</v>
      </c>
      <c r="AN14" s="257">
        <v>11</v>
      </c>
      <c r="AO14" s="257">
        <v>18</v>
      </c>
      <c r="AP14" s="257">
        <v>25</v>
      </c>
      <c r="AQ14" s="257">
        <v>1</v>
      </c>
      <c r="AR14" s="257">
        <v>8</v>
      </c>
      <c r="AS14" s="257">
        <v>15</v>
      </c>
      <c r="AT14" s="257">
        <v>22</v>
      </c>
      <c r="AU14" s="257">
        <v>29</v>
      </c>
      <c r="AV14" s="257">
        <v>6</v>
      </c>
      <c r="AW14" s="257">
        <v>13</v>
      </c>
      <c r="AX14" s="257">
        <v>20</v>
      </c>
      <c r="AY14" s="257">
        <v>27</v>
      </c>
      <c r="AZ14" s="257">
        <v>3</v>
      </c>
      <c r="BA14" s="257">
        <v>10</v>
      </c>
      <c r="BB14" s="257">
        <v>17</v>
      </c>
      <c r="BC14" s="258">
        <v>24</v>
      </c>
      <c r="BD14" s="1185"/>
      <c r="BE14" s="1186"/>
      <c r="BF14" s="1187"/>
      <c r="BG14" s="1192"/>
      <c r="BH14" s="1187"/>
      <c r="BI14" s="1192"/>
      <c r="BJ14" s="1187"/>
      <c r="BK14" s="1192"/>
      <c r="BL14" s="1187"/>
      <c r="BM14" s="1192"/>
      <c r="BN14" s="1187"/>
      <c r="BO14" s="1192"/>
      <c r="BP14" s="1245"/>
      <c r="BQ14" s="254"/>
    </row>
    <row r="15" spans="1:74" s="38" customFormat="1" ht="36.75" customHeight="1" x14ac:dyDescent="0.25">
      <c r="B15" s="1177"/>
      <c r="C15" s="256">
        <v>7</v>
      </c>
      <c r="D15" s="257">
        <v>14</v>
      </c>
      <c r="E15" s="257">
        <v>21</v>
      </c>
      <c r="F15" s="257">
        <v>28</v>
      </c>
      <c r="G15" s="257">
        <v>5</v>
      </c>
      <c r="H15" s="257">
        <v>12</v>
      </c>
      <c r="I15" s="257">
        <v>19</v>
      </c>
      <c r="J15" s="257">
        <v>26</v>
      </c>
      <c r="K15" s="257">
        <v>2</v>
      </c>
      <c r="L15" s="257">
        <v>9</v>
      </c>
      <c r="M15" s="257">
        <v>16</v>
      </c>
      <c r="N15" s="257">
        <v>23</v>
      </c>
      <c r="O15" s="257">
        <v>30</v>
      </c>
      <c r="P15" s="257">
        <v>7</v>
      </c>
      <c r="Q15" s="257">
        <v>14</v>
      </c>
      <c r="R15" s="257">
        <v>21</v>
      </c>
      <c r="S15" s="257"/>
      <c r="T15" s="257">
        <v>28</v>
      </c>
      <c r="U15" s="257">
        <v>4</v>
      </c>
      <c r="V15" s="257">
        <v>11</v>
      </c>
      <c r="W15" s="257">
        <v>18</v>
      </c>
      <c r="X15" s="257">
        <v>25</v>
      </c>
      <c r="Y15" s="257">
        <v>1</v>
      </c>
      <c r="Z15" s="257">
        <v>8</v>
      </c>
      <c r="AA15" s="257">
        <v>15</v>
      </c>
      <c r="AB15" s="257">
        <v>22</v>
      </c>
      <c r="AC15" s="257">
        <v>1</v>
      </c>
      <c r="AD15" s="257">
        <v>8</v>
      </c>
      <c r="AE15" s="257">
        <v>15</v>
      </c>
      <c r="AF15" s="257">
        <v>22</v>
      </c>
      <c r="AG15" s="257">
        <v>29</v>
      </c>
      <c r="AH15" s="257">
        <v>5</v>
      </c>
      <c r="AI15" s="257">
        <v>12</v>
      </c>
      <c r="AJ15" s="257">
        <v>19</v>
      </c>
      <c r="AK15" s="257">
        <v>26</v>
      </c>
      <c r="AL15" s="257">
        <v>3</v>
      </c>
      <c r="AM15" s="257">
        <v>10</v>
      </c>
      <c r="AN15" s="257">
        <v>17</v>
      </c>
      <c r="AO15" s="257">
        <v>24</v>
      </c>
      <c r="AP15" s="257">
        <v>31</v>
      </c>
      <c r="AQ15" s="257">
        <v>7</v>
      </c>
      <c r="AR15" s="257">
        <v>14</v>
      </c>
      <c r="AS15" s="257">
        <v>21</v>
      </c>
      <c r="AT15" s="257">
        <v>28</v>
      </c>
      <c r="AU15" s="257">
        <v>5</v>
      </c>
      <c r="AV15" s="257">
        <v>12</v>
      </c>
      <c r="AW15" s="257">
        <v>19</v>
      </c>
      <c r="AX15" s="257">
        <v>26</v>
      </c>
      <c r="AY15" s="257">
        <v>2</v>
      </c>
      <c r="AZ15" s="257">
        <v>9</v>
      </c>
      <c r="BA15" s="257">
        <v>16</v>
      </c>
      <c r="BB15" s="257">
        <v>23</v>
      </c>
      <c r="BC15" s="258">
        <v>31</v>
      </c>
      <c r="BD15" s="1185"/>
      <c r="BE15" s="1186"/>
      <c r="BF15" s="1187"/>
      <c r="BG15" s="1192"/>
      <c r="BH15" s="1187"/>
      <c r="BI15" s="1192"/>
      <c r="BJ15" s="1187"/>
      <c r="BK15" s="1192"/>
      <c r="BL15" s="1187"/>
      <c r="BM15" s="1192"/>
      <c r="BN15" s="1187"/>
      <c r="BO15" s="1192"/>
      <c r="BP15" s="1245"/>
      <c r="BQ15" s="254"/>
    </row>
    <row r="16" spans="1:74" s="38" customFormat="1" ht="35.25" customHeight="1" thickBot="1" x14ac:dyDescent="0.3">
      <c r="B16" s="1178"/>
      <c r="C16" s="259">
        <v>1</v>
      </c>
      <c r="D16" s="260">
        <f t="shared" ref="D16:BC16" si="0">C16+1</f>
        <v>2</v>
      </c>
      <c r="E16" s="260">
        <f t="shared" si="0"/>
        <v>3</v>
      </c>
      <c r="F16" s="260">
        <f t="shared" si="0"/>
        <v>4</v>
      </c>
      <c r="G16" s="260">
        <f t="shared" si="0"/>
        <v>5</v>
      </c>
      <c r="H16" s="260">
        <f t="shared" si="0"/>
        <v>6</v>
      </c>
      <c r="I16" s="260">
        <f t="shared" si="0"/>
        <v>7</v>
      </c>
      <c r="J16" s="260">
        <f t="shared" si="0"/>
        <v>8</v>
      </c>
      <c r="K16" s="260">
        <f t="shared" si="0"/>
        <v>9</v>
      </c>
      <c r="L16" s="260">
        <f t="shared" si="0"/>
        <v>10</v>
      </c>
      <c r="M16" s="260">
        <f t="shared" si="0"/>
        <v>11</v>
      </c>
      <c r="N16" s="260">
        <f t="shared" si="0"/>
        <v>12</v>
      </c>
      <c r="O16" s="260">
        <f t="shared" si="0"/>
        <v>13</v>
      </c>
      <c r="P16" s="260">
        <f t="shared" si="0"/>
        <v>14</v>
      </c>
      <c r="Q16" s="260">
        <f t="shared" si="0"/>
        <v>15</v>
      </c>
      <c r="R16" s="260">
        <f t="shared" si="0"/>
        <v>16</v>
      </c>
      <c r="S16" s="260"/>
      <c r="T16" s="260">
        <f>R16+1</f>
        <v>17</v>
      </c>
      <c r="U16" s="260">
        <f t="shared" si="0"/>
        <v>18</v>
      </c>
      <c r="V16" s="260">
        <f t="shared" si="0"/>
        <v>19</v>
      </c>
      <c r="W16" s="260">
        <f t="shared" si="0"/>
        <v>20</v>
      </c>
      <c r="X16" s="260">
        <f t="shared" si="0"/>
        <v>21</v>
      </c>
      <c r="Y16" s="260">
        <f t="shared" si="0"/>
        <v>22</v>
      </c>
      <c r="Z16" s="260">
        <f t="shared" si="0"/>
        <v>23</v>
      </c>
      <c r="AA16" s="260">
        <f t="shared" si="0"/>
        <v>24</v>
      </c>
      <c r="AB16" s="260">
        <f t="shared" si="0"/>
        <v>25</v>
      </c>
      <c r="AC16" s="260">
        <f t="shared" si="0"/>
        <v>26</v>
      </c>
      <c r="AD16" s="260">
        <f t="shared" si="0"/>
        <v>27</v>
      </c>
      <c r="AE16" s="260">
        <f t="shared" si="0"/>
        <v>28</v>
      </c>
      <c r="AF16" s="260">
        <f t="shared" si="0"/>
        <v>29</v>
      </c>
      <c r="AG16" s="260">
        <f t="shared" si="0"/>
        <v>30</v>
      </c>
      <c r="AH16" s="260">
        <f t="shared" si="0"/>
        <v>31</v>
      </c>
      <c r="AI16" s="260">
        <f t="shared" si="0"/>
        <v>32</v>
      </c>
      <c r="AJ16" s="260">
        <f t="shared" si="0"/>
        <v>33</v>
      </c>
      <c r="AK16" s="260">
        <f t="shared" si="0"/>
        <v>34</v>
      </c>
      <c r="AL16" s="260">
        <f t="shared" si="0"/>
        <v>35</v>
      </c>
      <c r="AM16" s="260">
        <f t="shared" si="0"/>
        <v>36</v>
      </c>
      <c r="AN16" s="260">
        <f t="shared" si="0"/>
        <v>37</v>
      </c>
      <c r="AO16" s="260">
        <f t="shared" si="0"/>
        <v>38</v>
      </c>
      <c r="AP16" s="260">
        <f t="shared" si="0"/>
        <v>39</v>
      </c>
      <c r="AQ16" s="260">
        <f t="shared" si="0"/>
        <v>40</v>
      </c>
      <c r="AR16" s="260">
        <f t="shared" si="0"/>
        <v>41</v>
      </c>
      <c r="AS16" s="260">
        <f t="shared" si="0"/>
        <v>42</v>
      </c>
      <c r="AT16" s="260">
        <f t="shared" si="0"/>
        <v>43</v>
      </c>
      <c r="AU16" s="260">
        <f t="shared" si="0"/>
        <v>44</v>
      </c>
      <c r="AV16" s="260">
        <f t="shared" si="0"/>
        <v>45</v>
      </c>
      <c r="AW16" s="260">
        <f t="shared" si="0"/>
        <v>46</v>
      </c>
      <c r="AX16" s="260">
        <f t="shared" si="0"/>
        <v>47</v>
      </c>
      <c r="AY16" s="260">
        <f t="shared" si="0"/>
        <v>48</v>
      </c>
      <c r="AZ16" s="260">
        <f t="shared" si="0"/>
        <v>49</v>
      </c>
      <c r="BA16" s="260">
        <f t="shared" si="0"/>
        <v>50</v>
      </c>
      <c r="BB16" s="260">
        <f t="shared" si="0"/>
        <v>51</v>
      </c>
      <c r="BC16" s="261">
        <f t="shared" si="0"/>
        <v>52</v>
      </c>
      <c r="BD16" s="1188"/>
      <c r="BE16" s="1189"/>
      <c r="BF16" s="1190"/>
      <c r="BG16" s="1193"/>
      <c r="BH16" s="1190"/>
      <c r="BI16" s="1193"/>
      <c r="BJ16" s="1190"/>
      <c r="BK16" s="1193"/>
      <c r="BL16" s="1190"/>
      <c r="BM16" s="1193"/>
      <c r="BN16" s="1190"/>
      <c r="BO16" s="1193"/>
      <c r="BP16" s="1246"/>
      <c r="BQ16" s="254"/>
    </row>
    <row r="17" spans="1:70" s="38" customFormat="1" ht="27" customHeight="1" thickTop="1" x14ac:dyDescent="0.3">
      <c r="B17" s="262" t="s">
        <v>4</v>
      </c>
      <c r="C17" s="263"/>
      <c r="D17" s="264"/>
      <c r="E17"/>
      <c r="F17" s="264" t="s">
        <v>5</v>
      </c>
      <c r="G17" s="264"/>
      <c r="H17" s="264"/>
      <c r="I17" s="264"/>
      <c r="J17" s="264"/>
      <c r="K17" s="264"/>
      <c r="L17" s="265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  <c r="X17" s="264" t="s">
        <v>5</v>
      </c>
      <c r="Y17" s="264" t="s">
        <v>5</v>
      </c>
      <c r="Z17" s="264"/>
      <c r="AA17" s="264"/>
      <c r="AB17" s="264"/>
      <c r="AC17" s="264"/>
      <c r="AD17" s="264"/>
      <c r="AE17" s="264"/>
      <c r="AF17" s="264"/>
      <c r="AG17" s="264"/>
      <c r="AH17" s="264"/>
      <c r="AI17" s="264"/>
      <c r="AJ17" s="265"/>
      <c r="AK17" s="264"/>
      <c r="AL17" s="264"/>
      <c r="AM17" s="264"/>
      <c r="AN17" s="264"/>
      <c r="AO17" s="264"/>
      <c r="AP17" s="264"/>
      <c r="AQ17" s="264" t="s">
        <v>5</v>
      </c>
      <c r="AR17" s="264" t="s">
        <v>5</v>
      </c>
      <c r="AS17" s="266"/>
      <c r="AT17" s="266"/>
      <c r="AU17" s="266"/>
      <c r="AV17" s="264"/>
      <c r="AW17" s="264"/>
      <c r="AX17" s="264"/>
      <c r="AY17" s="267"/>
      <c r="AZ17" s="264"/>
      <c r="BA17" s="264"/>
      <c r="BB17" s="264"/>
      <c r="BC17" s="268"/>
      <c r="BD17" s="1247">
        <v>5</v>
      </c>
      <c r="BE17" s="1248"/>
      <c r="BF17" s="1249"/>
      <c r="BG17" s="1250"/>
      <c r="BH17" s="1249"/>
      <c r="BI17" s="1250"/>
      <c r="BJ17" s="1249"/>
      <c r="BK17" s="1250"/>
      <c r="BL17" s="1249"/>
      <c r="BM17" s="1250"/>
      <c r="BN17" s="1249"/>
      <c r="BO17" s="1251">
        <f>SUM(BD17:BN17)</f>
        <v>5</v>
      </c>
      <c r="BP17" s="1252"/>
      <c r="BQ17" s="254"/>
    </row>
    <row r="18" spans="1:70" s="38" customFormat="1" ht="24.75" customHeight="1" x14ac:dyDescent="0.25">
      <c r="B18" s="269" t="s">
        <v>6</v>
      </c>
      <c r="C18" s="270"/>
      <c r="D18" s="271"/>
      <c r="E18" s="271"/>
      <c r="F18" s="271"/>
      <c r="G18" s="271"/>
      <c r="H18" s="271"/>
      <c r="I18" s="272"/>
      <c r="J18" s="273"/>
      <c r="K18" s="271"/>
      <c r="L18" s="274"/>
      <c r="M18" s="271"/>
      <c r="N18" s="271"/>
      <c r="O18" s="271" t="s">
        <v>5</v>
      </c>
      <c r="P18" s="271" t="s">
        <v>5</v>
      </c>
      <c r="Q18" s="271" t="s">
        <v>5</v>
      </c>
      <c r="R18" s="271"/>
      <c r="S18" s="271"/>
      <c r="T18" s="271"/>
      <c r="U18" s="271"/>
      <c r="V18" s="271"/>
      <c r="W18" s="271"/>
      <c r="X18" s="271"/>
      <c r="Y18" s="271"/>
      <c r="Z18" s="271"/>
      <c r="AA18" s="271"/>
      <c r="AB18" s="271"/>
      <c r="AC18" s="271"/>
      <c r="AD18" s="271"/>
      <c r="AE18" s="271"/>
      <c r="AF18" s="271" t="s">
        <v>5</v>
      </c>
      <c r="AG18" s="271" t="s">
        <v>5</v>
      </c>
      <c r="AH18" s="271" t="s">
        <v>5</v>
      </c>
      <c r="AI18" s="271"/>
      <c r="AJ18" s="274"/>
      <c r="AK18" s="271"/>
      <c r="AL18" s="271"/>
      <c r="AM18" s="271"/>
      <c r="AN18" s="271"/>
      <c r="AO18" s="271"/>
      <c r="AP18" s="271"/>
      <c r="AQ18" s="271"/>
      <c r="AR18" s="271"/>
      <c r="AS18" s="271"/>
      <c r="AT18" s="271"/>
      <c r="AU18" s="271"/>
      <c r="AV18" s="271"/>
      <c r="AW18" s="271"/>
      <c r="AX18" s="271"/>
      <c r="AY18" s="275"/>
      <c r="AZ18" s="275"/>
      <c r="BA18" s="275"/>
      <c r="BB18" s="275"/>
      <c r="BC18" s="276"/>
      <c r="BD18" s="1194">
        <v>6</v>
      </c>
      <c r="BE18" s="1195"/>
      <c r="BF18" s="1196"/>
      <c r="BG18" s="1197"/>
      <c r="BH18" s="1196"/>
      <c r="BI18" s="1197"/>
      <c r="BJ18" s="1196"/>
      <c r="BK18" s="1197"/>
      <c r="BL18" s="1196"/>
      <c r="BM18" s="1197"/>
      <c r="BN18" s="1196"/>
      <c r="BO18" s="1253">
        <f>SUM(BD18:BN18)</f>
        <v>6</v>
      </c>
      <c r="BP18" s="1254"/>
      <c r="BQ18" s="254"/>
    </row>
    <row r="19" spans="1:70" s="38" customFormat="1" ht="26.25" customHeight="1" x14ac:dyDescent="0.25">
      <c r="B19" s="269" t="s">
        <v>7</v>
      </c>
      <c r="C19" s="270"/>
      <c r="D19" s="271"/>
      <c r="E19" s="271"/>
      <c r="F19" s="271"/>
      <c r="G19" s="271"/>
      <c r="H19" s="271"/>
      <c r="I19" s="271"/>
      <c r="J19" s="271"/>
      <c r="K19" s="271"/>
      <c r="L19" s="274"/>
      <c r="M19" s="271"/>
      <c r="N19" s="271"/>
      <c r="O19" s="271"/>
      <c r="P19" s="271"/>
      <c r="Q19" s="271"/>
      <c r="R19" s="271"/>
      <c r="S19" s="271"/>
      <c r="T19" s="271"/>
      <c r="U19" s="271"/>
      <c r="V19" s="271" t="s">
        <v>5</v>
      </c>
      <c r="W19" s="271" t="s">
        <v>5</v>
      </c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  <c r="AJ19" s="274"/>
      <c r="AK19" s="271"/>
      <c r="AL19" s="271"/>
      <c r="AM19" s="271"/>
      <c r="AN19" s="271" t="s">
        <v>5</v>
      </c>
      <c r="AO19" s="271" t="s">
        <v>5</v>
      </c>
      <c r="AP19" s="271" t="s">
        <v>5</v>
      </c>
      <c r="AQ19" s="271"/>
      <c r="AR19" s="271"/>
      <c r="AS19" s="271"/>
      <c r="AT19" s="271"/>
      <c r="AU19" s="271"/>
      <c r="AV19" s="271"/>
      <c r="AW19" s="271"/>
      <c r="AX19" s="271"/>
      <c r="AY19" s="271"/>
      <c r="AZ19" s="271"/>
      <c r="BA19" s="271"/>
      <c r="BB19" s="271"/>
      <c r="BC19" s="277"/>
      <c r="BD19" s="1194">
        <v>5</v>
      </c>
      <c r="BE19" s="1195"/>
      <c r="BF19" s="1196"/>
      <c r="BG19" s="1197"/>
      <c r="BH19" s="1196"/>
      <c r="BI19" s="1197"/>
      <c r="BJ19" s="1196"/>
      <c r="BK19" s="1197"/>
      <c r="BL19" s="1196"/>
      <c r="BM19" s="1197"/>
      <c r="BN19" s="1196"/>
      <c r="BO19" s="1253">
        <f>SUM(BD19:BN19)</f>
        <v>5</v>
      </c>
      <c r="BP19" s="1254"/>
      <c r="BQ19" s="254"/>
    </row>
    <row r="20" spans="1:70" s="38" customFormat="1" ht="29.25" customHeight="1" x14ac:dyDescent="0.25">
      <c r="B20" s="269" t="s">
        <v>8</v>
      </c>
      <c r="C20" s="278"/>
      <c r="D20" s="279"/>
      <c r="E20" s="279"/>
      <c r="F20" s="279"/>
      <c r="G20" s="279"/>
      <c r="H20" s="279"/>
      <c r="I20" s="279"/>
      <c r="J20" s="279"/>
      <c r="K20" s="279"/>
      <c r="L20" s="280"/>
      <c r="M20" s="279"/>
      <c r="N20" s="279"/>
      <c r="O20" s="279"/>
      <c r="P20" s="279"/>
      <c r="Q20" s="279"/>
      <c r="R20" s="279"/>
      <c r="S20" s="279"/>
      <c r="T20" s="279"/>
      <c r="U20" s="279"/>
      <c r="V20" s="281" t="s">
        <v>5</v>
      </c>
      <c r="W20" s="281" t="s">
        <v>5</v>
      </c>
      <c r="X20" s="281"/>
      <c r="Y20" s="282"/>
      <c r="Z20" s="283" t="s">
        <v>9</v>
      </c>
      <c r="AA20" s="283" t="s">
        <v>9</v>
      </c>
      <c r="AB20" s="281" t="s">
        <v>10</v>
      </c>
      <c r="AC20" s="281" t="s">
        <v>10</v>
      </c>
      <c r="AD20" s="281"/>
      <c r="AE20" s="281"/>
      <c r="AF20" s="281"/>
      <c r="AG20" s="281"/>
      <c r="AH20" s="281"/>
      <c r="AI20" s="281"/>
      <c r="AJ20" s="281"/>
      <c r="AK20" s="281"/>
      <c r="AL20" s="281"/>
      <c r="AM20"/>
      <c r="AN20" s="281" t="s">
        <v>5</v>
      </c>
      <c r="AO20" s="281" t="s">
        <v>5</v>
      </c>
      <c r="AP20" s="281"/>
      <c r="AQ20" s="281"/>
      <c r="AR20" s="281"/>
      <c r="AS20" s="281"/>
      <c r="AT20" s="281"/>
      <c r="AU20" s="279"/>
      <c r="AV20" s="279"/>
      <c r="AW20" s="279"/>
      <c r="AX20" s="279"/>
      <c r="AY20" s="279"/>
      <c r="AZ20" s="279"/>
      <c r="BA20" s="279"/>
      <c r="BB20" s="279"/>
      <c r="BC20" s="284"/>
      <c r="BD20" s="1194">
        <v>4</v>
      </c>
      <c r="BE20" s="1195"/>
      <c r="BF20" s="1196"/>
      <c r="BG20" s="1197">
        <v>2</v>
      </c>
      <c r="BH20" s="1196"/>
      <c r="BI20" s="1197">
        <v>2</v>
      </c>
      <c r="BJ20" s="1196"/>
      <c r="BK20" s="1197"/>
      <c r="BL20" s="1196"/>
      <c r="BM20" s="1197"/>
      <c r="BN20" s="1196"/>
      <c r="BO20" s="1253">
        <f>SUM(BD20:BN20)</f>
        <v>8</v>
      </c>
      <c r="BP20" s="1254"/>
      <c r="BQ20" s="254"/>
    </row>
    <row r="21" spans="1:70" s="38" customFormat="1" ht="27" customHeight="1" thickBot="1" x14ac:dyDescent="0.3">
      <c r="B21" s="285" t="s">
        <v>11</v>
      </c>
      <c r="C21" s="286"/>
      <c r="D21" s="287"/>
      <c r="E21" s="287"/>
      <c r="F21" s="287"/>
      <c r="G21" s="287"/>
      <c r="H21" s="287"/>
      <c r="I21" s="287"/>
      <c r="J21" s="287" t="s">
        <v>5</v>
      </c>
      <c r="K21" s="287" t="s">
        <v>5</v>
      </c>
      <c r="L21" s="287" t="s">
        <v>5</v>
      </c>
      <c r="M21" s="288"/>
      <c r="N21" s="288"/>
      <c r="O21" s="288"/>
      <c r="P21" s="287"/>
      <c r="Q21" s="287"/>
      <c r="R21" s="287"/>
      <c r="S21" s="287"/>
      <c r="T21" s="287" t="s">
        <v>10</v>
      </c>
      <c r="U21" s="287" t="s">
        <v>10</v>
      </c>
      <c r="V21" s="288" t="s">
        <v>10</v>
      </c>
      <c r="W21" s="288" t="s">
        <v>10</v>
      </c>
      <c r="X21" s="288" t="s">
        <v>10</v>
      </c>
      <c r="Y21" s="288" t="s">
        <v>10</v>
      </c>
      <c r="Z21" s="288" t="s">
        <v>10</v>
      </c>
      <c r="AA21" s="288" t="s">
        <v>10</v>
      </c>
      <c r="AB21" s="288" t="s">
        <v>10</v>
      </c>
      <c r="AC21" s="288" t="s">
        <v>10</v>
      </c>
      <c r="AD21" s="288" t="s">
        <v>5</v>
      </c>
      <c r="AE21" s="288" t="s">
        <v>5</v>
      </c>
      <c r="AF21" s="288"/>
      <c r="AG21" s="288"/>
      <c r="AH21" s="289" t="s">
        <v>64</v>
      </c>
      <c r="AI21" s="290" t="s">
        <v>12</v>
      </c>
      <c r="AJ21" s="289" t="s">
        <v>13</v>
      </c>
      <c r="AK21" s="289" t="s">
        <v>13</v>
      </c>
      <c r="AL21" s="289" t="s">
        <v>13</v>
      </c>
      <c r="AM21" s="289" t="s">
        <v>13</v>
      </c>
      <c r="AN21" s="289" t="s">
        <v>13</v>
      </c>
      <c r="AO21" s="289" t="s">
        <v>13</v>
      </c>
      <c r="AP21" s="289" t="s">
        <v>13</v>
      </c>
      <c r="AQ21" s="289" t="s">
        <v>13</v>
      </c>
      <c r="AR21" s="289" t="s">
        <v>13</v>
      </c>
      <c r="AS21" s="289" t="s">
        <v>13</v>
      </c>
      <c r="AT21" s="290" t="s">
        <v>12</v>
      </c>
      <c r="AU21" s="291"/>
      <c r="AV21" s="291"/>
      <c r="AW21" s="291"/>
      <c r="AX21" s="287"/>
      <c r="AY21" s="287"/>
      <c r="AZ21" s="287"/>
      <c r="BA21" s="287"/>
      <c r="BB21" s="287"/>
      <c r="BC21" s="292"/>
      <c r="BD21" s="1256">
        <v>5</v>
      </c>
      <c r="BE21" s="1257"/>
      <c r="BF21" s="1258"/>
      <c r="BG21" s="1259"/>
      <c r="BH21" s="1258"/>
      <c r="BI21" s="1259">
        <v>10</v>
      </c>
      <c r="BJ21" s="1258"/>
      <c r="BK21" s="1259">
        <v>10</v>
      </c>
      <c r="BL21" s="1258"/>
      <c r="BM21" s="1259">
        <v>2</v>
      </c>
      <c r="BN21" s="1258"/>
      <c r="BO21" s="1260">
        <f>SUM(BD21:BN21)</f>
        <v>27</v>
      </c>
      <c r="BP21" s="1261"/>
      <c r="BQ21" s="254"/>
    </row>
    <row r="22" spans="1:70" s="13" customFormat="1" ht="24.75" thickTop="1" thickBot="1" x14ac:dyDescent="0.35">
      <c r="A22" s="293"/>
      <c r="B22" s="293"/>
      <c r="C22" s="294"/>
      <c r="D22" s="294"/>
      <c r="E22" s="294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/>
      <c r="AB22" s="294"/>
      <c r="AC22" s="294"/>
      <c r="AD22" s="294"/>
      <c r="AE22" s="294"/>
      <c r="AF22" s="294"/>
      <c r="AG22" s="295"/>
      <c r="AH22" s="295"/>
      <c r="AI22" s="295"/>
      <c r="AJ22" s="295"/>
      <c r="AK22" s="295"/>
      <c r="AL22" s="295"/>
      <c r="AM22" s="295"/>
      <c r="AN22" s="295"/>
      <c r="AO22" s="295"/>
      <c r="AP22" s="295"/>
      <c r="AQ22" s="295"/>
      <c r="AR22" s="294"/>
      <c r="AS22" s="294"/>
      <c r="AT22" s="294"/>
      <c r="AU22" s="294"/>
      <c r="AV22" s="294"/>
      <c r="AW22" s="294"/>
      <c r="AX22" s="294"/>
      <c r="AY22" s="294"/>
      <c r="AZ22" s="294"/>
      <c r="BA22" s="294"/>
      <c r="BB22" s="294"/>
      <c r="BD22" s="1262">
        <f>SUM(BD17:BE21)</f>
        <v>25</v>
      </c>
      <c r="BE22" s="1263"/>
      <c r="BF22" s="1264"/>
      <c r="BG22" s="1265">
        <f>SUM(BG17:BH21)</f>
        <v>2</v>
      </c>
      <c r="BH22" s="1264"/>
      <c r="BI22" s="1265">
        <f>SUM(BI17:BJ21)</f>
        <v>12</v>
      </c>
      <c r="BJ22" s="1264"/>
      <c r="BK22" s="1265">
        <f>SUM(BK17:BL21)</f>
        <v>10</v>
      </c>
      <c r="BL22" s="1264"/>
      <c r="BM22" s="1265">
        <f>SUM(BM17:BN21)</f>
        <v>2</v>
      </c>
      <c r="BN22" s="1264"/>
      <c r="BO22" s="1265">
        <f>SUM(BO17:BP21)</f>
        <v>51</v>
      </c>
      <c r="BP22" s="1266"/>
      <c r="BQ22" s="254"/>
    </row>
    <row r="23" spans="1:70" s="13" customFormat="1" ht="24" thickTop="1" x14ac:dyDescent="0.35">
      <c r="A23" s="293"/>
      <c r="B23" s="293"/>
      <c r="C23" s="296" t="s">
        <v>14</v>
      </c>
      <c r="D23" s="297"/>
      <c r="E23" s="298"/>
      <c r="F23" s="298"/>
      <c r="G23" s="298"/>
      <c r="H23" s="297"/>
      <c r="I23" s="299"/>
      <c r="J23" s="300" t="s">
        <v>15</v>
      </c>
      <c r="K23" s="296" t="s">
        <v>16</v>
      </c>
      <c r="L23" s="296"/>
      <c r="M23" s="296"/>
      <c r="N23" s="296"/>
      <c r="O23" s="296"/>
      <c r="P23" s="296"/>
      <c r="Q23" s="296"/>
      <c r="R23" s="296"/>
      <c r="S23" s="296"/>
      <c r="T23" s="161"/>
      <c r="U23" s="161"/>
      <c r="V23" s="301"/>
      <c r="W23" s="301"/>
      <c r="X23" s="301"/>
      <c r="Y23" s="301"/>
      <c r="Z23" s="301"/>
      <c r="AA23" s="301"/>
      <c r="AB23" s="301"/>
      <c r="AC23" s="301"/>
      <c r="AD23" s="301"/>
      <c r="AE23" s="283" t="s">
        <v>9</v>
      </c>
      <c r="AF23" s="300" t="s">
        <v>15</v>
      </c>
      <c r="AG23" s="296" t="s">
        <v>17</v>
      </c>
      <c r="AH23" s="161"/>
      <c r="AI23" s="301"/>
      <c r="AJ23" s="301"/>
      <c r="AK23" s="301"/>
      <c r="AL23" s="296"/>
      <c r="AM23" s="296"/>
      <c r="AN23" s="302"/>
      <c r="AO23" s="301"/>
      <c r="AP23" s="301"/>
      <c r="AQ23" s="301"/>
      <c r="AR23" s="161"/>
      <c r="AS23" s="283" t="s">
        <v>13</v>
      </c>
      <c r="AT23" s="300" t="s">
        <v>15</v>
      </c>
      <c r="AU23" s="296" t="s">
        <v>18</v>
      </c>
      <c r="AV23" s="161"/>
      <c r="AW23" s="161"/>
      <c r="AX23" s="161"/>
      <c r="AY23" s="161"/>
      <c r="AZ23" s="161"/>
      <c r="BA23" s="161"/>
      <c r="BB23" s="296"/>
      <c r="BC23" s="296"/>
      <c r="BD23" s="296"/>
      <c r="BE23" s="303"/>
      <c r="BF23" s="298"/>
      <c r="BG23" s="298"/>
      <c r="BH23" s="298"/>
      <c r="BI23" s="293"/>
      <c r="BJ23" s="293"/>
      <c r="BK23" s="293"/>
      <c r="BL23" s="293"/>
      <c r="BM23" s="293"/>
      <c r="BN23" s="293"/>
      <c r="BO23" s="304"/>
      <c r="BP23" s="253"/>
      <c r="BQ23" s="254"/>
    </row>
    <row r="24" spans="1:70" s="38" customFormat="1" ht="23.25" x14ac:dyDescent="0.25">
      <c r="C24" s="305"/>
      <c r="D24" s="306"/>
      <c r="E24" s="305"/>
      <c r="F24" s="305"/>
      <c r="G24" s="305"/>
      <c r="H24" s="305"/>
      <c r="I24" s="296"/>
      <c r="J24" s="296"/>
      <c r="K24" s="296"/>
      <c r="L24" s="296"/>
      <c r="M24" s="296"/>
      <c r="N24" s="296"/>
      <c r="O24" s="296"/>
      <c r="P24" s="296"/>
      <c r="Q24" s="296"/>
      <c r="R24" s="296"/>
      <c r="S24" s="296"/>
      <c r="T24" s="296"/>
      <c r="U24" s="296"/>
      <c r="V24" s="296"/>
      <c r="W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  <c r="AH24" s="296"/>
      <c r="AI24" s="296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296"/>
      <c r="BD24" s="296"/>
      <c r="BE24" s="303"/>
      <c r="BF24" s="305"/>
      <c r="BG24" s="305"/>
      <c r="BH24" s="305"/>
      <c r="BO24" s="306"/>
      <c r="BP24" s="253"/>
      <c r="BQ24" s="254"/>
    </row>
    <row r="25" spans="1:70" s="13" customFormat="1" ht="23.25" x14ac:dyDescent="0.35">
      <c r="A25" s="293"/>
      <c r="B25" s="293"/>
      <c r="C25" s="298"/>
      <c r="D25" s="298"/>
      <c r="E25" s="298"/>
      <c r="F25" s="298"/>
      <c r="G25" s="298"/>
      <c r="H25" s="297"/>
      <c r="I25" s="307" t="s">
        <v>5</v>
      </c>
      <c r="J25" s="300" t="s">
        <v>15</v>
      </c>
      <c r="K25" s="296" t="s">
        <v>454</v>
      </c>
      <c r="L25" s="296"/>
      <c r="M25" s="296"/>
      <c r="N25" s="296"/>
      <c r="O25" s="296"/>
      <c r="P25" s="296"/>
      <c r="Q25" s="296"/>
      <c r="R25" s="296"/>
      <c r="S25" s="296"/>
      <c r="T25" s="161"/>
      <c r="U25" s="161"/>
      <c r="V25" s="301"/>
      <c r="W25" s="301"/>
      <c r="X25" s="301"/>
      <c r="Y25" s="301"/>
      <c r="Z25" s="301"/>
      <c r="AA25" s="301"/>
      <c r="AB25" s="301"/>
      <c r="AC25" s="301"/>
      <c r="AD25" s="301"/>
      <c r="AE25" s="307" t="s">
        <v>10</v>
      </c>
      <c r="AF25" s="300" t="s">
        <v>15</v>
      </c>
      <c r="AG25" s="296" t="s">
        <v>19</v>
      </c>
      <c r="AH25" s="161"/>
      <c r="AI25" s="301"/>
      <c r="AJ25" s="301"/>
      <c r="AK25" s="301"/>
      <c r="AL25" s="296"/>
      <c r="AM25" s="296"/>
      <c r="AN25" s="302"/>
      <c r="AO25" s="301"/>
      <c r="AP25" s="301"/>
      <c r="AQ25" s="301"/>
      <c r="AR25" s="302"/>
      <c r="AS25" s="283" t="s">
        <v>12</v>
      </c>
      <c r="AT25" s="300" t="s">
        <v>15</v>
      </c>
      <c r="AU25" s="296" t="s">
        <v>20</v>
      </c>
      <c r="AV25" s="302"/>
      <c r="AW25" s="302"/>
      <c r="AX25" s="302"/>
      <c r="AY25" s="302"/>
      <c r="AZ25" s="302"/>
      <c r="BA25" s="302"/>
      <c r="BB25" s="296"/>
      <c r="BC25" s="296"/>
      <c r="BD25" s="296"/>
      <c r="BE25" s="303"/>
      <c r="BF25" s="298"/>
      <c r="BG25" s="298"/>
      <c r="BH25" s="298"/>
      <c r="BI25" s="293"/>
      <c r="BJ25" s="293"/>
      <c r="BK25" s="293"/>
      <c r="BL25" s="293"/>
      <c r="BM25" s="293"/>
      <c r="BN25" s="293"/>
      <c r="BO25" s="304"/>
      <c r="BP25" s="253"/>
      <c r="BQ25" s="254"/>
    </row>
    <row r="26" spans="1:70" s="13" customFormat="1" ht="33" customHeight="1" x14ac:dyDescent="0.35">
      <c r="A26" s="293"/>
      <c r="B26" s="293"/>
      <c r="C26" s="298"/>
      <c r="D26" s="298"/>
      <c r="E26" s="298"/>
      <c r="F26" s="298"/>
      <c r="G26" s="298"/>
      <c r="H26" s="297"/>
      <c r="I26" s="308"/>
      <c r="J26" s="300"/>
      <c r="K26" s="296"/>
      <c r="L26" s="296"/>
      <c r="M26" s="296"/>
      <c r="N26" s="296"/>
      <c r="O26" s="296"/>
      <c r="P26" s="296"/>
      <c r="Q26" s="296"/>
      <c r="R26" s="296"/>
      <c r="S26" s="296"/>
      <c r="T26" s="161"/>
      <c r="U26" s="161"/>
      <c r="V26" s="301"/>
      <c r="W26" s="301"/>
      <c r="X26" s="301"/>
      <c r="Y26" s="301"/>
      <c r="Z26" s="301"/>
      <c r="AA26" s="301"/>
      <c r="AB26" s="301"/>
      <c r="AC26" s="301"/>
      <c r="AD26" s="301"/>
      <c r="AE26" s="308"/>
      <c r="AF26" s="300"/>
      <c r="AG26" s="296"/>
      <c r="AH26" s="161"/>
      <c r="AI26" s="301"/>
      <c r="AJ26" s="301"/>
      <c r="AK26" s="301"/>
      <c r="AL26" s="296"/>
      <c r="AM26" s="296"/>
      <c r="AN26" s="302"/>
      <c r="AO26" s="301"/>
      <c r="AP26" s="301"/>
      <c r="AQ26" s="301"/>
      <c r="AR26" s="302"/>
      <c r="AS26" s="309"/>
      <c r="AT26" s="300"/>
      <c r="AU26" s="296"/>
      <c r="AV26" s="302"/>
      <c r="AW26" s="302"/>
      <c r="AX26" s="302"/>
      <c r="AY26" s="302"/>
      <c r="AZ26" s="302"/>
      <c r="BA26" s="302"/>
      <c r="BB26" s="296"/>
      <c r="BC26" s="296"/>
      <c r="BD26" s="296"/>
      <c r="BE26" s="303"/>
      <c r="BF26" s="298"/>
      <c r="BG26" s="298"/>
      <c r="BH26" s="298"/>
      <c r="BI26" s="293"/>
      <c r="BJ26" s="293"/>
      <c r="BK26" s="293"/>
      <c r="BL26" s="293"/>
      <c r="BM26" s="293"/>
      <c r="BN26" s="293"/>
      <c r="BO26" s="304"/>
      <c r="BP26" s="253"/>
      <c r="BQ26" s="254"/>
    </row>
    <row r="27" spans="1:70" s="13" customFormat="1" ht="29.25" thickBot="1" x14ac:dyDescent="0.5">
      <c r="A27" s="751" t="s">
        <v>21</v>
      </c>
      <c r="B27" s="751"/>
      <c r="C27" s="751"/>
      <c r="D27" s="751"/>
      <c r="E27" s="751"/>
      <c r="F27" s="751"/>
      <c r="G27" s="751"/>
      <c r="H27" s="751"/>
      <c r="I27" s="751"/>
      <c r="J27" s="751"/>
      <c r="K27" s="751"/>
      <c r="L27" s="751"/>
      <c r="M27" s="751"/>
      <c r="N27" s="751"/>
      <c r="O27" s="751"/>
      <c r="P27" s="751"/>
      <c r="Q27" s="751"/>
      <c r="R27" s="751"/>
      <c r="S27" s="751"/>
      <c r="T27" s="751"/>
      <c r="U27" s="751"/>
      <c r="V27" s="751"/>
      <c r="W27" s="751"/>
      <c r="X27" s="751"/>
      <c r="Y27" s="751"/>
      <c r="Z27" s="751"/>
      <c r="AA27" s="751"/>
      <c r="AB27" s="751"/>
      <c r="AC27" s="751"/>
      <c r="AD27" s="751"/>
      <c r="AE27" s="751"/>
      <c r="AF27" s="751"/>
      <c r="AG27" s="751"/>
      <c r="AH27" s="751"/>
      <c r="AI27" s="751"/>
      <c r="AJ27" s="751"/>
      <c r="AK27" s="751"/>
      <c r="AL27" s="751"/>
      <c r="AM27" s="751"/>
      <c r="AN27" s="751"/>
      <c r="AO27" s="751"/>
      <c r="AP27" s="751"/>
      <c r="AQ27" s="751"/>
      <c r="AR27" s="751"/>
      <c r="AS27" s="751"/>
      <c r="AT27" s="751"/>
      <c r="AU27" s="751"/>
      <c r="AV27" s="751"/>
      <c r="AW27" s="751"/>
      <c r="AX27" s="751"/>
      <c r="AY27" s="751"/>
      <c r="AZ27" s="751"/>
      <c r="BA27" s="751"/>
      <c r="BB27" s="751"/>
      <c r="BC27" s="751"/>
      <c r="BD27" s="751"/>
      <c r="BE27" s="751"/>
      <c r="BF27" s="751"/>
      <c r="BG27" s="751"/>
      <c r="BH27" s="751"/>
      <c r="BI27" s="751"/>
      <c r="BJ27" s="751"/>
      <c r="BK27" s="751"/>
      <c r="BL27" s="751"/>
      <c r="BM27" s="751"/>
      <c r="BN27" s="751"/>
      <c r="BO27" s="751"/>
      <c r="BP27" s="751"/>
      <c r="BQ27" s="752"/>
      <c r="BR27" s="753"/>
    </row>
    <row r="28" spans="1:70" s="1" customFormat="1" ht="29.25" customHeight="1" thickTop="1" x14ac:dyDescent="0.25">
      <c r="A28" s="1199" t="s">
        <v>22</v>
      </c>
      <c r="B28" s="1200"/>
      <c r="C28" s="1205" t="s">
        <v>23</v>
      </c>
      <c r="D28" s="1206"/>
      <c r="E28" s="1206"/>
      <c r="F28" s="1206"/>
      <c r="G28" s="1206"/>
      <c r="H28" s="1206"/>
      <c r="I28" s="1206"/>
      <c r="J28" s="1206"/>
      <c r="K28" s="1206"/>
      <c r="L28" s="1206"/>
      <c r="M28" s="1206"/>
      <c r="N28" s="1206"/>
      <c r="O28" s="1206"/>
      <c r="P28" s="1206"/>
      <c r="Q28" s="1206"/>
      <c r="R28" s="1207"/>
      <c r="S28" s="565" t="s">
        <v>495</v>
      </c>
      <c r="T28" s="1212" t="s">
        <v>24</v>
      </c>
      <c r="U28" s="1213"/>
      <c r="V28" s="1218" t="s">
        <v>25</v>
      </c>
      <c r="W28" s="1219"/>
      <c r="X28" s="1224" t="s">
        <v>455</v>
      </c>
      <c r="Y28" s="1225"/>
      <c r="Z28" s="1230" t="s">
        <v>456</v>
      </c>
      <c r="AA28" s="1231"/>
      <c r="AB28" s="1236" t="s">
        <v>457</v>
      </c>
      <c r="AC28" s="1237"/>
      <c r="AD28" s="1237"/>
      <c r="AE28" s="1237"/>
      <c r="AF28" s="1237"/>
      <c r="AG28" s="1237"/>
      <c r="AH28" s="1237"/>
      <c r="AI28" s="1237"/>
      <c r="AJ28" s="1237"/>
      <c r="AK28" s="1238"/>
      <c r="AL28" s="1239" t="s">
        <v>26</v>
      </c>
      <c r="AM28" s="1236"/>
      <c r="AN28" s="1236"/>
      <c r="AO28" s="1236"/>
      <c r="AP28" s="1236"/>
      <c r="AQ28" s="1236"/>
      <c r="AR28" s="1236"/>
      <c r="AS28" s="1236"/>
      <c r="AT28" s="1236"/>
      <c r="AU28" s="1236"/>
      <c r="AV28" s="1236"/>
      <c r="AW28" s="1236"/>
      <c r="AX28" s="1236"/>
      <c r="AY28" s="1236"/>
      <c r="AZ28" s="1236"/>
      <c r="BA28" s="1236"/>
      <c r="BB28" s="1236"/>
      <c r="BC28" s="1236"/>
      <c r="BD28" s="1236"/>
      <c r="BE28" s="1236"/>
      <c r="BF28" s="1236"/>
      <c r="BG28" s="1236"/>
      <c r="BH28" s="1236"/>
      <c r="BI28" s="1236"/>
      <c r="BJ28" s="1236"/>
      <c r="BK28" s="1236"/>
      <c r="BL28" s="1236"/>
      <c r="BM28" s="1236"/>
      <c r="BN28" s="1236"/>
      <c r="BO28" s="1236"/>
      <c r="BP28" s="1240"/>
      <c r="BQ28" s="1270" t="s">
        <v>27</v>
      </c>
      <c r="BR28" s="1404" t="s">
        <v>499</v>
      </c>
    </row>
    <row r="29" spans="1:70" s="1" customFormat="1" ht="27" customHeight="1" x14ac:dyDescent="0.25">
      <c r="A29" s="1201"/>
      <c r="B29" s="1202"/>
      <c r="C29" s="1208"/>
      <c r="D29" s="992"/>
      <c r="E29" s="992"/>
      <c r="F29" s="992"/>
      <c r="G29" s="992"/>
      <c r="H29" s="992"/>
      <c r="I29" s="992"/>
      <c r="J29" s="992"/>
      <c r="K29" s="992"/>
      <c r="L29" s="992"/>
      <c r="M29" s="992"/>
      <c r="N29" s="992"/>
      <c r="O29" s="992"/>
      <c r="P29" s="992"/>
      <c r="Q29" s="992"/>
      <c r="R29" s="993"/>
      <c r="S29" s="566"/>
      <c r="T29" s="1214"/>
      <c r="U29" s="1215"/>
      <c r="V29" s="1220"/>
      <c r="W29" s="1221"/>
      <c r="X29" s="1226"/>
      <c r="Y29" s="1227"/>
      <c r="Z29" s="1232"/>
      <c r="AA29" s="1233"/>
      <c r="AB29" s="1273" t="s">
        <v>29</v>
      </c>
      <c r="AC29" s="1274"/>
      <c r="AD29" s="1277" t="s">
        <v>30</v>
      </c>
      <c r="AE29" s="1278"/>
      <c r="AF29" s="1278"/>
      <c r="AG29" s="1278"/>
      <c r="AH29" s="1278"/>
      <c r="AI29" s="1278"/>
      <c r="AJ29" s="1278"/>
      <c r="AK29" s="1279"/>
      <c r="AL29" s="1280" t="s">
        <v>31</v>
      </c>
      <c r="AM29" s="1281"/>
      <c r="AN29" s="1281"/>
      <c r="AO29" s="1281"/>
      <c r="AP29" s="1281"/>
      <c r="AQ29" s="1281"/>
      <c r="AR29" s="1282"/>
      <c r="AS29" s="1283" t="s">
        <v>32</v>
      </c>
      <c r="AT29" s="1284"/>
      <c r="AU29" s="1284"/>
      <c r="AV29" s="1284"/>
      <c r="AW29" s="1284"/>
      <c r="AX29" s="1285"/>
      <c r="AY29" s="1286" t="s">
        <v>33</v>
      </c>
      <c r="AZ29" s="1278"/>
      <c r="BA29" s="1278"/>
      <c r="BB29" s="1278"/>
      <c r="BC29" s="1278"/>
      <c r="BD29" s="1287"/>
      <c r="BE29" s="1288" t="s">
        <v>34</v>
      </c>
      <c r="BF29" s="1278"/>
      <c r="BG29" s="1278"/>
      <c r="BH29" s="1278"/>
      <c r="BI29" s="1278"/>
      <c r="BJ29" s="1279"/>
      <c r="BK29" s="1286" t="s">
        <v>35</v>
      </c>
      <c r="BL29" s="1278"/>
      <c r="BM29" s="1278"/>
      <c r="BN29" s="1278"/>
      <c r="BO29" s="1278"/>
      <c r="BP29" s="1279"/>
      <c r="BQ29" s="1271"/>
      <c r="BR29" s="1405"/>
    </row>
    <row r="30" spans="1:70" s="1" customFormat="1" ht="21.75" x14ac:dyDescent="0.25">
      <c r="A30" s="1201"/>
      <c r="B30" s="1202"/>
      <c r="C30" s="1208"/>
      <c r="D30" s="992"/>
      <c r="E30" s="992"/>
      <c r="F30" s="992"/>
      <c r="G30" s="992"/>
      <c r="H30" s="992"/>
      <c r="I30" s="992"/>
      <c r="J30" s="992"/>
      <c r="K30" s="992"/>
      <c r="L30" s="992"/>
      <c r="M30" s="992"/>
      <c r="N30" s="992"/>
      <c r="O30" s="992"/>
      <c r="P30" s="992"/>
      <c r="Q30" s="992"/>
      <c r="R30" s="993"/>
      <c r="S30" s="566"/>
      <c r="T30" s="1214"/>
      <c r="U30" s="1215"/>
      <c r="V30" s="1220"/>
      <c r="W30" s="1221"/>
      <c r="X30" s="1226"/>
      <c r="Y30" s="1227"/>
      <c r="Z30" s="1232"/>
      <c r="AA30" s="1233"/>
      <c r="AB30" s="1273"/>
      <c r="AC30" s="1274"/>
      <c r="AD30" s="1289" t="s">
        <v>36</v>
      </c>
      <c r="AE30" s="1290"/>
      <c r="AF30" s="1293" t="s">
        <v>37</v>
      </c>
      <c r="AG30" s="1293"/>
      <c r="AH30" s="1293" t="s">
        <v>38</v>
      </c>
      <c r="AI30" s="1293"/>
      <c r="AJ30" s="1293" t="s">
        <v>39</v>
      </c>
      <c r="AK30" s="1296"/>
      <c r="AL30" s="1297" t="s">
        <v>40</v>
      </c>
      <c r="AM30" s="1299" t="s">
        <v>41</v>
      </c>
      <c r="AN30" s="1300"/>
      <c r="AO30" s="1301"/>
      <c r="AP30" s="1302" t="s">
        <v>42</v>
      </c>
      <c r="AQ30" s="1300"/>
      <c r="AR30" s="1301"/>
      <c r="AS30" s="1303" t="s">
        <v>43</v>
      </c>
      <c r="AT30" s="1300"/>
      <c r="AU30" s="1304"/>
      <c r="AV30" s="1299" t="s">
        <v>44</v>
      </c>
      <c r="AW30" s="1300"/>
      <c r="AX30" s="1305"/>
      <c r="AY30" s="989" t="s">
        <v>45</v>
      </c>
      <c r="AZ30" s="990"/>
      <c r="BA30" s="991"/>
      <c r="BB30" s="1306" t="s">
        <v>46</v>
      </c>
      <c r="BC30" s="990"/>
      <c r="BD30" s="991"/>
      <c r="BE30" s="1307" t="s">
        <v>47</v>
      </c>
      <c r="BF30" s="990"/>
      <c r="BG30" s="1308"/>
      <c r="BH30" s="989" t="s">
        <v>48</v>
      </c>
      <c r="BI30" s="990"/>
      <c r="BJ30" s="1309"/>
      <c r="BK30" s="1310" t="s">
        <v>49</v>
      </c>
      <c r="BL30" s="1310"/>
      <c r="BM30" s="1311"/>
      <c r="BN30" s="1310" t="s">
        <v>50</v>
      </c>
      <c r="BO30" s="1310"/>
      <c r="BP30" s="1312"/>
      <c r="BQ30" s="1271"/>
      <c r="BR30" s="1405"/>
    </row>
    <row r="31" spans="1:70" s="1" customFormat="1" ht="23.25" x14ac:dyDescent="0.25">
      <c r="A31" s="1201"/>
      <c r="B31" s="1202"/>
      <c r="C31" s="1208"/>
      <c r="D31" s="992"/>
      <c r="E31" s="992"/>
      <c r="F31" s="992"/>
      <c r="G31" s="992"/>
      <c r="H31" s="992"/>
      <c r="I31" s="992"/>
      <c r="J31" s="992"/>
      <c r="K31" s="992"/>
      <c r="L31" s="992"/>
      <c r="M31" s="992"/>
      <c r="N31" s="992"/>
      <c r="O31" s="992"/>
      <c r="P31" s="992"/>
      <c r="Q31" s="992"/>
      <c r="R31" s="993"/>
      <c r="S31" s="566"/>
      <c r="T31" s="1214"/>
      <c r="U31" s="1215"/>
      <c r="V31" s="1220"/>
      <c r="W31" s="1221"/>
      <c r="X31" s="1226"/>
      <c r="Y31" s="1227"/>
      <c r="Z31" s="1232"/>
      <c r="AA31" s="1233"/>
      <c r="AB31" s="1273"/>
      <c r="AC31" s="1274"/>
      <c r="AD31" s="1220"/>
      <c r="AE31" s="1291"/>
      <c r="AF31" s="1294"/>
      <c r="AG31" s="1294"/>
      <c r="AH31" s="1294"/>
      <c r="AI31" s="1294"/>
      <c r="AJ31" s="1294"/>
      <c r="AK31" s="1215"/>
      <c r="AL31" s="1298"/>
      <c r="AM31" s="164">
        <v>2</v>
      </c>
      <c r="AN31" s="1313" t="s">
        <v>51</v>
      </c>
      <c r="AO31" s="1314"/>
      <c r="AP31" s="164">
        <v>2</v>
      </c>
      <c r="AQ31" s="1315" t="s">
        <v>51</v>
      </c>
      <c r="AR31" s="1316"/>
      <c r="AS31" s="165">
        <v>3</v>
      </c>
      <c r="AT31" s="1315" t="s">
        <v>51</v>
      </c>
      <c r="AU31" s="1317"/>
      <c r="AV31" s="166">
        <v>3</v>
      </c>
      <c r="AW31" s="1315" t="s">
        <v>51</v>
      </c>
      <c r="AX31" s="1318"/>
      <c r="AY31" s="41">
        <v>2</v>
      </c>
      <c r="AZ31" s="1241" t="s">
        <v>51</v>
      </c>
      <c r="BA31" s="1319"/>
      <c r="BB31" s="39">
        <v>3</v>
      </c>
      <c r="BC31" s="1241" t="s">
        <v>51</v>
      </c>
      <c r="BD31" s="1319"/>
      <c r="BE31" s="40">
        <v>2</v>
      </c>
      <c r="BF31" s="1241" t="s">
        <v>51</v>
      </c>
      <c r="BG31" s="1255"/>
      <c r="BH31" s="41">
        <v>2</v>
      </c>
      <c r="BI31" s="1241" t="s">
        <v>51</v>
      </c>
      <c r="BJ31" s="1255"/>
      <c r="BK31" s="40">
        <v>3</v>
      </c>
      <c r="BL31" s="1241" t="s">
        <v>51</v>
      </c>
      <c r="BM31" s="1255"/>
      <c r="BN31" s="41">
        <v>2</v>
      </c>
      <c r="BO31" s="1241" t="s">
        <v>51</v>
      </c>
      <c r="BP31" s="1242"/>
      <c r="BQ31" s="1271"/>
      <c r="BR31" s="1405"/>
    </row>
    <row r="32" spans="1:70" s="1" customFormat="1" ht="109.5" customHeight="1" thickBot="1" x14ac:dyDescent="0.3">
      <c r="A32" s="1203"/>
      <c r="B32" s="1204"/>
      <c r="C32" s="1209"/>
      <c r="D32" s="1210"/>
      <c r="E32" s="1210"/>
      <c r="F32" s="1210"/>
      <c r="G32" s="1210"/>
      <c r="H32" s="1210"/>
      <c r="I32" s="1210"/>
      <c r="J32" s="1210"/>
      <c r="K32" s="1210"/>
      <c r="L32" s="1210"/>
      <c r="M32" s="1210"/>
      <c r="N32" s="1210"/>
      <c r="O32" s="1210"/>
      <c r="P32" s="1210"/>
      <c r="Q32" s="1210"/>
      <c r="R32" s="1211"/>
      <c r="S32" s="567"/>
      <c r="T32" s="1216"/>
      <c r="U32" s="1217"/>
      <c r="V32" s="1222"/>
      <c r="W32" s="1223"/>
      <c r="X32" s="1228"/>
      <c r="Y32" s="1229"/>
      <c r="Z32" s="1234"/>
      <c r="AA32" s="1235"/>
      <c r="AB32" s="1275"/>
      <c r="AC32" s="1276"/>
      <c r="AD32" s="1222"/>
      <c r="AE32" s="1292"/>
      <c r="AF32" s="1295"/>
      <c r="AG32" s="1295"/>
      <c r="AH32" s="1295"/>
      <c r="AI32" s="1295"/>
      <c r="AJ32" s="1295"/>
      <c r="AK32" s="1217"/>
      <c r="AL32" s="167" t="s">
        <v>52</v>
      </c>
      <c r="AM32" s="168" t="s">
        <v>53</v>
      </c>
      <c r="AN32" s="169" t="s">
        <v>52</v>
      </c>
      <c r="AO32" s="170" t="s">
        <v>54</v>
      </c>
      <c r="AP32" s="171" t="s">
        <v>53</v>
      </c>
      <c r="AQ32" s="169" t="s">
        <v>52</v>
      </c>
      <c r="AR32" s="170" t="s">
        <v>54</v>
      </c>
      <c r="AS32" s="172" t="s">
        <v>53</v>
      </c>
      <c r="AT32" s="169" t="s">
        <v>52</v>
      </c>
      <c r="AU32" s="173" t="s">
        <v>54</v>
      </c>
      <c r="AV32" s="168" t="s">
        <v>53</v>
      </c>
      <c r="AW32" s="169" t="s">
        <v>52</v>
      </c>
      <c r="AX32" s="174" t="s">
        <v>54</v>
      </c>
      <c r="AY32" s="42" t="s">
        <v>53</v>
      </c>
      <c r="AZ32" s="43" t="s">
        <v>52</v>
      </c>
      <c r="BA32" s="44" t="s">
        <v>54</v>
      </c>
      <c r="BB32" s="45" t="s">
        <v>53</v>
      </c>
      <c r="BC32" s="43" t="s">
        <v>52</v>
      </c>
      <c r="BD32" s="44" t="s">
        <v>54</v>
      </c>
      <c r="BE32" s="46" t="s">
        <v>53</v>
      </c>
      <c r="BF32" s="43" t="s">
        <v>52</v>
      </c>
      <c r="BG32" s="47" t="s">
        <v>54</v>
      </c>
      <c r="BH32" s="42" t="s">
        <v>53</v>
      </c>
      <c r="BI32" s="43" t="s">
        <v>52</v>
      </c>
      <c r="BJ32" s="48" t="s">
        <v>54</v>
      </c>
      <c r="BK32" s="42" t="s">
        <v>53</v>
      </c>
      <c r="BL32" s="43" t="s">
        <v>52</v>
      </c>
      <c r="BM32" s="47" t="s">
        <v>54</v>
      </c>
      <c r="BN32" s="42" t="s">
        <v>53</v>
      </c>
      <c r="BO32" s="43" t="s">
        <v>52</v>
      </c>
      <c r="BP32" s="49" t="s">
        <v>54</v>
      </c>
      <c r="BQ32" s="1272"/>
      <c r="BR32" s="1406"/>
    </row>
    <row r="33" spans="1:71" s="404" customFormat="1" ht="29.25" customHeight="1" thickTop="1" thickBot="1" x14ac:dyDescent="0.35">
      <c r="A33" s="1023">
        <v>1</v>
      </c>
      <c r="B33" s="1024"/>
      <c r="C33" s="1025" t="s">
        <v>458</v>
      </c>
      <c r="D33" s="1026"/>
      <c r="E33" s="1026"/>
      <c r="F33" s="1026"/>
      <c r="G33" s="1026"/>
      <c r="H33" s="1026"/>
      <c r="I33" s="1026"/>
      <c r="J33" s="1026"/>
      <c r="K33" s="1026"/>
      <c r="L33" s="1026"/>
      <c r="M33" s="1026"/>
      <c r="N33" s="1026"/>
      <c r="O33" s="1026"/>
      <c r="P33" s="1026"/>
      <c r="Q33" s="1026"/>
      <c r="R33" s="1027"/>
      <c r="S33" s="519"/>
      <c r="T33" s="1028"/>
      <c r="U33" s="1029"/>
      <c r="V33" s="1028"/>
      <c r="W33" s="1029"/>
      <c r="X33" s="1030">
        <f>SUM(X34:Y64)</f>
        <v>3366</v>
      </c>
      <c r="Y33" s="852"/>
      <c r="Z33" s="1030">
        <f>SUM(Z34:AA64)</f>
        <v>1854</v>
      </c>
      <c r="AA33" s="1031"/>
      <c r="AB33" s="1032">
        <f>SUM(AB34:AC64)</f>
        <v>432</v>
      </c>
      <c r="AC33" s="852"/>
      <c r="AD33" s="1033">
        <f>SUM(AD34:AE64)</f>
        <v>204</v>
      </c>
      <c r="AE33" s="852"/>
      <c r="AF33" s="1034">
        <f>SUM(AF34:AG64)</f>
        <v>36</v>
      </c>
      <c r="AG33" s="852"/>
      <c r="AH33" s="1034">
        <f>SUM(AH34:AI64)</f>
        <v>184</v>
      </c>
      <c r="AI33" s="852"/>
      <c r="AJ33" s="1034">
        <f>SUM(AJ34:AK64)</f>
        <v>8</v>
      </c>
      <c r="AK33" s="1035"/>
      <c r="AL33" s="520">
        <f t="shared" ref="AL33:BP33" si="1">SUM(AL34:AL64)</f>
        <v>36</v>
      </c>
      <c r="AM33" s="510">
        <f t="shared" si="1"/>
        <v>432</v>
      </c>
      <c r="AN33" s="507">
        <f t="shared" si="1"/>
        <v>54</v>
      </c>
      <c r="AO33" s="510">
        <f t="shared" si="1"/>
        <v>12</v>
      </c>
      <c r="AP33" s="506">
        <f t="shared" si="1"/>
        <v>504</v>
      </c>
      <c r="AQ33" s="512">
        <f t="shared" si="1"/>
        <v>52</v>
      </c>
      <c r="AR33" s="511">
        <f t="shared" si="1"/>
        <v>14</v>
      </c>
      <c r="AS33" s="505">
        <f t="shared" si="1"/>
        <v>462</v>
      </c>
      <c r="AT33" s="512">
        <f t="shared" si="1"/>
        <v>74</v>
      </c>
      <c r="AU33" s="513">
        <f t="shared" si="1"/>
        <v>13</v>
      </c>
      <c r="AV33" s="506">
        <f t="shared" si="1"/>
        <v>684</v>
      </c>
      <c r="AW33" s="507">
        <f t="shared" si="1"/>
        <v>62</v>
      </c>
      <c r="AX33" s="508">
        <f t="shared" si="1"/>
        <v>19</v>
      </c>
      <c r="AY33" s="505">
        <f t="shared" si="1"/>
        <v>216</v>
      </c>
      <c r="AZ33" s="512">
        <f t="shared" si="1"/>
        <v>26</v>
      </c>
      <c r="BA33" s="513">
        <f t="shared" si="1"/>
        <v>6</v>
      </c>
      <c r="BB33" s="506">
        <f t="shared" si="1"/>
        <v>354</v>
      </c>
      <c r="BC33" s="512">
        <f t="shared" si="1"/>
        <v>42</v>
      </c>
      <c r="BD33" s="511">
        <f t="shared" si="1"/>
        <v>10</v>
      </c>
      <c r="BE33" s="505">
        <f t="shared" si="1"/>
        <v>246</v>
      </c>
      <c r="BF33" s="512">
        <f t="shared" si="1"/>
        <v>26</v>
      </c>
      <c r="BG33" s="513">
        <f t="shared" si="1"/>
        <v>7</v>
      </c>
      <c r="BH33" s="506">
        <f t="shared" si="1"/>
        <v>216</v>
      </c>
      <c r="BI33" s="512">
        <f t="shared" si="1"/>
        <v>34</v>
      </c>
      <c r="BJ33" s="511">
        <f t="shared" si="1"/>
        <v>6</v>
      </c>
      <c r="BK33" s="521">
        <f t="shared" si="1"/>
        <v>0</v>
      </c>
      <c r="BL33" s="507">
        <f t="shared" si="1"/>
        <v>12</v>
      </c>
      <c r="BM33" s="508">
        <f t="shared" si="1"/>
        <v>0</v>
      </c>
      <c r="BN33" s="509">
        <f t="shared" si="1"/>
        <v>252</v>
      </c>
      <c r="BO33" s="507">
        <f t="shared" si="1"/>
        <v>14</v>
      </c>
      <c r="BP33" s="510">
        <f t="shared" si="1"/>
        <v>8</v>
      </c>
      <c r="BQ33" s="523">
        <f>SUM(BQ35:BQ64)</f>
        <v>95</v>
      </c>
      <c r="BR33" s="522"/>
    </row>
    <row r="34" spans="1:71" s="326" customFormat="1" ht="26.25" customHeight="1" thickTop="1" x14ac:dyDescent="0.3">
      <c r="A34" s="563" t="s">
        <v>55</v>
      </c>
      <c r="B34" s="564"/>
      <c r="C34" s="560" t="s">
        <v>56</v>
      </c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2"/>
      <c r="S34" s="310"/>
      <c r="T34" s="559"/>
      <c r="U34" s="550"/>
      <c r="V34" s="559"/>
      <c r="W34" s="550"/>
      <c r="X34" s="557"/>
      <c r="Y34" s="558"/>
      <c r="Z34" s="555"/>
      <c r="AA34" s="556"/>
      <c r="AB34" s="553"/>
      <c r="AC34" s="554"/>
      <c r="AD34" s="552"/>
      <c r="AE34" s="551"/>
      <c r="AF34" s="549"/>
      <c r="AG34" s="551"/>
      <c r="AH34" s="549"/>
      <c r="AI34" s="551"/>
      <c r="AJ34" s="549"/>
      <c r="AK34" s="550"/>
      <c r="AL34" s="311"/>
      <c r="AM34" s="312"/>
      <c r="AN34" s="313"/>
      <c r="AO34" s="314"/>
      <c r="AP34" s="315"/>
      <c r="AQ34" s="313"/>
      <c r="AR34" s="314"/>
      <c r="AS34" s="316"/>
      <c r="AT34" s="313"/>
      <c r="AU34" s="317"/>
      <c r="AV34" s="318"/>
      <c r="AW34" s="313"/>
      <c r="AX34" s="319"/>
      <c r="AY34" s="318"/>
      <c r="AZ34" s="313"/>
      <c r="BA34" s="314"/>
      <c r="BB34" s="315"/>
      <c r="BC34" s="313"/>
      <c r="BD34" s="314"/>
      <c r="BE34" s="316"/>
      <c r="BF34" s="313"/>
      <c r="BG34" s="317"/>
      <c r="BH34" s="318"/>
      <c r="BI34" s="313"/>
      <c r="BJ34" s="319"/>
      <c r="BK34" s="320"/>
      <c r="BL34" s="313"/>
      <c r="BM34" s="321"/>
      <c r="BN34" s="322"/>
      <c r="BO34" s="313"/>
      <c r="BP34" s="323"/>
      <c r="BQ34" s="324"/>
      <c r="BR34" s="325"/>
      <c r="BS34" s="326">
        <f>Z34*0.22</f>
        <v>0</v>
      </c>
    </row>
    <row r="35" spans="1:71" s="109" customFormat="1" ht="25.5" x14ac:dyDescent="0.3">
      <c r="A35" s="1010" t="s">
        <v>57</v>
      </c>
      <c r="B35" s="1011"/>
      <c r="C35" s="1012" t="s">
        <v>58</v>
      </c>
      <c r="D35" s="1013"/>
      <c r="E35" s="1013"/>
      <c r="F35" s="1013"/>
      <c r="G35" s="1013"/>
      <c r="H35" s="1013"/>
      <c r="I35" s="1013"/>
      <c r="J35" s="1013"/>
      <c r="K35" s="1013"/>
      <c r="L35" s="1013"/>
      <c r="M35" s="1013"/>
      <c r="N35" s="1013"/>
      <c r="O35" s="1013"/>
      <c r="P35" s="1013"/>
      <c r="Q35" s="1013"/>
      <c r="R35" s="1014"/>
      <c r="S35" s="141"/>
      <c r="T35" s="1015">
        <v>3</v>
      </c>
      <c r="U35" s="1016"/>
      <c r="V35" s="1015"/>
      <c r="W35" s="1016"/>
      <c r="X35" s="1017">
        <v>108</v>
      </c>
      <c r="Y35" s="1018"/>
      <c r="Z35" s="1036">
        <v>54</v>
      </c>
      <c r="AA35" s="1037"/>
      <c r="AB35" s="601">
        <f>AL35+AN35+AQ35+AT35+AW35+AZ35+BC35+BF35+BI35+BL35+BO35</f>
        <v>12</v>
      </c>
      <c r="AC35" s="598"/>
      <c r="AD35" s="1005">
        <v>8</v>
      </c>
      <c r="AE35" s="992"/>
      <c r="AF35" s="992"/>
      <c r="AG35" s="992"/>
      <c r="AH35" s="992"/>
      <c r="AI35" s="992"/>
      <c r="AJ35" s="992">
        <v>4</v>
      </c>
      <c r="AK35" s="993"/>
      <c r="AL35" s="182"/>
      <c r="AM35" s="175"/>
      <c r="AN35" s="183"/>
      <c r="AO35" s="184"/>
      <c r="AP35" s="185"/>
      <c r="AQ35" s="183">
        <v>2</v>
      </c>
      <c r="AR35" s="184"/>
      <c r="AS35" s="178">
        <v>108</v>
      </c>
      <c r="AT35" s="176">
        <v>10</v>
      </c>
      <c r="AU35" s="179">
        <v>3</v>
      </c>
      <c r="AV35" s="180"/>
      <c r="AW35" s="176"/>
      <c r="AX35" s="181"/>
      <c r="AY35" s="72"/>
      <c r="AZ35" s="71"/>
      <c r="BA35" s="73"/>
      <c r="BB35" s="74"/>
      <c r="BC35" s="71"/>
      <c r="BD35" s="73"/>
      <c r="BE35" s="70"/>
      <c r="BF35" s="68"/>
      <c r="BG35" s="75"/>
      <c r="BH35" s="72"/>
      <c r="BI35" s="68"/>
      <c r="BJ35" s="76"/>
      <c r="BK35" s="77"/>
      <c r="BL35" s="68"/>
      <c r="BM35" s="78"/>
      <c r="BN35" s="79"/>
      <c r="BO35" s="68"/>
      <c r="BP35" s="80"/>
      <c r="BQ35" s="84">
        <f>AO35+AR35+AU35+AX35+BA35+BD35+BG35+BJ35+BM35+BP35</f>
        <v>3</v>
      </c>
      <c r="BR35" s="501" t="s">
        <v>500</v>
      </c>
      <c r="BS35" s="109">
        <f t="shared" ref="BS35:BS98" si="2">Z35*0.22</f>
        <v>11.88</v>
      </c>
    </row>
    <row r="36" spans="1:71" s="109" customFormat="1" ht="24.75" customHeight="1" x14ac:dyDescent="0.3">
      <c r="A36" s="1010" t="s">
        <v>59</v>
      </c>
      <c r="B36" s="1011"/>
      <c r="C36" s="1012" t="s">
        <v>60</v>
      </c>
      <c r="D36" s="1013"/>
      <c r="E36" s="1013"/>
      <c r="F36" s="1013"/>
      <c r="G36" s="1013"/>
      <c r="H36" s="1013"/>
      <c r="I36" s="1013"/>
      <c r="J36" s="1013"/>
      <c r="K36" s="1013"/>
      <c r="L36" s="1013"/>
      <c r="M36" s="1013"/>
      <c r="N36" s="1013"/>
      <c r="O36" s="1013"/>
      <c r="P36" s="1013"/>
      <c r="Q36" s="1013"/>
      <c r="R36" s="1014"/>
      <c r="S36" s="141"/>
      <c r="T36" s="1015">
        <v>5</v>
      </c>
      <c r="U36" s="1016"/>
      <c r="V36" s="1015"/>
      <c r="W36" s="1016"/>
      <c r="X36" s="1017">
        <v>108</v>
      </c>
      <c r="Y36" s="1018"/>
      <c r="Z36" s="1036">
        <v>54</v>
      </c>
      <c r="AA36" s="1037"/>
      <c r="AB36" s="601">
        <f t="shared" ref="AB36:AB52" si="3">AL36+AN36+AQ36+AT36+AW36+AZ36+BC36+BF36+BI36+BL36+BO36</f>
        <v>12</v>
      </c>
      <c r="AC36" s="598"/>
      <c r="AD36" s="1005">
        <v>8</v>
      </c>
      <c r="AE36" s="992"/>
      <c r="AF36" s="992"/>
      <c r="AG36" s="992"/>
      <c r="AH36" s="992"/>
      <c r="AI36" s="992"/>
      <c r="AJ36" s="992">
        <v>4</v>
      </c>
      <c r="AK36" s="993"/>
      <c r="AL36" s="182"/>
      <c r="AM36" s="175"/>
      <c r="AN36" s="183"/>
      <c r="AO36" s="184"/>
      <c r="AP36" s="185"/>
      <c r="AQ36" s="183"/>
      <c r="AR36" s="184"/>
      <c r="AS36" s="178"/>
      <c r="AT36" s="176"/>
      <c r="AU36" s="179"/>
      <c r="AV36" s="180"/>
      <c r="AW36" s="176">
        <v>4</v>
      </c>
      <c r="AX36" s="181"/>
      <c r="AY36" s="72">
        <v>108</v>
      </c>
      <c r="AZ36" s="71">
        <v>8</v>
      </c>
      <c r="BA36" s="73">
        <v>3</v>
      </c>
      <c r="BB36" s="74"/>
      <c r="BC36" s="71"/>
      <c r="BD36" s="73"/>
      <c r="BE36" s="70"/>
      <c r="BF36" s="68"/>
      <c r="BG36" s="75"/>
      <c r="BH36" s="72"/>
      <c r="BI36" s="68"/>
      <c r="BJ36" s="76"/>
      <c r="BK36" s="77"/>
      <c r="BL36" s="68"/>
      <c r="BM36" s="78"/>
      <c r="BN36" s="79"/>
      <c r="BO36" s="68"/>
      <c r="BP36" s="80"/>
      <c r="BQ36" s="84">
        <f t="shared" ref="BQ36:BQ37" si="4">AO36+AR36+AU36+AX36+BA36+BD36+BG36+BJ36+BM36+BP36</f>
        <v>3</v>
      </c>
      <c r="BR36" s="501" t="s">
        <v>501</v>
      </c>
      <c r="BS36" s="109">
        <f t="shared" si="2"/>
        <v>11.88</v>
      </c>
    </row>
    <row r="37" spans="1:71" s="119" customFormat="1" ht="26.25" x14ac:dyDescent="0.3">
      <c r="A37" s="994" t="s">
        <v>75</v>
      </c>
      <c r="B37" s="995"/>
      <c r="C37" s="996" t="s">
        <v>154</v>
      </c>
      <c r="D37" s="997"/>
      <c r="E37" s="997"/>
      <c r="F37" s="997"/>
      <c r="G37" s="997"/>
      <c r="H37" s="997"/>
      <c r="I37" s="997"/>
      <c r="J37" s="997"/>
      <c r="K37" s="997"/>
      <c r="L37" s="997"/>
      <c r="M37" s="997"/>
      <c r="N37" s="997"/>
      <c r="O37" s="997"/>
      <c r="P37" s="997"/>
      <c r="Q37" s="997"/>
      <c r="R37" s="998"/>
      <c r="S37" s="160" t="s">
        <v>497</v>
      </c>
      <c r="T37" s="999">
        <v>2</v>
      </c>
      <c r="U37" s="1000"/>
      <c r="V37" s="999">
        <v>1</v>
      </c>
      <c r="W37" s="1000"/>
      <c r="X37" s="1001">
        <v>216</v>
      </c>
      <c r="Y37" s="1002"/>
      <c r="Z37" s="1003">
        <v>144</v>
      </c>
      <c r="AA37" s="1004"/>
      <c r="AB37" s="585">
        <f>AL37+AN37+AQ37+AT37+AW37+AZ37+BC37+BF37+BI37+BL37+BO37</f>
        <v>32</v>
      </c>
      <c r="AC37" s="864"/>
      <c r="AD37" s="1006"/>
      <c r="AE37" s="1007"/>
      <c r="AF37" s="1008"/>
      <c r="AG37" s="1007"/>
      <c r="AH37" s="1008">
        <v>32</v>
      </c>
      <c r="AI37" s="1007"/>
      <c r="AJ37" s="1007"/>
      <c r="AK37" s="1009"/>
      <c r="AL37" s="540">
        <v>10</v>
      </c>
      <c r="AM37" s="131">
        <v>108</v>
      </c>
      <c r="AN37" s="148">
        <v>12</v>
      </c>
      <c r="AO37" s="541">
        <v>3</v>
      </c>
      <c r="AP37" s="130">
        <v>108</v>
      </c>
      <c r="AQ37" s="148">
        <v>10</v>
      </c>
      <c r="AR37" s="542">
        <v>3</v>
      </c>
      <c r="AS37" s="137"/>
      <c r="AT37" s="149"/>
      <c r="AU37" s="543"/>
      <c r="AV37" s="130"/>
      <c r="AW37" s="544"/>
      <c r="AX37" s="545"/>
      <c r="AY37" s="150"/>
      <c r="AZ37" s="149"/>
      <c r="BA37" s="151"/>
      <c r="BB37" s="152"/>
      <c r="BC37" s="149"/>
      <c r="BD37" s="151"/>
      <c r="BE37" s="137"/>
      <c r="BF37" s="148"/>
      <c r="BG37" s="153"/>
      <c r="BH37" s="150"/>
      <c r="BI37" s="148"/>
      <c r="BJ37" s="154"/>
      <c r="BK37" s="155"/>
      <c r="BL37" s="156"/>
      <c r="BM37" s="157"/>
      <c r="BN37" s="158"/>
      <c r="BO37" s="156"/>
      <c r="BP37" s="159"/>
      <c r="BQ37" s="147">
        <f t="shared" si="4"/>
        <v>6</v>
      </c>
      <c r="BR37" s="547" t="s">
        <v>502</v>
      </c>
      <c r="BS37" s="109">
        <f t="shared" si="2"/>
        <v>31.68</v>
      </c>
    </row>
    <row r="38" spans="1:71" s="118" customFormat="1" ht="27.75" x14ac:dyDescent="0.3">
      <c r="A38" s="945" t="s">
        <v>76</v>
      </c>
      <c r="B38" s="946"/>
      <c r="C38" s="980" t="s">
        <v>155</v>
      </c>
      <c r="D38" s="981"/>
      <c r="E38" s="981"/>
      <c r="F38" s="981"/>
      <c r="G38" s="981"/>
      <c r="H38" s="981"/>
      <c r="I38" s="981"/>
      <c r="J38" s="981"/>
      <c r="K38" s="981"/>
      <c r="L38" s="981"/>
      <c r="M38" s="981"/>
      <c r="N38" s="981"/>
      <c r="O38" s="981"/>
      <c r="P38" s="981"/>
      <c r="Q38" s="981"/>
      <c r="R38" s="982"/>
      <c r="S38" s="146" t="s">
        <v>496</v>
      </c>
      <c r="T38" s="878">
        <v>2</v>
      </c>
      <c r="U38" s="879"/>
      <c r="V38" s="143">
        <v>1</v>
      </c>
      <c r="W38" s="144" t="s">
        <v>404</v>
      </c>
      <c r="X38" s="873">
        <v>288</v>
      </c>
      <c r="Y38" s="864"/>
      <c r="Z38" s="865">
        <v>144</v>
      </c>
      <c r="AA38" s="866"/>
      <c r="AB38" s="585">
        <f t="shared" si="3"/>
        <v>32</v>
      </c>
      <c r="AC38" s="864"/>
      <c r="AD38" s="865">
        <v>12</v>
      </c>
      <c r="AE38" s="586"/>
      <c r="AF38" s="585">
        <v>20</v>
      </c>
      <c r="AG38" s="586"/>
      <c r="AH38" s="585"/>
      <c r="AI38" s="586"/>
      <c r="AJ38" s="585"/>
      <c r="AK38" s="588"/>
      <c r="AL38" s="546">
        <v>10</v>
      </c>
      <c r="AM38" s="135">
        <v>108</v>
      </c>
      <c r="AN38" s="136">
        <v>14</v>
      </c>
      <c r="AO38" s="132">
        <v>3</v>
      </c>
      <c r="AP38" s="130">
        <v>180</v>
      </c>
      <c r="AQ38" s="131">
        <v>8</v>
      </c>
      <c r="AR38" s="133">
        <v>5</v>
      </c>
      <c r="AS38" s="134"/>
      <c r="AT38" s="131"/>
      <c r="AU38" s="132"/>
      <c r="AV38" s="130"/>
      <c r="AW38" s="131"/>
      <c r="AX38" s="133"/>
      <c r="AY38" s="134"/>
      <c r="AZ38" s="131"/>
      <c r="BA38" s="135"/>
      <c r="BB38" s="145"/>
      <c r="BC38" s="136"/>
      <c r="BD38" s="133"/>
      <c r="BE38" s="134"/>
      <c r="BF38" s="131"/>
      <c r="BG38" s="132"/>
      <c r="BH38" s="130"/>
      <c r="BI38" s="131"/>
      <c r="BJ38" s="133"/>
      <c r="BK38" s="134"/>
      <c r="BL38" s="131"/>
      <c r="BM38" s="132"/>
      <c r="BN38" s="130"/>
      <c r="BO38" s="131"/>
      <c r="BP38" s="133"/>
      <c r="BQ38" s="128">
        <f>AO38+AR38+AU38+AX38+BA38+BD38+BG38+BJ38+BM38+BP38</f>
        <v>8</v>
      </c>
      <c r="BR38" s="548" t="s">
        <v>503</v>
      </c>
      <c r="BS38" s="109">
        <f t="shared" si="2"/>
        <v>31.68</v>
      </c>
    </row>
    <row r="39" spans="1:71" s="338" customFormat="1" ht="26.25" x14ac:dyDescent="0.3">
      <c r="A39" s="947" t="s">
        <v>77</v>
      </c>
      <c r="B39" s="571"/>
      <c r="C39" s="983" t="s">
        <v>156</v>
      </c>
      <c r="D39" s="984"/>
      <c r="E39" s="984"/>
      <c r="F39" s="984"/>
      <c r="G39" s="984"/>
      <c r="H39" s="984"/>
      <c r="I39" s="984"/>
      <c r="J39" s="984"/>
      <c r="K39" s="984"/>
      <c r="L39" s="984"/>
      <c r="M39" s="984"/>
      <c r="N39" s="984"/>
      <c r="O39" s="984"/>
      <c r="P39" s="984"/>
      <c r="Q39" s="984"/>
      <c r="R39" s="985"/>
      <c r="S39" s="327"/>
      <c r="T39" s="860"/>
      <c r="U39" s="772"/>
      <c r="V39" s="860"/>
      <c r="W39" s="772"/>
      <c r="X39" s="860"/>
      <c r="Y39" s="582"/>
      <c r="Z39" s="855"/>
      <c r="AA39" s="870"/>
      <c r="AB39" s="581"/>
      <c r="AC39" s="582"/>
      <c r="AD39" s="855"/>
      <c r="AE39" s="778"/>
      <c r="AF39" s="581"/>
      <c r="AG39" s="778"/>
      <c r="AH39" s="581"/>
      <c r="AI39" s="778"/>
      <c r="AJ39" s="581"/>
      <c r="AK39" s="772"/>
      <c r="AL39" s="330"/>
      <c r="AM39" s="331"/>
      <c r="AN39" s="312"/>
      <c r="AO39" s="332"/>
      <c r="AP39" s="331"/>
      <c r="AQ39" s="312"/>
      <c r="AR39" s="333"/>
      <c r="AS39" s="334"/>
      <c r="AT39" s="312"/>
      <c r="AU39" s="332"/>
      <c r="AV39" s="331"/>
      <c r="AW39" s="312"/>
      <c r="AX39" s="333"/>
      <c r="AY39" s="334"/>
      <c r="AZ39" s="312"/>
      <c r="BA39" s="332"/>
      <c r="BB39" s="335"/>
      <c r="BC39" s="336"/>
      <c r="BD39" s="333"/>
      <c r="BE39" s="334"/>
      <c r="BF39" s="312"/>
      <c r="BG39" s="332"/>
      <c r="BH39" s="331"/>
      <c r="BI39" s="312"/>
      <c r="BJ39" s="333"/>
      <c r="BK39" s="334"/>
      <c r="BL39" s="312"/>
      <c r="BM39" s="332"/>
      <c r="BN39" s="331"/>
      <c r="BO39" s="312"/>
      <c r="BP39" s="333"/>
      <c r="BQ39" s="328"/>
      <c r="BR39" s="337"/>
      <c r="BS39" s="326">
        <f t="shared" si="2"/>
        <v>0</v>
      </c>
    </row>
    <row r="40" spans="1:71" s="110" customFormat="1" ht="25.5" x14ac:dyDescent="0.3">
      <c r="A40" s="1019" t="s">
        <v>78</v>
      </c>
      <c r="B40" s="1020"/>
      <c r="C40" s="986" t="s">
        <v>182</v>
      </c>
      <c r="D40" s="987"/>
      <c r="E40" s="987"/>
      <c r="F40" s="987"/>
      <c r="G40" s="987"/>
      <c r="H40" s="987"/>
      <c r="I40" s="987"/>
      <c r="J40" s="987"/>
      <c r="K40" s="987"/>
      <c r="L40" s="987"/>
      <c r="M40" s="987"/>
      <c r="N40" s="987"/>
      <c r="O40" s="987"/>
      <c r="P40" s="987"/>
      <c r="Q40" s="987"/>
      <c r="R40" s="988"/>
      <c r="S40" s="138" t="s">
        <v>494</v>
      </c>
      <c r="T40" s="128">
        <v>1</v>
      </c>
      <c r="U40" s="129">
        <v>2</v>
      </c>
      <c r="V40" s="874"/>
      <c r="W40" s="832"/>
      <c r="X40" s="873">
        <v>216</v>
      </c>
      <c r="Y40" s="864"/>
      <c r="Z40" s="865">
        <v>144</v>
      </c>
      <c r="AA40" s="866"/>
      <c r="AB40" s="585">
        <f t="shared" si="3"/>
        <v>36</v>
      </c>
      <c r="AC40" s="864"/>
      <c r="AD40" s="865">
        <v>18</v>
      </c>
      <c r="AE40" s="586"/>
      <c r="AF40" s="585"/>
      <c r="AG40" s="586"/>
      <c r="AH40" s="585">
        <v>18</v>
      </c>
      <c r="AI40" s="586"/>
      <c r="AJ40" s="585"/>
      <c r="AK40" s="588"/>
      <c r="AL40" s="546">
        <v>12</v>
      </c>
      <c r="AM40" s="130">
        <v>108</v>
      </c>
      <c r="AN40" s="131">
        <v>12</v>
      </c>
      <c r="AO40" s="132">
        <v>3</v>
      </c>
      <c r="AP40" s="130">
        <v>108</v>
      </c>
      <c r="AQ40" s="131">
        <v>12</v>
      </c>
      <c r="AR40" s="133">
        <v>3</v>
      </c>
      <c r="AS40" s="134"/>
      <c r="AT40" s="131"/>
      <c r="AU40" s="132"/>
      <c r="AV40" s="130"/>
      <c r="AW40" s="131"/>
      <c r="AX40" s="133"/>
      <c r="AY40" s="134"/>
      <c r="AZ40" s="131"/>
      <c r="BA40" s="132"/>
      <c r="BB40" s="135"/>
      <c r="BC40" s="136"/>
      <c r="BD40" s="133"/>
      <c r="BE40" s="134"/>
      <c r="BF40" s="131"/>
      <c r="BG40" s="132"/>
      <c r="BH40" s="130"/>
      <c r="BI40" s="131"/>
      <c r="BJ40" s="133"/>
      <c r="BK40" s="134"/>
      <c r="BL40" s="131"/>
      <c r="BM40" s="132"/>
      <c r="BN40" s="130"/>
      <c r="BO40" s="131"/>
      <c r="BP40" s="133"/>
      <c r="BQ40" s="128">
        <f t="shared" ref="BQ40" si="5">AO40+AR40+AU40+AX40+BA40+BD40+BG40+BJ40+BM40+BP40</f>
        <v>6</v>
      </c>
      <c r="BR40" s="548" t="s">
        <v>504</v>
      </c>
      <c r="BS40" s="109">
        <f t="shared" si="2"/>
        <v>31.68</v>
      </c>
    </row>
    <row r="41" spans="1:71" s="110" customFormat="1" ht="25.5" x14ac:dyDescent="0.3">
      <c r="A41" s="1021" t="s">
        <v>79</v>
      </c>
      <c r="B41" s="1022"/>
      <c r="C41" s="954" t="s">
        <v>183</v>
      </c>
      <c r="D41" s="955"/>
      <c r="E41" s="955"/>
      <c r="F41" s="955"/>
      <c r="G41" s="955"/>
      <c r="H41" s="955"/>
      <c r="I41" s="955"/>
      <c r="J41" s="955"/>
      <c r="K41" s="955"/>
      <c r="L41" s="955"/>
      <c r="M41" s="955"/>
      <c r="N41" s="955"/>
      <c r="O41" s="955"/>
      <c r="P41" s="955"/>
      <c r="Q41" s="955"/>
      <c r="R41" s="956"/>
      <c r="S41" s="142" t="s">
        <v>493</v>
      </c>
      <c r="T41" s="874">
        <v>3</v>
      </c>
      <c r="U41" s="832"/>
      <c r="V41" s="878"/>
      <c r="W41" s="879"/>
      <c r="X41" s="873">
        <v>108</v>
      </c>
      <c r="Y41" s="864"/>
      <c r="Z41" s="865">
        <v>72</v>
      </c>
      <c r="AA41" s="866"/>
      <c r="AB41" s="585">
        <f t="shared" si="3"/>
        <v>20</v>
      </c>
      <c r="AC41" s="864"/>
      <c r="AD41" s="865">
        <v>10</v>
      </c>
      <c r="AE41" s="586"/>
      <c r="AF41" s="585"/>
      <c r="AG41" s="586"/>
      <c r="AH41" s="585">
        <v>10</v>
      </c>
      <c r="AI41" s="586"/>
      <c r="AJ41" s="585"/>
      <c r="AK41" s="588"/>
      <c r="AL41" s="546"/>
      <c r="AM41" s="130"/>
      <c r="AN41" s="131"/>
      <c r="AO41" s="132"/>
      <c r="AP41" s="130"/>
      <c r="AQ41" s="131">
        <v>4</v>
      </c>
      <c r="AR41" s="133"/>
      <c r="AS41" s="134">
        <v>108</v>
      </c>
      <c r="AT41" s="131">
        <v>16</v>
      </c>
      <c r="AU41" s="132">
        <v>3</v>
      </c>
      <c r="AV41" s="130"/>
      <c r="AW41" s="131"/>
      <c r="AX41" s="133"/>
      <c r="AY41" s="134"/>
      <c r="AZ41" s="131"/>
      <c r="BA41" s="132"/>
      <c r="BB41" s="135"/>
      <c r="BC41" s="136"/>
      <c r="BD41" s="133"/>
      <c r="BE41" s="137"/>
      <c r="BF41" s="131"/>
      <c r="BG41" s="132"/>
      <c r="BH41" s="130"/>
      <c r="BI41" s="131"/>
      <c r="BJ41" s="133"/>
      <c r="BK41" s="134"/>
      <c r="BL41" s="131"/>
      <c r="BM41" s="132"/>
      <c r="BN41" s="130"/>
      <c r="BO41" s="131"/>
      <c r="BP41" s="133"/>
      <c r="BQ41" s="128">
        <f t="shared" ref="BQ41" si="6">AO41+AR41+AU41+AX41+BA41+BD41+BG41+BJ41+BM41+BP41</f>
        <v>3</v>
      </c>
      <c r="BR41" s="548" t="s">
        <v>504</v>
      </c>
      <c r="BS41" s="109">
        <f t="shared" si="2"/>
        <v>15.84</v>
      </c>
    </row>
    <row r="42" spans="1:71" s="338" customFormat="1" ht="26.25" x14ac:dyDescent="0.3">
      <c r="A42" s="937" t="s">
        <v>80</v>
      </c>
      <c r="B42" s="938"/>
      <c r="C42" s="919" t="s">
        <v>157</v>
      </c>
      <c r="D42" s="920"/>
      <c r="E42" s="920"/>
      <c r="F42" s="920"/>
      <c r="G42" s="920"/>
      <c r="H42" s="920"/>
      <c r="I42" s="920"/>
      <c r="J42" s="920"/>
      <c r="K42" s="920"/>
      <c r="L42" s="920"/>
      <c r="M42" s="920"/>
      <c r="N42" s="920"/>
      <c r="O42" s="920"/>
      <c r="P42" s="920"/>
      <c r="Q42" s="920"/>
      <c r="R42" s="921"/>
      <c r="S42" s="339"/>
      <c r="T42" s="860"/>
      <c r="U42" s="772"/>
      <c r="V42" s="880"/>
      <c r="W42" s="881"/>
      <c r="X42" s="860"/>
      <c r="Y42" s="582"/>
      <c r="Z42" s="855"/>
      <c r="AA42" s="870"/>
      <c r="AB42" s="581"/>
      <c r="AC42" s="582"/>
      <c r="AD42" s="855"/>
      <c r="AE42" s="778"/>
      <c r="AF42" s="581"/>
      <c r="AG42" s="778"/>
      <c r="AH42" s="581"/>
      <c r="AI42" s="778"/>
      <c r="AJ42" s="581"/>
      <c r="AK42" s="772"/>
      <c r="AL42" s="330"/>
      <c r="AM42" s="331"/>
      <c r="AN42" s="312"/>
      <c r="AO42" s="332"/>
      <c r="AP42" s="331"/>
      <c r="AQ42" s="312"/>
      <c r="AR42" s="333"/>
      <c r="AS42" s="334"/>
      <c r="AT42" s="312"/>
      <c r="AU42" s="332"/>
      <c r="AV42" s="331"/>
      <c r="AW42" s="312"/>
      <c r="AX42" s="333"/>
      <c r="AY42" s="334"/>
      <c r="AZ42" s="312"/>
      <c r="BA42" s="332"/>
      <c r="BB42" s="335"/>
      <c r="BC42" s="336"/>
      <c r="BD42" s="333"/>
      <c r="BE42" s="334"/>
      <c r="BF42" s="312"/>
      <c r="BG42" s="332"/>
      <c r="BH42" s="331"/>
      <c r="BI42" s="312"/>
      <c r="BJ42" s="333"/>
      <c r="BK42" s="334"/>
      <c r="BL42" s="312"/>
      <c r="BM42" s="332"/>
      <c r="BN42" s="331"/>
      <c r="BO42" s="312"/>
      <c r="BP42" s="333"/>
      <c r="BQ42" s="328"/>
      <c r="BR42" s="337"/>
      <c r="BS42" s="326">
        <f t="shared" si="2"/>
        <v>0</v>
      </c>
    </row>
    <row r="43" spans="1:71" s="110" customFormat="1" ht="25.5" x14ac:dyDescent="0.3">
      <c r="A43" s="941" t="s">
        <v>81</v>
      </c>
      <c r="B43" s="942"/>
      <c r="C43" s="603" t="s">
        <v>184</v>
      </c>
      <c r="D43" s="604"/>
      <c r="E43" s="604"/>
      <c r="F43" s="604"/>
      <c r="G43" s="604"/>
      <c r="H43" s="604"/>
      <c r="I43" s="604"/>
      <c r="J43" s="604"/>
      <c r="K43" s="604"/>
      <c r="L43" s="604"/>
      <c r="M43" s="604"/>
      <c r="N43" s="604"/>
      <c r="O43" s="604"/>
      <c r="P43" s="604"/>
      <c r="Q43" s="604"/>
      <c r="R43" s="605"/>
      <c r="S43" s="116"/>
      <c r="T43" s="606">
        <v>4</v>
      </c>
      <c r="U43" s="607"/>
      <c r="V43" s="594"/>
      <c r="W43" s="595"/>
      <c r="X43" s="594">
        <v>216</v>
      </c>
      <c r="Y43" s="598"/>
      <c r="Z43" s="599">
        <v>108</v>
      </c>
      <c r="AA43" s="600"/>
      <c r="AB43" s="601">
        <f t="shared" si="3"/>
        <v>24</v>
      </c>
      <c r="AC43" s="598"/>
      <c r="AD43" s="599">
        <v>12</v>
      </c>
      <c r="AE43" s="597"/>
      <c r="AF43" s="601"/>
      <c r="AG43" s="597"/>
      <c r="AH43" s="601">
        <v>12</v>
      </c>
      <c r="AI43" s="597"/>
      <c r="AJ43" s="601"/>
      <c r="AK43" s="595"/>
      <c r="AL43" s="186"/>
      <c r="AM43" s="185"/>
      <c r="AN43" s="175"/>
      <c r="AO43" s="189"/>
      <c r="AP43" s="185"/>
      <c r="AQ43" s="175"/>
      <c r="AR43" s="190"/>
      <c r="AS43" s="191"/>
      <c r="AT43" s="175">
        <v>12</v>
      </c>
      <c r="AU43" s="189"/>
      <c r="AV43" s="185">
        <v>216</v>
      </c>
      <c r="AW43" s="175">
        <v>12</v>
      </c>
      <c r="AX43" s="190">
        <v>6</v>
      </c>
      <c r="AY43" s="89"/>
      <c r="AZ43" s="67"/>
      <c r="BA43" s="87"/>
      <c r="BB43" s="85"/>
      <c r="BC43" s="86"/>
      <c r="BD43" s="88"/>
      <c r="BE43" s="89"/>
      <c r="BF43" s="67"/>
      <c r="BG43" s="87"/>
      <c r="BH43" s="69"/>
      <c r="BI43" s="67"/>
      <c r="BJ43" s="88"/>
      <c r="BK43" s="89"/>
      <c r="BL43" s="67"/>
      <c r="BM43" s="87"/>
      <c r="BN43" s="69"/>
      <c r="BO43" s="67"/>
      <c r="BP43" s="88"/>
      <c r="BQ43" s="91">
        <f t="shared" ref="BQ43:BQ44" si="7">AO43+AR43+AU43+AX43+BA43+BD43+BG43+BJ43+BM43+BP43</f>
        <v>6</v>
      </c>
      <c r="BR43" s="502" t="s">
        <v>505</v>
      </c>
      <c r="BS43" s="109">
        <f t="shared" si="2"/>
        <v>23.76</v>
      </c>
    </row>
    <row r="44" spans="1:71" s="110" customFormat="1" ht="25.5" x14ac:dyDescent="0.3">
      <c r="A44" s="941" t="s">
        <v>82</v>
      </c>
      <c r="B44" s="942"/>
      <c r="C44" s="904" t="s">
        <v>185</v>
      </c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6"/>
      <c r="S44" s="122"/>
      <c r="T44" s="594">
        <v>4</v>
      </c>
      <c r="U44" s="595"/>
      <c r="V44" s="594"/>
      <c r="W44" s="595"/>
      <c r="X44" s="594">
        <v>108</v>
      </c>
      <c r="Y44" s="598"/>
      <c r="Z44" s="599">
        <v>72</v>
      </c>
      <c r="AA44" s="600"/>
      <c r="AB44" s="601">
        <f t="shared" si="3"/>
        <v>16</v>
      </c>
      <c r="AC44" s="598"/>
      <c r="AD44" s="599">
        <v>8</v>
      </c>
      <c r="AE44" s="597"/>
      <c r="AF44" s="601">
        <v>8</v>
      </c>
      <c r="AG44" s="597"/>
      <c r="AH44" s="601"/>
      <c r="AI44" s="597"/>
      <c r="AJ44" s="596"/>
      <c r="AK44" s="595"/>
      <c r="AL44" s="189"/>
      <c r="AM44" s="185"/>
      <c r="AN44" s="175"/>
      <c r="AO44" s="189"/>
      <c r="AP44" s="185"/>
      <c r="AQ44" s="175"/>
      <c r="AR44" s="190"/>
      <c r="AS44" s="191"/>
      <c r="AT44" s="175">
        <v>4</v>
      </c>
      <c r="AU44" s="189"/>
      <c r="AV44" s="185">
        <v>108</v>
      </c>
      <c r="AW44" s="175">
        <v>12</v>
      </c>
      <c r="AX44" s="190">
        <v>3</v>
      </c>
      <c r="AY44" s="89"/>
      <c r="AZ44" s="67"/>
      <c r="BA44" s="87"/>
      <c r="BB44" s="85"/>
      <c r="BC44" s="86"/>
      <c r="BD44" s="88"/>
      <c r="BE44" s="89"/>
      <c r="BF44" s="67"/>
      <c r="BG44" s="87"/>
      <c r="BH44" s="69"/>
      <c r="BI44" s="67"/>
      <c r="BJ44" s="88"/>
      <c r="BK44" s="89"/>
      <c r="BL44" s="67"/>
      <c r="BM44" s="92"/>
      <c r="BN44" s="93"/>
      <c r="BO44" s="94"/>
      <c r="BP44" s="95"/>
      <c r="BQ44" s="91">
        <f t="shared" si="7"/>
        <v>3</v>
      </c>
      <c r="BR44" s="503" t="s">
        <v>504</v>
      </c>
      <c r="BS44" s="109">
        <f t="shared" si="2"/>
        <v>15.84</v>
      </c>
    </row>
    <row r="45" spans="1:71" s="338" customFormat="1" ht="26.25" x14ac:dyDescent="0.3">
      <c r="A45" s="937" t="s">
        <v>83</v>
      </c>
      <c r="B45" s="938"/>
      <c r="C45" s="919" t="s">
        <v>158</v>
      </c>
      <c r="D45" s="920"/>
      <c r="E45" s="920"/>
      <c r="F45" s="920"/>
      <c r="G45" s="920"/>
      <c r="H45" s="920"/>
      <c r="I45" s="920"/>
      <c r="J45" s="920"/>
      <c r="K45" s="920"/>
      <c r="L45" s="920"/>
      <c r="M45" s="920"/>
      <c r="N45" s="920"/>
      <c r="O45" s="920"/>
      <c r="P45" s="920"/>
      <c r="Q45" s="920"/>
      <c r="R45" s="921"/>
      <c r="S45" s="339"/>
      <c r="T45" s="860"/>
      <c r="U45" s="772"/>
      <c r="V45" s="860"/>
      <c r="W45" s="772"/>
      <c r="X45" s="860"/>
      <c r="Y45" s="582"/>
      <c r="Z45" s="855"/>
      <c r="AA45" s="870"/>
      <c r="AB45" s="581"/>
      <c r="AC45" s="582"/>
      <c r="AD45" s="855"/>
      <c r="AE45" s="778"/>
      <c r="AF45" s="581"/>
      <c r="AG45" s="778"/>
      <c r="AH45" s="581"/>
      <c r="AI45" s="778"/>
      <c r="AJ45" s="771"/>
      <c r="AK45" s="772"/>
      <c r="AL45" s="332"/>
      <c r="AM45" s="331"/>
      <c r="AN45" s="312"/>
      <c r="AO45" s="332"/>
      <c r="AP45" s="331"/>
      <c r="AQ45" s="312"/>
      <c r="AR45" s="333"/>
      <c r="AS45" s="334"/>
      <c r="AT45" s="312"/>
      <c r="AU45" s="332"/>
      <c r="AV45" s="331"/>
      <c r="AW45" s="312"/>
      <c r="AX45" s="333"/>
      <c r="AY45" s="334"/>
      <c r="AZ45" s="312"/>
      <c r="BA45" s="332"/>
      <c r="BB45" s="335"/>
      <c r="BC45" s="336"/>
      <c r="BD45" s="333"/>
      <c r="BE45" s="334"/>
      <c r="BF45" s="312"/>
      <c r="BG45" s="332"/>
      <c r="BH45" s="331"/>
      <c r="BI45" s="312"/>
      <c r="BJ45" s="333"/>
      <c r="BK45" s="334"/>
      <c r="BL45" s="312"/>
      <c r="BM45" s="332"/>
      <c r="BN45" s="331"/>
      <c r="BO45" s="312"/>
      <c r="BP45" s="340"/>
      <c r="BQ45" s="328"/>
      <c r="BR45" s="337"/>
      <c r="BS45" s="326">
        <f t="shared" si="2"/>
        <v>0</v>
      </c>
    </row>
    <row r="46" spans="1:71" s="110" customFormat="1" ht="25.5" x14ac:dyDescent="0.3">
      <c r="A46" s="941" t="s">
        <v>84</v>
      </c>
      <c r="B46" s="942"/>
      <c r="C46" s="591" t="s">
        <v>186</v>
      </c>
      <c r="D46" s="592"/>
      <c r="E46" s="592"/>
      <c r="F46" s="592"/>
      <c r="G46" s="592"/>
      <c r="H46" s="592"/>
      <c r="I46" s="592"/>
      <c r="J46" s="592"/>
      <c r="K46" s="592"/>
      <c r="L46" s="592"/>
      <c r="M46" s="592"/>
      <c r="N46" s="592"/>
      <c r="O46" s="592"/>
      <c r="P46" s="592"/>
      <c r="Q46" s="592"/>
      <c r="R46" s="593"/>
      <c r="S46" s="121"/>
      <c r="T46" s="601">
        <v>1</v>
      </c>
      <c r="U46" s="595"/>
      <c r="V46" s="594"/>
      <c r="W46" s="595"/>
      <c r="X46" s="594">
        <v>108</v>
      </c>
      <c r="Y46" s="598"/>
      <c r="Z46" s="599">
        <v>72</v>
      </c>
      <c r="AA46" s="600"/>
      <c r="AB46" s="601">
        <f t="shared" si="3"/>
        <v>16</v>
      </c>
      <c r="AC46" s="598"/>
      <c r="AD46" s="599">
        <v>8</v>
      </c>
      <c r="AE46" s="597"/>
      <c r="AF46" s="601"/>
      <c r="AG46" s="597"/>
      <c r="AH46" s="601">
        <v>8</v>
      </c>
      <c r="AI46" s="597"/>
      <c r="AJ46" s="596"/>
      <c r="AK46" s="595"/>
      <c r="AL46" s="189">
        <v>4</v>
      </c>
      <c r="AM46" s="185">
        <v>108</v>
      </c>
      <c r="AN46" s="175">
        <v>12</v>
      </c>
      <c r="AO46" s="189">
        <v>3</v>
      </c>
      <c r="AP46" s="185"/>
      <c r="AQ46" s="175"/>
      <c r="AR46" s="190"/>
      <c r="AS46" s="191"/>
      <c r="AT46" s="175"/>
      <c r="AU46" s="189"/>
      <c r="AV46" s="185"/>
      <c r="AW46" s="175"/>
      <c r="AX46" s="190"/>
      <c r="AY46" s="89"/>
      <c r="AZ46" s="67"/>
      <c r="BA46" s="87"/>
      <c r="BB46" s="85"/>
      <c r="BC46" s="86"/>
      <c r="BD46" s="88"/>
      <c r="BE46" s="89"/>
      <c r="BF46" s="67"/>
      <c r="BG46" s="87"/>
      <c r="BH46" s="69"/>
      <c r="BI46" s="67"/>
      <c r="BJ46" s="88"/>
      <c r="BK46" s="89"/>
      <c r="BL46" s="67"/>
      <c r="BM46" s="92"/>
      <c r="BN46" s="93"/>
      <c r="BO46" s="94"/>
      <c r="BP46" s="97"/>
      <c r="BQ46" s="91">
        <f t="shared" ref="BQ46:BQ52" si="8">AO46+AR46+AU46+AX46+BA46+BD46+BG46+BJ46+BM46+BP46</f>
        <v>3</v>
      </c>
      <c r="BR46" s="503" t="s">
        <v>506</v>
      </c>
      <c r="BS46" s="109">
        <f t="shared" si="2"/>
        <v>15.84</v>
      </c>
    </row>
    <row r="47" spans="1:71" s="110" customFormat="1" ht="25.5" x14ac:dyDescent="0.3">
      <c r="A47" s="941" t="s">
        <v>85</v>
      </c>
      <c r="B47" s="942"/>
      <c r="C47" s="591" t="s">
        <v>187</v>
      </c>
      <c r="D47" s="592"/>
      <c r="E47" s="592"/>
      <c r="F47" s="592"/>
      <c r="G47" s="592"/>
      <c r="H47" s="592"/>
      <c r="I47" s="592"/>
      <c r="J47" s="592"/>
      <c r="K47" s="592"/>
      <c r="L47" s="592"/>
      <c r="M47" s="592"/>
      <c r="N47" s="592"/>
      <c r="O47" s="592"/>
      <c r="P47" s="592"/>
      <c r="Q47" s="592"/>
      <c r="R47" s="593"/>
      <c r="S47" s="116"/>
      <c r="T47" s="613">
        <v>2</v>
      </c>
      <c r="U47" s="607"/>
      <c r="V47" s="606"/>
      <c r="W47" s="607"/>
      <c r="X47" s="606">
        <v>108</v>
      </c>
      <c r="Y47" s="608"/>
      <c r="Z47" s="609">
        <v>72</v>
      </c>
      <c r="AA47" s="610"/>
      <c r="AB47" s="601">
        <f t="shared" si="3"/>
        <v>16</v>
      </c>
      <c r="AC47" s="598"/>
      <c r="AD47" s="773">
        <v>8</v>
      </c>
      <c r="AE47" s="611"/>
      <c r="AF47" s="613"/>
      <c r="AG47" s="611"/>
      <c r="AH47" s="613">
        <v>8</v>
      </c>
      <c r="AI47" s="611"/>
      <c r="AJ47" s="612"/>
      <c r="AK47" s="607"/>
      <c r="AL47" s="192"/>
      <c r="AM47" s="193"/>
      <c r="AN47" s="194">
        <v>4</v>
      </c>
      <c r="AO47" s="192"/>
      <c r="AP47" s="193">
        <v>108</v>
      </c>
      <c r="AQ47" s="194">
        <v>12</v>
      </c>
      <c r="AR47" s="195">
        <v>3</v>
      </c>
      <c r="AS47" s="196"/>
      <c r="AT47" s="194"/>
      <c r="AU47" s="192"/>
      <c r="AV47" s="193"/>
      <c r="AW47" s="194"/>
      <c r="AX47" s="195"/>
      <c r="AY47" s="98"/>
      <c r="AZ47" s="94"/>
      <c r="BA47" s="92"/>
      <c r="BB47" s="99"/>
      <c r="BC47" s="100"/>
      <c r="BD47" s="95"/>
      <c r="BE47" s="98"/>
      <c r="BF47" s="94"/>
      <c r="BG47" s="92"/>
      <c r="BH47" s="93"/>
      <c r="BI47" s="94"/>
      <c r="BJ47" s="95"/>
      <c r="BK47" s="98"/>
      <c r="BL47" s="94"/>
      <c r="BM47" s="87"/>
      <c r="BN47" s="69"/>
      <c r="BO47" s="67"/>
      <c r="BP47" s="96"/>
      <c r="BQ47" s="91">
        <f t="shared" si="8"/>
        <v>3</v>
      </c>
      <c r="BR47" s="502" t="s">
        <v>506</v>
      </c>
      <c r="BS47" s="109">
        <f t="shared" si="2"/>
        <v>15.84</v>
      </c>
    </row>
    <row r="48" spans="1:71" s="338" customFormat="1" ht="26.25" x14ac:dyDescent="0.3">
      <c r="A48" s="947" t="s">
        <v>86</v>
      </c>
      <c r="B48" s="571"/>
      <c r="C48" s="919" t="s">
        <v>159</v>
      </c>
      <c r="D48" s="920"/>
      <c r="E48" s="920"/>
      <c r="F48" s="920"/>
      <c r="G48" s="920"/>
      <c r="H48" s="920"/>
      <c r="I48" s="920"/>
      <c r="J48" s="920"/>
      <c r="K48" s="920"/>
      <c r="L48" s="920"/>
      <c r="M48" s="920"/>
      <c r="N48" s="920"/>
      <c r="O48" s="920"/>
      <c r="P48" s="920"/>
      <c r="Q48" s="920"/>
      <c r="R48" s="921"/>
      <c r="S48" s="339"/>
      <c r="T48" s="581"/>
      <c r="U48" s="772"/>
      <c r="V48" s="860"/>
      <c r="W48" s="772"/>
      <c r="X48" s="860"/>
      <c r="Y48" s="582"/>
      <c r="Z48" s="855"/>
      <c r="AA48" s="870"/>
      <c r="AB48" s="581"/>
      <c r="AC48" s="582"/>
      <c r="AD48" s="855"/>
      <c r="AE48" s="778"/>
      <c r="AF48" s="581"/>
      <c r="AG48" s="778"/>
      <c r="AH48" s="581"/>
      <c r="AI48" s="778"/>
      <c r="AJ48" s="771"/>
      <c r="AK48" s="772"/>
      <c r="AL48" s="332"/>
      <c r="AM48" s="331"/>
      <c r="AN48" s="312"/>
      <c r="AO48" s="332"/>
      <c r="AP48" s="331"/>
      <c r="AQ48" s="312"/>
      <c r="AR48" s="333"/>
      <c r="AS48" s="334"/>
      <c r="AT48" s="312"/>
      <c r="AU48" s="332"/>
      <c r="AV48" s="331"/>
      <c r="AW48" s="312"/>
      <c r="AX48" s="333"/>
      <c r="AY48" s="334"/>
      <c r="AZ48" s="312"/>
      <c r="BA48" s="332"/>
      <c r="BB48" s="335"/>
      <c r="BC48" s="336"/>
      <c r="BD48" s="333"/>
      <c r="BE48" s="334"/>
      <c r="BF48" s="312"/>
      <c r="BG48" s="332"/>
      <c r="BH48" s="331"/>
      <c r="BI48" s="312"/>
      <c r="BJ48" s="333"/>
      <c r="BK48" s="334"/>
      <c r="BL48" s="312"/>
      <c r="BM48" s="341"/>
      <c r="BN48" s="342"/>
      <c r="BO48" s="343"/>
      <c r="BP48" s="344"/>
      <c r="BQ48" s="328"/>
      <c r="BR48" s="345"/>
      <c r="BS48" s="326">
        <f t="shared" si="2"/>
        <v>0</v>
      </c>
    </row>
    <row r="49" spans="1:71" s="110" customFormat="1" ht="25.5" x14ac:dyDescent="0.3">
      <c r="A49" s="589" t="s">
        <v>87</v>
      </c>
      <c r="B49" s="590"/>
      <c r="C49" s="591" t="s">
        <v>188</v>
      </c>
      <c r="D49" s="592"/>
      <c r="E49" s="592"/>
      <c r="F49" s="592"/>
      <c r="G49" s="592"/>
      <c r="H49" s="592"/>
      <c r="I49" s="592"/>
      <c r="J49" s="592"/>
      <c r="K49" s="592"/>
      <c r="L49" s="592"/>
      <c r="M49" s="592"/>
      <c r="N49" s="592"/>
      <c r="O49" s="592"/>
      <c r="P49" s="592"/>
      <c r="Q49" s="592"/>
      <c r="R49" s="593"/>
      <c r="S49" s="116"/>
      <c r="T49" s="613">
        <v>3</v>
      </c>
      <c r="U49" s="607"/>
      <c r="V49" s="606"/>
      <c r="W49" s="607"/>
      <c r="X49" s="606">
        <v>216</v>
      </c>
      <c r="Y49" s="608"/>
      <c r="Z49" s="609">
        <v>108</v>
      </c>
      <c r="AA49" s="610"/>
      <c r="AB49" s="601">
        <f t="shared" si="3"/>
        <v>24</v>
      </c>
      <c r="AC49" s="598"/>
      <c r="AD49" s="773">
        <v>12</v>
      </c>
      <c r="AE49" s="611"/>
      <c r="AF49" s="613"/>
      <c r="AG49" s="611"/>
      <c r="AH49" s="613">
        <v>12</v>
      </c>
      <c r="AI49" s="611"/>
      <c r="AJ49" s="612"/>
      <c r="AK49" s="607"/>
      <c r="AL49" s="192"/>
      <c r="AM49" s="193"/>
      <c r="AN49" s="194"/>
      <c r="AO49" s="192"/>
      <c r="AP49" s="193"/>
      <c r="AQ49" s="194">
        <v>4</v>
      </c>
      <c r="AR49" s="195"/>
      <c r="AS49" s="196">
        <v>216</v>
      </c>
      <c r="AT49" s="194">
        <v>20</v>
      </c>
      <c r="AU49" s="192">
        <v>6</v>
      </c>
      <c r="AV49" s="193"/>
      <c r="AW49" s="194"/>
      <c r="AX49" s="195"/>
      <c r="AY49" s="98"/>
      <c r="AZ49" s="94"/>
      <c r="BA49" s="92"/>
      <c r="BB49" s="99"/>
      <c r="BC49" s="100"/>
      <c r="BD49" s="95"/>
      <c r="BE49" s="98"/>
      <c r="BF49" s="94"/>
      <c r="BG49" s="92"/>
      <c r="BH49" s="93"/>
      <c r="BI49" s="94"/>
      <c r="BJ49" s="95"/>
      <c r="BK49" s="98"/>
      <c r="BL49" s="94"/>
      <c r="BM49" s="87"/>
      <c r="BN49" s="69"/>
      <c r="BO49" s="67"/>
      <c r="BP49" s="96"/>
      <c r="BQ49" s="91">
        <f t="shared" si="8"/>
        <v>6</v>
      </c>
      <c r="BR49" s="502" t="s">
        <v>506</v>
      </c>
      <c r="BS49" s="109">
        <f t="shared" si="2"/>
        <v>23.76</v>
      </c>
    </row>
    <row r="50" spans="1:71" s="352" customFormat="1" ht="51.75" customHeight="1" x14ac:dyDescent="0.3">
      <c r="A50" s="931" t="s">
        <v>88</v>
      </c>
      <c r="B50" s="932"/>
      <c r="C50" s="892" t="s">
        <v>189</v>
      </c>
      <c r="D50" s="893"/>
      <c r="E50" s="893"/>
      <c r="F50" s="893"/>
      <c r="G50" s="893"/>
      <c r="H50" s="893"/>
      <c r="I50" s="893"/>
      <c r="J50" s="893"/>
      <c r="K50" s="893"/>
      <c r="L50" s="893"/>
      <c r="M50" s="893"/>
      <c r="N50" s="893"/>
      <c r="O50" s="893"/>
      <c r="P50" s="893"/>
      <c r="Q50" s="893"/>
      <c r="R50" s="894"/>
      <c r="S50" s="346"/>
      <c r="T50" s="581"/>
      <c r="U50" s="772"/>
      <c r="V50" s="860"/>
      <c r="W50" s="772"/>
      <c r="X50" s="860">
        <v>30</v>
      </c>
      <c r="Y50" s="582"/>
      <c r="Z50" s="855"/>
      <c r="AA50" s="870"/>
      <c r="AB50" s="581">
        <f t="shared" si="3"/>
        <v>0</v>
      </c>
      <c r="AC50" s="582"/>
      <c r="AD50" s="855"/>
      <c r="AE50" s="778"/>
      <c r="AF50" s="581"/>
      <c r="AG50" s="778"/>
      <c r="AH50" s="581"/>
      <c r="AI50" s="778"/>
      <c r="AJ50" s="771"/>
      <c r="AK50" s="772"/>
      <c r="AL50" s="332"/>
      <c r="AM50" s="331"/>
      <c r="AN50" s="312"/>
      <c r="AO50" s="332"/>
      <c r="AP50" s="331"/>
      <c r="AQ50" s="312"/>
      <c r="AR50" s="333"/>
      <c r="AS50" s="334">
        <v>30</v>
      </c>
      <c r="AT50" s="312"/>
      <c r="AU50" s="332">
        <v>1</v>
      </c>
      <c r="AV50" s="331"/>
      <c r="AW50" s="312"/>
      <c r="AX50" s="333"/>
      <c r="AY50" s="334"/>
      <c r="AZ50" s="312"/>
      <c r="BA50" s="332"/>
      <c r="BB50" s="335"/>
      <c r="BC50" s="336"/>
      <c r="BD50" s="333"/>
      <c r="BE50" s="334"/>
      <c r="BF50" s="312"/>
      <c r="BG50" s="332"/>
      <c r="BH50" s="331"/>
      <c r="BI50" s="312"/>
      <c r="BJ50" s="333"/>
      <c r="BK50" s="334"/>
      <c r="BL50" s="312"/>
      <c r="BM50" s="341"/>
      <c r="BN50" s="342"/>
      <c r="BO50" s="343"/>
      <c r="BP50" s="344"/>
      <c r="BQ50" s="328">
        <f t="shared" si="8"/>
        <v>1</v>
      </c>
      <c r="BR50" s="345"/>
      <c r="BS50" s="326">
        <f t="shared" si="2"/>
        <v>0</v>
      </c>
    </row>
    <row r="51" spans="1:71" s="110" customFormat="1" ht="25.5" x14ac:dyDescent="0.3">
      <c r="A51" s="941" t="s">
        <v>89</v>
      </c>
      <c r="B51" s="942"/>
      <c r="C51" s="591" t="s">
        <v>190</v>
      </c>
      <c r="D51" s="592"/>
      <c r="E51" s="592"/>
      <c r="F51" s="592"/>
      <c r="G51" s="592"/>
      <c r="H51" s="592"/>
      <c r="I51" s="592"/>
      <c r="J51" s="592"/>
      <c r="K51" s="592"/>
      <c r="L51" s="592"/>
      <c r="M51" s="592"/>
      <c r="N51" s="592"/>
      <c r="O51" s="592"/>
      <c r="P51" s="592"/>
      <c r="Q51" s="592"/>
      <c r="R51" s="593"/>
      <c r="S51" s="116"/>
      <c r="T51" s="613"/>
      <c r="U51" s="607"/>
      <c r="V51" s="606">
        <v>4</v>
      </c>
      <c r="W51" s="607"/>
      <c r="X51" s="606">
        <v>108</v>
      </c>
      <c r="Y51" s="608"/>
      <c r="Z51" s="609">
        <v>54</v>
      </c>
      <c r="AA51" s="610"/>
      <c r="AB51" s="601">
        <f t="shared" si="3"/>
        <v>12</v>
      </c>
      <c r="AC51" s="598"/>
      <c r="AD51" s="773">
        <v>8</v>
      </c>
      <c r="AE51" s="611"/>
      <c r="AF51" s="613"/>
      <c r="AG51" s="611"/>
      <c r="AH51" s="613">
        <v>4</v>
      </c>
      <c r="AI51" s="611"/>
      <c r="AJ51" s="612"/>
      <c r="AK51" s="607"/>
      <c r="AL51" s="192"/>
      <c r="AM51" s="193"/>
      <c r="AN51" s="194"/>
      <c r="AO51" s="192"/>
      <c r="AP51" s="193"/>
      <c r="AQ51" s="194"/>
      <c r="AR51" s="195"/>
      <c r="AS51" s="196"/>
      <c r="AT51" s="194">
        <v>4</v>
      </c>
      <c r="AU51" s="192"/>
      <c r="AV51" s="193">
        <v>108</v>
      </c>
      <c r="AW51" s="194">
        <v>8</v>
      </c>
      <c r="AX51" s="195">
        <v>3</v>
      </c>
      <c r="AY51" s="98"/>
      <c r="AZ51" s="94"/>
      <c r="BA51" s="92"/>
      <c r="BB51" s="99"/>
      <c r="BC51" s="100"/>
      <c r="BD51" s="95"/>
      <c r="BE51" s="98"/>
      <c r="BF51" s="94"/>
      <c r="BG51" s="92"/>
      <c r="BH51" s="93"/>
      <c r="BI51" s="94"/>
      <c r="BJ51" s="95"/>
      <c r="BK51" s="98"/>
      <c r="BL51" s="94"/>
      <c r="BM51" s="87"/>
      <c r="BN51" s="69"/>
      <c r="BO51" s="67"/>
      <c r="BP51" s="96"/>
      <c r="BQ51" s="91">
        <f t="shared" si="8"/>
        <v>3</v>
      </c>
      <c r="BR51" s="502" t="s">
        <v>506</v>
      </c>
      <c r="BS51" s="109">
        <f t="shared" si="2"/>
        <v>11.88</v>
      </c>
    </row>
    <row r="52" spans="1:71" s="338" customFormat="1" ht="26.25" x14ac:dyDescent="0.3">
      <c r="A52" s="937" t="s">
        <v>90</v>
      </c>
      <c r="B52" s="938"/>
      <c r="C52" s="919" t="s">
        <v>160</v>
      </c>
      <c r="D52" s="920"/>
      <c r="E52" s="920"/>
      <c r="F52" s="920"/>
      <c r="G52" s="920"/>
      <c r="H52" s="920"/>
      <c r="I52" s="920"/>
      <c r="J52" s="920"/>
      <c r="K52" s="920"/>
      <c r="L52" s="920"/>
      <c r="M52" s="920"/>
      <c r="N52" s="920"/>
      <c r="O52" s="920"/>
      <c r="P52" s="920"/>
      <c r="Q52" s="920"/>
      <c r="R52" s="921"/>
      <c r="S52" s="339"/>
      <c r="T52" s="581"/>
      <c r="U52" s="772"/>
      <c r="V52" s="860">
        <v>8</v>
      </c>
      <c r="W52" s="772"/>
      <c r="X52" s="860">
        <v>108</v>
      </c>
      <c r="Y52" s="582"/>
      <c r="Z52" s="855">
        <v>72</v>
      </c>
      <c r="AA52" s="870"/>
      <c r="AB52" s="581">
        <f t="shared" si="3"/>
        <v>16</v>
      </c>
      <c r="AC52" s="582"/>
      <c r="AD52" s="855">
        <v>8</v>
      </c>
      <c r="AE52" s="778"/>
      <c r="AF52" s="581"/>
      <c r="AG52" s="778"/>
      <c r="AH52" s="581">
        <v>8</v>
      </c>
      <c r="AI52" s="778"/>
      <c r="AJ52" s="771"/>
      <c r="AK52" s="772"/>
      <c r="AL52" s="332"/>
      <c r="AM52" s="331"/>
      <c r="AN52" s="312"/>
      <c r="AO52" s="332"/>
      <c r="AP52" s="331"/>
      <c r="AQ52" s="312"/>
      <c r="AR52" s="333"/>
      <c r="AS52" s="334"/>
      <c r="AT52" s="312"/>
      <c r="AU52" s="332"/>
      <c r="AV52" s="331"/>
      <c r="AW52" s="312"/>
      <c r="AX52" s="333"/>
      <c r="AY52" s="334"/>
      <c r="AZ52" s="312"/>
      <c r="BA52" s="332"/>
      <c r="BB52" s="335"/>
      <c r="BC52" s="336"/>
      <c r="BD52" s="333"/>
      <c r="BE52" s="334"/>
      <c r="BF52" s="312">
        <v>2</v>
      </c>
      <c r="BG52" s="332"/>
      <c r="BH52" s="331">
        <v>108</v>
      </c>
      <c r="BI52" s="312">
        <v>14</v>
      </c>
      <c r="BJ52" s="333">
        <v>3</v>
      </c>
      <c r="BK52" s="334"/>
      <c r="BL52" s="312"/>
      <c r="BM52" s="341"/>
      <c r="BN52" s="342"/>
      <c r="BO52" s="343"/>
      <c r="BP52" s="344"/>
      <c r="BQ52" s="328">
        <f t="shared" si="8"/>
        <v>3</v>
      </c>
      <c r="BR52" s="345"/>
      <c r="BS52" s="326">
        <f t="shared" si="2"/>
        <v>15.84</v>
      </c>
    </row>
    <row r="53" spans="1:71" s="338" customFormat="1" ht="26.25" x14ac:dyDescent="0.3">
      <c r="A53" s="937" t="s">
        <v>91</v>
      </c>
      <c r="B53" s="938"/>
      <c r="C53" s="919" t="s">
        <v>161</v>
      </c>
      <c r="D53" s="920"/>
      <c r="E53" s="920"/>
      <c r="F53" s="920"/>
      <c r="G53" s="920"/>
      <c r="H53" s="920"/>
      <c r="I53" s="920"/>
      <c r="J53" s="920"/>
      <c r="K53" s="920"/>
      <c r="L53" s="920"/>
      <c r="M53" s="920"/>
      <c r="N53" s="920"/>
      <c r="O53" s="920"/>
      <c r="P53" s="920"/>
      <c r="Q53" s="920"/>
      <c r="R53" s="921"/>
      <c r="S53" s="339"/>
      <c r="T53" s="860"/>
      <c r="U53" s="772"/>
      <c r="V53" s="860"/>
      <c r="W53" s="581"/>
      <c r="X53" s="860"/>
      <c r="Y53" s="582"/>
      <c r="Z53" s="855"/>
      <c r="AA53" s="870"/>
      <c r="AB53" s="581"/>
      <c r="AC53" s="582"/>
      <c r="AD53" s="855"/>
      <c r="AE53" s="778"/>
      <c r="AF53" s="581"/>
      <c r="AG53" s="778"/>
      <c r="AH53" s="581"/>
      <c r="AI53" s="778"/>
      <c r="AJ53" s="771"/>
      <c r="AK53" s="772"/>
      <c r="AL53" s="332"/>
      <c r="AM53" s="331"/>
      <c r="AN53" s="312"/>
      <c r="AO53" s="332"/>
      <c r="AP53" s="331"/>
      <c r="AQ53" s="312"/>
      <c r="AR53" s="333"/>
      <c r="AS53" s="334"/>
      <c r="AT53" s="312"/>
      <c r="AU53" s="332"/>
      <c r="AV53" s="331"/>
      <c r="AW53" s="312"/>
      <c r="AX53" s="333"/>
      <c r="AY53" s="334"/>
      <c r="AZ53" s="312"/>
      <c r="BA53" s="332"/>
      <c r="BB53" s="335"/>
      <c r="BC53" s="336"/>
      <c r="BD53" s="333"/>
      <c r="BE53" s="334"/>
      <c r="BF53" s="312"/>
      <c r="BG53" s="332"/>
      <c r="BH53" s="331"/>
      <c r="BI53" s="312"/>
      <c r="BJ53" s="333"/>
      <c r="BK53" s="334"/>
      <c r="BL53" s="312"/>
      <c r="BM53" s="332"/>
      <c r="BN53" s="331"/>
      <c r="BO53" s="312"/>
      <c r="BP53" s="340"/>
      <c r="BQ53" s="328"/>
      <c r="BR53" s="337"/>
      <c r="BS53" s="326">
        <f t="shared" si="2"/>
        <v>0</v>
      </c>
    </row>
    <row r="54" spans="1:71" s="110" customFormat="1" ht="25.5" x14ac:dyDescent="0.3">
      <c r="A54" s="941" t="s">
        <v>92</v>
      </c>
      <c r="B54" s="942"/>
      <c r="C54" s="904" t="s">
        <v>191</v>
      </c>
      <c r="D54" s="905"/>
      <c r="E54" s="905"/>
      <c r="F54" s="905"/>
      <c r="G54" s="905"/>
      <c r="H54" s="905"/>
      <c r="I54" s="905"/>
      <c r="J54" s="905"/>
      <c r="K54" s="905"/>
      <c r="L54" s="905"/>
      <c r="M54" s="905"/>
      <c r="N54" s="905"/>
      <c r="O54" s="905"/>
      <c r="P54" s="905"/>
      <c r="Q54" s="905"/>
      <c r="R54" s="906"/>
      <c r="S54" s="122"/>
      <c r="T54" s="101">
        <v>4</v>
      </c>
      <c r="U54" s="102">
        <v>5</v>
      </c>
      <c r="V54" s="606"/>
      <c r="W54" s="607"/>
      <c r="X54" s="606">
        <v>468</v>
      </c>
      <c r="Y54" s="608"/>
      <c r="Z54" s="609">
        <v>252</v>
      </c>
      <c r="AA54" s="610"/>
      <c r="AB54" s="613">
        <f>AL54+AN54+AQ54+AT54+AW54+AZ54+BC54+BF54+BI54+BL54+BO54</f>
        <v>60</v>
      </c>
      <c r="AC54" s="608"/>
      <c r="AD54" s="609">
        <v>28</v>
      </c>
      <c r="AE54" s="611"/>
      <c r="AF54" s="612"/>
      <c r="AG54" s="611"/>
      <c r="AH54" s="612">
        <v>32</v>
      </c>
      <c r="AI54" s="611"/>
      <c r="AJ54" s="612"/>
      <c r="AK54" s="607"/>
      <c r="AL54" s="836"/>
      <c r="AM54" s="838"/>
      <c r="AN54" s="840"/>
      <c r="AO54" s="842"/>
      <c r="AP54" s="838"/>
      <c r="AQ54" s="840"/>
      <c r="AR54" s="828"/>
      <c r="AS54" s="844"/>
      <c r="AT54" s="840">
        <v>6</v>
      </c>
      <c r="AU54" s="842"/>
      <c r="AV54" s="838">
        <v>144</v>
      </c>
      <c r="AW54" s="840">
        <v>12</v>
      </c>
      <c r="AX54" s="828">
        <v>4</v>
      </c>
      <c r="AY54" s="826">
        <v>108</v>
      </c>
      <c r="AZ54" s="818">
        <v>14</v>
      </c>
      <c r="BA54" s="820">
        <v>3</v>
      </c>
      <c r="BB54" s="822">
        <v>216</v>
      </c>
      <c r="BC54" s="818">
        <v>28</v>
      </c>
      <c r="BD54" s="824">
        <v>6</v>
      </c>
      <c r="BE54" s="826"/>
      <c r="BF54" s="818"/>
      <c r="BG54" s="820"/>
      <c r="BH54" s="822"/>
      <c r="BI54" s="818"/>
      <c r="BJ54" s="824"/>
      <c r="BK54" s="826"/>
      <c r="BL54" s="818"/>
      <c r="BM54" s="820"/>
      <c r="BN54" s="822"/>
      <c r="BO54" s="818"/>
      <c r="BP54" s="824"/>
      <c r="BQ54" s="606">
        <f>AO54+AR54+AU54+AX54+BA54+BD54+BG54+BJ54+BM54+BP54</f>
        <v>13</v>
      </c>
      <c r="BR54" s="816" t="s">
        <v>505</v>
      </c>
      <c r="BS54" s="109">
        <f t="shared" si="2"/>
        <v>55.44</v>
      </c>
    </row>
    <row r="55" spans="1:71" s="110" customFormat="1" ht="21" customHeight="1" x14ac:dyDescent="0.3">
      <c r="A55" s="960"/>
      <c r="B55" s="961"/>
      <c r="C55" s="962"/>
      <c r="D55" s="963"/>
      <c r="E55" s="963"/>
      <c r="F55" s="963"/>
      <c r="G55" s="963"/>
      <c r="H55" s="963"/>
      <c r="I55" s="963"/>
      <c r="J55" s="963"/>
      <c r="K55" s="963"/>
      <c r="L55" s="963"/>
      <c r="M55" s="963"/>
      <c r="N55" s="963"/>
      <c r="O55" s="963"/>
      <c r="P55" s="963"/>
      <c r="Q55" s="963"/>
      <c r="R55" s="964"/>
      <c r="S55" s="127"/>
      <c r="T55" s="815">
        <v>6</v>
      </c>
      <c r="U55" s="835"/>
      <c r="V55" s="815"/>
      <c r="W55" s="835"/>
      <c r="X55" s="815"/>
      <c r="Y55" s="863"/>
      <c r="Z55" s="854"/>
      <c r="AA55" s="871"/>
      <c r="AB55" s="862"/>
      <c r="AC55" s="863"/>
      <c r="AD55" s="854"/>
      <c r="AE55" s="834"/>
      <c r="AF55" s="833"/>
      <c r="AG55" s="834"/>
      <c r="AH55" s="833"/>
      <c r="AI55" s="834"/>
      <c r="AJ55" s="833"/>
      <c r="AK55" s="835"/>
      <c r="AL55" s="837"/>
      <c r="AM55" s="839"/>
      <c r="AN55" s="841"/>
      <c r="AO55" s="843"/>
      <c r="AP55" s="839"/>
      <c r="AQ55" s="841"/>
      <c r="AR55" s="829"/>
      <c r="AS55" s="845"/>
      <c r="AT55" s="841"/>
      <c r="AU55" s="843"/>
      <c r="AV55" s="839"/>
      <c r="AW55" s="841"/>
      <c r="AX55" s="829"/>
      <c r="AY55" s="827"/>
      <c r="AZ55" s="819"/>
      <c r="BA55" s="821"/>
      <c r="BB55" s="823"/>
      <c r="BC55" s="819"/>
      <c r="BD55" s="825"/>
      <c r="BE55" s="827"/>
      <c r="BF55" s="819"/>
      <c r="BG55" s="821"/>
      <c r="BH55" s="823"/>
      <c r="BI55" s="819"/>
      <c r="BJ55" s="825"/>
      <c r="BK55" s="827"/>
      <c r="BL55" s="819"/>
      <c r="BM55" s="821"/>
      <c r="BN55" s="823"/>
      <c r="BO55" s="819"/>
      <c r="BP55" s="825"/>
      <c r="BQ55" s="815"/>
      <c r="BR55" s="817"/>
      <c r="BS55" s="109">
        <f t="shared" si="2"/>
        <v>0</v>
      </c>
    </row>
    <row r="56" spans="1:71" s="352" customFormat="1" ht="51" customHeight="1" x14ac:dyDescent="0.3">
      <c r="A56" s="931" t="s">
        <v>93</v>
      </c>
      <c r="B56" s="932"/>
      <c r="C56" s="892" t="s">
        <v>192</v>
      </c>
      <c r="D56" s="893"/>
      <c r="E56" s="893"/>
      <c r="F56" s="893"/>
      <c r="G56" s="893"/>
      <c r="H56" s="893"/>
      <c r="I56" s="893"/>
      <c r="J56" s="893"/>
      <c r="K56" s="893"/>
      <c r="L56" s="893"/>
      <c r="M56" s="893"/>
      <c r="N56" s="893"/>
      <c r="O56" s="893"/>
      <c r="P56" s="893"/>
      <c r="Q56" s="893"/>
      <c r="R56" s="894"/>
      <c r="S56" s="347"/>
      <c r="T56" s="575"/>
      <c r="U56" s="576"/>
      <c r="V56" s="577"/>
      <c r="W56" s="576"/>
      <c r="X56" s="577">
        <v>30</v>
      </c>
      <c r="Y56" s="578"/>
      <c r="Z56" s="579"/>
      <c r="AA56" s="580"/>
      <c r="AB56" s="575"/>
      <c r="AC56" s="578"/>
      <c r="AD56" s="859"/>
      <c r="AE56" s="583"/>
      <c r="AF56" s="575"/>
      <c r="AG56" s="583"/>
      <c r="AH56" s="575"/>
      <c r="AI56" s="583"/>
      <c r="AJ56" s="584"/>
      <c r="AK56" s="576"/>
      <c r="AL56" s="341"/>
      <c r="AM56" s="342"/>
      <c r="AN56" s="343"/>
      <c r="AO56" s="341"/>
      <c r="AP56" s="342"/>
      <c r="AQ56" s="343"/>
      <c r="AR56" s="348"/>
      <c r="AS56" s="349"/>
      <c r="AT56" s="343"/>
      <c r="AU56" s="341"/>
      <c r="AV56" s="342"/>
      <c r="AW56" s="343"/>
      <c r="AX56" s="348"/>
      <c r="AY56" s="349"/>
      <c r="AZ56" s="343"/>
      <c r="BA56" s="341"/>
      <c r="BB56" s="350">
        <v>30</v>
      </c>
      <c r="BC56" s="351"/>
      <c r="BD56" s="348">
        <v>1</v>
      </c>
      <c r="BE56" s="349"/>
      <c r="BF56" s="343"/>
      <c r="BG56" s="341"/>
      <c r="BH56" s="342"/>
      <c r="BI56" s="343"/>
      <c r="BJ56" s="348"/>
      <c r="BK56" s="349"/>
      <c r="BL56" s="343"/>
      <c r="BM56" s="332"/>
      <c r="BN56" s="331"/>
      <c r="BO56" s="312"/>
      <c r="BP56" s="340"/>
      <c r="BQ56" s="329">
        <f>AO56+AR56+AU56+AX56+BA56+BD56+BG56+BJ56+BM56+BP56</f>
        <v>1</v>
      </c>
      <c r="BR56" s="337"/>
      <c r="BS56" s="326">
        <f t="shared" si="2"/>
        <v>0</v>
      </c>
    </row>
    <row r="57" spans="1:71" s="338" customFormat="1" ht="26.25" x14ac:dyDescent="0.3">
      <c r="A57" s="947" t="s">
        <v>94</v>
      </c>
      <c r="B57" s="571"/>
      <c r="C57" s="889" t="s">
        <v>162</v>
      </c>
      <c r="D57" s="890"/>
      <c r="E57" s="890"/>
      <c r="F57" s="890"/>
      <c r="G57" s="890"/>
      <c r="H57" s="890"/>
      <c r="I57" s="890"/>
      <c r="J57" s="890"/>
      <c r="K57" s="890"/>
      <c r="L57" s="890"/>
      <c r="M57" s="890"/>
      <c r="N57" s="890"/>
      <c r="O57" s="890"/>
      <c r="P57" s="890"/>
      <c r="Q57" s="890"/>
      <c r="R57" s="891"/>
      <c r="S57" s="353"/>
      <c r="T57" s="581">
        <v>8</v>
      </c>
      <c r="U57" s="772"/>
      <c r="V57" s="860">
        <v>7</v>
      </c>
      <c r="W57" s="772"/>
      <c r="X57" s="860">
        <v>216</v>
      </c>
      <c r="Y57" s="582"/>
      <c r="Z57" s="855">
        <v>144</v>
      </c>
      <c r="AA57" s="870"/>
      <c r="AB57" s="581">
        <f>AL57+AN57+AQ57+AT57+AW57+AZ57+BC57+BF57+BI57+BL57+BO57</f>
        <v>34</v>
      </c>
      <c r="AC57" s="582"/>
      <c r="AD57" s="855">
        <v>16</v>
      </c>
      <c r="AE57" s="778"/>
      <c r="AF57" s="581">
        <v>4</v>
      </c>
      <c r="AG57" s="778"/>
      <c r="AH57" s="581">
        <v>14</v>
      </c>
      <c r="AI57" s="778"/>
      <c r="AJ57" s="771"/>
      <c r="AK57" s="772"/>
      <c r="AL57" s="332"/>
      <c r="AM57" s="331"/>
      <c r="AN57" s="312"/>
      <c r="AO57" s="332"/>
      <c r="AP57" s="331"/>
      <c r="AQ57" s="312"/>
      <c r="AR57" s="333"/>
      <c r="AS57" s="334"/>
      <c r="AT57" s="312"/>
      <c r="AU57" s="332"/>
      <c r="AV57" s="331"/>
      <c r="AW57" s="312"/>
      <c r="AX57" s="333"/>
      <c r="AY57" s="334"/>
      <c r="AZ57" s="312"/>
      <c r="BA57" s="332"/>
      <c r="BB57" s="335"/>
      <c r="BC57" s="336">
        <v>4</v>
      </c>
      <c r="BD57" s="333"/>
      <c r="BE57" s="334">
        <v>108</v>
      </c>
      <c r="BF57" s="312">
        <v>10</v>
      </c>
      <c r="BG57" s="332">
        <v>3</v>
      </c>
      <c r="BH57" s="331">
        <v>108</v>
      </c>
      <c r="BI57" s="312">
        <v>20</v>
      </c>
      <c r="BJ57" s="333">
        <v>3</v>
      </c>
      <c r="BK57" s="334"/>
      <c r="BL57" s="312"/>
      <c r="BM57" s="341"/>
      <c r="BN57" s="342"/>
      <c r="BO57" s="343"/>
      <c r="BP57" s="344"/>
      <c r="BQ57" s="329">
        <f t="shared" ref="BQ57:BQ126" si="9">AO57+AR57+AU57+AX57+BA57+BD57+BG57+BJ57+BM57+BP57</f>
        <v>6</v>
      </c>
      <c r="BR57" s="345"/>
      <c r="BS57" s="326">
        <f t="shared" si="2"/>
        <v>31.68</v>
      </c>
    </row>
    <row r="58" spans="1:71" s="338" customFormat="1" ht="28.5" customHeight="1" x14ac:dyDescent="0.3">
      <c r="A58" s="950" t="s">
        <v>95</v>
      </c>
      <c r="B58" s="951"/>
      <c r="C58" s="572" t="s">
        <v>246</v>
      </c>
      <c r="D58" s="573"/>
      <c r="E58" s="573"/>
      <c r="F58" s="573"/>
      <c r="G58" s="573"/>
      <c r="H58" s="573"/>
      <c r="I58" s="573"/>
      <c r="J58" s="573"/>
      <c r="K58" s="573"/>
      <c r="L58" s="573"/>
      <c r="M58" s="573"/>
      <c r="N58" s="573"/>
      <c r="O58" s="573"/>
      <c r="P58" s="573"/>
      <c r="Q58" s="573"/>
      <c r="R58" s="574"/>
      <c r="S58" s="355"/>
      <c r="T58" s="575"/>
      <c r="U58" s="576"/>
      <c r="V58" s="577"/>
      <c r="W58" s="576"/>
      <c r="X58" s="577"/>
      <c r="Y58" s="578"/>
      <c r="Z58" s="579"/>
      <c r="AA58" s="580"/>
      <c r="AB58" s="581"/>
      <c r="AC58" s="582"/>
      <c r="AD58" s="859"/>
      <c r="AE58" s="583"/>
      <c r="AF58" s="575"/>
      <c r="AG58" s="583"/>
      <c r="AH58" s="575"/>
      <c r="AI58" s="583"/>
      <c r="AJ58" s="584"/>
      <c r="AK58" s="576"/>
      <c r="AL58" s="341"/>
      <c r="AM58" s="342"/>
      <c r="AN58" s="343"/>
      <c r="AO58" s="341"/>
      <c r="AP58" s="342"/>
      <c r="AQ58" s="343"/>
      <c r="AR58" s="348"/>
      <c r="AS58" s="349"/>
      <c r="AT58" s="343"/>
      <c r="AU58" s="341"/>
      <c r="AV58" s="342"/>
      <c r="AW58" s="343"/>
      <c r="AX58" s="348"/>
      <c r="AY58" s="349"/>
      <c r="AZ58" s="343"/>
      <c r="BA58" s="341"/>
      <c r="BB58" s="350"/>
      <c r="BC58" s="351"/>
      <c r="BD58" s="348"/>
      <c r="BE58" s="349"/>
      <c r="BF58" s="343"/>
      <c r="BG58" s="341"/>
      <c r="BH58" s="342"/>
      <c r="BI58" s="343"/>
      <c r="BJ58" s="348"/>
      <c r="BK58" s="349"/>
      <c r="BL58" s="343"/>
      <c r="BM58" s="332"/>
      <c r="BN58" s="331"/>
      <c r="BO58" s="312"/>
      <c r="BP58" s="340"/>
      <c r="BQ58" s="329"/>
      <c r="BR58" s="337"/>
      <c r="BS58" s="326">
        <f t="shared" si="2"/>
        <v>0</v>
      </c>
    </row>
    <row r="59" spans="1:71" s="352" customFormat="1" ht="25.5" x14ac:dyDescent="0.3">
      <c r="A59" s="952" t="s">
        <v>96</v>
      </c>
      <c r="B59" s="953"/>
      <c r="C59" s="1397" t="s">
        <v>193</v>
      </c>
      <c r="D59" s="1398"/>
      <c r="E59" s="1398"/>
      <c r="F59" s="1398"/>
      <c r="G59" s="1398"/>
      <c r="H59" s="1398"/>
      <c r="I59" s="1398"/>
      <c r="J59" s="1398"/>
      <c r="K59" s="1398"/>
      <c r="L59" s="1398"/>
      <c r="M59" s="1398"/>
      <c r="N59" s="1398"/>
      <c r="O59" s="1398"/>
      <c r="P59" s="1398"/>
      <c r="Q59" s="1398"/>
      <c r="R59" s="1399"/>
      <c r="S59" s="518" t="s">
        <v>507</v>
      </c>
      <c r="T59" s="140">
        <v>6</v>
      </c>
      <c r="U59" s="129">
        <v>7</v>
      </c>
      <c r="V59" s="873"/>
      <c r="W59" s="588"/>
      <c r="X59" s="873">
        <v>216</v>
      </c>
      <c r="Y59" s="864"/>
      <c r="Z59" s="865">
        <v>126</v>
      </c>
      <c r="AA59" s="866"/>
      <c r="AB59" s="585">
        <f t="shared" ref="AB59:AB63" si="10">AL59+AN59+AQ59+AT59+AW59+AZ59+BC59+BF59+BI59+BL59+BO59</f>
        <v>28</v>
      </c>
      <c r="AC59" s="864"/>
      <c r="AD59" s="865">
        <v>16</v>
      </c>
      <c r="AE59" s="586"/>
      <c r="AF59" s="585"/>
      <c r="AG59" s="586"/>
      <c r="AH59" s="585">
        <v>12</v>
      </c>
      <c r="AI59" s="586"/>
      <c r="AJ59" s="587"/>
      <c r="AK59" s="588"/>
      <c r="AL59" s="332"/>
      <c r="AM59" s="331"/>
      <c r="AN59" s="312"/>
      <c r="AO59" s="332"/>
      <c r="AP59" s="331"/>
      <c r="AQ59" s="312"/>
      <c r="AR59" s="333"/>
      <c r="AS59" s="334"/>
      <c r="AT59" s="312"/>
      <c r="AU59" s="332"/>
      <c r="AV59" s="331"/>
      <c r="AW59" s="312"/>
      <c r="AX59" s="333"/>
      <c r="AY59" s="334"/>
      <c r="AZ59" s="312">
        <v>4</v>
      </c>
      <c r="BA59" s="332"/>
      <c r="BB59" s="335">
        <v>108</v>
      </c>
      <c r="BC59" s="336">
        <v>10</v>
      </c>
      <c r="BD59" s="333">
        <v>3</v>
      </c>
      <c r="BE59" s="334">
        <v>108</v>
      </c>
      <c r="BF59" s="312">
        <v>14</v>
      </c>
      <c r="BG59" s="332">
        <v>3</v>
      </c>
      <c r="BH59" s="331"/>
      <c r="BI59" s="312"/>
      <c r="BJ59" s="333"/>
      <c r="BK59" s="334"/>
      <c r="BL59" s="357"/>
      <c r="BM59" s="341"/>
      <c r="BN59" s="342"/>
      <c r="BO59" s="343"/>
      <c r="BP59" s="344"/>
      <c r="BQ59" s="329">
        <f t="shared" si="9"/>
        <v>6</v>
      </c>
      <c r="BR59" s="345"/>
      <c r="BS59" s="326">
        <f t="shared" si="2"/>
        <v>27.72</v>
      </c>
    </row>
    <row r="60" spans="1:71" s="352" customFormat="1" ht="51.75" customHeight="1" x14ac:dyDescent="0.3">
      <c r="A60" s="935" t="s">
        <v>97</v>
      </c>
      <c r="B60" s="936"/>
      <c r="C60" s="928" t="s">
        <v>194</v>
      </c>
      <c r="D60" s="929"/>
      <c r="E60" s="929"/>
      <c r="F60" s="929"/>
      <c r="G60" s="929"/>
      <c r="H60" s="929"/>
      <c r="I60" s="929"/>
      <c r="J60" s="929"/>
      <c r="K60" s="929"/>
      <c r="L60" s="929"/>
      <c r="M60" s="929"/>
      <c r="N60" s="929"/>
      <c r="O60" s="929"/>
      <c r="P60" s="929"/>
      <c r="Q60" s="929"/>
      <c r="R60" s="930"/>
      <c r="S60" s="347"/>
      <c r="T60" s="575"/>
      <c r="U60" s="576"/>
      <c r="V60" s="577"/>
      <c r="W60" s="576"/>
      <c r="X60" s="577">
        <v>30</v>
      </c>
      <c r="Y60" s="578"/>
      <c r="Z60" s="579"/>
      <c r="AA60" s="580"/>
      <c r="AB60" s="581"/>
      <c r="AC60" s="582"/>
      <c r="AD60" s="859"/>
      <c r="AE60" s="583"/>
      <c r="AF60" s="575"/>
      <c r="AG60" s="583"/>
      <c r="AH60" s="575"/>
      <c r="AI60" s="583"/>
      <c r="AJ60" s="584"/>
      <c r="AK60" s="576"/>
      <c r="AL60" s="341"/>
      <c r="AM60" s="342"/>
      <c r="AN60" s="343"/>
      <c r="AO60" s="341"/>
      <c r="AP60" s="342"/>
      <c r="AQ60" s="343"/>
      <c r="AR60" s="348"/>
      <c r="AS60" s="349"/>
      <c r="AT60" s="343"/>
      <c r="AU60" s="341"/>
      <c r="AV60" s="342"/>
      <c r="AW60" s="343"/>
      <c r="AX60" s="348"/>
      <c r="AY60" s="349"/>
      <c r="AZ60" s="343"/>
      <c r="BA60" s="341"/>
      <c r="BB60" s="350"/>
      <c r="BC60" s="351"/>
      <c r="BD60" s="348"/>
      <c r="BE60" s="349">
        <v>30</v>
      </c>
      <c r="BF60" s="343"/>
      <c r="BG60" s="341">
        <v>1</v>
      </c>
      <c r="BH60" s="342"/>
      <c r="BI60" s="343"/>
      <c r="BJ60" s="348"/>
      <c r="BK60" s="349"/>
      <c r="BL60" s="312"/>
      <c r="BM60" s="332"/>
      <c r="BN60" s="331"/>
      <c r="BO60" s="312"/>
      <c r="BP60" s="340"/>
      <c r="BQ60" s="329">
        <f t="shared" si="9"/>
        <v>1</v>
      </c>
      <c r="BR60" s="337"/>
      <c r="BS60" s="326">
        <f t="shared" si="2"/>
        <v>0</v>
      </c>
    </row>
    <row r="61" spans="1:71" s="338" customFormat="1" ht="51.75" customHeight="1" x14ac:dyDescent="0.3">
      <c r="A61" s="937" t="s">
        <v>98</v>
      </c>
      <c r="B61" s="938"/>
      <c r="C61" s="572" t="s">
        <v>163</v>
      </c>
      <c r="D61" s="573"/>
      <c r="E61" s="573"/>
      <c r="F61" s="573"/>
      <c r="G61" s="573"/>
      <c r="H61" s="573"/>
      <c r="I61" s="573"/>
      <c r="J61" s="573"/>
      <c r="K61" s="573"/>
      <c r="L61" s="573"/>
      <c r="M61" s="573"/>
      <c r="N61" s="573"/>
      <c r="O61" s="573"/>
      <c r="P61" s="573"/>
      <c r="Q61" s="573"/>
      <c r="R61" s="574"/>
      <c r="S61" s="354"/>
      <c r="T61" s="581"/>
      <c r="U61" s="772"/>
      <c r="V61" s="860"/>
      <c r="W61" s="772"/>
      <c r="X61" s="860"/>
      <c r="Y61" s="582"/>
      <c r="Z61" s="855"/>
      <c r="AA61" s="870"/>
      <c r="AB61" s="581"/>
      <c r="AC61" s="582"/>
      <c r="AD61" s="855"/>
      <c r="AE61" s="778"/>
      <c r="AF61" s="581"/>
      <c r="AG61" s="778"/>
      <c r="AH61" s="581"/>
      <c r="AI61" s="778"/>
      <c r="AJ61" s="771"/>
      <c r="AK61" s="772"/>
      <c r="AL61" s="332"/>
      <c r="AM61" s="331"/>
      <c r="AN61" s="312"/>
      <c r="AO61" s="332"/>
      <c r="AP61" s="331"/>
      <c r="AQ61" s="312"/>
      <c r="AR61" s="333"/>
      <c r="AS61" s="334"/>
      <c r="AT61" s="312"/>
      <c r="AU61" s="332"/>
      <c r="AV61" s="331"/>
      <c r="AW61" s="312"/>
      <c r="AX61" s="333"/>
      <c r="AY61" s="334"/>
      <c r="AZ61" s="312"/>
      <c r="BA61" s="332"/>
      <c r="BB61" s="335"/>
      <c r="BC61" s="336"/>
      <c r="BD61" s="333"/>
      <c r="BE61" s="334"/>
      <c r="BF61" s="312"/>
      <c r="BG61" s="332"/>
      <c r="BH61" s="331"/>
      <c r="BI61" s="312"/>
      <c r="BJ61" s="333"/>
      <c r="BK61" s="334"/>
      <c r="BL61" s="318"/>
      <c r="BM61" s="341"/>
      <c r="BN61" s="342"/>
      <c r="BO61" s="343"/>
      <c r="BP61" s="344"/>
      <c r="BQ61" s="329"/>
      <c r="BR61" s="345"/>
      <c r="BS61" s="326">
        <f t="shared" si="2"/>
        <v>0</v>
      </c>
    </row>
    <row r="62" spans="1:71" s="110" customFormat="1" ht="27" customHeight="1" x14ac:dyDescent="0.3">
      <c r="A62" s="589" t="s">
        <v>99</v>
      </c>
      <c r="B62" s="590"/>
      <c r="C62" s="603" t="s">
        <v>195</v>
      </c>
      <c r="D62" s="604"/>
      <c r="E62" s="604"/>
      <c r="F62" s="604"/>
      <c r="G62" s="604"/>
      <c r="H62" s="604"/>
      <c r="I62" s="604"/>
      <c r="J62" s="604"/>
      <c r="K62" s="604"/>
      <c r="L62" s="604"/>
      <c r="M62" s="604"/>
      <c r="N62" s="604"/>
      <c r="O62" s="604"/>
      <c r="P62" s="604"/>
      <c r="Q62" s="604"/>
      <c r="R62" s="605"/>
      <c r="S62" s="116"/>
      <c r="T62" s="613">
        <v>4</v>
      </c>
      <c r="U62" s="607"/>
      <c r="V62" s="606"/>
      <c r="W62" s="607"/>
      <c r="X62" s="606">
        <v>108</v>
      </c>
      <c r="Y62" s="608"/>
      <c r="Z62" s="609">
        <v>54</v>
      </c>
      <c r="AA62" s="610"/>
      <c r="AB62" s="601">
        <f t="shared" si="10"/>
        <v>16</v>
      </c>
      <c r="AC62" s="598"/>
      <c r="AD62" s="773">
        <v>10</v>
      </c>
      <c r="AE62" s="611"/>
      <c r="AF62" s="613"/>
      <c r="AG62" s="611"/>
      <c r="AH62" s="613">
        <v>6</v>
      </c>
      <c r="AI62" s="611"/>
      <c r="AJ62" s="612"/>
      <c r="AK62" s="607"/>
      <c r="AL62" s="192"/>
      <c r="AM62" s="193"/>
      <c r="AN62" s="194"/>
      <c r="AO62" s="192"/>
      <c r="AP62" s="193"/>
      <c r="AQ62" s="194"/>
      <c r="AR62" s="195"/>
      <c r="AS62" s="196"/>
      <c r="AT62" s="194">
        <v>2</v>
      </c>
      <c r="AU62" s="192"/>
      <c r="AV62" s="193">
        <v>108</v>
      </c>
      <c r="AW62" s="194">
        <v>14</v>
      </c>
      <c r="AX62" s="195">
        <v>3</v>
      </c>
      <c r="AY62" s="98"/>
      <c r="AZ62" s="94"/>
      <c r="BA62" s="92"/>
      <c r="BB62" s="99"/>
      <c r="BC62" s="100"/>
      <c r="BD62" s="95"/>
      <c r="BE62" s="98"/>
      <c r="BF62" s="94"/>
      <c r="BG62" s="92"/>
      <c r="BH62" s="93"/>
      <c r="BI62" s="94"/>
      <c r="BJ62" s="95"/>
      <c r="BK62" s="98"/>
      <c r="BL62" s="94"/>
      <c r="BM62" s="87"/>
      <c r="BN62" s="69"/>
      <c r="BO62" s="67"/>
      <c r="BP62" s="96"/>
      <c r="BQ62" s="103">
        <f t="shared" si="9"/>
        <v>3</v>
      </c>
      <c r="BR62" s="502" t="s">
        <v>505</v>
      </c>
      <c r="BS62" s="109">
        <f t="shared" si="2"/>
        <v>11.88</v>
      </c>
    </row>
    <row r="63" spans="1:71" s="352" customFormat="1" ht="49.5" customHeight="1" x14ac:dyDescent="0.3">
      <c r="A63" s="939" t="s">
        <v>100</v>
      </c>
      <c r="B63" s="940"/>
      <c r="C63" s="892" t="s">
        <v>196</v>
      </c>
      <c r="D63" s="893"/>
      <c r="E63" s="893"/>
      <c r="F63" s="893"/>
      <c r="G63" s="893"/>
      <c r="H63" s="893"/>
      <c r="I63" s="893"/>
      <c r="J63" s="893"/>
      <c r="K63" s="893"/>
      <c r="L63" s="893"/>
      <c r="M63" s="893"/>
      <c r="N63" s="893"/>
      <c r="O63" s="893"/>
      <c r="P63" s="893"/>
      <c r="Q63" s="893"/>
      <c r="R63" s="894"/>
      <c r="S63" s="346"/>
      <c r="T63" s="581">
        <v>10</v>
      </c>
      <c r="U63" s="772"/>
      <c r="V63" s="860"/>
      <c r="W63" s="772"/>
      <c r="X63" s="860">
        <v>192</v>
      </c>
      <c r="Y63" s="582"/>
      <c r="Z63" s="855">
        <v>108</v>
      </c>
      <c r="AA63" s="870"/>
      <c r="AB63" s="581">
        <f t="shared" si="10"/>
        <v>26</v>
      </c>
      <c r="AC63" s="582"/>
      <c r="AD63" s="855">
        <v>14</v>
      </c>
      <c r="AE63" s="778"/>
      <c r="AF63" s="581">
        <v>4</v>
      </c>
      <c r="AG63" s="778"/>
      <c r="AH63" s="581">
        <v>8</v>
      </c>
      <c r="AI63" s="778"/>
      <c r="AJ63" s="771"/>
      <c r="AK63" s="772"/>
      <c r="AL63" s="332"/>
      <c r="AM63" s="331"/>
      <c r="AN63" s="312"/>
      <c r="AO63" s="332"/>
      <c r="AP63" s="331"/>
      <c r="AQ63" s="312"/>
      <c r="AR63" s="333"/>
      <c r="AS63" s="334"/>
      <c r="AT63" s="312"/>
      <c r="AU63" s="332"/>
      <c r="AV63" s="331"/>
      <c r="AW63" s="312"/>
      <c r="AX63" s="333"/>
      <c r="AY63" s="334"/>
      <c r="AZ63" s="312"/>
      <c r="BA63" s="332"/>
      <c r="BB63" s="335"/>
      <c r="BC63" s="336"/>
      <c r="BD63" s="333"/>
      <c r="BE63" s="334"/>
      <c r="BF63" s="312"/>
      <c r="BG63" s="332"/>
      <c r="BH63" s="331"/>
      <c r="BI63" s="312"/>
      <c r="BJ63" s="333"/>
      <c r="BK63" s="334"/>
      <c r="BL63" s="312">
        <v>12</v>
      </c>
      <c r="BM63" s="341"/>
      <c r="BN63" s="342">
        <v>192</v>
      </c>
      <c r="BO63" s="343">
        <v>14</v>
      </c>
      <c r="BP63" s="344">
        <v>6</v>
      </c>
      <c r="BQ63" s="329">
        <f t="shared" si="9"/>
        <v>6</v>
      </c>
      <c r="BR63" s="345"/>
      <c r="BS63" s="326">
        <f t="shared" si="2"/>
        <v>23.76</v>
      </c>
    </row>
    <row r="64" spans="1:71" s="352" customFormat="1" ht="60" customHeight="1" thickBot="1" x14ac:dyDescent="0.35">
      <c r="A64" s="965" t="s">
        <v>101</v>
      </c>
      <c r="B64" s="966"/>
      <c r="C64" s="967" t="s">
        <v>197</v>
      </c>
      <c r="D64" s="968"/>
      <c r="E64" s="968"/>
      <c r="F64" s="968"/>
      <c r="G64" s="968"/>
      <c r="H64" s="968"/>
      <c r="I64" s="968"/>
      <c r="J64" s="968"/>
      <c r="K64" s="968"/>
      <c r="L64" s="968"/>
      <c r="M64" s="968"/>
      <c r="N64" s="968"/>
      <c r="O64" s="968"/>
      <c r="P64" s="968"/>
      <c r="Q64" s="968"/>
      <c r="R64" s="969"/>
      <c r="S64" s="359"/>
      <c r="T64" s="846"/>
      <c r="U64" s="851"/>
      <c r="V64" s="877"/>
      <c r="W64" s="851"/>
      <c r="X64" s="877">
        <v>60</v>
      </c>
      <c r="Y64" s="861"/>
      <c r="Z64" s="856"/>
      <c r="AA64" s="872"/>
      <c r="AB64" s="846"/>
      <c r="AC64" s="861"/>
      <c r="AD64" s="856"/>
      <c r="AE64" s="847"/>
      <c r="AF64" s="846"/>
      <c r="AG64" s="847"/>
      <c r="AH64" s="846"/>
      <c r="AI64" s="847"/>
      <c r="AJ64" s="846"/>
      <c r="AK64" s="851"/>
      <c r="AL64" s="360"/>
      <c r="AM64" s="361"/>
      <c r="AN64" s="362"/>
      <c r="AO64" s="363"/>
      <c r="AP64" s="361"/>
      <c r="AQ64" s="362"/>
      <c r="AR64" s="364"/>
      <c r="AS64" s="365"/>
      <c r="AT64" s="362"/>
      <c r="AU64" s="363"/>
      <c r="AV64" s="361"/>
      <c r="AW64" s="362"/>
      <c r="AX64" s="364"/>
      <c r="AY64" s="365"/>
      <c r="AZ64" s="362"/>
      <c r="BA64" s="363"/>
      <c r="BB64" s="366"/>
      <c r="BC64" s="367"/>
      <c r="BD64" s="364"/>
      <c r="BE64" s="365"/>
      <c r="BF64" s="362"/>
      <c r="BG64" s="363"/>
      <c r="BH64" s="361"/>
      <c r="BI64" s="362"/>
      <c r="BJ64" s="364"/>
      <c r="BK64" s="365"/>
      <c r="BL64" s="362"/>
      <c r="BM64" s="363"/>
      <c r="BN64" s="361">
        <v>60</v>
      </c>
      <c r="BO64" s="362"/>
      <c r="BP64" s="368">
        <v>2</v>
      </c>
      <c r="BQ64" s="369">
        <f t="shared" si="9"/>
        <v>2</v>
      </c>
      <c r="BR64" s="370"/>
      <c r="BS64" s="326">
        <f t="shared" si="2"/>
        <v>0</v>
      </c>
    </row>
    <row r="65" spans="1:71" s="338" customFormat="1" ht="27.75" thickTop="1" thickBot="1" x14ac:dyDescent="0.35">
      <c r="A65" s="948" t="s">
        <v>102</v>
      </c>
      <c r="B65" s="949"/>
      <c r="C65" s="957" t="s">
        <v>459</v>
      </c>
      <c r="D65" s="958"/>
      <c r="E65" s="958"/>
      <c r="F65" s="958"/>
      <c r="G65" s="958"/>
      <c r="H65" s="958"/>
      <c r="I65" s="958"/>
      <c r="J65" s="958"/>
      <c r="K65" s="958"/>
      <c r="L65" s="958"/>
      <c r="M65" s="958"/>
      <c r="N65" s="958"/>
      <c r="O65" s="958"/>
      <c r="P65" s="958"/>
      <c r="Q65" s="958"/>
      <c r="R65" s="959"/>
      <c r="S65" s="504"/>
      <c r="T65" s="886"/>
      <c r="U65" s="887"/>
      <c r="V65" s="888"/>
      <c r="W65" s="887"/>
      <c r="X65" s="876">
        <f>SUM(X66:Y117)</f>
        <v>3838</v>
      </c>
      <c r="Y65" s="848"/>
      <c r="Z65" s="857">
        <f>SUM(Z66:AA117)</f>
        <v>2160</v>
      </c>
      <c r="AA65" s="869"/>
      <c r="AB65" s="853">
        <f>SUM(AB66:AC117)</f>
        <v>504</v>
      </c>
      <c r="AC65" s="853"/>
      <c r="AD65" s="857">
        <f>SUM(AD66:AE117)</f>
        <v>266</v>
      </c>
      <c r="AE65" s="858"/>
      <c r="AF65" s="852">
        <f>SUM(AF66:AG117)</f>
        <v>26</v>
      </c>
      <c r="AG65" s="858"/>
      <c r="AH65" s="848">
        <f>SUM(AH66:AI117)</f>
        <v>194</v>
      </c>
      <c r="AI65" s="848"/>
      <c r="AJ65" s="852">
        <f>SUM(AJ66:AK117)</f>
        <v>18</v>
      </c>
      <c r="AK65" s="853"/>
      <c r="AL65" s="505">
        <f>SUM(AL66:AL117)</f>
        <v>4</v>
      </c>
      <c r="AM65" s="506">
        <f t="shared" ref="AM65:BP65" si="11">SUM(AM66:AM117)</f>
        <v>108</v>
      </c>
      <c r="AN65" s="507">
        <f t="shared" si="11"/>
        <v>22</v>
      </c>
      <c r="AO65" s="508">
        <f t="shared" si="11"/>
        <v>3</v>
      </c>
      <c r="AP65" s="509">
        <f t="shared" si="11"/>
        <v>324</v>
      </c>
      <c r="AQ65" s="510">
        <f t="shared" si="11"/>
        <v>26</v>
      </c>
      <c r="AR65" s="511">
        <f t="shared" si="11"/>
        <v>9</v>
      </c>
      <c r="AS65" s="505">
        <f t="shared" si="11"/>
        <v>216</v>
      </c>
      <c r="AT65" s="507">
        <f t="shared" si="11"/>
        <v>34</v>
      </c>
      <c r="AU65" s="510">
        <f t="shared" si="11"/>
        <v>6</v>
      </c>
      <c r="AV65" s="506">
        <f t="shared" si="11"/>
        <v>360</v>
      </c>
      <c r="AW65" s="512">
        <f t="shared" si="11"/>
        <v>46</v>
      </c>
      <c r="AX65" s="511">
        <f>SUM(AX66:AX117)</f>
        <v>10</v>
      </c>
      <c r="AY65" s="505">
        <f t="shared" si="11"/>
        <v>324</v>
      </c>
      <c r="AZ65" s="512">
        <f t="shared" si="11"/>
        <v>46</v>
      </c>
      <c r="BA65" s="513">
        <f t="shared" si="11"/>
        <v>9</v>
      </c>
      <c r="BB65" s="509">
        <f t="shared" si="11"/>
        <v>354</v>
      </c>
      <c r="BC65" s="507">
        <f t="shared" si="11"/>
        <v>62</v>
      </c>
      <c r="BD65" s="508">
        <f t="shared" si="11"/>
        <v>10</v>
      </c>
      <c r="BE65" s="505">
        <f t="shared" si="11"/>
        <v>324</v>
      </c>
      <c r="BF65" s="507">
        <f t="shared" si="11"/>
        <v>50</v>
      </c>
      <c r="BG65" s="510">
        <f t="shared" si="11"/>
        <v>9</v>
      </c>
      <c r="BH65" s="506">
        <f t="shared" si="11"/>
        <v>426</v>
      </c>
      <c r="BI65" s="512">
        <f t="shared" si="11"/>
        <v>44</v>
      </c>
      <c r="BJ65" s="511">
        <f t="shared" si="11"/>
        <v>12</v>
      </c>
      <c r="BK65" s="505">
        <f t="shared" si="11"/>
        <v>774</v>
      </c>
      <c r="BL65" s="507">
        <f t="shared" si="11"/>
        <v>106</v>
      </c>
      <c r="BM65" s="508">
        <f t="shared" si="11"/>
        <v>22</v>
      </c>
      <c r="BN65" s="510">
        <f t="shared" si="11"/>
        <v>628</v>
      </c>
      <c r="BO65" s="507">
        <f t="shared" si="11"/>
        <v>64</v>
      </c>
      <c r="BP65" s="511">
        <f t="shared" si="11"/>
        <v>19</v>
      </c>
      <c r="BQ65" s="524">
        <f>SUM(BQ67:BQ117)</f>
        <v>109</v>
      </c>
      <c r="BR65" s="514"/>
      <c r="BS65" s="326">
        <f t="shared" si="2"/>
        <v>475.2</v>
      </c>
    </row>
    <row r="66" spans="1:71" s="338" customFormat="1" ht="27" thickTop="1" x14ac:dyDescent="0.3">
      <c r="A66" s="950" t="s">
        <v>103</v>
      </c>
      <c r="B66" s="951"/>
      <c r="C66" s="916" t="s">
        <v>164</v>
      </c>
      <c r="D66" s="917"/>
      <c r="E66" s="917"/>
      <c r="F66" s="917"/>
      <c r="G66" s="917"/>
      <c r="H66" s="917"/>
      <c r="I66" s="917"/>
      <c r="J66" s="917"/>
      <c r="K66" s="917"/>
      <c r="L66" s="917"/>
      <c r="M66" s="917"/>
      <c r="N66" s="917"/>
      <c r="O66" s="917"/>
      <c r="P66" s="917"/>
      <c r="Q66" s="917"/>
      <c r="R66" s="918"/>
      <c r="S66" s="353"/>
      <c r="T66" s="575"/>
      <c r="U66" s="576"/>
      <c r="V66" s="577"/>
      <c r="W66" s="576"/>
      <c r="X66" s="577"/>
      <c r="Y66" s="578"/>
      <c r="Z66" s="579"/>
      <c r="AA66" s="580"/>
      <c r="AB66" s="575"/>
      <c r="AC66" s="578"/>
      <c r="AD66" s="579"/>
      <c r="AE66" s="583"/>
      <c r="AF66" s="575"/>
      <c r="AG66" s="583"/>
      <c r="AH66" s="575"/>
      <c r="AI66" s="583"/>
      <c r="AJ66" s="584"/>
      <c r="AK66" s="576"/>
      <c r="AL66" s="341"/>
      <c r="AM66" s="342"/>
      <c r="AN66" s="343"/>
      <c r="AO66" s="341"/>
      <c r="AP66" s="342"/>
      <c r="AQ66" s="343"/>
      <c r="AR66" s="348"/>
      <c r="AS66" s="349"/>
      <c r="AT66" s="343"/>
      <c r="AU66" s="341"/>
      <c r="AV66" s="342"/>
      <c r="AW66" s="343"/>
      <c r="AX66" s="348"/>
      <c r="AY66" s="349"/>
      <c r="AZ66" s="343"/>
      <c r="BA66" s="341"/>
      <c r="BB66" s="350"/>
      <c r="BC66" s="351"/>
      <c r="BD66" s="348"/>
      <c r="BE66" s="349"/>
      <c r="BF66" s="343"/>
      <c r="BG66" s="341"/>
      <c r="BH66" s="342"/>
      <c r="BI66" s="343"/>
      <c r="BJ66" s="348"/>
      <c r="BK66" s="349"/>
      <c r="BL66" s="343"/>
      <c r="BM66" s="371"/>
      <c r="BN66" s="315"/>
      <c r="BO66" s="318"/>
      <c r="BP66" s="372"/>
      <c r="BQ66" s="373"/>
      <c r="BR66" s="374"/>
      <c r="BS66" s="326">
        <f t="shared" si="2"/>
        <v>0</v>
      </c>
    </row>
    <row r="67" spans="1:71" s="110" customFormat="1" ht="25.5" x14ac:dyDescent="0.3">
      <c r="A67" s="941" t="s">
        <v>104</v>
      </c>
      <c r="B67" s="942"/>
      <c r="C67" s="603" t="s">
        <v>198</v>
      </c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04"/>
      <c r="P67" s="604"/>
      <c r="Q67" s="604"/>
      <c r="R67" s="605"/>
      <c r="S67" s="116"/>
      <c r="T67" s="601"/>
      <c r="U67" s="595"/>
      <c r="V67" s="594">
        <v>4</v>
      </c>
      <c r="W67" s="595"/>
      <c r="X67" s="594">
        <v>108</v>
      </c>
      <c r="Y67" s="598"/>
      <c r="Z67" s="599">
        <v>36</v>
      </c>
      <c r="AA67" s="600"/>
      <c r="AB67" s="601">
        <f>AL67+AN67+AQ67+AT67+AW67+AZ67+BC67+BF67+BI67+BL67+BO67</f>
        <v>8</v>
      </c>
      <c r="AC67" s="598"/>
      <c r="AD67" s="599">
        <v>6</v>
      </c>
      <c r="AE67" s="597"/>
      <c r="AF67" s="601"/>
      <c r="AG67" s="597"/>
      <c r="AH67" s="601"/>
      <c r="AI67" s="597"/>
      <c r="AJ67" s="596">
        <v>2</v>
      </c>
      <c r="AK67" s="595"/>
      <c r="AL67" s="189"/>
      <c r="AM67" s="185"/>
      <c r="AN67" s="175"/>
      <c r="AO67" s="189"/>
      <c r="AP67" s="185"/>
      <c r="AQ67" s="175"/>
      <c r="AR67" s="190"/>
      <c r="AS67" s="191"/>
      <c r="AT67" s="175">
        <v>2</v>
      </c>
      <c r="AU67" s="189"/>
      <c r="AV67" s="185">
        <v>108</v>
      </c>
      <c r="AW67" s="175">
        <v>6</v>
      </c>
      <c r="AX67" s="190">
        <v>3</v>
      </c>
      <c r="AY67" s="89"/>
      <c r="AZ67" s="67"/>
      <c r="BA67" s="87"/>
      <c r="BB67" s="85"/>
      <c r="BC67" s="86"/>
      <c r="BD67" s="88"/>
      <c r="BE67" s="89"/>
      <c r="BF67" s="67"/>
      <c r="BG67" s="87"/>
      <c r="BH67" s="69"/>
      <c r="BI67" s="67"/>
      <c r="BJ67" s="88"/>
      <c r="BK67" s="89"/>
      <c r="BL67" s="67"/>
      <c r="BM67" s="92"/>
      <c r="BN67" s="99"/>
      <c r="BO67" s="106"/>
      <c r="BP67" s="97"/>
      <c r="BQ67" s="103">
        <f t="shared" si="9"/>
        <v>3</v>
      </c>
      <c r="BR67" s="503" t="s">
        <v>501</v>
      </c>
      <c r="BS67" s="109">
        <f t="shared" si="2"/>
        <v>7.92</v>
      </c>
    </row>
    <row r="68" spans="1:71" s="110" customFormat="1" ht="25.5" x14ac:dyDescent="0.3">
      <c r="A68" s="941" t="s">
        <v>105</v>
      </c>
      <c r="B68" s="942"/>
      <c r="C68" s="591" t="s">
        <v>199</v>
      </c>
      <c r="D68" s="592"/>
      <c r="E68" s="592"/>
      <c r="F68" s="592"/>
      <c r="G68" s="592"/>
      <c r="H68" s="592"/>
      <c r="I68" s="592"/>
      <c r="J68" s="592"/>
      <c r="K68" s="592"/>
      <c r="L68" s="592"/>
      <c r="M68" s="592"/>
      <c r="N68" s="592"/>
      <c r="O68" s="592"/>
      <c r="P68" s="592"/>
      <c r="Q68" s="592"/>
      <c r="R68" s="593"/>
      <c r="S68" s="116"/>
      <c r="T68" s="613">
        <v>2</v>
      </c>
      <c r="U68" s="607"/>
      <c r="V68" s="606"/>
      <c r="W68" s="607"/>
      <c r="X68" s="606">
        <v>108</v>
      </c>
      <c r="Y68" s="608"/>
      <c r="Z68" s="609">
        <v>72</v>
      </c>
      <c r="AA68" s="610"/>
      <c r="AB68" s="601">
        <f t="shared" ref="AB68:AB125" si="12">AL68+AN68+AQ68+AT68+AW68+AZ68+BC68+BF68+BI68+BL68+BO68</f>
        <v>16</v>
      </c>
      <c r="AC68" s="598"/>
      <c r="AD68" s="773">
        <v>8</v>
      </c>
      <c r="AE68" s="611"/>
      <c r="AF68" s="613"/>
      <c r="AG68" s="611"/>
      <c r="AH68" s="613"/>
      <c r="AI68" s="611"/>
      <c r="AJ68" s="612">
        <v>8</v>
      </c>
      <c r="AK68" s="607"/>
      <c r="AL68" s="192"/>
      <c r="AM68" s="193"/>
      <c r="AN68" s="194">
        <v>4</v>
      </c>
      <c r="AO68" s="192"/>
      <c r="AP68" s="193">
        <v>108</v>
      </c>
      <c r="AQ68" s="194">
        <v>12</v>
      </c>
      <c r="AR68" s="195">
        <v>3</v>
      </c>
      <c r="AS68" s="196"/>
      <c r="AT68" s="194"/>
      <c r="AU68" s="192"/>
      <c r="AV68" s="193"/>
      <c r="AW68" s="194"/>
      <c r="AX68" s="195"/>
      <c r="AY68" s="98"/>
      <c r="AZ68" s="94"/>
      <c r="BA68" s="92"/>
      <c r="BB68" s="99"/>
      <c r="BC68" s="100"/>
      <c r="BD68" s="95"/>
      <c r="BE68" s="98"/>
      <c r="BF68" s="94"/>
      <c r="BG68" s="92"/>
      <c r="BH68" s="93"/>
      <c r="BI68" s="94"/>
      <c r="BJ68" s="95"/>
      <c r="BK68" s="98"/>
      <c r="BL68" s="99"/>
      <c r="BM68" s="107"/>
      <c r="BN68" s="85"/>
      <c r="BO68" s="86"/>
      <c r="BP68" s="96"/>
      <c r="BQ68" s="103">
        <f t="shared" si="9"/>
        <v>3</v>
      </c>
      <c r="BR68" s="502" t="s">
        <v>500</v>
      </c>
      <c r="BS68" s="109">
        <f t="shared" si="2"/>
        <v>15.84</v>
      </c>
    </row>
    <row r="69" spans="1:71" s="352" customFormat="1" ht="27.75" x14ac:dyDescent="0.3">
      <c r="A69" s="935" t="s">
        <v>106</v>
      </c>
      <c r="B69" s="936"/>
      <c r="C69" s="895" t="s">
        <v>200</v>
      </c>
      <c r="D69" s="896"/>
      <c r="E69" s="896"/>
      <c r="F69" s="896"/>
      <c r="G69" s="896"/>
      <c r="H69" s="896"/>
      <c r="I69" s="896"/>
      <c r="J69" s="896"/>
      <c r="K69" s="896"/>
      <c r="L69" s="896"/>
      <c r="M69" s="896"/>
      <c r="N69" s="896"/>
      <c r="O69" s="896"/>
      <c r="P69" s="896"/>
      <c r="Q69" s="896"/>
      <c r="R69" s="897"/>
      <c r="S69" s="356"/>
      <c r="T69" s="581"/>
      <c r="U69" s="772"/>
      <c r="V69" s="375">
        <v>9</v>
      </c>
      <c r="W69" s="376" t="s">
        <v>404</v>
      </c>
      <c r="X69" s="860">
        <v>72</v>
      </c>
      <c r="Y69" s="582"/>
      <c r="Z69" s="855">
        <v>36</v>
      </c>
      <c r="AA69" s="870"/>
      <c r="AB69" s="581">
        <f t="shared" si="12"/>
        <v>8</v>
      </c>
      <c r="AC69" s="582"/>
      <c r="AD69" s="855">
        <v>6</v>
      </c>
      <c r="AE69" s="778"/>
      <c r="AF69" s="581"/>
      <c r="AG69" s="778"/>
      <c r="AH69" s="581"/>
      <c r="AI69" s="778"/>
      <c r="AJ69" s="771">
        <v>2</v>
      </c>
      <c r="AK69" s="772"/>
      <c r="AL69" s="332"/>
      <c r="AM69" s="331"/>
      <c r="AN69" s="312"/>
      <c r="AO69" s="332"/>
      <c r="AP69" s="331"/>
      <c r="AQ69" s="312"/>
      <c r="AR69" s="333"/>
      <c r="AS69" s="334"/>
      <c r="AT69" s="312"/>
      <c r="AU69" s="332"/>
      <c r="AV69" s="331"/>
      <c r="AW69" s="312"/>
      <c r="AX69" s="333"/>
      <c r="AY69" s="334"/>
      <c r="AZ69" s="312"/>
      <c r="BA69" s="332"/>
      <c r="BB69" s="335"/>
      <c r="BC69" s="336"/>
      <c r="BD69" s="333"/>
      <c r="BE69" s="334"/>
      <c r="BF69" s="312"/>
      <c r="BG69" s="332"/>
      <c r="BH69" s="331"/>
      <c r="BI69" s="312">
        <v>2</v>
      </c>
      <c r="BJ69" s="333"/>
      <c r="BK69" s="334">
        <v>72</v>
      </c>
      <c r="BL69" s="357">
        <v>6</v>
      </c>
      <c r="BM69" s="341">
        <v>2</v>
      </c>
      <c r="BN69" s="350"/>
      <c r="BO69" s="336"/>
      <c r="BP69" s="344"/>
      <c r="BQ69" s="329">
        <f t="shared" si="9"/>
        <v>2</v>
      </c>
      <c r="BR69" s="345"/>
      <c r="BS69" s="326">
        <f t="shared" si="2"/>
        <v>7.92</v>
      </c>
    </row>
    <row r="70" spans="1:71" s="110" customFormat="1" ht="51.75" customHeight="1" x14ac:dyDescent="0.3">
      <c r="A70" s="941" t="s">
        <v>107</v>
      </c>
      <c r="B70" s="942"/>
      <c r="C70" s="913" t="s">
        <v>201</v>
      </c>
      <c r="D70" s="914"/>
      <c r="E70" s="914"/>
      <c r="F70" s="914"/>
      <c r="G70" s="914"/>
      <c r="H70" s="914"/>
      <c r="I70" s="914"/>
      <c r="J70" s="914"/>
      <c r="K70" s="914"/>
      <c r="L70" s="914"/>
      <c r="M70" s="914"/>
      <c r="N70" s="914"/>
      <c r="O70" s="914"/>
      <c r="P70" s="914"/>
      <c r="Q70" s="914"/>
      <c r="R70" s="915"/>
      <c r="S70" s="139"/>
      <c r="T70" s="613"/>
      <c r="U70" s="607"/>
      <c r="V70" s="50">
        <v>4</v>
      </c>
      <c r="W70" s="51" t="s">
        <v>404</v>
      </c>
      <c r="X70" s="606">
        <v>72</v>
      </c>
      <c r="Y70" s="608"/>
      <c r="Z70" s="609">
        <v>36</v>
      </c>
      <c r="AA70" s="610"/>
      <c r="AB70" s="601">
        <f t="shared" si="12"/>
        <v>8</v>
      </c>
      <c r="AC70" s="598"/>
      <c r="AD70" s="773">
        <v>6</v>
      </c>
      <c r="AE70" s="611"/>
      <c r="AF70" s="613"/>
      <c r="AG70" s="611"/>
      <c r="AH70" s="849"/>
      <c r="AI70" s="850"/>
      <c r="AJ70" s="612">
        <v>2</v>
      </c>
      <c r="AK70" s="607"/>
      <c r="AL70" s="192"/>
      <c r="AM70" s="193"/>
      <c r="AN70" s="194"/>
      <c r="AO70" s="192"/>
      <c r="AP70" s="193"/>
      <c r="AQ70" s="194"/>
      <c r="AR70" s="195"/>
      <c r="AS70" s="198"/>
      <c r="AT70" s="194">
        <v>2</v>
      </c>
      <c r="AU70" s="192"/>
      <c r="AV70" s="193">
        <v>72</v>
      </c>
      <c r="AW70" s="194">
        <v>6</v>
      </c>
      <c r="AX70" s="195">
        <v>2</v>
      </c>
      <c r="AY70" s="98"/>
      <c r="AZ70" s="94"/>
      <c r="BA70" s="92"/>
      <c r="BB70" s="99"/>
      <c r="BC70" s="100"/>
      <c r="BD70" s="95"/>
      <c r="BE70" s="98"/>
      <c r="BF70" s="94"/>
      <c r="BG70" s="92"/>
      <c r="BH70" s="93"/>
      <c r="BI70" s="94"/>
      <c r="BJ70" s="95"/>
      <c r="BK70" s="99"/>
      <c r="BL70" s="86"/>
      <c r="BM70" s="87"/>
      <c r="BN70" s="85"/>
      <c r="BO70" s="86"/>
      <c r="BP70" s="96"/>
      <c r="BQ70" s="103">
        <f t="shared" si="9"/>
        <v>2</v>
      </c>
      <c r="BR70" s="502" t="s">
        <v>508</v>
      </c>
      <c r="BS70" s="109">
        <f t="shared" si="2"/>
        <v>7.92</v>
      </c>
    </row>
    <row r="71" spans="1:71" s="110" customFormat="1" ht="25.5" x14ac:dyDescent="0.3">
      <c r="A71" s="941" t="s">
        <v>108</v>
      </c>
      <c r="B71" s="942"/>
      <c r="C71" s="591" t="s">
        <v>202</v>
      </c>
      <c r="D71" s="592"/>
      <c r="E71" s="592"/>
      <c r="F71" s="592"/>
      <c r="G71" s="592"/>
      <c r="H71" s="592"/>
      <c r="I71" s="592"/>
      <c r="J71" s="592"/>
      <c r="K71" s="592"/>
      <c r="L71" s="592"/>
      <c r="M71" s="592"/>
      <c r="N71" s="592"/>
      <c r="O71" s="592"/>
      <c r="P71" s="592"/>
      <c r="Q71" s="592"/>
      <c r="R71" s="593"/>
      <c r="S71" s="121"/>
      <c r="T71" s="601"/>
      <c r="U71" s="595"/>
      <c r="V71" s="594">
        <v>2</v>
      </c>
      <c r="W71" s="595"/>
      <c r="X71" s="594">
        <v>108</v>
      </c>
      <c r="Y71" s="598"/>
      <c r="Z71" s="599">
        <v>36</v>
      </c>
      <c r="AA71" s="600"/>
      <c r="AB71" s="601">
        <f t="shared" si="12"/>
        <v>8</v>
      </c>
      <c r="AC71" s="598"/>
      <c r="AD71" s="599">
        <v>6</v>
      </c>
      <c r="AE71" s="597"/>
      <c r="AF71" s="601"/>
      <c r="AG71" s="597"/>
      <c r="AH71" s="601"/>
      <c r="AI71" s="597"/>
      <c r="AJ71" s="596">
        <v>2</v>
      </c>
      <c r="AK71" s="595"/>
      <c r="AL71" s="189"/>
      <c r="AM71" s="185"/>
      <c r="AN71" s="175">
        <v>2</v>
      </c>
      <c r="AO71" s="189"/>
      <c r="AP71" s="185">
        <v>108</v>
      </c>
      <c r="AQ71" s="175">
        <v>6</v>
      </c>
      <c r="AR71" s="190">
        <v>3</v>
      </c>
      <c r="AS71" s="191"/>
      <c r="AT71" s="175"/>
      <c r="AU71" s="189"/>
      <c r="AV71" s="185"/>
      <c r="AW71" s="175"/>
      <c r="AX71" s="190"/>
      <c r="AY71" s="89"/>
      <c r="AZ71" s="86"/>
      <c r="BA71" s="87"/>
      <c r="BB71" s="85"/>
      <c r="BC71" s="86"/>
      <c r="BD71" s="88"/>
      <c r="BE71" s="89"/>
      <c r="BF71" s="67"/>
      <c r="BG71" s="87"/>
      <c r="BH71" s="90"/>
      <c r="BI71" s="86"/>
      <c r="BJ71" s="88"/>
      <c r="BK71" s="85"/>
      <c r="BL71" s="111"/>
      <c r="BM71" s="92"/>
      <c r="BN71" s="99"/>
      <c r="BO71" s="100"/>
      <c r="BP71" s="97"/>
      <c r="BQ71" s="103">
        <f t="shared" si="9"/>
        <v>3</v>
      </c>
      <c r="BR71" s="503" t="s">
        <v>501</v>
      </c>
      <c r="BS71" s="109">
        <f t="shared" si="2"/>
        <v>7.92</v>
      </c>
    </row>
    <row r="72" spans="1:71" s="110" customFormat="1" ht="27.75" x14ac:dyDescent="0.3">
      <c r="A72" s="941" t="s">
        <v>109</v>
      </c>
      <c r="B72" s="942"/>
      <c r="C72" s="603" t="s">
        <v>203</v>
      </c>
      <c r="D72" s="604"/>
      <c r="E72" s="604"/>
      <c r="F72" s="604"/>
      <c r="G72" s="604"/>
      <c r="H72" s="604"/>
      <c r="I72" s="604"/>
      <c r="J72" s="604"/>
      <c r="K72" s="604"/>
      <c r="L72" s="604"/>
      <c r="M72" s="604"/>
      <c r="N72" s="604"/>
      <c r="O72" s="604"/>
      <c r="P72" s="604"/>
      <c r="Q72" s="604"/>
      <c r="R72" s="605"/>
      <c r="S72" s="116"/>
      <c r="T72" s="613"/>
      <c r="U72" s="607"/>
      <c r="V72" s="50">
        <v>4</v>
      </c>
      <c r="W72" s="51" t="s">
        <v>404</v>
      </c>
      <c r="X72" s="606">
        <v>72</v>
      </c>
      <c r="Y72" s="608"/>
      <c r="Z72" s="609">
        <v>36</v>
      </c>
      <c r="AA72" s="610"/>
      <c r="AB72" s="601">
        <v>8</v>
      </c>
      <c r="AC72" s="598"/>
      <c r="AD72" s="773">
        <v>6</v>
      </c>
      <c r="AE72" s="611"/>
      <c r="AF72" s="613"/>
      <c r="AG72" s="611"/>
      <c r="AH72" s="613"/>
      <c r="AI72" s="611"/>
      <c r="AJ72" s="612">
        <v>2</v>
      </c>
      <c r="AK72" s="607"/>
      <c r="AL72" s="192"/>
      <c r="AM72" s="199"/>
      <c r="AN72" s="200"/>
      <c r="AO72" s="192"/>
      <c r="AP72" s="193"/>
      <c r="AQ72" s="200"/>
      <c r="AR72" s="195"/>
      <c r="AS72" s="178"/>
      <c r="AT72" s="188">
        <v>2</v>
      </c>
      <c r="AU72" s="192"/>
      <c r="AV72" s="177">
        <v>72</v>
      </c>
      <c r="AW72" s="188">
        <v>6</v>
      </c>
      <c r="AX72" s="195">
        <v>2</v>
      </c>
      <c r="AY72" s="108"/>
      <c r="AZ72" s="100"/>
      <c r="BA72" s="92"/>
      <c r="BB72" s="99"/>
      <c r="BC72" s="106"/>
      <c r="BD72" s="95"/>
      <c r="BE72" s="70"/>
      <c r="BF72" s="72"/>
      <c r="BG72" s="92"/>
      <c r="BH72" s="99"/>
      <c r="BI72" s="100"/>
      <c r="BJ72" s="95"/>
      <c r="BK72" s="99"/>
      <c r="BL72" s="100"/>
      <c r="BM72" s="87"/>
      <c r="BN72" s="85"/>
      <c r="BO72" s="86"/>
      <c r="BP72" s="96"/>
      <c r="BQ72" s="103">
        <f t="shared" si="9"/>
        <v>2</v>
      </c>
      <c r="BR72" s="502" t="s">
        <v>501</v>
      </c>
      <c r="BS72" s="109">
        <f t="shared" si="2"/>
        <v>7.92</v>
      </c>
    </row>
    <row r="73" spans="1:71" s="118" customFormat="1" ht="26.25" x14ac:dyDescent="0.3">
      <c r="A73" s="943" t="s">
        <v>110</v>
      </c>
      <c r="B73" s="944"/>
      <c r="C73" s="922" t="s">
        <v>165</v>
      </c>
      <c r="D73" s="923"/>
      <c r="E73" s="923"/>
      <c r="F73" s="923"/>
      <c r="G73" s="923"/>
      <c r="H73" s="923"/>
      <c r="I73" s="923"/>
      <c r="J73" s="923"/>
      <c r="K73" s="923"/>
      <c r="L73" s="923"/>
      <c r="M73" s="923"/>
      <c r="N73" s="923"/>
      <c r="O73" s="923"/>
      <c r="P73" s="923"/>
      <c r="Q73" s="923"/>
      <c r="R73" s="924"/>
      <c r="S73" s="126"/>
      <c r="T73" s="601"/>
      <c r="U73" s="595"/>
      <c r="V73" s="594">
        <v>2</v>
      </c>
      <c r="W73" s="595"/>
      <c r="X73" s="594">
        <v>108</v>
      </c>
      <c r="Y73" s="598"/>
      <c r="Z73" s="599">
        <v>36</v>
      </c>
      <c r="AA73" s="600"/>
      <c r="AB73" s="601">
        <f t="shared" si="12"/>
        <v>8</v>
      </c>
      <c r="AC73" s="598"/>
      <c r="AD73" s="599"/>
      <c r="AE73" s="597"/>
      <c r="AF73" s="601"/>
      <c r="AG73" s="597"/>
      <c r="AH73" s="601">
        <v>8</v>
      </c>
      <c r="AI73" s="597"/>
      <c r="AJ73" s="596"/>
      <c r="AK73" s="595"/>
      <c r="AL73" s="189"/>
      <c r="AM73" s="185"/>
      <c r="AN73" s="188">
        <v>4</v>
      </c>
      <c r="AO73" s="189"/>
      <c r="AP73" s="185">
        <v>108</v>
      </c>
      <c r="AQ73" s="188">
        <v>4</v>
      </c>
      <c r="AR73" s="190">
        <v>3</v>
      </c>
      <c r="AS73" s="191"/>
      <c r="AT73" s="188"/>
      <c r="AU73" s="189"/>
      <c r="AV73" s="185"/>
      <c r="AW73" s="188"/>
      <c r="AX73" s="190"/>
      <c r="AY73" s="89"/>
      <c r="AZ73" s="86"/>
      <c r="BA73" s="87"/>
      <c r="BB73" s="85"/>
      <c r="BC73" s="86"/>
      <c r="BD73" s="88"/>
      <c r="BE73" s="85"/>
      <c r="BF73" s="86"/>
      <c r="BG73" s="87"/>
      <c r="BH73" s="85"/>
      <c r="BI73" s="86"/>
      <c r="BJ73" s="88"/>
      <c r="BK73" s="85"/>
      <c r="BL73" s="86"/>
      <c r="BM73" s="92"/>
      <c r="BN73" s="99"/>
      <c r="BO73" s="100"/>
      <c r="BP73" s="97"/>
      <c r="BQ73" s="103">
        <f t="shared" si="9"/>
        <v>3</v>
      </c>
      <c r="BR73" s="503" t="s">
        <v>509</v>
      </c>
      <c r="BS73" s="109">
        <f t="shared" si="2"/>
        <v>7.92</v>
      </c>
    </row>
    <row r="74" spans="1:71" s="118" customFormat="1" ht="26.25" x14ac:dyDescent="0.3">
      <c r="A74" s="945" t="s">
        <v>111</v>
      </c>
      <c r="B74" s="946"/>
      <c r="C74" s="1394" t="s">
        <v>166</v>
      </c>
      <c r="D74" s="1395"/>
      <c r="E74" s="1395"/>
      <c r="F74" s="1395"/>
      <c r="G74" s="1395"/>
      <c r="H74" s="1395"/>
      <c r="I74" s="1395"/>
      <c r="J74" s="1395"/>
      <c r="K74" s="1395"/>
      <c r="L74" s="1395"/>
      <c r="M74" s="1395"/>
      <c r="N74" s="1395"/>
      <c r="O74" s="1395"/>
      <c r="P74" s="1395"/>
      <c r="Q74" s="1395"/>
      <c r="R74" s="1396"/>
      <c r="S74" s="142" t="s">
        <v>498</v>
      </c>
      <c r="T74" s="830"/>
      <c r="U74" s="832"/>
      <c r="V74" s="874">
        <v>9</v>
      </c>
      <c r="W74" s="832"/>
      <c r="X74" s="874">
        <v>108</v>
      </c>
      <c r="Y74" s="875"/>
      <c r="Z74" s="867">
        <v>72</v>
      </c>
      <c r="AA74" s="868"/>
      <c r="AB74" s="585">
        <f t="shared" si="12"/>
        <v>16</v>
      </c>
      <c r="AC74" s="864"/>
      <c r="AD74" s="774">
        <v>8</v>
      </c>
      <c r="AE74" s="775"/>
      <c r="AF74" s="776"/>
      <c r="AG74" s="777"/>
      <c r="AH74" s="830">
        <v>8</v>
      </c>
      <c r="AI74" s="775"/>
      <c r="AJ74" s="831"/>
      <c r="AK74" s="832"/>
      <c r="AL74" s="341"/>
      <c r="AM74" s="342"/>
      <c r="AN74" s="351"/>
      <c r="AO74" s="341"/>
      <c r="AP74" s="342"/>
      <c r="AQ74" s="351"/>
      <c r="AR74" s="348"/>
      <c r="AS74" s="349"/>
      <c r="AT74" s="351"/>
      <c r="AU74" s="341"/>
      <c r="AV74" s="342"/>
      <c r="AW74" s="351"/>
      <c r="AX74" s="348"/>
      <c r="AY74" s="349"/>
      <c r="AZ74" s="351"/>
      <c r="BA74" s="341"/>
      <c r="BB74" s="350"/>
      <c r="BC74" s="351"/>
      <c r="BD74" s="348"/>
      <c r="BE74" s="350"/>
      <c r="BF74" s="351"/>
      <c r="BG74" s="341"/>
      <c r="BH74" s="350"/>
      <c r="BI74" s="351">
        <v>2</v>
      </c>
      <c r="BJ74" s="348"/>
      <c r="BK74" s="350">
        <v>108</v>
      </c>
      <c r="BL74" s="351">
        <v>14</v>
      </c>
      <c r="BM74" s="332">
        <v>3</v>
      </c>
      <c r="BN74" s="335"/>
      <c r="BO74" s="336"/>
      <c r="BP74" s="340"/>
      <c r="BQ74" s="329">
        <f t="shared" si="9"/>
        <v>3</v>
      </c>
      <c r="BR74" s="1390" t="s">
        <v>510</v>
      </c>
      <c r="BS74" s="109">
        <f t="shared" si="2"/>
        <v>15.84</v>
      </c>
    </row>
    <row r="75" spans="1:71" s="338" customFormat="1" ht="26.25" x14ac:dyDescent="0.3">
      <c r="A75" s="937" t="s">
        <v>112</v>
      </c>
      <c r="B75" s="938"/>
      <c r="C75" s="919" t="s">
        <v>167</v>
      </c>
      <c r="D75" s="920"/>
      <c r="E75" s="920"/>
      <c r="F75" s="920"/>
      <c r="G75" s="920"/>
      <c r="H75" s="920"/>
      <c r="I75" s="920"/>
      <c r="J75" s="920"/>
      <c r="K75" s="920"/>
      <c r="L75" s="920"/>
      <c r="M75" s="920"/>
      <c r="N75" s="920"/>
      <c r="O75" s="920"/>
      <c r="P75" s="920"/>
      <c r="Q75" s="920"/>
      <c r="R75" s="921"/>
      <c r="S75" s="339"/>
      <c r="T75" s="581"/>
      <c r="U75" s="772"/>
      <c r="V75" s="860"/>
      <c r="W75" s="772"/>
      <c r="X75" s="860"/>
      <c r="Y75" s="582"/>
      <c r="Z75" s="855"/>
      <c r="AA75" s="870"/>
      <c r="AB75" s="581"/>
      <c r="AC75" s="582"/>
      <c r="AD75" s="855"/>
      <c r="AE75" s="778"/>
      <c r="AF75" s="771"/>
      <c r="AG75" s="778"/>
      <c r="AH75" s="581"/>
      <c r="AI75" s="778"/>
      <c r="AJ75" s="771"/>
      <c r="AK75" s="772"/>
      <c r="AL75" s="332"/>
      <c r="AM75" s="331"/>
      <c r="AN75" s="336"/>
      <c r="AO75" s="332"/>
      <c r="AP75" s="331"/>
      <c r="AQ75" s="336"/>
      <c r="AR75" s="333"/>
      <c r="AS75" s="334"/>
      <c r="AT75" s="336"/>
      <c r="AU75" s="332"/>
      <c r="AV75" s="331"/>
      <c r="AW75" s="336"/>
      <c r="AX75" s="333"/>
      <c r="AY75" s="334"/>
      <c r="AZ75" s="336"/>
      <c r="BA75" s="332"/>
      <c r="BB75" s="335"/>
      <c r="BC75" s="336"/>
      <c r="BD75" s="333"/>
      <c r="BE75" s="335"/>
      <c r="BF75" s="336"/>
      <c r="BG75" s="332"/>
      <c r="BH75" s="335"/>
      <c r="BI75" s="336"/>
      <c r="BJ75" s="333"/>
      <c r="BK75" s="335"/>
      <c r="BL75" s="336"/>
      <c r="BM75" s="332"/>
      <c r="BN75" s="335"/>
      <c r="BO75" s="336"/>
      <c r="BP75" s="340"/>
      <c r="BQ75" s="329"/>
      <c r="BR75" s="337"/>
      <c r="BS75" s="326">
        <f t="shared" si="2"/>
        <v>0</v>
      </c>
    </row>
    <row r="76" spans="1:71" s="110" customFormat="1" ht="25.5" x14ac:dyDescent="0.3">
      <c r="A76" s="589" t="s">
        <v>113</v>
      </c>
      <c r="B76" s="590"/>
      <c r="C76" s="1400" t="s">
        <v>410</v>
      </c>
      <c r="D76" s="1401"/>
      <c r="E76" s="1401"/>
      <c r="F76" s="1401"/>
      <c r="G76" s="1401"/>
      <c r="H76" s="1401"/>
      <c r="I76" s="1401"/>
      <c r="J76" s="1401"/>
      <c r="K76" s="1401"/>
      <c r="L76" s="1401"/>
      <c r="M76" s="1401"/>
      <c r="N76" s="1401"/>
      <c r="O76" s="1401"/>
      <c r="P76" s="1401"/>
      <c r="Q76" s="1401"/>
      <c r="R76" s="1402"/>
      <c r="S76" s="121"/>
      <c r="T76" s="594"/>
      <c r="U76" s="595"/>
      <c r="V76" s="594">
        <v>5</v>
      </c>
      <c r="W76" s="595"/>
      <c r="X76" s="594">
        <v>108</v>
      </c>
      <c r="Y76" s="598"/>
      <c r="Z76" s="599">
        <v>72</v>
      </c>
      <c r="AA76" s="600"/>
      <c r="AB76" s="601">
        <v>16</v>
      </c>
      <c r="AC76" s="598"/>
      <c r="AD76" s="599">
        <v>8</v>
      </c>
      <c r="AE76" s="597"/>
      <c r="AF76" s="596"/>
      <c r="AG76" s="597"/>
      <c r="AH76" s="596">
        <v>8</v>
      </c>
      <c r="AI76" s="597"/>
      <c r="AJ76" s="596"/>
      <c r="AK76" s="595"/>
      <c r="AL76" s="189"/>
      <c r="AM76" s="185"/>
      <c r="AN76" s="188"/>
      <c r="AO76" s="189"/>
      <c r="AP76" s="185"/>
      <c r="AQ76" s="188"/>
      <c r="AR76" s="190"/>
      <c r="AS76" s="191"/>
      <c r="AT76" s="188"/>
      <c r="AU76" s="189"/>
      <c r="AV76" s="185"/>
      <c r="AW76" s="188">
        <v>8</v>
      </c>
      <c r="AX76" s="190"/>
      <c r="AY76" s="89">
        <v>108</v>
      </c>
      <c r="AZ76" s="86">
        <v>8</v>
      </c>
      <c r="BA76" s="104">
        <v>3</v>
      </c>
      <c r="BB76" s="112"/>
      <c r="BC76" s="111"/>
      <c r="BD76" s="113"/>
      <c r="BE76" s="112"/>
      <c r="BF76" s="111"/>
      <c r="BG76" s="104"/>
      <c r="BH76" s="112"/>
      <c r="BI76" s="111"/>
      <c r="BJ76" s="113"/>
      <c r="BK76" s="112"/>
      <c r="BL76" s="111"/>
      <c r="BM76" s="104"/>
      <c r="BN76" s="112"/>
      <c r="BO76" s="111"/>
      <c r="BP76" s="105"/>
      <c r="BQ76" s="114">
        <v>3</v>
      </c>
      <c r="BR76" s="1403" t="s">
        <v>510</v>
      </c>
      <c r="BS76" s="109">
        <f t="shared" si="2"/>
        <v>15.84</v>
      </c>
    </row>
    <row r="77" spans="1:71" s="352" customFormat="1" ht="25.5" x14ac:dyDescent="0.3">
      <c r="A77" s="935" t="s">
        <v>114</v>
      </c>
      <c r="B77" s="936"/>
      <c r="C77" s="895" t="s">
        <v>204</v>
      </c>
      <c r="D77" s="896"/>
      <c r="E77" s="896"/>
      <c r="F77" s="896"/>
      <c r="G77" s="896"/>
      <c r="H77" s="896"/>
      <c r="I77" s="896"/>
      <c r="J77" s="896"/>
      <c r="K77" s="896"/>
      <c r="L77" s="896"/>
      <c r="M77" s="896"/>
      <c r="N77" s="896"/>
      <c r="O77" s="896"/>
      <c r="P77" s="896"/>
      <c r="Q77" s="896"/>
      <c r="R77" s="897"/>
      <c r="S77" s="377"/>
      <c r="T77" s="575">
        <v>9</v>
      </c>
      <c r="U77" s="576"/>
      <c r="V77" s="577"/>
      <c r="W77" s="576"/>
      <c r="X77" s="577">
        <v>108</v>
      </c>
      <c r="Y77" s="578"/>
      <c r="Z77" s="579">
        <v>72</v>
      </c>
      <c r="AA77" s="580"/>
      <c r="AB77" s="884">
        <f t="shared" si="12"/>
        <v>16</v>
      </c>
      <c r="AC77" s="885"/>
      <c r="AD77" s="579">
        <v>8</v>
      </c>
      <c r="AE77" s="583"/>
      <c r="AF77" s="584"/>
      <c r="AG77" s="583"/>
      <c r="AH77" s="575">
        <v>8</v>
      </c>
      <c r="AI77" s="583"/>
      <c r="AJ77" s="584"/>
      <c r="AK77" s="576"/>
      <c r="AL77" s="341"/>
      <c r="AM77" s="342"/>
      <c r="AN77" s="351"/>
      <c r="AO77" s="341"/>
      <c r="AP77" s="342"/>
      <c r="AQ77" s="351"/>
      <c r="AR77" s="348"/>
      <c r="AS77" s="349"/>
      <c r="AT77" s="351"/>
      <c r="AU77" s="341"/>
      <c r="AV77" s="342"/>
      <c r="AW77" s="351"/>
      <c r="AX77" s="348"/>
      <c r="AY77" s="349"/>
      <c r="AZ77" s="351"/>
      <c r="BA77" s="341"/>
      <c r="BB77" s="350"/>
      <c r="BC77" s="351"/>
      <c r="BD77" s="348"/>
      <c r="BE77" s="350"/>
      <c r="BF77" s="351"/>
      <c r="BG77" s="341"/>
      <c r="BH77" s="350"/>
      <c r="BI77" s="351">
        <v>2</v>
      </c>
      <c r="BJ77" s="348"/>
      <c r="BK77" s="350">
        <v>108</v>
      </c>
      <c r="BL77" s="351">
        <v>14</v>
      </c>
      <c r="BM77" s="371">
        <v>3</v>
      </c>
      <c r="BN77" s="379"/>
      <c r="BO77" s="380"/>
      <c r="BP77" s="372"/>
      <c r="BQ77" s="378">
        <f t="shared" si="9"/>
        <v>3</v>
      </c>
      <c r="BR77" s="337"/>
      <c r="BS77" s="326">
        <f t="shared" si="2"/>
        <v>15.84</v>
      </c>
    </row>
    <row r="78" spans="1:71" s="352" customFormat="1" ht="25.5" x14ac:dyDescent="0.3">
      <c r="A78" s="939" t="s">
        <v>115</v>
      </c>
      <c r="B78" s="940"/>
      <c r="C78" s="895" t="s">
        <v>205</v>
      </c>
      <c r="D78" s="896"/>
      <c r="E78" s="896"/>
      <c r="F78" s="896"/>
      <c r="G78" s="896"/>
      <c r="H78" s="896"/>
      <c r="I78" s="896"/>
      <c r="J78" s="896"/>
      <c r="K78" s="896"/>
      <c r="L78" s="896"/>
      <c r="M78" s="896"/>
      <c r="N78" s="896"/>
      <c r="O78" s="896"/>
      <c r="P78" s="896"/>
      <c r="Q78" s="896"/>
      <c r="R78" s="897"/>
      <c r="S78" s="356"/>
      <c r="T78" s="581">
        <v>10</v>
      </c>
      <c r="U78" s="772"/>
      <c r="V78" s="860"/>
      <c r="W78" s="772"/>
      <c r="X78" s="860">
        <v>192</v>
      </c>
      <c r="Y78" s="582"/>
      <c r="Z78" s="855">
        <v>108</v>
      </c>
      <c r="AA78" s="870"/>
      <c r="AB78" s="581">
        <f t="shared" si="12"/>
        <v>24</v>
      </c>
      <c r="AC78" s="582"/>
      <c r="AD78" s="855">
        <v>12</v>
      </c>
      <c r="AE78" s="778"/>
      <c r="AF78" s="771"/>
      <c r="AG78" s="778"/>
      <c r="AH78" s="581">
        <v>12</v>
      </c>
      <c r="AI78" s="778"/>
      <c r="AJ78" s="771"/>
      <c r="AK78" s="772"/>
      <c r="AL78" s="332"/>
      <c r="AM78" s="331"/>
      <c r="AN78" s="336"/>
      <c r="AO78" s="332"/>
      <c r="AP78" s="331"/>
      <c r="AQ78" s="336"/>
      <c r="AR78" s="333"/>
      <c r="AS78" s="334"/>
      <c r="AT78" s="336"/>
      <c r="AU78" s="332"/>
      <c r="AV78" s="331"/>
      <c r="AW78" s="336"/>
      <c r="AX78" s="333"/>
      <c r="AY78" s="334"/>
      <c r="AZ78" s="336"/>
      <c r="BA78" s="332"/>
      <c r="BB78" s="335"/>
      <c r="BC78" s="336"/>
      <c r="BD78" s="333"/>
      <c r="BE78" s="335"/>
      <c r="BF78" s="336"/>
      <c r="BG78" s="332"/>
      <c r="BH78" s="335"/>
      <c r="BI78" s="336"/>
      <c r="BJ78" s="333"/>
      <c r="BK78" s="335"/>
      <c r="BL78" s="336">
        <v>4</v>
      </c>
      <c r="BM78" s="341"/>
      <c r="BN78" s="350">
        <v>192</v>
      </c>
      <c r="BO78" s="351">
        <v>20</v>
      </c>
      <c r="BP78" s="381">
        <v>6</v>
      </c>
      <c r="BQ78" s="329">
        <f t="shared" si="9"/>
        <v>6</v>
      </c>
      <c r="BR78" s="345"/>
      <c r="BS78" s="326">
        <f t="shared" si="2"/>
        <v>23.76</v>
      </c>
    </row>
    <row r="79" spans="1:71" s="352" customFormat="1" ht="52.5" customHeight="1" x14ac:dyDescent="0.3">
      <c r="A79" s="931" t="s">
        <v>411</v>
      </c>
      <c r="B79" s="932"/>
      <c r="C79" s="898" t="s">
        <v>412</v>
      </c>
      <c r="D79" s="899"/>
      <c r="E79" s="899"/>
      <c r="F79" s="899"/>
      <c r="G79" s="899"/>
      <c r="H79" s="899"/>
      <c r="I79" s="899"/>
      <c r="J79" s="899"/>
      <c r="K79" s="899"/>
      <c r="L79" s="899"/>
      <c r="M79" s="899"/>
      <c r="N79" s="899"/>
      <c r="O79" s="899"/>
      <c r="P79" s="899"/>
      <c r="Q79" s="899"/>
      <c r="R79" s="900"/>
      <c r="S79" s="347"/>
      <c r="T79" s="575"/>
      <c r="U79" s="576"/>
      <c r="V79" s="577"/>
      <c r="W79" s="576"/>
      <c r="X79" s="577">
        <v>40</v>
      </c>
      <c r="Y79" s="578"/>
      <c r="Z79" s="579"/>
      <c r="AA79" s="580"/>
      <c r="AB79" s="581"/>
      <c r="AC79" s="582"/>
      <c r="AD79" s="882"/>
      <c r="AE79" s="883"/>
      <c r="AF79" s="584"/>
      <c r="AG79" s="583"/>
      <c r="AH79" s="575"/>
      <c r="AI79" s="583"/>
      <c r="AJ79" s="584"/>
      <c r="AK79" s="576"/>
      <c r="AL79" s="341"/>
      <c r="AM79" s="342"/>
      <c r="AN79" s="351"/>
      <c r="AO79" s="341"/>
      <c r="AP79" s="342"/>
      <c r="AQ79" s="351"/>
      <c r="AR79" s="348"/>
      <c r="AS79" s="349"/>
      <c r="AT79" s="351"/>
      <c r="AU79" s="341"/>
      <c r="AV79" s="342"/>
      <c r="AW79" s="351"/>
      <c r="AX79" s="348"/>
      <c r="AY79" s="349"/>
      <c r="AZ79" s="351"/>
      <c r="BA79" s="341"/>
      <c r="BB79" s="350"/>
      <c r="BC79" s="351"/>
      <c r="BD79" s="348"/>
      <c r="BE79" s="350"/>
      <c r="BF79" s="351"/>
      <c r="BG79" s="341"/>
      <c r="BH79" s="350"/>
      <c r="BI79" s="351"/>
      <c r="BJ79" s="348"/>
      <c r="BK79" s="350"/>
      <c r="BL79" s="351"/>
      <c r="BM79" s="332"/>
      <c r="BN79" s="335">
        <v>40</v>
      </c>
      <c r="BO79" s="336"/>
      <c r="BP79" s="340">
        <v>1</v>
      </c>
      <c r="BQ79" s="329">
        <f t="shared" si="9"/>
        <v>1</v>
      </c>
      <c r="BR79" s="337"/>
      <c r="BS79" s="326">
        <f t="shared" si="2"/>
        <v>0</v>
      </c>
    </row>
    <row r="80" spans="1:71" s="338" customFormat="1" ht="51" customHeight="1" x14ac:dyDescent="0.3">
      <c r="A80" s="937" t="s">
        <v>116</v>
      </c>
      <c r="B80" s="938"/>
      <c r="C80" s="572" t="s">
        <v>484</v>
      </c>
      <c r="D80" s="573"/>
      <c r="E80" s="573"/>
      <c r="F80" s="573"/>
      <c r="G80" s="573"/>
      <c r="H80" s="573"/>
      <c r="I80" s="573"/>
      <c r="J80" s="573"/>
      <c r="K80" s="573"/>
      <c r="L80" s="573"/>
      <c r="M80" s="573"/>
      <c r="N80" s="573"/>
      <c r="O80" s="573"/>
      <c r="P80" s="573"/>
      <c r="Q80" s="573"/>
      <c r="R80" s="574"/>
      <c r="S80" s="354"/>
      <c r="T80" s="581"/>
      <c r="U80" s="772"/>
      <c r="V80" s="860"/>
      <c r="W80" s="772"/>
      <c r="X80" s="860"/>
      <c r="Y80" s="582"/>
      <c r="Z80" s="855"/>
      <c r="AA80" s="870"/>
      <c r="AB80" s="581"/>
      <c r="AC80" s="582"/>
      <c r="AD80" s="855"/>
      <c r="AE80" s="778"/>
      <c r="AF80" s="771"/>
      <c r="AG80" s="778"/>
      <c r="AH80" s="581"/>
      <c r="AI80" s="778"/>
      <c r="AJ80" s="771"/>
      <c r="AK80" s="772"/>
      <c r="AL80" s="332"/>
      <c r="AM80" s="331"/>
      <c r="AN80" s="336"/>
      <c r="AO80" s="332"/>
      <c r="AP80" s="331"/>
      <c r="AQ80" s="336"/>
      <c r="AR80" s="333"/>
      <c r="AS80" s="334"/>
      <c r="AT80" s="336"/>
      <c r="AU80" s="332"/>
      <c r="AV80" s="331"/>
      <c r="AW80" s="336"/>
      <c r="AX80" s="333"/>
      <c r="AY80" s="334"/>
      <c r="AZ80" s="336"/>
      <c r="BA80" s="332"/>
      <c r="BB80" s="335"/>
      <c r="BC80" s="336"/>
      <c r="BD80" s="333"/>
      <c r="BE80" s="335"/>
      <c r="BF80" s="336"/>
      <c r="BG80" s="332"/>
      <c r="BH80" s="335"/>
      <c r="BI80" s="336"/>
      <c r="BJ80" s="333"/>
      <c r="BK80" s="335"/>
      <c r="BL80" s="336"/>
      <c r="BM80" s="371"/>
      <c r="BN80" s="379"/>
      <c r="BO80" s="380"/>
      <c r="BP80" s="372"/>
      <c r="BQ80" s="329"/>
      <c r="BR80" s="374"/>
      <c r="BS80" s="326">
        <f t="shared" si="2"/>
        <v>0</v>
      </c>
    </row>
    <row r="81" spans="1:71" s="352" customFormat="1" ht="25.5" x14ac:dyDescent="0.3">
      <c r="A81" s="939" t="s">
        <v>117</v>
      </c>
      <c r="B81" s="940"/>
      <c r="C81" s="895" t="s">
        <v>206</v>
      </c>
      <c r="D81" s="896"/>
      <c r="E81" s="896"/>
      <c r="F81" s="896"/>
      <c r="G81" s="896"/>
      <c r="H81" s="896"/>
      <c r="I81" s="896"/>
      <c r="J81" s="896"/>
      <c r="K81" s="896"/>
      <c r="L81" s="896"/>
      <c r="M81" s="896"/>
      <c r="N81" s="896"/>
      <c r="O81" s="896"/>
      <c r="P81" s="896"/>
      <c r="Q81" s="896"/>
      <c r="R81" s="897"/>
      <c r="S81" s="377"/>
      <c r="T81" s="575"/>
      <c r="U81" s="576"/>
      <c r="V81" s="577">
        <v>7</v>
      </c>
      <c r="W81" s="576"/>
      <c r="X81" s="577">
        <v>108</v>
      </c>
      <c r="Y81" s="578"/>
      <c r="Z81" s="579">
        <v>72</v>
      </c>
      <c r="AA81" s="580"/>
      <c r="AB81" s="581">
        <f t="shared" si="12"/>
        <v>16</v>
      </c>
      <c r="AC81" s="582"/>
      <c r="AD81" s="859">
        <v>8</v>
      </c>
      <c r="AE81" s="583"/>
      <c r="AF81" s="584"/>
      <c r="AG81" s="583"/>
      <c r="AH81" s="575">
        <v>8</v>
      </c>
      <c r="AI81" s="583"/>
      <c r="AJ81" s="584"/>
      <c r="AK81" s="576"/>
      <c r="AL81" s="341"/>
      <c r="AM81" s="342"/>
      <c r="AN81" s="351"/>
      <c r="AO81" s="341"/>
      <c r="AP81" s="342"/>
      <c r="AQ81" s="351"/>
      <c r="AR81" s="348"/>
      <c r="AS81" s="349"/>
      <c r="AT81" s="351"/>
      <c r="AU81" s="341"/>
      <c r="AV81" s="342"/>
      <c r="AW81" s="351"/>
      <c r="AX81" s="348"/>
      <c r="AY81" s="349"/>
      <c r="AZ81" s="351"/>
      <c r="BA81" s="341"/>
      <c r="BB81" s="350"/>
      <c r="BC81" s="351">
        <v>6</v>
      </c>
      <c r="BD81" s="348"/>
      <c r="BE81" s="350">
        <v>108</v>
      </c>
      <c r="BF81" s="351">
        <v>10</v>
      </c>
      <c r="BG81" s="341">
        <v>3</v>
      </c>
      <c r="BH81" s="350"/>
      <c r="BI81" s="351"/>
      <c r="BJ81" s="348"/>
      <c r="BK81" s="350"/>
      <c r="BL81" s="351"/>
      <c r="BM81" s="332"/>
      <c r="BN81" s="335"/>
      <c r="BO81" s="336"/>
      <c r="BP81" s="340"/>
      <c r="BQ81" s="329">
        <f t="shared" si="9"/>
        <v>3</v>
      </c>
      <c r="BR81" s="337"/>
      <c r="BS81" s="326">
        <f t="shared" si="2"/>
        <v>15.84</v>
      </c>
    </row>
    <row r="82" spans="1:71" s="352" customFormat="1" ht="25.5" x14ac:dyDescent="0.3">
      <c r="A82" s="931" t="s">
        <v>118</v>
      </c>
      <c r="B82" s="932"/>
      <c r="C82" s="895" t="s">
        <v>207</v>
      </c>
      <c r="D82" s="896"/>
      <c r="E82" s="896"/>
      <c r="F82" s="896"/>
      <c r="G82" s="896"/>
      <c r="H82" s="896"/>
      <c r="I82" s="896"/>
      <c r="J82" s="896"/>
      <c r="K82" s="896"/>
      <c r="L82" s="896"/>
      <c r="M82" s="896"/>
      <c r="N82" s="896"/>
      <c r="O82" s="896"/>
      <c r="P82" s="896"/>
      <c r="Q82" s="896"/>
      <c r="R82" s="897"/>
      <c r="S82" s="356"/>
      <c r="T82" s="581">
        <v>8</v>
      </c>
      <c r="U82" s="772"/>
      <c r="V82" s="860"/>
      <c r="W82" s="772"/>
      <c r="X82" s="860">
        <v>180</v>
      </c>
      <c r="Y82" s="582"/>
      <c r="Z82" s="855">
        <v>90</v>
      </c>
      <c r="AA82" s="870"/>
      <c r="AB82" s="581">
        <f t="shared" si="12"/>
        <v>20</v>
      </c>
      <c r="AC82" s="582"/>
      <c r="AD82" s="855">
        <v>8</v>
      </c>
      <c r="AE82" s="778"/>
      <c r="AF82" s="771"/>
      <c r="AG82" s="778"/>
      <c r="AH82" s="581">
        <v>12</v>
      </c>
      <c r="AI82" s="778"/>
      <c r="AJ82" s="771"/>
      <c r="AK82" s="772"/>
      <c r="AL82" s="332"/>
      <c r="AM82" s="331"/>
      <c r="AN82" s="336"/>
      <c r="AO82" s="332"/>
      <c r="AP82" s="331"/>
      <c r="AQ82" s="336"/>
      <c r="AR82" s="333"/>
      <c r="AS82" s="334"/>
      <c r="AT82" s="336"/>
      <c r="AU82" s="332"/>
      <c r="AV82" s="331"/>
      <c r="AW82" s="336"/>
      <c r="AX82" s="333"/>
      <c r="AY82" s="334"/>
      <c r="AZ82" s="336"/>
      <c r="BA82" s="332"/>
      <c r="BB82" s="335"/>
      <c r="BC82" s="336"/>
      <c r="BD82" s="333"/>
      <c r="BE82" s="335"/>
      <c r="BF82" s="336">
        <v>10</v>
      </c>
      <c r="BG82" s="332"/>
      <c r="BH82" s="335">
        <v>180</v>
      </c>
      <c r="BI82" s="336">
        <v>10</v>
      </c>
      <c r="BJ82" s="333">
        <v>5</v>
      </c>
      <c r="BK82" s="335"/>
      <c r="BL82" s="336"/>
      <c r="BM82" s="341"/>
      <c r="BN82" s="350"/>
      <c r="BO82" s="351"/>
      <c r="BP82" s="344"/>
      <c r="BQ82" s="329">
        <f t="shared" si="9"/>
        <v>5</v>
      </c>
      <c r="BR82" s="345"/>
      <c r="BS82" s="326">
        <f t="shared" si="2"/>
        <v>19.8</v>
      </c>
    </row>
    <row r="83" spans="1:71" s="352" customFormat="1" ht="55.5" customHeight="1" x14ac:dyDescent="0.3">
      <c r="A83" s="939" t="s">
        <v>119</v>
      </c>
      <c r="B83" s="940"/>
      <c r="C83" s="892" t="s">
        <v>208</v>
      </c>
      <c r="D83" s="893"/>
      <c r="E83" s="893"/>
      <c r="F83" s="893"/>
      <c r="G83" s="893"/>
      <c r="H83" s="893"/>
      <c r="I83" s="893"/>
      <c r="J83" s="893"/>
      <c r="K83" s="893"/>
      <c r="L83" s="893"/>
      <c r="M83" s="893"/>
      <c r="N83" s="893"/>
      <c r="O83" s="893"/>
      <c r="P83" s="893"/>
      <c r="Q83" s="893"/>
      <c r="R83" s="894"/>
      <c r="S83" s="347"/>
      <c r="T83" s="575"/>
      <c r="U83" s="576"/>
      <c r="V83" s="577"/>
      <c r="W83" s="576"/>
      <c r="X83" s="577">
        <v>30</v>
      </c>
      <c r="Y83" s="578"/>
      <c r="Z83" s="579"/>
      <c r="AA83" s="580"/>
      <c r="AB83" s="581"/>
      <c r="AC83" s="582"/>
      <c r="AD83" s="859"/>
      <c r="AE83" s="583"/>
      <c r="AF83" s="584"/>
      <c r="AG83" s="583"/>
      <c r="AH83" s="575"/>
      <c r="AI83" s="583"/>
      <c r="AJ83" s="584"/>
      <c r="AK83" s="576"/>
      <c r="AL83" s="341"/>
      <c r="AM83" s="342"/>
      <c r="AN83" s="351"/>
      <c r="AO83" s="341"/>
      <c r="AP83" s="342"/>
      <c r="AQ83" s="351"/>
      <c r="AR83" s="348"/>
      <c r="AS83" s="349"/>
      <c r="AT83" s="351"/>
      <c r="AU83" s="341"/>
      <c r="AV83" s="342"/>
      <c r="AW83" s="351"/>
      <c r="AX83" s="348"/>
      <c r="AY83" s="349"/>
      <c r="AZ83" s="351"/>
      <c r="BA83" s="341"/>
      <c r="BB83" s="350"/>
      <c r="BC83" s="351"/>
      <c r="BD83" s="348"/>
      <c r="BE83" s="350"/>
      <c r="BF83" s="351"/>
      <c r="BG83" s="341"/>
      <c r="BH83" s="350">
        <v>30</v>
      </c>
      <c r="BI83" s="351"/>
      <c r="BJ83" s="348">
        <v>1</v>
      </c>
      <c r="BK83" s="350"/>
      <c r="BL83" s="351"/>
      <c r="BM83" s="332"/>
      <c r="BN83" s="335"/>
      <c r="BO83" s="336"/>
      <c r="BP83" s="340"/>
      <c r="BQ83" s="329">
        <f t="shared" si="9"/>
        <v>1</v>
      </c>
      <c r="BR83" s="337"/>
      <c r="BS83" s="326">
        <f t="shared" si="2"/>
        <v>0</v>
      </c>
    </row>
    <row r="84" spans="1:71" s="338" customFormat="1" ht="26.25" x14ac:dyDescent="0.3">
      <c r="A84" s="947" t="s">
        <v>120</v>
      </c>
      <c r="B84" s="571"/>
      <c r="C84" s="889" t="s">
        <v>168</v>
      </c>
      <c r="D84" s="890"/>
      <c r="E84" s="890"/>
      <c r="F84" s="890"/>
      <c r="G84" s="890"/>
      <c r="H84" s="890"/>
      <c r="I84" s="890"/>
      <c r="J84" s="890"/>
      <c r="K84" s="890"/>
      <c r="L84" s="890"/>
      <c r="M84" s="890"/>
      <c r="N84" s="890"/>
      <c r="O84" s="890"/>
      <c r="P84" s="890"/>
      <c r="Q84" s="890"/>
      <c r="R84" s="891"/>
      <c r="S84" s="353"/>
      <c r="T84" s="581"/>
      <c r="U84" s="772"/>
      <c r="V84" s="860"/>
      <c r="W84" s="772"/>
      <c r="X84" s="860"/>
      <c r="Y84" s="582"/>
      <c r="Z84" s="855"/>
      <c r="AA84" s="870"/>
      <c r="AB84" s="581"/>
      <c r="AC84" s="582"/>
      <c r="AD84" s="855"/>
      <c r="AE84" s="778"/>
      <c r="AF84" s="771"/>
      <c r="AG84" s="778"/>
      <c r="AH84" s="581"/>
      <c r="AI84" s="778"/>
      <c r="AJ84" s="771"/>
      <c r="AK84" s="772"/>
      <c r="AL84" s="332"/>
      <c r="AM84" s="331"/>
      <c r="AN84" s="336"/>
      <c r="AO84" s="332"/>
      <c r="AP84" s="331"/>
      <c r="AQ84" s="336"/>
      <c r="AR84" s="333"/>
      <c r="AS84" s="334"/>
      <c r="AT84" s="336"/>
      <c r="AU84" s="332"/>
      <c r="AV84" s="331"/>
      <c r="AW84" s="336"/>
      <c r="AX84" s="333"/>
      <c r="AY84" s="334"/>
      <c r="AZ84" s="336"/>
      <c r="BA84" s="332"/>
      <c r="BB84" s="335"/>
      <c r="BC84" s="336"/>
      <c r="BD84" s="333"/>
      <c r="BE84" s="335"/>
      <c r="BF84" s="336"/>
      <c r="BG84" s="332"/>
      <c r="BH84" s="335"/>
      <c r="BI84" s="336"/>
      <c r="BJ84" s="333"/>
      <c r="BK84" s="335"/>
      <c r="BL84" s="336"/>
      <c r="BM84" s="341"/>
      <c r="BN84" s="350"/>
      <c r="BO84" s="351"/>
      <c r="BP84" s="344"/>
      <c r="BQ84" s="329"/>
      <c r="BR84" s="345"/>
      <c r="BS84" s="326">
        <f t="shared" si="2"/>
        <v>0</v>
      </c>
    </row>
    <row r="85" spans="1:71" s="352" customFormat="1" ht="25.5" x14ac:dyDescent="0.3">
      <c r="A85" s="931" t="s">
        <v>121</v>
      </c>
      <c r="B85" s="932"/>
      <c r="C85" s="910" t="s">
        <v>209</v>
      </c>
      <c r="D85" s="911"/>
      <c r="E85" s="911"/>
      <c r="F85" s="911"/>
      <c r="G85" s="911"/>
      <c r="H85" s="911"/>
      <c r="I85" s="911"/>
      <c r="J85" s="911"/>
      <c r="K85" s="911"/>
      <c r="L85" s="911"/>
      <c r="M85" s="911"/>
      <c r="N85" s="911"/>
      <c r="O85" s="911"/>
      <c r="P85" s="911"/>
      <c r="Q85" s="911"/>
      <c r="R85" s="912"/>
      <c r="S85" s="377"/>
      <c r="T85" s="575">
        <v>7</v>
      </c>
      <c r="U85" s="576"/>
      <c r="V85" s="577"/>
      <c r="W85" s="576"/>
      <c r="X85" s="577">
        <v>108</v>
      </c>
      <c r="Y85" s="578"/>
      <c r="Z85" s="579">
        <v>72</v>
      </c>
      <c r="AA85" s="580"/>
      <c r="AB85" s="581">
        <f t="shared" si="12"/>
        <v>18</v>
      </c>
      <c r="AC85" s="582"/>
      <c r="AD85" s="859">
        <v>8</v>
      </c>
      <c r="AE85" s="583"/>
      <c r="AF85" s="584">
        <v>2</v>
      </c>
      <c r="AG85" s="583"/>
      <c r="AH85" s="575">
        <v>8</v>
      </c>
      <c r="AI85" s="583"/>
      <c r="AJ85" s="584"/>
      <c r="AK85" s="576"/>
      <c r="AL85" s="341"/>
      <c r="AM85" s="342"/>
      <c r="AN85" s="351"/>
      <c r="AO85" s="341"/>
      <c r="AP85" s="342"/>
      <c r="AQ85" s="351"/>
      <c r="AR85" s="348"/>
      <c r="AS85" s="349"/>
      <c r="AT85" s="351"/>
      <c r="AU85" s="341"/>
      <c r="AV85" s="342"/>
      <c r="AW85" s="351"/>
      <c r="AX85" s="348"/>
      <c r="AY85" s="349"/>
      <c r="AZ85" s="351"/>
      <c r="BA85" s="341"/>
      <c r="BB85" s="350"/>
      <c r="BC85" s="351">
        <v>8</v>
      </c>
      <c r="BD85" s="348"/>
      <c r="BE85" s="350">
        <v>108</v>
      </c>
      <c r="BF85" s="351">
        <v>10</v>
      </c>
      <c r="BG85" s="341">
        <v>3</v>
      </c>
      <c r="BH85" s="350"/>
      <c r="BI85" s="351"/>
      <c r="BJ85" s="348"/>
      <c r="BK85" s="350"/>
      <c r="BL85" s="351"/>
      <c r="BM85" s="332"/>
      <c r="BN85" s="335"/>
      <c r="BO85" s="336"/>
      <c r="BP85" s="340"/>
      <c r="BQ85" s="329">
        <f t="shared" si="9"/>
        <v>3</v>
      </c>
      <c r="BR85" s="337"/>
      <c r="BS85" s="326">
        <f t="shared" si="2"/>
        <v>15.84</v>
      </c>
    </row>
    <row r="86" spans="1:71" s="352" customFormat="1" ht="25.5" x14ac:dyDescent="0.3">
      <c r="A86" s="935" t="s">
        <v>122</v>
      </c>
      <c r="B86" s="936"/>
      <c r="C86" s="910" t="s">
        <v>210</v>
      </c>
      <c r="D86" s="911"/>
      <c r="E86" s="911"/>
      <c r="F86" s="911"/>
      <c r="G86" s="911"/>
      <c r="H86" s="911"/>
      <c r="I86" s="911"/>
      <c r="J86" s="911"/>
      <c r="K86" s="911"/>
      <c r="L86" s="911"/>
      <c r="M86" s="911"/>
      <c r="N86" s="911"/>
      <c r="O86" s="911"/>
      <c r="P86" s="911"/>
      <c r="Q86" s="911"/>
      <c r="R86" s="912"/>
      <c r="S86" s="382"/>
      <c r="T86" s="581">
        <v>10</v>
      </c>
      <c r="U86" s="772"/>
      <c r="V86" s="860"/>
      <c r="W86" s="772"/>
      <c r="X86" s="860">
        <v>192</v>
      </c>
      <c r="Y86" s="582"/>
      <c r="Z86" s="855">
        <v>90</v>
      </c>
      <c r="AA86" s="870"/>
      <c r="AB86" s="581">
        <f t="shared" si="12"/>
        <v>24</v>
      </c>
      <c r="AC86" s="582"/>
      <c r="AD86" s="855">
        <v>12</v>
      </c>
      <c r="AE86" s="778"/>
      <c r="AF86" s="771"/>
      <c r="AG86" s="778"/>
      <c r="AH86" s="581">
        <v>12</v>
      </c>
      <c r="AI86" s="778"/>
      <c r="AJ86" s="771"/>
      <c r="AK86" s="772"/>
      <c r="AL86" s="332"/>
      <c r="AM86" s="331"/>
      <c r="AN86" s="336"/>
      <c r="AO86" s="332"/>
      <c r="AP86" s="331"/>
      <c r="AQ86" s="336"/>
      <c r="AR86" s="333"/>
      <c r="AS86" s="334"/>
      <c r="AT86" s="336"/>
      <c r="AU86" s="332"/>
      <c r="AV86" s="331"/>
      <c r="AW86" s="336"/>
      <c r="AX86" s="333"/>
      <c r="AY86" s="334"/>
      <c r="AZ86" s="336"/>
      <c r="BA86" s="332"/>
      <c r="BB86" s="335"/>
      <c r="BC86" s="336"/>
      <c r="BD86" s="333"/>
      <c r="BE86" s="335"/>
      <c r="BF86" s="336"/>
      <c r="BG86" s="332"/>
      <c r="BH86" s="335"/>
      <c r="BI86" s="336"/>
      <c r="BJ86" s="333"/>
      <c r="BK86" s="335"/>
      <c r="BL86" s="336">
        <v>4</v>
      </c>
      <c r="BM86" s="341"/>
      <c r="BN86" s="350">
        <v>192</v>
      </c>
      <c r="BO86" s="351">
        <v>20</v>
      </c>
      <c r="BP86" s="344">
        <v>6</v>
      </c>
      <c r="BQ86" s="329">
        <f t="shared" si="9"/>
        <v>6</v>
      </c>
      <c r="BR86" s="345"/>
      <c r="BS86" s="326">
        <f t="shared" si="2"/>
        <v>19.8</v>
      </c>
    </row>
    <row r="87" spans="1:71" s="338" customFormat="1" ht="48.75" customHeight="1" x14ac:dyDescent="0.3">
      <c r="A87" s="937" t="s">
        <v>123</v>
      </c>
      <c r="B87" s="938"/>
      <c r="C87" s="907" t="s">
        <v>169</v>
      </c>
      <c r="D87" s="908"/>
      <c r="E87" s="908"/>
      <c r="F87" s="908"/>
      <c r="G87" s="908"/>
      <c r="H87" s="908"/>
      <c r="I87" s="908"/>
      <c r="J87" s="908"/>
      <c r="K87" s="908"/>
      <c r="L87" s="908"/>
      <c r="M87" s="908"/>
      <c r="N87" s="908"/>
      <c r="O87" s="908"/>
      <c r="P87" s="908"/>
      <c r="Q87" s="908"/>
      <c r="R87" s="909"/>
      <c r="S87" s="355"/>
      <c r="T87" s="575"/>
      <c r="U87" s="576"/>
      <c r="V87" s="577"/>
      <c r="W87" s="576"/>
      <c r="X87" s="577"/>
      <c r="Y87" s="578"/>
      <c r="Z87" s="579"/>
      <c r="AA87" s="580"/>
      <c r="AB87" s="581"/>
      <c r="AC87" s="582"/>
      <c r="AD87" s="859"/>
      <c r="AE87" s="583"/>
      <c r="AF87" s="584"/>
      <c r="AG87" s="583"/>
      <c r="AH87" s="575"/>
      <c r="AI87" s="583"/>
      <c r="AJ87" s="584"/>
      <c r="AK87" s="576"/>
      <c r="AL87" s="341"/>
      <c r="AM87" s="342"/>
      <c r="AN87" s="351"/>
      <c r="AO87" s="341"/>
      <c r="AP87" s="342"/>
      <c r="AQ87" s="351"/>
      <c r="AR87" s="348"/>
      <c r="AS87" s="349"/>
      <c r="AT87" s="351"/>
      <c r="AU87" s="341"/>
      <c r="AV87" s="342"/>
      <c r="AW87" s="351"/>
      <c r="AX87" s="348"/>
      <c r="AY87" s="349"/>
      <c r="AZ87" s="351"/>
      <c r="BA87" s="341"/>
      <c r="BB87" s="350"/>
      <c r="BC87" s="351"/>
      <c r="BD87" s="348"/>
      <c r="BE87" s="350"/>
      <c r="BF87" s="351"/>
      <c r="BG87" s="341"/>
      <c r="BH87" s="350"/>
      <c r="BI87" s="351"/>
      <c r="BJ87" s="348"/>
      <c r="BK87" s="350"/>
      <c r="BL87" s="351"/>
      <c r="BM87" s="332"/>
      <c r="BN87" s="335"/>
      <c r="BO87" s="336"/>
      <c r="BP87" s="340"/>
      <c r="BQ87" s="329"/>
      <c r="BR87" s="337"/>
      <c r="BS87" s="326">
        <f t="shared" si="2"/>
        <v>0</v>
      </c>
    </row>
    <row r="88" spans="1:71" s="110" customFormat="1" ht="25.5" x14ac:dyDescent="0.3">
      <c r="A88" s="589" t="s">
        <v>124</v>
      </c>
      <c r="B88" s="590"/>
      <c r="C88" s="904" t="s">
        <v>211</v>
      </c>
      <c r="D88" s="905"/>
      <c r="E88" s="905"/>
      <c r="F88" s="905"/>
      <c r="G88" s="905"/>
      <c r="H88" s="905"/>
      <c r="I88" s="905"/>
      <c r="J88" s="905"/>
      <c r="K88" s="905"/>
      <c r="L88" s="905"/>
      <c r="M88" s="905"/>
      <c r="N88" s="905"/>
      <c r="O88" s="905"/>
      <c r="P88" s="905"/>
      <c r="Q88" s="905"/>
      <c r="R88" s="906"/>
      <c r="S88" s="122"/>
      <c r="T88" s="601"/>
      <c r="U88" s="595"/>
      <c r="V88" s="594">
        <v>5</v>
      </c>
      <c r="W88" s="595"/>
      <c r="X88" s="594">
        <v>108</v>
      </c>
      <c r="Y88" s="598"/>
      <c r="Z88" s="599">
        <v>72</v>
      </c>
      <c r="AA88" s="600"/>
      <c r="AB88" s="601">
        <f t="shared" si="12"/>
        <v>20</v>
      </c>
      <c r="AC88" s="598"/>
      <c r="AD88" s="599">
        <v>10</v>
      </c>
      <c r="AE88" s="597"/>
      <c r="AF88" s="596"/>
      <c r="AG88" s="597"/>
      <c r="AH88" s="601">
        <v>10</v>
      </c>
      <c r="AI88" s="597"/>
      <c r="AJ88" s="596"/>
      <c r="AK88" s="595"/>
      <c r="AL88" s="189"/>
      <c r="AM88" s="185"/>
      <c r="AN88" s="188"/>
      <c r="AO88" s="189"/>
      <c r="AP88" s="185"/>
      <c r="AQ88" s="188"/>
      <c r="AR88" s="190"/>
      <c r="AS88" s="191"/>
      <c r="AT88" s="188"/>
      <c r="AU88" s="189"/>
      <c r="AV88" s="185"/>
      <c r="AW88" s="188">
        <v>4</v>
      </c>
      <c r="AX88" s="190"/>
      <c r="AY88" s="89">
        <v>108</v>
      </c>
      <c r="AZ88" s="86">
        <v>16</v>
      </c>
      <c r="BA88" s="87">
        <v>3</v>
      </c>
      <c r="BB88" s="85"/>
      <c r="BC88" s="86"/>
      <c r="BD88" s="88"/>
      <c r="BE88" s="85"/>
      <c r="BF88" s="86"/>
      <c r="BG88" s="87"/>
      <c r="BH88" s="85"/>
      <c r="BI88" s="86"/>
      <c r="BJ88" s="88"/>
      <c r="BK88" s="85"/>
      <c r="BL88" s="86"/>
      <c r="BM88" s="92"/>
      <c r="BN88" s="99"/>
      <c r="BO88" s="100"/>
      <c r="BP88" s="97"/>
      <c r="BQ88" s="103">
        <f t="shared" si="9"/>
        <v>3</v>
      </c>
      <c r="BR88" s="503" t="s">
        <v>505</v>
      </c>
      <c r="BS88" s="109">
        <f t="shared" si="2"/>
        <v>15.84</v>
      </c>
    </row>
    <row r="89" spans="1:71" s="352" customFormat="1" ht="25.5" x14ac:dyDescent="0.3">
      <c r="A89" s="939" t="s">
        <v>125</v>
      </c>
      <c r="B89" s="940"/>
      <c r="C89" s="895" t="s">
        <v>212</v>
      </c>
      <c r="D89" s="896"/>
      <c r="E89" s="896"/>
      <c r="F89" s="896"/>
      <c r="G89" s="896"/>
      <c r="H89" s="896"/>
      <c r="I89" s="896"/>
      <c r="J89" s="896"/>
      <c r="K89" s="896"/>
      <c r="L89" s="896"/>
      <c r="M89" s="896"/>
      <c r="N89" s="896"/>
      <c r="O89" s="896"/>
      <c r="P89" s="896"/>
      <c r="Q89" s="896"/>
      <c r="R89" s="897"/>
      <c r="S89" s="377"/>
      <c r="T89" s="575">
        <v>9</v>
      </c>
      <c r="U89" s="576"/>
      <c r="V89" s="577"/>
      <c r="W89" s="576"/>
      <c r="X89" s="577">
        <v>108</v>
      </c>
      <c r="Y89" s="578"/>
      <c r="Z89" s="579">
        <v>72</v>
      </c>
      <c r="AA89" s="580"/>
      <c r="AB89" s="581">
        <f t="shared" si="12"/>
        <v>20</v>
      </c>
      <c r="AC89" s="582"/>
      <c r="AD89" s="859">
        <v>10</v>
      </c>
      <c r="AE89" s="583"/>
      <c r="AF89" s="584"/>
      <c r="AG89" s="583"/>
      <c r="AH89" s="575">
        <v>10</v>
      </c>
      <c r="AI89" s="583"/>
      <c r="AJ89" s="584"/>
      <c r="AK89" s="576"/>
      <c r="AL89" s="341"/>
      <c r="AM89" s="342"/>
      <c r="AN89" s="351"/>
      <c r="AO89" s="341"/>
      <c r="AP89" s="342"/>
      <c r="AQ89" s="351"/>
      <c r="AR89" s="348"/>
      <c r="AS89" s="349"/>
      <c r="AT89" s="351"/>
      <c r="AU89" s="341"/>
      <c r="AV89" s="342"/>
      <c r="AW89" s="351"/>
      <c r="AX89" s="348"/>
      <c r="AY89" s="349"/>
      <c r="AZ89" s="351"/>
      <c r="BA89" s="341"/>
      <c r="BB89" s="350"/>
      <c r="BC89" s="351"/>
      <c r="BD89" s="348"/>
      <c r="BE89" s="350"/>
      <c r="BF89" s="351"/>
      <c r="BG89" s="341"/>
      <c r="BH89" s="350"/>
      <c r="BI89" s="351">
        <v>4</v>
      </c>
      <c r="BJ89" s="348"/>
      <c r="BK89" s="350">
        <v>108</v>
      </c>
      <c r="BL89" s="351">
        <v>16</v>
      </c>
      <c r="BM89" s="332">
        <v>3</v>
      </c>
      <c r="BN89" s="335"/>
      <c r="BO89" s="336"/>
      <c r="BP89" s="340"/>
      <c r="BQ89" s="329">
        <f t="shared" si="9"/>
        <v>3</v>
      </c>
      <c r="BR89" s="337"/>
      <c r="BS89" s="326">
        <f t="shared" si="2"/>
        <v>15.84</v>
      </c>
    </row>
    <row r="90" spans="1:71" s="352" customFormat="1" ht="25.5" x14ac:dyDescent="0.3">
      <c r="A90" s="939" t="s">
        <v>126</v>
      </c>
      <c r="B90" s="940"/>
      <c r="C90" s="901" t="s">
        <v>213</v>
      </c>
      <c r="D90" s="902"/>
      <c r="E90" s="902"/>
      <c r="F90" s="902"/>
      <c r="G90" s="902"/>
      <c r="H90" s="902"/>
      <c r="I90" s="902"/>
      <c r="J90" s="902"/>
      <c r="K90" s="902"/>
      <c r="L90" s="902"/>
      <c r="M90" s="902"/>
      <c r="N90" s="902"/>
      <c r="O90" s="902"/>
      <c r="P90" s="902"/>
      <c r="Q90" s="902"/>
      <c r="R90" s="903"/>
      <c r="S90" s="377"/>
      <c r="T90" s="581">
        <v>9</v>
      </c>
      <c r="U90" s="772"/>
      <c r="V90" s="860"/>
      <c r="W90" s="772"/>
      <c r="X90" s="860">
        <v>144</v>
      </c>
      <c r="Y90" s="582"/>
      <c r="Z90" s="855">
        <v>90</v>
      </c>
      <c r="AA90" s="870"/>
      <c r="AB90" s="581">
        <f t="shared" si="12"/>
        <v>22</v>
      </c>
      <c r="AC90" s="582"/>
      <c r="AD90" s="855">
        <v>12</v>
      </c>
      <c r="AE90" s="778"/>
      <c r="AF90" s="771"/>
      <c r="AG90" s="778"/>
      <c r="AH90" s="581">
        <v>10</v>
      </c>
      <c r="AI90" s="778"/>
      <c r="AJ90" s="771"/>
      <c r="AK90" s="772"/>
      <c r="AL90" s="332"/>
      <c r="AM90" s="331"/>
      <c r="AN90" s="336"/>
      <c r="AO90" s="332"/>
      <c r="AP90" s="331"/>
      <c r="AQ90" s="336"/>
      <c r="AR90" s="333"/>
      <c r="AS90" s="334"/>
      <c r="AT90" s="336"/>
      <c r="AU90" s="332"/>
      <c r="AV90" s="331"/>
      <c r="AW90" s="336"/>
      <c r="AX90" s="333"/>
      <c r="AY90" s="334"/>
      <c r="AZ90" s="336"/>
      <c r="BA90" s="332"/>
      <c r="BB90" s="335"/>
      <c r="BC90" s="336"/>
      <c r="BD90" s="333"/>
      <c r="BE90" s="335"/>
      <c r="BF90" s="336"/>
      <c r="BG90" s="332"/>
      <c r="BH90" s="335"/>
      <c r="BI90" s="336">
        <v>2</v>
      </c>
      <c r="BJ90" s="333"/>
      <c r="BK90" s="335">
        <v>144</v>
      </c>
      <c r="BL90" s="336">
        <v>20</v>
      </c>
      <c r="BM90" s="341">
        <v>4</v>
      </c>
      <c r="BN90" s="350"/>
      <c r="BO90" s="351"/>
      <c r="BP90" s="344"/>
      <c r="BQ90" s="329">
        <f t="shared" si="9"/>
        <v>4</v>
      </c>
      <c r="BR90" s="345"/>
      <c r="BS90" s="326">
        <f t="shared" si="2"/>
        <v>19.8</v>
      </c>
    </row>
    <row r="91" spans="1:71" s="352" customFormat="1" ht="55.5" customHeight="1" x14ac:dyDescent="0.3">
      <c r="A91" s="931" t="s">
        <v>127</v>
      </c>
      <c r="B91" s="932"/>
      <c r="C91" s="928" t="s">
        <v>214</v>
      </c>
      <c r="D91" s="929"/>
      <c r="E91" s="929"/>
      <c r="F91" s="929"/>
      <c r="G91" s="929"/>
      <c r="H91" s="929"/>
      <c r="I91" s="929"/>
      <c r="J91" s="929"/>
      <c r="K91" s="929"/>
      <c r="L91" s="929"/>
      <c r="M91" s="929"/>
      <c r="N91" s="929"/>
      <c r="O91" s="929"/>
      <c r="P91" s="929"/>
      <c r="Q91" s="929"/>
      <c r="R91" s="930"/>
      <c r="S91" s="347"/>
      <c r="T91" s="575"/>
      <c r="U91" s="576"/>
      <c r="V91" s="577"/>
      <c r="W91" s="576"/>
      <c r="X91" s="577">
        <v>30</v>
      </c>
      <c r="Y91" s="578"/>
      <c r="Z91" s="579"/>
      <c r="AA91" s="580"/>
      <c r="AB91" s="581"/>
      <c r="AC91" s="582"/>
      <c r="AD91" s="859"/>
      <c r="AE91" s="583"/>
      <c r="AF91" s="584"/>
      <c r="AG91" s="583"/>
      <c r="AH91" s="575"/>
      <c r="AI91" s="583"/>
      <c r="AJ91" s="584"/>
      <c r="AK91" s="576"/>
      <c r="AL91" s="341"/>
      <c r="AM91" s="342"/>
      <c r="AN91" s="351"/>
      <c r="AO91" s="341"/>
      <c r="AP91" s="342"/>
      <c r="AQ91" s="351"/>
      <c r="AR91" s="348"/>
      <c r="AS91" s="349"/>
      <c r="AT91" s="351"/>
      <c r="AU91" s="341"/>
      <c r="AV91" s="342"/>
      <c r="AW91" s="351"/>
      <c r="AX91" s="348"/>
      <c r="AY91" s="349"/>
      <c r="AZ91" s="351"/>
      <c r="BA91" s="341"/>
      <c r="BB91" s="350"/>
      <c r="BC91" s="351"/>
      <c r="BD91" s="348"/>
      <c r="BE91" s="350"/>
      <c r="BF91" s="351"/>
      <c r="BG91" s="341"/>
      <c r="BH91" s="350"/>
      <c r="BI91" s="351"/>
      <c r="BJ91" s="348"/>
      <c r="BK91" s="350">
        <v>30</v>
      </c>
      <c r="BL91" s="351"/>
      <c r="BM91" s="332">
        <v>1</v>
      </c>
      <c r="BN91" s="335"/>
      <c r="BO91" s="336"/>
      <c r="BP91" s="340"/>
      <c r="BQ91" s="329">
        <f t="shared" si="9"/>
        <v>1</v>
      </c>
      <c r="BR91" s="337"/>
      <c r="BS91" s="326">
        <f t="shared" si="2"/>
        <v>0</v>
      </c>
    </row>
    <row r="92" spans="1:71" s="352" customFormat="1" ht="25.5" x14ac:dyDescent="0.3">
      <c r="A92" s="935" t="s">
        <v>128</v>
      </c>
      <c r="B92" s="936"/>
      <c r="C92" s="910" t="s">
        <v>215</v>
      </c>
      <c r="D92" s="911"/>
      <c r="E92" s="911"/>
      <c r="F92" s="911"/>
      <c r="G92" s="911"/>
      <c r="H92" s="911"/>
      <c r="I92" s="911"/>
      <c r="J92" s="911"/>
      <c r="K92" s="911"/>
      <c r="L92" s="911"/>
      <c r="M92" s="911"/>
      <c r="N92" s="911"/>
      <c r="O92" s="911"/>
      <c r="P92" s="911"/>
      <c r="Q92" s="911"/>
      <c r="R92" s="912"/>
      <c r="S92" s="382"/>
      <c r="T92" s="581"/>
      <c r="U92" s="772"/>
      <c r="V92" s="860">
        <v>8</v>
      </c>
      <c r="W92" s="772"/>
      <c r="X92" s="860">
        <v>108</v>
      </c>
      <c r="Y92" s="582"/>
      <c r="Z92" s="855">
        <v>54</v>
      </c>
      <c r="AA92" s="870"/>
      <c r="AB92" s="581">
        <f t="shared" si="12"/>
        <v>12</v>
      </c>
      <c r="AC92" s="582"/>
      <c r="AD92" s="855">
        <v>8</v>
      </c>
      <c r="AE92" s="778"/>
      <c r="AF92" s="771"/>
      <c r="AG92" s="778"/>
      <c r="AH92" s="581">
        <v>4</v>
      </c>
      <c r="AI92" s="778"/>
      <c r="AJ92" s="771"/>
      <c r="AK92" s="772"/>
      <c r="AL92" s="332"/>
      <c r="AM92" s="331"/>
      <c r="AN92" s="336"/>
      <c r="AO92" s="332"/>
      <c r="AP92" s="331"/>
      <c r="AQ92" s="336"/>
      <c r="AR92" s="333"/>
      <c r="AS92" s="334"/>
      <c r="AT92" s="336"/>
      <c r="AU92" s="332"/>
      <c r="AV92" s="331"/>
      <c r="AW92" s="336"/>
      <c r="AX92" s="333"/>
      <c r="AY92" s="334"/>
      <c r="AZ92" s="336"/>
      <c r="BA92" s="332"/>
      <c r="BB92" s="335"/>
      <c r="BC92" s="336"/>
      <c r="BD92" s="333"/>
      <c r="BE92" s="335"/>
      <c r="BF92" s="336">
        <v>6</v>
      </c>
      <c r="BG92" s="332"/>
      <c r="BH92" s="335">
        <v>108</v>
      </c>
      <c r="BI92" s="336">
        <v>6</v>
      </c>
      <c r="BJ92" s="333">
        <v>3</v>
      </c>
      <c r="BK92" s="335"/>
      <c r="BL92" s="336"/>
      <c r="BM92" s="341"/>
      <c r="BN92" s="350"/>
      <c r="BO92" s="351"/>
      <c r="BP92" s="344"/>
      <c r="BQ92" s="329">
        <f t="shared" si="9"/>
        <v>3</v>
      </c>
      <c r="BR92" s="345"/>
      <c r="BS92" s="326">
        <f t="shared" si="2"/>
        <v>11.88</v>
      </c>
    </row>
    <row r="93" spans="1:71" s="338" customFormat="1" ht="26.25" x14ac:dyDescent="0.3">
      <c r="A93" s="937" t="s">
        <v>129</v>
      </c>
      <c r="B93" s="938"/>
      <c r="C93" s="919" t="s">
        <v>170</v>
      </c>
      <c r="D93" s="920"/>
      <c r="E93" s="920"/>
      <c r="F93" s="920"/>
      <c r="G93" s="920"/>
      <c r="H93" s="920"/>
      <c r="I93" s="920"/>
      <c r="J93" s="920"/>
      <c r="K93" s="920"/>
      <c r="L93" s="920"/>
      <c r="M93" s="920"/>
      <c r="N93" s="920"/>
      <c r="O93" s="920"/>
      <c r="P93" s="920"/>
      <c r="Q93" s="920"/>
      <c r="R93" s="921"/>
      <c r="S93" s="353"/>
      <c r="T93" s="575"/>
      <c r="U93" s="576"/>
      <c r="V93" s="577"/>
      <c r="W93" s="576"/>
      <c r="X93" s="577"/>
      <c r="Y93" s="578"/>
      <c r="Z93" s="579"/>
      <c r="AA93" s="580"/>
      <c r="AB93" s="581"/>
      <c r="AC93" s="582"/>
      <c r="AD93" s="859"/>
      <c r="AE93" s="583"/>
      <c r="AF93" s="584"/>
      <c r="AG93" s="583"/>
      <c r="AH93" s="575"/>
      <c r="AI93" s="583"/>
      <c r="AJ93" s="584"/>
      <c r="AK93" s="576"/>
      <c r="AL93" s="341"/>
      <c r="AM93" s="342"/>
      <c r="AN93" s="351"/>
      <c r="AO93" s="341"/>
      <c r="AP93" s="342"/>
      <c r="AQ93" s="351"/>
      <c r="AR93" s="348"/>
      <c r="AS93" s="349"/>
      <c r="AT93" s="351"/>
      <c r="AU93" s="341"/>
      <c r="AV93" s="342"/>
      <c r="AW93" s="351"/>
      <c r="AX93" s="348"/>
      <c r="AY93" s="349"/>
      <c r="AZ93" s="351"/>
      <c r="BA93" s="341"/>
      <c r="BB93" s="350"/>
      <c r="BC93" s="351"/>
      <c r="BD93" s="348"/>
      <c r="BE93" s="350"/>
      <c r="BF93" s="351"/>
      <c r="BG93" s="341"/>
      <c r="BH93" s="350"/>
      <c r="BI93" s="351"/>
      <c r="BJ93" s="348"/>
      <c r="BK93" s="350"/>
      <c r="BL93" s="351"/>
      <c r="BM93" s="332"/>
      <c r="BN93" s="335"/>
      <c r="BO93" s="336"/>
      <c r="BP93" s="340"/>
      <c r="BQ93" s="329"/>
      <c r="BR93" s="337"/>
      <c r="BS93" s="326">
        <f t="shared" si="2"/>
        <v>0</v>
      </c>
    </row>
    <row r="94" spans="1:71" s="352" customFormat="1" ht="25.5" x14ac:dyDescent="0.3">
      <c r="A94" s="939" t="s">
        <v>130</v>
      </c>
      <c r="B94" s="940"/>
      <c r="C94" s="925" t="s">
        <v>216</v>
      </c>
      <c r="D94" s="926"/>
      <c r="E94" s="926"/>
      <c r="F94" s="926"/>
      <c r="G94" s="926"/>
      <c r="H94" s="926"/>
      <c r="I94" s="926"/>
      <c r="J94" s="926"/>
      <c r="K94" s="926"/>
      <c r="L94" s="926"/>
      <c r="M94" s="926"/>
      <c r="N94" s="926"/>
      <c r="O94" s="926"/>
      <c r="P94" s="926"/>
      <c r="Q94" s="926"/>
      <c r="R94" s="927"/>
      <c r="S94" s="384"/>
      <c r="T94" s="581">
        <v>8</v>
      </c>
      <c r="U94" s="772"/>
      <c r="V94" s="860"/>
      <c r="W94" s="772"/>
      <c r="X94" s="860">
        <v>108</v>
      </c>
      <c r="Y94" s="582"/>
      <c r="Z94" s="855">
        <v>72</v>
      </c>
      <c r="AA94" s="870"/>
      <c r="AB94" s="581">
        <f t="shared" si="12"/>
        <v>16</v>
      </c>
      <c r="AC94" s="582"/>
      <c r="AD94" s="855">
        <v>8</v>
      </c>
      <c r="AE94" s="778"/>
      <c r="AF94" s="771"/>
      <c r="AG94" s="778"/>
      <c r="AH94" s="581">
        <v>8</v>
      </c>
      <c r="AI94" s="778"/>
      <c r="AJ94" s="771"/>
      <c r="AK94" s="772"/>
      <c r="AL94" s="332"/>
      <c r="AM94" s="331"/>
      <c r="AN94" s="336"/>
      <c r="AO94" s="332"/>
      <c r="AP94" s="331"/>
      <c r="AQ94" s="336"/>
      <c r="AR94" s="333"/>
      <c r="AS94" s="334"/>
      <c r="AT94" s="336"/>
      <c r="AU94" s="332"/>
      <c r="AV94" s="331"/>
      <c r="AW94" s="336"/>
      <c r="AX94" s="333"/>
      <c r="AY94" s="334"/>
      <c r="AZ94" s="336"/>
      <c r="BA94" s="332"/>
      <c r="BB94" s="335"/>
      <c r="BC94" s="336"/>
      <c r="BD94" s="333"/>
      <c r="BE94" s="335"/>
      <c r="BF94" s="336">
        <v>8</v>
      </c>
      <c r="BG94" s="332"/>
      <c r="BH94" s="335">
        <v>108</v>
      </c>
      <c r="BI94" s="336">
        <v>8</v>
      </c>
      <c r="BJ94" s="333">
        <v>3</v>
      </c>
      <c r="BK94" s="335"/>
      <c r="BL94" s="336"/>
      <c r="BM94" s="341"/>
      <c r="BN94" s="350"/>
      <c r="BO94" s="351"/>
      <c r="BP94" s="344"/>
      <c r="BQ94" s="329">
        <f t="shared" si="9"/>
        <v>3</v>
      </c>
      <c r="BR94" s="345"/>
      <c r="BS94" s="326">
        <f t="shared" si="2"/>
        <v>15.84</v>
      </c>
    </row>
    <row r="95" spans="1:71" s="110" customFormat="1" ht="25.5" x14ac:dyDescent="0.3">
      <c r="A95" s="933" t="s">
        <v>131</v>
      </c>
      <c r="B95" s="934"/>
      <c r="C95" s="904" t="s">
        <v>217</v>
      </c>
      <c r="D95" s="905"/>
      <c r="E95" s="905"/>
      <c r="F95" s="905"/>
      <c r="G95" s="905"/>
      <c r="H95" s="905"/>
      <c r="I95" s="905"/>
      <c r="J95" s="905"/>
      <c r="K95" s="905"/>
      <c r="L95" s="905"/>
      <c r="M95" s="905"/>
      <c r="N95" s="905"/>
      <c r="O95" s="905"/>
      <c r="P95" s="905"/>
      <c r="Q95" s="905"/>
      <c r="R95" s="906"/>
      <c r="S95" s="116"/>
      <c r="T95" s="606"/>
      <c r="U95" s="607"/>
      <c r="V95" s="606">
        <v>3</v>
      </c>
      <c r="W95" s="607"/>
      <c r="X95" s="606">
        <v>108</v>
      </c>
      <c r="Y95" s="608"/>
      <c r="Z95" s="609">
        <v>54</v>
      </c>
      <c r="AA95" s="610"/>
      <c r="AB95" s="601">
        <f t="shared" si="12"/>
        <v>12</v>
      </c>
      <c r="AC95" s="598"/>
      <c r="AD95" s="773">
        <v>8</v>
      </c>
      <c r="AE95" s="611"/>
      <c r="AF95" s="612"/>
      <c r="AG95" s="611"/>
      <c r="AH95" s="613">
        <v>4</v>
      </c>
      <c r="AI95" s="611"/>
      <c r="AJ95" s="612"/>
      <c r="AK95" s="607"/>
      <c r="AL95" s="192"/>
      <c r="AM95" s="193"/>
      <c r="AN95" s="197"/>
      <c r="AO95" s="192"/>
      <c r="AP95" s="193"/>
      <c r="AQ95" s="197">
        <v>2</v>
      </c>
      <c r="AR95" s="195"/>
      <c r="AS95" s="196">
        <v>108</v>
      </c>
      <c r="AT95" s="197">
        <v>10</v>
      </c>
      <c r="AU95" s="192">
        <v>3</v>
      </c>
      <c r="AV95" s="193"/>
      <c r="AW95" s="197"/>
      <c r="AX95" s="195"/>
      <c r="AY95" s="98"/>
      <c r="AZ95" s="100"/>
      <c r="BA95" s="92"/>
      <c r="BB95" s="99"/>
      <c r="BC95" s="100"/>
      <c r="BD95" s="95"/>
      <c r="BE95" s="99"/>
      <c r="BF95" s="100"/>
      <c r="BG95" s="92"/>
      <c r="BH95" s="99"/>
      <c r="BI95" s="100"/>
      <c r="BJ95" s="95"/>
      <c r="BK95" s="99"/>
      <c r="BL95" s="100"/>
      <c r="BM95" s="87"/>
      <c r="BN95" s="85"/>
      <c r="BO95" s="86"/>
      <c r="BP95" s="96"/>
      <c r="BQ95" s="103">
        <f t="shared" si="9"/>
        <v>3</v>
      </c>
      <c r="BR95" s="502" t="s">
        <v>506</v>
      </c>
      <c r="BS95" s="109">
        <f t="shared" si="2"/>
        <v>11.88</v>
      </c>
    </row>
    <row r="96" spans="1:71" s="352" customFormat="1" ht="25.5" x14ac:dyDescent="0.3">
      <c r="A96" s="935" t="s">
        <v>132</v>
      </c>
      <c r="B96" s="936"/>
      <c r="C96" s="895" t="s">
        <v>218</v>
      </c>
      <c r="D96" s="896"/>
      <c r="E96" s="896"/>
      <c r="F96" s="896"/>
      <c r="G96" s="896"/>
      <c r="H96" s="896"/>
      <c r="I96" s="896"/>
      <c r="J96" s="896"/>
      <c r="K96" s="896"/>
      <c r="L96" s="896"/>
      <c r="M96" s="896"/>
      <c r="N96" s="896"/>
      <c r="O96" s="896"/>
      <c r="P96" s="896"/>
      <c r="Q96" s="896"/>
      <c r="R96" s="897"/>
      <c r="S96" s="356"/>
      <c r="T96" s="581"/>
      <c r="U96" s="772"/>
      <c r="V96" s="860">
        <v>7</v>
      </c>
      <c r="W96" s="772"/>
      <c r="X96" s="860">
        <v>108</v>
      </c>
      <c r="Y96" s="582"/>
      <c r="Z96" s="855">
        <v>72</v>
      </c>
      <c r="AA96" s="870"/>
      <c r="AB96" s="581">
        <f t="shared" si="12"/>
        <v>16</v>
      </c>
      <c r="AC96" s="582"/>
      <c r="AD96" s="855">
        <v>8</v>
      </c>
      <c r="AE96" s="778"/>
      <c r="AF96" s="771"/>
      <c r="AG96" s="778"/>
      <c r="AH96" s="581">
        <v>8</v>
      </c>
      <c r="AI96" s="778"/>
      <c r="AJ96" s="771"/>
      <c r="AK96" s="772"/>
      <c r="AL96" s="332"/>
      <c r="AM96" s="331"/>
      <c r="AN96" s="336"/>
      <c r="AO96" s="332"/>
      <c r="AP96" s="331"/>
      <c r="AQ96" s="336"/>
      <c r="AR96" s="333"/>
      <c r="AS96" s="334"/>
      <c r="AT96" s="336"/>
      <c r="AU96" s="332"/>
      <c r="AV96" s="331"/>
      <c r="AW96" s="336"/>
      <c r="AX96" s="333"/>
      <c r="AY96" s="334"/>
      <c r="AZ96" s="336"/>
      <c r="BA96" s="332"/>
      <c r="BB96" s="335"/>
      <c r="BC96" s="336">
        <v>10</v>
      </c>
      <c r="BD96" s="333"/>
      <c r="BE96" s="335">
        <v>108</v>
      </c>
      <c r="BF96" s="336">
        <v>6</v>
      </c>
      <c r="BG96" s="332">
        <v>3</v>
      </c>
      <c r="BH96" s="335"/>
      <c r="BI96" s="336"/>
      <c r="BJ96" s="333"/>
      <c r="BK96" s="335"/>
      <c r="BL96" s="336"/>
      <c r="BM96" s="371"/>
      <c r="BN96" s="379"/>
      <c r="BO96" s="380"/>
      <c r="BP96" s="372"/>
      <c r="BQ96" s="329">
        <f t="shared" si="9"/>
        <v>3</v>
      </c>
      <c r="BR96" s="374"/>
      <c r="BS96" s="326">
        <f t="shared" si="2"/>
        <v>15.84</v>
      </c>
    </row>
    <row r="97" spans="1:71" s="338" customFormat="1" ht="26.25" x14ac:dyDescent="0.3">
      <c r="A97" s="937" t="s">
        <v>133</v>
      </c>
      <c r="B97" s="938"/>
      <c r="C97" s="889" t="s">
        <v>171</v>
      </c>
      <c r="D97" s="890"/>
      <c r="E97" s="890"/>
      <c r="F97" s="890"/>
      <c r="G97" s="890"/>
      <c r="H97" s="890"/>
      <c r="I97" s="890"/>
      <c r="J97" s="890"/>
      <c r="K97" s="890"/>
      <c r="L97" s="890"/>
      <c r="M97" s="890"/>
      <c r="N97" s="890"/>
      <c r="O97" s="890"/>
      <c r="P97" s="890"/>
      <c r="Q97" s="890"/>
      <c r="R97" s="891"/>
      <c r="S97" s="353"/>
      <c r="T97" s="575"/>
      <c r="U97" s="576"/>
      <c r="V97" s="577"/>
      <c r="W97" s="576"/>
      <c r="X97" s="577"/>
      <c r="Y97" s="578"/>
      <c r="Z97" s="579"/>
      <c r="AA97" s="580"/>
      <c r="AB97" s="581"/>
      <c r="AC97" s="582"/>
      <c r="AD97" s="859"/>
      <c r="AE97" s="583"/>
      <c r="AF97" s="584"/>
      <c r="AG97" s="583"/>
      <c r="AH97" s="575"/>
      <c r="AI97" s="583"/>
      <c r="AJ97" s="584"/>
      <c r="AK97" s="576"/>
      <c r="AL97" s="341"/>
      <c r="AM97" s="342"/>
      <c r="AN97" s="351"/>
      <c r="AO97" s="341"/>
      <c r="AP97" s="342"/>
      <c r="AQ97" s="351"/>
      <c r="AR97" s="348"/>
      <c r="AS97" s="349"/>
      <c r="AT97" s="351"/>
      <c r="AU97" s="341"/>
      <c r="AV97" s="342"/>
      <c r="AW97" s="351"/>
      <c r="AX97" s="348"/>
      <c r="AY97" s="349"/>
      <c r="AZ97" s="351"/>
      <c r="BA97" s="341"/>
      <c r="BB97" s="350"/>
      <c r="BC97" s="351"/>
      <c r="BD97" s="348"/>
      <c r="BE97" s="350"/>
      <c r="BF97" s="351"/>
      <c r="BG97" s="341"/>
      <c r="BH97" s="350"/>
      <c r="BI97" s="351"/>
      <c r="BJ97" s="348"/>
      <c r="BK97" s="350"/>
      <c r="BL97" s="380"/>
      <c r="BM97" s="371"/>
      <c r="BN97" s="379"/>
      <c r="BO97" s="380"/>
      <c r="BP97" s="385"/>
      <c r="BQ97" s="329"/>
      <c r="BR97" s="374"/>
      <c r="BS97" s="326">
        <f t="shared" si="2"/>
        <v>0</v>
      </c>
    </row>
    <row r="98" spans="1:71" s="352" customFormat="1" ht="25.5" x14ac:dyDescent="0.3">
      <c r="A98" s="935" t="s">
        <v>134</v>
      </c>
      <c r="B98" s="936"/>
      <c r="C98" s="910" t="s">
        <v>219</v>
      </c>
      <c r="D98" s="911"/>
      <c r="E98" s="911"/>
      <c r="F98" s="911"/>
      <c r="G98" s="911"/>
      <c r="H98" s="911"/>
      <c r="I98" s="911"/>
      <c r="J98" s="911"/>
      <c r="K98" s="911"/>
      <c r="L98" s="911"/>
      <c r="M98" s="911"/>
      <c r="N98" s="911"/>
      <c r="O98" s="911"/>
      <c r="P98" s="911"/>
      <c r="Q98" s="911"/>
      <c r="R98" s="912"/>
      <c r="S98" s="382"/>
      <c r="T98" s="581"/>
      <c r="U98" s="772"/>
      <c r="V98" s="860">
        <v>6</v>
      </c>
      <c r="W98" s="772"/>
      <c r="X98" s="860">
        <v>108</v>
      </c>
      <c r="Y98" s="582"/>
      <c r="Z98" s="855">
        <v>72</v>
      </c>
      <c r="AA98" s="870"/>
      <c r="AB98" s="581">
        <f>AL98+AN98+AQ98+AT98+AW98+AZ98+BC98+BF98+BI98+BL98+BO98</f>
        <v>16</v>
      </c>
      <c r="AC98" s="582"/>
      <c r="AD98" s="855">
        <v>8</v>
      </c>
      <c r="AE98" s="778"/>
      <c r="AF98" s="771"/>
      <c r="AG98" s="778"/>
      <c r="AH98" s="581">
        <v>8</v>
      </c>
      <c r="AI98" s="778"/>
      <c r="AJ98" s="771"/>
      <c r="AK98" s="772"/>
      <c r="AL98" s="332"/>
      <c r="AM98" s="331"/>
      <c r="AN98" s="336"/>
      <c r="AO98" s="332"/>
      <c r="AP98" s="331"/>
      <c r="AQ98" s="336"/>
      <c r="AR98" s="333"/>
      <c r="AS98" s="334"/>
      <c r="AT98" s="336"/>
      <c r="AU98" s="332"/>
      <c r="AV98" s="331"/>
      <c r="AW98" s="336"/>
      <c r="AX98" s="333"/>
      <c r="AY98" s="334"/>
      <c r="AZ98" s="336">
        <v>2</v>
      </c>
      <c r="BA98" s="332"/>
      <c r="BB98" s="335">
        <v>108</v>
      </c>
      <c r="BC98" s="336">
        <v>14</v>
      </c>
      <c r="BD98" s="333">
        <v>3</v>
      </c>
      <c r="BE98" s="335"/>
      <c r="BF98" s="336"/>
      <c r="BG98" s="332"/>
      <c r="BH98" s="335"/>
      <c r="BI98" s="336"/>
      <c r="BJ98" s="333"/>
      <c r="BK98" s="335"/>
      <c r="BL98" s="380"/>
      <c r="BM98" s="371"/>
      <c r="BN98" s="379"/>
      <c r="BO98" s="380"/>
      <c r="BP98" s="385"/>
      <c r="BQ98" s="329">
        <f t="shared" si="9"/>
        <v>3</v>
      </c>
      <c r="BR98" s="374"/>
      <c r="BS98" s="326">
        <f t="shared" si="2"/>
        <v>15.84</v>
      </c>
    </row>
    <row r="99" spans="1:71" s="352" customFormat="1" ht="24.75" customHeight="1" x14ac:dyDescent="0.3">
      <c r="A99" s="939" t="s">
        <v>135</v>
      </c>
      <c r="B99" s="940"/>
      <c r="C99" s="910" t="s">
        <v>409</v>
      </c>
      <c r="D99" s="911"/>
      <c r="E99" s="911"/>
      <c r="F99" s="911"/>
      <c r="G99" s="911"/>
      <c r="H99" s="911"/>
      <c r="I99" s="911"/>
      <c r="J99" s="911"/>
      <c r="K99" s="911"/>
      <c r="L99" s="911"/>
      <c r="M99" s="911"/>
      <c r="N99" s="911"/>
      <c r="O99" s="911"/>
      <c r="P99" s="911"/>
      <c r="Q99" s="911"/>
      <c r="R99" s="912"/>
      <c r="S99" s="377"/>
      <c r="T99" s="575"/>
      <c r="U99" s="576"/>
      <c r="V99" s="577">
        <v>9</v>
      </c>
      <c r="W99" s="576"/>
      <c r="X99" s="577">
        <v>96</v>
      </c>
      <c r="Y99" s="578"/>
      <c r="Z99" s="579">
        <v>54</v>
      </c>
      <c r="AA99" s="580"/>
      <c r="AB99" s="581">
        <f t="shared" si="12"/>
        <v>12</v>
      </c>
      <c r="AC99" s="582"/>
      <c r="AD99" s="859">
        <v>8</v>
      </c>
      <c r="AE99" s="583"/>
      <c r="AF99" s="584">
        <v>4</v>
      </c>
      <c r="AG99" s="583"/>
      <c r="AH99" s="575"/>
      <c r="AI99" s="583"/>
      <c r="AJ99" s="584"/>
      <c r="AK99" s="576"/>
      <c r="AL99" s="341"/>
      <c r="AM99" s="342"/>
      <c r="AN99" s="351"/>
      <c r="AO99" s="341"/>
      <c r="AP99" s="342"/>
      <c r="AQ99" s="351"/>
      <c r="AR99" s="348"/>
      <c r="AS99" s="349"/>
      <c r="AT99" s="351"/>
      <c r="AU99" s="341"/>
      <c r="AV99" s="342"/>
      <c r="AW99" s="351"/>
      <c r="AX99" s="348"/>
      <c r="AY99" s="349"/>
      <c r="AZ99" s="351"/>
      <c r="BA99" s="341"/>
      <c r="BB99" s="350"/>
      <c r="BC99" s="351"/>
      <c r="BD99" s="348"/>
      <c r="BE99" s="350"/>
      <c r="BF99" s="351"/>
      <c r="BG99" s="341"/>
      <c r="BH99" s="350"/>
      <c r="BI99" s="351">
        <v>4</v>
      </c>
      <c r="BJ99" s="348"/>
      <c r="BK99" s="350">
        <v>96</v>
      </c>
      <c r="BL99" s="351">
        <v>8</v>
      </c>
      <c r="BM99" s="371">
        <v>3</v>
      </c>
      <c r="BN99" s="379"/>
      <c r="BO99" s="380"/>
      <c r="BP99" s="385"/>
      <c r="BQ99" s="329">
        <f t="shared" si="9"/>
        <v>3</v>
      </c>
      <c r="BR99" s="374"/>
      <c r="BS99" s="326">
        <f t="shared" ref="BS99:BS144" si="13">Z99*0.22</f>
        <v>11.88</v>
      </c>
    </row>
    <row r="100" spans="1:71" s="352" customFormat="1" ht="27.75" customHeight="1" x14ac:dyDescent="0.3">
      <c r="A100" s="939" t="s">
        <v>136</v>
      </c>
      <c r="B100" s="940"/>
      <c r="C100" s="892" t="s">
        <v>465</v>
      </c>
      <c r="D100" s="893"/>
      <c r="E100" s="893"/>
      <c r="F100" s="893"/>
      <c r="G100" s="893"/>
      <c r="H100" s="893"/>
      <c r="I100" s="893"/>
      <c r="J100" s="893"/>
      <c r="K100" s="893"/>
      <c r="L100" s="893"/>
      <c r="M100" s="893"/>
      <c r="N100" s="893"/>
      <c r="O100" s="893"/>
      <c r="P100" s="893"/>
      <c r="Q100" s="893"/>
      <c r="R100" s="894"/>
      <c r="S100" s="346"/>
      <c r="T100" s="581"/>
      <c r="U100" s="772"/>
      <c r="V100" s="860">
        <v>10</v>
      </c>
      <c r="W100" s="772"/>
      <c r="X100" s="860">
        <v>96</v>
      </c>
      <c r="Y100" s="582"/>
      <c r="Z100" s="855">
        <v>54</v>
      </c>
      <c r="AA100" s="870"/>
      <c r="AB100" s="581">
        <f t="shared" si="12"/>
        <v>14</v>
      </c>
      <c r="AC100" s="582"/>
      <c r="AD100" s="855">
        <v>8</v>
      </c>
      <c r="AE100" s="778"/>
      <c r="AF100" s="771"/>
      <c r="AG100" s="778"/>
      <c r="AH100" s="581">
        <v>6</v>
      </c>
      <c r="AI100" s="778"/>
      <c r="AJ100" s="771"/>
      <c r="AK100" s="772"/>
      <c r="AL100" s="332"/>
      <c r="AM100" s="331"/>
      <c r="AN100" s="336"/>
      <c r="AO100" s="332"/>
      <c r="AP100" s="331"/>
      <c r="AQ100" s="336"/>
      <c r="AR100" s="333"/>
      <c r="AS100" s="334"/>
      <c r="AT100" s="336"/>
      <c r="AU100" s="332"/>
      <c r="AV100" s="331"/>
      <c r="AW100" s="336"/>
      <c r="AX100" s="333"/>
      <c r="AY100" s="334"/>
      <c r="AZ100" s="336"/>
      <c r="BA100" s="332"/>
      <c r="BB100" s="335"/>
      <c r="BC100" s="336"/>
      <c r="BD100" s="333"/>
      <c r="BE100" s="335"/>
      <c r="BF100" s="336"/>
      <c r="BG100" s="332"/>
      <c r="BH100" s="335"/>
      <c r="BI100" s="336"/>
      <c r="BJ100" s="333"/>
      <c r="BK100" s="335"/>
      <c r="BL100" s="336">
        <v>4</v>
      </c>
      <c r="BM100" s="371"/>
      <c r="BN100" s="379">
        <v>96</v>
      </c>
      <c r="BO100" s="380">
        <v>10</v>
      </c>
      <c r="BP100" s="385">
        <v>3</v>
      </c>
      <c r="BQ100" s="329">
        <f t="shared" si="9"/>
        <v>3</v>
      </c>
      <c r="BR100" s="386"/>
      <c r="BS100" s="326">
        <f t="shared" si="13"/>
        <v>11.88</v>
      </c>
    </row>
    <row r="101" spans="1:71" s="352" customFormat="1" ht="29.25" customHeight="1" x14ac:dyDescent="0.3">
      <c r="A101" s="931" t="s">
        <v>137</v>
      </c>
      <c r="B101" s="932"/>
      <c r="C101" s="895" t="s">
        <v>220</v>
      </c>
      <c r="D101" s="896"/>
      <c r="E101" s="896"/>
      <c r="F101" s="896"/>
      <c r="G101" s="896"/>
      <c r="H101" s="896"/>
      <c r="I101" s="896"/>
      <c r="J101" s="896"/>
      <c r="K101" s="896"/>
      <c r="L101" s="896"/>
      <c r="M101" s="896"/>
      <c r="N101" s="896"/>
      <c r="O101" s="896"/>
      <c r="P101" s="896"/>
      <c r="Q101" s="896"/>
      <c r="R101" s="897"/>
      <c r="S101" s="356"/>
      <c r="T101" s="860"/>
      <c r="U101" s="772"/>
      <c r="V101" s="860">
        <v>9</v>
      </c>
      <c r="W101" s="772"/>
      <c r="X101" s="860">
        <v>108</v>
      </c>
      <c r="Y101" s="582"/>
      <c r="Z101" s="855">
        <v>72</v>
      </c>
      <c r="AA101" s="870"/>
      <c r="AB101" s="581">
        <f t="shared" si="12"/>
        <v>18</v>
      </c>
      <c r="AC101" s="582"/>
      <c r="AD101" s="855">
        <v>10</v>
      </c>
      <c r="AE101" s="581"/>
      <c r="AF101" s="771"/>
      <c r="AG101" s="778"/>
      <c r="AH101" s="581">
        <v>8</v>
      </c>
      <c r="AI101" s="778"/>
      <c r="AJ101" s="581"/>
      <c r="AK101" s="772"/>
      <c r="AL101" s="330"/>
      <c r="AM101" s="331"/>
      <c r="AN101" s="336"/>
      <c r="AO101" s="332"/>
      <c r="AP101" s="331"/>
      <c r="AQ101" s="335"/>
      <c r="AR101" s="340"/>
      <c r="AS101" s="334"/>
      <c r="AT101" s="336"/>
      <c r="AU101" s="332"/>
      <c r="AV101" s="331"/>
      <c r="AW101" s="336"/>
      <c r="AX101" s="333"/>
      <c r="AY101" s="334"/>
      <c r="AZ101" s="335"/>
      <c r="BA101" s="387"/>
      <c r="BB101" s="335"/>
      <c r="BC101" s="336"/>
      <c r="BD101" s="340"/>
      <c r="BE101" s="335"/>
      <c r="BF101" s="336"/>
      <c r="BG101" s="387"/>
      <c r="BH101" s="335"/>
      <c r="BI101" s="336">
        <v>4</v>
      </c>
      <c r="BJ101" s="333"/>
      <c r="BK101" s="335">
        <v>108</v>
      </c>
      <c r="BL101" s="336">
        <v>14</v>
      </c>
      <c r="BM101" s="371">
        <v>3</v>
      </c>
      <c r="BN101" s="379"/>
      <c r="BO101" s="380"/>
      <c r="BP101" s="385"/>
      <c r="BQ101" s="329">
        <f t="shared" si="9"/>
        <v>3</v>
      </c>
      <c r="BR101" s="388"/>
      <c r="BS101" s="326">
        <f t="shared" si="13"/>
        <v>15.84</v>
      </c>
    </row>
    <row r="102" spans="1:71" s="352" customFormat="1" ht="27" customHeight="1" x14ac:dyDescent="0.3">
      <c r="A102" s="939" t="s">
        <v>138</v>
      </c>
      <c r="B102" s="940"/>
      <c r="C102" s="895" t="s">
        <v>221</v>
      </c>
      <c r="D102" s="896"/>
      <c r="E102" s="896"/>
      <c r="F102" s="896"/>
      <c r="G102" s="896"/>
      <c r="H102" s="896"/>
      <c r="I102" s="896"/>
      <c r="J102" s="896"/>
      <c r="K102" s="896"/>
      <c r="L102" s="896"/>
      <c r="M102" s="896"/>
      <c r="N102" s="896"/>
      <c r="O102" s="896"/>
      <c r="P102" s="896"/>
      <c r="Q102" s="896"/>
      <c r="R102" s="897"/>
      <c r="S102" s="356"/>
      <c r="T102" s="581">
        <v>10</v>
      </c>
      <c r="U102" s="772"/>
      <c r="V102" s="860"/>
      <c r="W102" s="772"/>
      <c r="X102" s="860">
        <v>108</v>
      </c>
      <c r="Y102" s="582"/>
      <c r="Z102" s="855">
        <v>54</v>
      </c>
      <c r="AA102" s="870"/>
      <c r="AB102" s="581">
        <f t="shared" si="12"/>
        <v>16</v>
      </c>
      <c r="AC102" s="582"/>
      <c r="AD102" s="855">
        <v>10</v>
      </c>
      <c r="AE102" s="778"/>
      <c r="AF102" s="771"/>
      <c r="AG102" s="778"/>
      <c r="AH102" s="581">
        <v>6</v>
      </c>
      <c r="AI102" s="778"/>
      <c r="AJ102" s="771"/>
      <c r="AK102" s="772"/>
      <c r="AL102" s="332"/>
      <c r="AM102" s="331"/>
      <c r="AN102" s="336"/>
      <c r="AO102" s="332"/>
      <c r="AP102" s="331"/>
      <c r="AQ102" s="336"/>
      <c r="AR102" s="333"/>
      <c r="AS102" s="334"/>
      <c r="AT102" s="336"/>
      <c r="AU102" s="332"/>
      <c r="AV102" s="331"/>
      <c r="AW102" s="336"/>
      <c r="AX102" s="333"/>
      <c r="AY102" s="334"/>
      <c r="AZ102" s="336"/>
      <c r="BA102" s="332"/>
      <c r="BB102" s="335"/>
      <c r="BC102" s="336"/>
      <c r="BD102" s="333"/>
      <c r="BE102" s="335"/>
      <c r="BF102" s="336"/>
      <c r="BG102" s="332"/>
      <c r="BH102" s="335"/>
      <c r="BI102" s="336"/>
      <c r="BJ102" s="333"/>
      <c r="BK102" s="335"/>
      <c r="BL102" s="336">
        <v>2</v>
      </c>
      <c r="BM102" s="332"/>
      <c r="BN102" s="335">
        <v>108</v>
      </c>
      <c r="BO102" s="336">
        <v>14</v>
      </c>
      <c r="BP102" s="340">
        <v>3</v>
      </c>
      <c r="BQ102" s="329">
        <f t="shared" si="9"/>
        <v>3</v>
      </c>
      <c r="BR102" s="386"/>
      <c r="BS102" s="326">
        <f t="shared" si="13"/>
        <v>11.88</v>
      </c>
    </row>
    <row r="103" spans="1:71" s="338" customFormat="1" ht="48.75" customHeight="1" x14ac:dyDescent="0.3">
      <c r="A103" s="1039" t="s">
        <v>172</v>
      </c>
      <c r="B103" s="1040"/>
      <c r="C103" s="1040"/>
      <c r="D103" s="1040"/>
      <c r="E103" s="1040"/>
      <c r="F103" s="1040"/>
      <c r="G103" s="1040"/>
      <c r="H103" s="1040"/>
      <c r="I103" s="1040"/>
      <c r="J103" s="1040"/>
      <c r="K103" s="1040"/>
      <c r="L103" s="1040"/>
      <c r="M103" s="1040"/>
      <c r="N103" s="1040"/>
      <c r="O103" s="1040"/>
      <c r="P103" s="1040"/>
      <c r="Q103" s="1040"/>
      <c r="R103" s="1041"/>
      <c r="S103" s="389"/>
      <c r="T103" s="884"/>
      <c r="U103" s="1042"/>
      <c r="V103" s="1043"/>
      <c r="W103" s="1042"/>
      <c r="X103" s="1043"/>
      <c r="Y103" s="885"/>
      <c r="Z103" s="1044"/>
      <c r="AA103" s="1045"/>
      <c r="AB103" s="884"/>
      <c r="AC103" s="885"/>
      <c r="AD103" s="1044"/>
      <c r="AE103" s="1046"/>
      <c r="AF103" s="1047"/>
      <c r="AG103" s="1046"/>
      <c r="AH103" s="884"/>
      <c r="AI103" s="1046"/>
      <c r="AJ103" s="1047"/>
      <c r="AK103" s="1042"/>
      <c r="AL103" s="371"/>
      <c r="AM103" s="315"/>
      <c r="AN103" s="380"/>
      <c r="AO103" s="371"/>
      <c r="AP103" s="315"/>
      <c r="AQ103" s="380"/>
      <c r="AR103" s="385"/>
      <c r="AS103" s="316"/>
      <c r="AT103" s="380"/>
      <c r="AU103" s="371"/>
      <c r="AV103" s="315"/>
      <c r="AW103" s="380"/>
      <c r="AX103" s="385"/>
      <c r="AY103" s="316"/>
      <c r="AZ103" s="380"/>
      <c r="BA103" s="371"/>
      <c r="BB103" s="379"/>
      <c r="BC103" s="380"/>
      <c r="BD103" s="385"/>
      <c r="BE103" s="379"/>
      <c r="BF103" s="380"/>
      <c r="BG103" s="371"/>
      <c r="BH103" s="379"/>
      <c r="BI103" s="380"/>
      <c r="BJ103" s="385"/>
      <c r="BK103" s="379"/>
      <c r="BL103" s="380"/>
      <c r="BM103" s="341"/>
      <c r="BN103" s="350"/>
      <c r="BO103" s="351"/>
      <c r="BP103" s="344"/>
      <c r="BQ103" s="378"/>
      <c r="BR103" s="391"/>
      <c r="BS103" s="326">
        <f t="shared" ref="BS103:BS107" si="14">Z103*0.22</f>
        <v>0</v>
      </c>
    </row>
    <row r="104" spans="1:71" s="338" customFormat="1" ht="48.75" customHeight="1" x14ac:dyDescent="0.3">
      <c r="A104" s="570" t="s">
        <v>466</v>
      </c>
      <c r="B104" s="571"/>
      <c r="C104" s="572" t="s">
        <v>173</v>
      </c>
      <c r="D104" s="573"/>
      <c r="E104" s="573"/>
      <c r="F104" s="573"/>
      <c r="G104" s="573"/>
      <c r="H104" s="573"/>
      <c r="I104" s="573"/>
      <c r="J104" s="573"/>
      <c r="K104" s="573"/>
      <c r="L104" s="573"/>
      <c r="M104" s="573"/>
      <c r="N104" s="573"/>
      <c r="O104" s="573"/>
      <c r="P104" s="573"/>
      <c r="Q104" s="573"/>
      <c r="R104" s="574"/>
      <c r="S104" s="355"/>
      <c r="T104" s="575"/>
      <c r="U104" s="576"/>
      <c r="V104" s="577"/>
      <c r="W104" s="576"/>
      <c r="X104" s="577"/>
      <c r="Y104" s="578"/>
      <c r="Z104" s="579"/>
      <c r="AA104" s="580"/>
      <c r="AB104" s="581"/>
      <c r="AC104" s="582"/>
      <c r="AD104" s="579"/>
      <c r="AE104" s="583"/>
      <c r="AF104" s="584"/>
      <c r="AG104" s="583"/>
      <c r="AH104" s="575"/>
      <c r="AI104" s="583"/>
      <c r="AJ104" s="584"/>
      <c r="AK104" s="576"/>
      <c r="AL104" s="341"/>
      <c r="AM104" s="342"/>
      <c r="AN104" s="351"/>
      <c r="AO104" s="341"/>
      <c r="AP104" s="342"/>
      <c r="AQ104" s="351"/>
      <c r="AR104" s="348"/>
      <c r="AS104" s="349"/>
      <c r="AT104" s="351"/>
      <c r="AU104" s="341"/>
      <c r="AV104" s="342"/>
      <c r="AW104" s="351"/>
      <c r="AX104" s="348"/>
      <c r="AY104" s="349"/>
      <c r="AZ104" s="351"/>
      <c r="BA104" s="341"/>
      <c r="BB104" s="350"/>
      <c r="BC104" s="351"/>
      <c r="BD104" s="348"/>
      <c r="BE104" s="350"/>
      <c r="BF104" s="351"/>
      <c r="BG104" s="341"/>
      <c r="BH104" s="350"/>
      <c r="BI104" s="351"/>
      <c r="BJ104" s="348"/>
      <c r="BK104" s="350"/>
      <c r="BL104" s="351"/>
      <c r="BM104" s="332"/>
      <c r="BN104" s="335"/>
      <c r="BO104" s="336"/>
      <c r="BP104" s="340"/>
      <c r="BQ104" s="329"/>
      <c r="BR104" s="386"/>
      <c r="BS104" s="326">
        <f t="shared" si="14"/>
        <v>0</v>
      </c>
    </row>
    <row r="105" spans="1:71" s="110" customFormat="1" ht="35.25" customHeight="1" x14ac:dyDescent="0.3">
      <c r="A105" s="602" t="s">
        <v>467</v>
      </c>
      <c r="B105" s="590"/>
      <c r="C105" s="603" t="s">
        <v>222</v>
      </c>
      <c r="D105" s="604"/>
      <c r="E105" s="604"/>
      <c r="F105" s="604"/>
      <c r="G105" s="604"/>
      <c r="H105" s="604"/>
      <c r="I105" s="604"/>
      <c r="J105" s="604"/>
      <c r="K105" s="604"/>
      <c r="L105" s="604"/>
      <c r="M105" s="604"/>
      <c r="N105" s="604"/>
      <c r="O105" s="604"/>
      <c r="P105" s="604"/>
      <c r="Q105" s="604"/>
      <c r="R105" s="605"/>
      <c r="S105" s="116"/>
      <c r="T105" s="601"/>
      <c r="U105" s="595"/>
      <c r="V105" s="594">
        <v>1</v>
      </c>
      <c r="W105" s="595"/>
      <c r="X105" s="594">
        <v>108</v>
      </c>
      <c r="Y105" s="598"/>
      <c r="Z105" s="599">
        <v>72</v>
      </c>
      <c r="AA105" s="600"/>
      <c r="AB105" s="601">
        <f t="shared" ref="AB105:AB107" si="15">AL105+AN105+AQ105+AT105+AW105+AZ105+BC105+BF105+BI105+BL105+BO105</f>
        <v>16</v>
      </c>
      <c r="AC105" s="598"/>
      <c r="AD105" s="599">
        <v>8</v>
      </c>
      <c r="AE105" s="597"/>
      <c r="AF105" s="596">
        <v>4</v>
      </c>
      <c r="AG105" s="597"/>
      <c r="AH105" s="601">
        <v>4</v>
      </c>
      <c r="AI105" s="597"/>
      <c r="AJ105" s="596"/>
      <c r="AK105" s="595"/>
      <c r="AL105" s="189">
        <v>4</v>
      </c>
      <c r="AM105" s="185">
        <v>108</v>
      </c>
      <c r="AN105" s="188">
        <v>12</v>
      </c>
      <c r="AO105" s="189">
        <v>3</v>
      </c>
      <c r="AP105" s="185"/>
      <c r="AQ105" s="188"/>
      <c r="AR105" s="190"/>
      <c r="AS105" s="191"/>
      <c r="AT105" s="188"/>
      <c r="AU105" s="189"/>
      <c r="AV105" s="185"/>
      <c r="AW105" s="188"/>
      <c r="AX105" s="190"/>
      <c r="AY105" s="89"/>
      <c r="AZ105" s="86"/>
      <c r="BA105" s="87"/>
      <c r="BB105" s="85"/>
      <c r="BC105" s="86"/>
      <c r="BD105" s="88"/>
      <c r="BE105" s="85"/>
      <c r="BF105" s="86"/>
      <c r="BG105" s="87"/>
      <c r="BH105" s="85"/>
      <c r="BI105" s="86"/>
      <c r="BJ105" s="88"/>
      <c r="BK105" s="85"/>
      <c r="BL105" s="86"/>
      <c r="BM105" s="92"/>
      <c r="BN105" s="99"/>
      <c r="BO105" s="100"/>
      <c r="BP105" s="97"/>
      <c r="BQ105" s="103">
        <f t="shared" ref="BQ105:BQ107" si="16">AO105+AR105+AU105+AX105+BA105+BD105+BG105+BJ105+BM105+BP105</f>
        <v>3</v>
      </c>
      <c r="BR105" s="538" t="s">
        <v>511</v>
      </c>
      <c r="BS105" s="109">
        <f t="shared" si="14"/>
        <v>15.84</v>
      </c>
    </row>
    <row r="106" spans="1:71" s="110" customFormat="1" ht="31.5" customHeight="1" x14ac:dyDescent="0.3">
      <c r="A106" s="1052" t="s">
        <v>426</v>
      </c>
      <c r="B106" s="934"/>
      <c r="C106" s="1391" t="s">
        <v>438</v>
      </c>
      <c r="D106" s="1392"/>
      <c r="E106" s="1392"/>
      <c r="F106" s="1392"/>
      <c r="G106" s="1392"/>
      <c r="H106" s="1392"/>
      <c r="I106" s="1392"/>
      <c r="J106" s="1392"/>
      <c r="K106" s="1392"/>
      <c r="L106" s="1392"/>
      <c r="M106" s="1392"/>
      <c r="N106" s="1392"/>
      <c r="O106" s="1392"/>
      <c r="P106" s="1392"/>
      <c r="Q106" s="1392"/>
      <c r="R106" s="1393"/>
      <c r="S106" s="116"/>
      <c r="T106" s="613"/>
      <c r="U106" s="607"/>
      <c r="V106" s="606">
        <v>3</v>
      </c>
      <c r="W106" s="607"/>
      <c r="X106" s="606">
        <v>108</v>
      </c>
      <c r="Y106" s="608"/>
      <c r="Z106" s="609">
        <v>72</v>
      </c>
      <c r="AA106" s="610"/>
      <c r="AB106" s="601">
        <f t="shared" si="15"/>
        <v>16</v>
      </c>
      <c r="AC106" s="598"/>
      <c r="AD106" s="609">
        <v>8</v>
      </c>
      <c r="AE106" s="611"/>
      <c r="AF106" s="612">
        <v>4</v>
      </c>
      <c r="AG106" s="611"/>
      <c r="AH106" s="613">
        <v>4</v>
      </c>
      <c r="AI106" s="611"/>
      <c r="AJ106" s="612"/>
      <c r="AK106" s="607"/>
      <c r="AL106" s="192"/>
      <c r="AM106" s="193"/>
      <c r="AN106" s="197"/>
      <c r="AO106" s="192"/>
      <c r="AP106" s="193"/>
      <c r="AQ106" s="197">
        <v>2</v>
      </c>
      <c r="AR106" s="195"/>
      <c r="AS106" s="196">
        <v>108</v>
      </c>
      <c r="AT106" s="197">
        <v>14</v>
      </c>
      <c r="AU106" s="192">
        <v>3</v>
      </c>
      <c r="AV106" s="193"/>
      <c r="AW106" s="197"/>
      <c r="AX106" s="195"/>
      <c r="AY106" s="98"/>
      <c r="AZ106" s="100"/>
      <c r="BA106" s="92"/>
      <c r="BB106" s="99"/>
      <c r="BC106" s="100"/>
      <c r="BD106" s="95"/>
      <c r="BE106" s="99"/>
      <c r="BF106" s="100"/>
      <c r="BG106" s="92"/>
      <c r="BH106" s="99"/>
      <c r="BI106" s="100"/>
      <c r="BJ106" s="95"/>
      <c r="BK106" s="99"/>
      <c r="BL106" s="100"/>
      <c r="BM106" s="87"/>
      <c r="BN106" s="85"/>
      <c r="BO106" s="86"/>
      <c r="BP106" s="96"/>
      <c r="BQ106" s="103">
        <f t="shared" si="16"/>
        <v>3</v>
      </c>
      <c r="BR106" s="1389" t="s">
        <v>512</v>
      </c>
      <c r="BS106" s="109">
        <f t="shared" si="14"/>
        <v>15.84</v>
      </c>
    </row>
    <row r="107" spans="1:71" s="110" customFormat="1" ht="36.75" customHeight="1" x14ac:dyDescent="0.3">
      <c r="A107" s="602" t="s">
        <v>427</v>
      </c>
      <c r="B107" s="590"/>
      <c r="C107" s="591" t="s">
        <v>224</v>
      </c>
      <c r="D107" s="592"/>
      <c r="E107" s="592"/>
      <c r="F107" s="592"/>
      <c r="G107" s="592"/>
      <c r="H107" s="592"/>
      <c r="I107" s="592"/>
      <c r="J107" s="592"/>
      <c r="K107" s="592"/>
      <c r="L107" s="592"/>
      <c r="M107" s="592"/>
      <c r="N107" s="592"/>
      <c r="O107" s="592"/>
      <c r="P107" s="592"/>
      <c r="Q107" s="592"/>
      <c r="R107" s="593"/>
      <c r="S107" s="121"/>
      <c r="T107" s="601"/>
      <c r="U107" s="595"/>
      <c r="V107" s="594">
        <v>4</v>
      </c>
      <c r="W107" s="595"/>
      <c r="X107" s="594">
        <v>108</v>
      </c>
      <c r="Y107" s="598"/>
      <c r="Z107" s="599">
        <v>72</v>
      </c>
      <c r="AA107" s="600"/>
      <c r="AB107" s="601">
        <f t="shared" si="15"/>
        <v>16</v>
      </c>
      <c r="AC107" s="598"/>
      <c r="AD107" s="599">
        <v>8</v>
      </c>
      <c r="AE107" s="597"/>
      <c r="AF107" s="596"/>
      <c r="AG107" s="597"/>
      <c r="AH107" s="601">
        <v>8</v>
      </c>
      <c r="AI107" s="597"/>
      <c r="AJ107" s="596"/>
      <c r="AK107" s="595"/>
      <c r="AL107" s="189"/>
      <c r="AM107" s="185"/>
      <c r="AN107" s="188"/>
      <c r="AO107" s="189"/>
      <c r="AP107" s="185"/>
      <c r="AQ107" s="188"/>
      <c r="AR107" s="190"/>
      <c r="AS107" s="191"/>
      <c r="AT107" s="188">
        <v>4</v>
      </c>
      <c r="AU107" s="189"/>
      <c r="AV107" s="185">
        <v>108</v>
      </c>
      <c r="AW107" s="188">
        <v>12</v>
      </c>
      <c r="AX107" s="190">
        <v>3</v>
      </c>
      <c r="AY107" s="89"/>
      <c r="AZ107" s="86"/>
      <c r="BA107" s="87"/>
      <c r="BB107" s="85"/>
      <c r="BC107" s="86"/>
      <c r="BD107" s="88"/>
      <c r="BE107" s="85"/>
      <c r="BF107" s="86"/>
      <c r="BG107" s="87"/>
      <c r="BH107" s="85"/>
      <c r="BI107" s="86"/>
      <c r="BJ107" s="88"/>
      <c r="BK107" s="85"/>
      <c r="BL107" s="86"/>
      <c r="BM107" s="87"/>
      <c r="BN107" s="85"/>
      <c r="BO107" s="86"/>
      <c r="BP107" s="96"/>
      <c r="BQ107" s="103">
        <f t="shared" si="16"/>
        <v>3</v>
      </c>
      <c r="BR107" s="537" t="s">
        <v>513</v>
      </c>
      <c r="BS107" s="109">
        <f t="shared" si="14"/>
        <v>15.84</v>
      </c>
    </row>
    <row r="108" spans="1:71" s="110" customFormat="1" ht="3.75" customHeight="1" thickBot="1" x14ac:dyDescent="0.35">
      <c r="A108" s="115"/>
      <c r="B108" s="115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202"/>
      <c r="AM108" s="202"/>
      <c r="AN108" s="202"/>
      <c r="AO108" s="202"/>
      <c r="AP108" s="202"/>
      <c r="AQ108" s="202"/>
      <c r="AR108" s="202"/>
      <c r="AS108" s="202"/>
      <c r="AT108" s="202"/>
      <c r="AU108" s="202"/>
      <c r="AV108" s="202"/>
      <c r="AW108" s="202"/>
      <c r="AX108" s="202"/>
      <c r="AY108" s="99"/>
      <c r="AZ108" s="99"/>
      <c r="BA108" s="99"/>
      <c r="BB108" s="99"/>
      <c r="BC108" s="99"/>
      <c r="BD108" s="99"/>
      <c r="BE108" s="99"/>
      <c r="BF108" s="99"/>
      <c r="BG108" s="99"/>
      <c r="BH108" s="99"/>
      <c r="BI108" s="99"/>
      <c r="BJ108" s="99"/>
      <c r="BK108" s="99"/>
      <c r="BL108" s="99"/>
      <c r="BM108" s="99"/>
      <c r="BN108" s="99"/>
      <c r="BO108" s="99"/>
      <c r="BP108" s="99"/>
      <c r="BQ108" s="33"/>
      <c r="BR108" s="117"/>
      <c r="BS108" s="109"/>
    </row>
    <row r="109" spans="1:71" s="1" customFormat="1" ht="24" customHeight="1" thickTop="1" x14ac:dyDescent="0.25">
      <c r="A109" s="647" t="s">
        <v>22</v>
      </c>
      <c r="B109" s="648"/>
      <c r="C109" s="653" t="s">
        <v>23</v>
      </c>
      <c r="D109" s="654"/>
      <c r="E109" s="654"/>
      <c r="F109" s="654"/>
      <c r="G109" s="654"/>
      <c r="H109" s="654"/>
      <c r="I109" s="654"/>
      <c r="J109" s="654"/>
      <c r="K109" s="654"/>
      <c r="L109" s="654"/>
      <c r="M109" s="654"/>
      <c r="N109" s="654"/>
      <c r="O109" s="654"/>
      <c r="P109" s="654"/>
      <c r="Q109" s="654"/>
      <c r="R109" s="655"/>
      <c r="S109" s="525"/>
      <c r="T109" s="662" t="s">
        <v>24</v>
      </c>
      <c r="U109" s="663"/>
      <c r="V109" s="666" t="s">
        <v>25</v>
      </c>
      <c r="W109" s="667"/>
      <c r="X109" s="670" t="s">
        <v>455</v>
      </c>
      <c r="Y109" s="671"/>
      <c r="Z109" s="676" t="s">
        <v>456</v>
      </c>
      <c r="AA109" s="677"/>
      <c r="AB109" s="682" t="s">
        <v>457</v>
      </c>
      <c r="AC109" s="683"/>
      <c r="AD109" s="683"/>
      <c r="AE109" s="683"/>
      <c r="AF109" s="683"/>
      <c r="AG109" s="683"/>
      <c r="AH109" s="683"/>
      <c r="AI109" s="683"/>
      <c r="AJ109" s="683"/>
      <c r="AK109" s="684"/>
      <c r="AL109" s="685" t="s">
        <v>26</v>
      </c>
      <c r="AM109" s="682"/>
      <c r="AN109" s="682"/>
      <c r="AO109" s="682"/>
      <c r="AP109" s="682"/>
      <c r="AQ109" s="682"/>
      <c r="AR109" s="682"/>
      <c r="AS109" s="682"/>
      <c r="AT109" s="682"/>
      <c r="AU109" s="682"/>
      <c r="AV109" s="682"/>
      <c r="AW109" s="682"/>
      <c r="AX109" s="682"/>
      <c r="AY109" s="682"/>
      <c r="AZ109" s="682"/>
      <c r="BA109" s="682"/>
      <c r="BB109" s="682"/>
      <c r="BC109" s="682"/>
      <c r="BD109" s="682"/>
      <c r="BE109" s="682"/>
      <c r="BF109" s="682"/>
      <c r="BG109" s="682"/>
      <c r="BH109" s="682"/>
      <c r="BI109" s="682"/>
      <c r="BJ109" s="682"/>
      <c r="BK109" s="682"/>
      <c r="BL109" s="682"/>
      <c r="BM109" s="682"/>
      <c r="BN109" s="682"/>
      <c r="BO109" s="682"/>
      <c r="BP109" s="686"/>
      <c r="BQ109" s="662" t="s">
        <v>27</v>
      </c>
      <c r="BR109" s="690"/>
      <c r="BS109" s="500"/>
    </row>
    <row r="110" spans="1:71" s="1" customFormat="1" ht="23.25" x14ac:dyDescent="0.25">
      <c r="A110" s="649"/>
      <c r="B110" s="650"/>
      <c r="C110" s="656"/>
      <c r="D110" s="657"/>
      <c r="E110" s="657"/>
      <c r="F110" s="657"/>
      <c r="G110" s="657"/>
      <c r="H110" s="657"/>
      <c r="I110" s="657"/>
      <c r="J110" s="657"/>
      <c r="K110" s="657"/>
      <c r="L110" s="657"/>
      <c r="M110" s="657"/>
      <c r="N110" s="657"/>
      <c r="O110" s="657"/>
      <c r="P110" s="657"/>
      <c r="Q110" s="657"/>
      <c r="R110" s="658"/>
      <c r="S110" s="526"/>
      <c r="T110" s="664"/>
      <c r="U110" s="629"/>
      <c r="V110" s="621"/>
      <c r="W110" s="668"/>
      <c r="X110" s="672"/>
      <c r="Y110" s="673"/>
      <c r="Z110" s="678"/>
      <c r="AA110" s="679"/>
      <c r="AB110" s="1048" t="s">
        <v>29</v>
      </c>
      <c r="AC110" s="1049"/>
      <c r="AD110" s="633" t="s">
        <v>30</v>
      </c>
      <c r="AE110" s="615"/>
      <c r="AF110" s="615"/>
      <c r="AG110" s="615"/>
      <c r="AH110" s="615"/>
      <c r="AI110" s="615"/>
      <c r="AJ110" s="615"/>
      <c r="AK110" s="616"/>
      <c r="AL110" s="723" t="s">
        <v>31</v>
      </c>
      <c r="AM110" s="635"/>
      <c r="AN110" s="635"/>
      <c r="AO110" s="635"/>
      <c r="AP110" s="635"/>
      <c r="AQ110" s="635"/>
      <c r="AR110" s="637"/>
      <c r="AS110" s="614" t="s">
        <v>32</v>
      </c>
      <c r="AT110" s="615"/>
      <c r="AU110" s="615"/>
      <c r="AV110" s="615"/>
      <c r="AW110" s="615"/>
      <c r="AX110" s="616"/>
      <c r="AY110" s="617" t="s">
        <v>33</v>
      </c>
      <c r="AZ110" s="615"/>
      <c r="BA110" s="615"/>
      <c r="BB110" s="615"/>
      <c r="BC110" s="615"/>
      <c r="BD110" s="618"/>
      <c r="BE110" s="614" t="s">
        <v>34</v>
      </c>
      <c r="BF110" s="615"/>
      <c r="BG110" s="615"/>
      <c r="BH110" s="615"/>
      <c r="BI110" s="615"/>
      <c r="BJ110" s="616"/>
      <c r="BK110" s="617" t="s">
        <v>35</v>
      </c>
      <c r="BL110" s="615"/>
      <c r="BM110" s="615"/>
      <c r="BN110" s="615"/>
      <c r="BO110" s="615"/>
      <c r="BP110" s="616"/>
      <c r="BQ110" s="664"/>
      <c r="BR110" s="691"/>
      <c r="BS110" s="500"/>
    </row>
    <row r="111" spans="1:71" s="1" customFormat="1" ht="23.25" x14ac:dyDescent="0.25">
      <c r="A111" s="649"/>
      <c r="B111" s="650"/>
      <c r="C111" s="656"/>
      <c r="D111" s="657"/>
      <c r="E111" s="657"/>
      <c r="F111" s="657"/>
      <c r="G111" s="657"/>
      <c r="H111" s="657"/>
      <c r="I111" s="657"/>
      <c r="J111" s="657"/>
      <c r="K111" s="657"/>
      <c r="L111" s="657"/>
      <c r="M111" s="657"/>
      <c r="N111" s="657"/>
      <c r="O111" s="657"/>
      <c r="P111" s="657"/>
      <c r="Q111" s="657"/>
      <c r="R111" s="658"/>
      <c r="S111" s="526"/>
      <c r="T111" s="664"/>
      <c r="U111" s="629"/>
      <c r="V111" s="621"/>
      <c r="W111" s="668"/>
      <c r="X111" s="672"/>
      <c r="Y111" s="673"/>
      <c r="Z111" s="678"/>
      <c r="AA111" s="679"/>
      <c r="AB111" s="1048"/>
      <c r="AC111" s="1049"/>
      <c r="AD111" s="619" t="s">
        <v>36</v>
      </c>
      <c r="AE111" s="620"/>
      <c r="AF111" s="625" t="s">
        <v>37</v>
      </c>
      <c r="AG111" s="625"/>
      <c r="AH111" s="625" t="s">
        <v>38</v>
      </c>
      <c r="AI111" s="625"/>
      <c r="AJ111" s="625" t="s">
        <v>39</v>
      </c>
      <c r="AK111" s="628"/>
      <c r="AL111" s="631" t="s">
        <v>40</v>
      </c>
      <c r="AM111" s="633" t="s">
        <v>41</v>
      </c>
      <c r="AN111" s="615"/>
      <c r="AO111" s="618"/>
      <c r="AP111" s="633" t="s">
        <v>42</v>
      </c>
      <c r="AQ111" s="615"/>
      <c r="AR111" s="618"/>
      <c r="AS111" s="614" t="s">
        <v>43</v>
      </c>
      <c r="AT111" s="615"/>
      <c r="AU111" s="634"/>
      <c r="AV111" s="617" t="s">
        <v>44</v>
      </c>
      <c r="AW111" s="615"/>
      <c r="AX111" s="616"/>
      <c r="AY111" s="617" t="s">
        <v>45</v>
      </c>
      <c r="AZ111" s="615"/>
      <c r="BA111" s="618"/>
      <c r="BB111" s="633" t="s">
        <v>46</v>
      </c>
      <c r="BC111" s="615"/>
      <c r="BD111" s="618"/>
      <c r="BE111" s="614" t="s">
        <v>47</v>
      </c>
      <c r="BF111" s="615"/>
      <c r="BG111" s="634"/>
      <c r="BH111" s="617" t="s">
        <v>48</v>
      </c>
      <c r="BI111" s="615"/>
      <c r="BJ111" s="616"/>
      <c r="BK111" s="635" t="s">
        <v>49</v>
      </c>
      <c r="BL111" s="635"/>
      <c r="BM111" s="636"/>
      <c r="BN111" s="635" t="s">
        <v>50</v>
      </c>
      <c r="BO111" s="635"/>
      <c r="BP111" s="637"/>
      <c r="BQ111" s="664"/>
      <c r="BR111" s="691"/>
      <c r="BS111" s="500"/>
    </row>
    <row r="112" spans="1:71" s="1" customFormat="1" ht="23.25" x14ac:dyDescent="0.25">
      <c r="A112" s="649"/>
      <c r="B112" s="650"/>
      <c r="C112" s="656"/>
      <c r="D112" s="657"/>
      <c r="E112" s="657"/>
      <c r="F112" s="657"/>
      <c r="G112" s="657"/>
      <c r="H112" s="657"/>
      <c r="I112" s="657"/>
      <c r="J112" s="657"/>
      <c r="K112" s="657"/>
      <c r="L112" s="657"/>
      <c r="M112" s="657"/>
      <c r="N112" s="657"/>
      <c r="O112" s="657"/>
      <c r="P112" s="657"/>
      <c r="Q112" s="657"/>
      <c r="R112" s="658"/>
      <c r="S112" s="526"/>
      <c r="T112" s="664"/>
      <c r="U112" s="629"/>
      <c r="V112" s="621"/>
      <c r="W112" s="668"/>
      <c r="X112" s="672"/>
      <c r="Y112" s="673"/>
      <c r="Z112" s="678"/>
      <c r="AA112" s="679"/>
      <c r="AB112" s="1048"/>
      <c r="AC112" s="1049"/>
      <c r="AD112" s="621"/>
      <c r="AE112" s="622"/>
      <c r="AF112" s="626"/>
      <c r="AG112" s="626"/>
      <c r="AH112" s="626"/>
      <c r="AI112" s="626"/>
      <c r="AJ112" s="626"/>
      <c r="AK112" s="629"/>
      <c r="AL112" s="632"/>
      <c r="AM112" s="638" t="s">
        <v>478</v>
      </c>
      <c r="AN112" s="639" t="s">
        <v>51</v>
      </c>
      <c r="AO112" s="640"/>
      <c r="AP112" s="638" t="s">
        <v>478</v>
      </c>
      <c r="AQ112" s="639" t="s">
        <v>51</v>
      </c>
      <c r="AR112" s="640"/>
      <c r="AS112" s="724" t="s">
        <v>479</v>
      </c>
      <c r="AT112" s="639"/>
      <c r="AU112" s="725"/>
      <c r="AV112" s="687" t="s">
        <v>479</v>
      </c>
      <c r="AW112" s="688"/>
      <c r="AX112" s="689"/>
      <c r="AY112" s="724" t="s">
        <v>478</v>
      </c>
      <c r="AZ112" s="639"/>
      <c r="BA112" s="725"/>
      <c r="BB112" s="687" t="s">
        <v>479</v>
      </c>
      <c r="BC112" s="688"/>
      <c r="BD112" s="689"/>
      <c r="BE112" s="724" t="s">
        <v>478</v>
      </c>
      <c r="BF112" s="639"/>
      <c r="BG112" s="725"/>
      <c r="BH112" s="687" t="s">
        <v>478</v>
      </c>
      <c r="BI112" s="688"/>
      <c r="BJ112" s="689"/>
      <c r="BK112" s="724" t="s">
        <v>479</v>
      </c>
      <c r="BL112" s="639"/>
      <c r="BM112" s="725"/>
      <c r="BN112" s="687" t="s">
        <v>478</v>
      </c>
      <c r="BO112" s="688"/>
      <c r="BP112" s="689"/>
      <c r="BQ112" s="664"/>
      <c r="BR112" s="691"/>
      <c r="BS112" s="500"/>
    </row>
    <row r="113" spans="1:71" s="1" customFormat="1" ht="119.25" customHeight="1" thickBot="1" x14ac:dyDescent="0.3">
      <c r="A113" s="651"/>
      <c r="B113" s="652"/>
      <c r="C113" s="659"/>
      <c r="D113" s="660"/>
      <c r="E113" s="660"/>
      <c r="F113" s="660"/>
      <c r="G113" s="660"/>
      <c r="H113" s="660"/>
      <c r="I113" s="660"/>
      <c r="J113" s="660"/>
      <c r="K113" s="660"/>
      <c r="L113" s="660"/>
      <c r="M113" s="660"/>
      <c r="N113" s="660"/>
      <c r="O113" s="660"/>
      <c r="P113" s="660"/>
      <c r="Q113" s="660"/>
      <c r="R113" s="661"/>
      <c r="S113" s="527"/>
      <c r="T113" s="665"/>
      <c r="U113" s="630"/>
      <c r="V113" s="623"/>
      <c r="W113" s="669"/>
      <c r="X113" s="674"/>
      <c r="Y113" s="675"/>
      <c r="Z113" s="680"/>
      <c r="AA113" s="681"/>
      <c r="AB113" s="1050"/>
      <c r="AC113" s="1051"/>
      <c r="AD113" s="623"/>
      <c r="AE113" s="624"/>
      <c r="AF113" s="627"/>
      <c r="AG113" s="627"/>
      <c r="AH113" s="627"/>
      <c r="AI113" s="627"/>
      <c r="AJ113" s="627"/>
      <c r="AK113" s="630"/>
      <c r="AL113" s="528" t="s">
        <v>52</v>
      </c>
      <c r="AM113" s="529" t="s">
        <v>53</v>
      </c>
      <c r="AN113" s="530" t="s">
        <v>52</v>
      </c>
      <c r="AO113" s="531" t="s">
        <v>54</v>
      </c>
      <c r="AP113" s="532" t="s">
        <v>53</v>
      </c>
      <c r="AQ113" s="530" t="s">
        <v>52</v>
      </c>
      <c r="AR113" s="531" t="s">
        <v>54</v>
      </c>
      <c r="AS113" s="533" t="s">
        <v>53</v>
      </c>
      <c r="AT113" s="530" t="s">
        <v>52</v>
      </c>
      <c r="AU113" s="534" t="s">
        <v>54</v>
      </c>
      <c r="AV113" s="529" t="s">
        <v>53</v>
      </c>
      <c r="AW113" s="530" t="s">
        <v>52</v>
      </c>
      <c r="AX113" s="535" t="s">
        <v>54</v>
      </c>
      <c r="AY113" s="529" t="s">
        <v>53</v>
      </c>
      <c r="AZ113" s="530" t="s">
        <v>52</v>
      </c>
      <c r="BA113" s="531" t="s">
        <v>54</v>
      </c>
      <c r="BB113" s="532" t="s">
        <v>53</v>
      </c>
      <c r="BC113" s="530" t="s">
        <v>52</v>
      </c>
      <c r="BD113" s="531" t="s">
        <v>54</v>
      </c>
      <c r="BE113" s="533" t="s">
        <v>53</v>
      </c>
      <c r="BF113" s="530" t="s">
        <v>52</v>
      </c>
      <c r="BG113" s="534" t="s">
        <v>54</v>
      </c>
      <c r="BH113" s="529" t="s">
        <v>53</v>
      </c>
      <c r="BI113" s="530" t="s">
        <v>52</v>
      </c>
      <c r="BJ113" s="535" t="s">
        <v>54</v>
      </c>
      <c r="BK113" s="529" t="s">
        <v>53</v>
      </c>
      <c r="BL113" s="530" t="s">
        <v>52</v>
      </c>
      <c r="BM113" s="534" t="s">
        <v>54</v>
      </c>
      <c r="BN113" s="529" t="s">
        <v>53</v>
      </c>
      <c r="BO113" s="530" t="s">
        <v>52</v>
      </c>
      <c r="BP113" s="536" t="s">
        <v>54</v>
      </c>
      <c r="BQ113" s="665"/>
      <c r="BR113" s="692"/>
      <c r="BS113" s="500"/>
    </row>
    <row r="114" spans="1:71" s="110" customFormat="1" ht="26.25" thickTop="1" x14ac:dyDescent="0.3">
      <c r="A114" s="1038" t="s">
        <v>468</v>
      </c>
      <c r="B114" s="942"/>
      <c r="C114" s="904" t="s">
        <v>225</v>
      </c>
      <c r="D114" s="905"/>
      <c r="E114" s="905"/>
      <c r="F114" s="905"/>
      <c r="G114" s="905"/>
      <c r="H114" s="905"/>
      <c r="I114" s="905"/>
      <c r="J114" s="905"/>
      <c r="K114" s="905"/>
      <c r="L114" s="905"/>
      <c r="M114" s="905"/>
      <c r="N114" s="905"/>
      <c r="O114" s="905"/>
      <c r="P114" s="905"/>
      <c r="Q114" s="905"/>
      <c r="R114" s="906"/>
      <c r="S114" s="116"/>
      <c r="T114" s="613">
        <v>5</v>
      </c>
      <c r="U114" s="607"/>
      <c r="V114" s="606"/>
      <c r="W114" s="607"/>
      <c r="X114" s="606">
        <v>108</v>
      </c>
      <c r="Y114" s="608"/>
      <c r="Z114" s="609">
        <v>72</v>
      </c>
      <c r="AA114" s="610"/>
      <c r="AB114" s="601">
        <f>AL114+AN114+AQ114+AT114+AW114+AZ114+BC114+BF114+BI114+BL114+BO114</f>
        <v>16</v>
      </c>
      <c r="AC114" s="598"/>
      <c r="AD114" s="609">
        <v>8</v>
      </c>
      <c r="AE114" s="611"/>
      <c r="AF114" s="612">
        <v>4</v>
      </c>
      <c r="AG114" s="611"/>
      <c r="AH114" s="613">
        <v>4</v>
      </c>
      <c r="AI114" s="611"/>
      <c r="AJ114" s="612"/>
      <c r="AK114" s="607"/>
      <c r="AL114" s="192"/>
      <c r="AM114" s="193"/>
      <c r="AN114" s="197"/>
      <c r="AO114" s="192"/>
      <c r="AP114" s="193"/>
      <c r="AQ114" s="197"/>
      <c r="AR114" s="195"/>
      <c r="AS114" s="196"/>
      <c r="AT114" s="197"/>
      <c r="AU114" s="192"/>
      <c r="AV114" s="193"/>
      <c r="AW114" s="197">
        <v>4</v>
      </c>
      <c r="AX114" s="195"/>
      <c r="AY114" s="98">
        <v>108</v>
      </c>
      <c r="AZ114" s="100">
        <v>12</v>
      </c>
      <c r="BA114" s="92">
        <v>3</v>
      </c>
      <c r="BB114" s="99"/>
      <c r="BC114" s="100"/>
      <c r="BD114" s="95"/>
      <c r="BE114" s="99"/>
      <c r="BF114" s="100"/>
      <c r="BG114" s="92"/>
      <c r="BH114" s="99"/>
      <c r="BI114" s="100"/>
      <c r="BJ114" s="95"/>
      <c r="BK114" s="99"/>
      <c r="BL114" s="100"/>
      <c r="BM114" s="87"/>
      <c r="BN114" s="85"/>
      <c r="BO114" s="86"/>
      <c r="BP114" s="96"/>
      <c r="BQ114" s="103">
        <f>AO114+AR114+AU114+AX114+BA114+BD114+BG114+BJ114+BM114+BP114</f>
        <v>3</v>
      </c>
      <c r="BR114" s="515" t="s">
        <v>514</v>
      </c>
      <c r="BS114" s="109">
        <f>Z114*0.22</f>
        <v>15.84</v>
      </c>
    </row>
    <row r="115" spans="1:71" s="352" customFormat="1" ht="53.25" customHeight="1" x14ac:dyDescent="0.3">
      <c r="A115" s="1053" t="s">
        <v>469</v>
      </c>
      <c r="B115" s="940"/>
      <c r="C115" s="928" t="s">
        <v>226</v>
      </c>
      <c r="D115" s="929"/>
      <c r="E115" s="929"/>
      <c r="F115" s="929"/>
      <c r="G115" s="929"/>
      <c r="H115" s="929"/>
      <c r="I115" s="929"/>
      <c r="J115" s="929"/>
      <c r="K115" s="929"/>
      <c r="L115" s="929"/>
      <c r="M115" s="929"/>
      <c r="N115" s="929"/>
      <c r="O115" s="929"/>
      <c r="P115" s="929"/>
      <c r="Q115" s="929"/>
      <c r="R115" s="930"/>
      <c r="S115" s="358"/>
      <c r="T115" s="581">
        <v>6</v>
      </c>
      <c r="U115" s="772"/>
      <c r="V115" s="860"/>
      <c r="W115" s="772"/>
      <c r="X115" s="860">
        <v>108</v>
      </c>
      <c r="Y115" s="582"/>
      <c r="Z115" s="855">
        <v>72</v>
      </c>
      <c r="AA115" s="870"/>
      <c r="AB115" s="581">
        <f>AL115+AN115+AQ115+AT115+AW115+AZ115+BC115+BF115+BI115+BL115+BO115</f>
        <v>16</v>
      </c>
      <c r="AC115" s="582"/>
      <c r="AD115" s="855">
        <v>8</v>
      </c>
      <c r="AE115" s="778"/>
      <c r="AF115" s="771">
        <v>4</v>
      </c>
      <c r="AG115" s="778"/>
      <c r="AH115" s="581">
        <v>4</v>
      </c>
      <c r="AI115" s="778"/>
      <c r="AJ115" s="771"/>
      <c r="AK115" s="772"/>
      <c r="AL115" s="332"/>
      <c r="AM115" s="331"/>
      <c r="AN115" s="336"/>
      <c r="AO115" s="332"/>
      <c r="AP115" s="331"/>
      <c r="AQ115" s="336"/>
      <c r="AR115" s="333"/>
      <c r="AS115" s="334"/>
      <c r="AT115" s="336"/>
      <c r="AU115" s="332"/>
      <c r="AV115" s="331"/>
      <c r="AW115" s="336"/>
      <c r="AX115" s="333"/>
      <c r="AY115" s="334"/>
      <c r="AZ115" s="336">
        <v>4</v>
      </c>
      <c r="BA115" s="332"/>
      <c r="BB115" s="335">
        <v>108</v>
      </c>
      <c r="BC115" s="336">
        <v>12</v>
      </c>
      <c r="BD115" s="333">
        <v>3</v>
      </c>
      <c r="BE115" s="335"/>
      <c r="BF115" s="336"/>
      <c r="BG115" s="332"/>
      <c r="BH115" s="335"/>
      <c r="BI115" s="336"/>
      <c r="BJ115" s="333"/>
      <c r="BK115" s="335"/>
      <c r="BL115" s="336"/>
      <c r="BM115" s="341"/>
      <c r="BN115" s="350"/>
      <c r="BO115" s="351"/>
      <c r="BP115" s="344"/>
      <c r="BQ115" s="329">
        <f>AO115+AR115+AU115+AX115+BA115+BD115+BG115+BJ115+BM115+BP115</f>
        <v>3</v>
      </c>
      <c r="BR115" s="391"/>
      <c r="BS115" s="326">
        <f>Z115*0.22</f>
        <v>15.84</v>
      </c>
    </row>
    <row r="116" spans="1:71" s="352" customFormat="1" ht="53.25" customHeight="1" x14ac:dyDescent="0.3">
      <c r="A116" s="1053" t="s">
        <v>470</v>
      </c>
      <c r="B116" s="940"/>
      <c r="C116" s="892" t="s">
        <v>227</v>
      </c>
      <c r="D116" s="893"/>
      <c r="E116" s="893"/>
      <c r="F116" s="893"/>
      <c r="G116" s="893"/>
      <c r="H116" s="893"/>
      <c r="I116" s="893"/>
      <c r="J116" s="893"/>
      <c r="K116" s="893"/>
      <c r="L116" s="893"/>
      <c r="M116" s="893"/>
      <c r="N116" s="893"/>
      <c r="O116" s="893"/>
      <c r="P116" s="893"/>
      <c r="Q116" s="893"/>
      <c r="R116" s="894"/>
      <c r="S116" s="347"/>
      <c r="T116" s="575">
        <v>6</v>
      </c>
      <c r="U116" s="576"/>
      <c r="V116" s="577"/>
      <c r="W116" s="576"/>
      <c r="X116" s="577">
        <v>108</v>
      </c>
      <c r="Y116" s="578"/>
      <c r="Z116" s="579">
        <v>72</v>
      </c>
      <c r="AA116" s="580"/>
      <c r="AB116" s="581">
        <f>AL116+AN116+AQ116+AT116+AW116+AZ116+BC116+BF116+BI116+BL116+BO116</f>
        <v>16</v>
      </c>
      <c r="AC116" s="582"/>
      <c r="AD116" s="579">
        <v>8</v>
      </c>
      <c r="AE116" s="583"/>
      <c r="AF116" s="584">
        <v>4</v>
      </c>
      <c r="AG116" s="583"/>
      <c r="AH116" s="575">
        <v>4</v>
      </c>
      <c r="AI116" s="583"/>
      <c r="AJ116" s="584"/>
      <c r="AK116" s="576"/>
      <c r="AL116" s="341"/>
      <c r="AM116" s="342"/>
      <c r="AN116" s="351"/>
      <c r="AO116" s="341"/>
      <c r="AP116" s="342"/>
      <c r="AQ116" s="351"/>
      <c r="AR116" s="348"/>
      <c r="AS116" s="349"/>
      <c r="AT116" s="351"/>
      <c r="AU116" s="341"/>
      <c r="AV116" s="342"/>
      <c r="AW116" s="351"/>
      <c r="AX116" s="348"/>
      <c r="AY116" s="349"/>
      <c r="AZ116" s="351">
        <v>4</v>
      </c>
      <c r="BA116" s="341"/>
      <c r="BB116" s="350">
        <v>108</v>
      </c>
      <c r="BC116" s="351">
        <v>12</v>
      </c>
      <c r="BD116" s="348">
        <v>3</v>
      </c>
      <c r="BE116" s="350"/>
      <c r="BF116" s="351"/>
      <c r="BG116" s="341"/>
      <c r="BH116" s="350"/>
      <c r="BI116" s="351"/>
      <c r="BJ116" s="348"/>
      <c r="BK116" s="350"/>
      <c r="BL116" s="351"/>
      <c r="BM116" s="332"/>
      <c r="BN116" s="335"/>
      <c r="BO116" s="336"/>
      <c r="BP116" s="340"/>
      <c r="BQ116" s="329">
        <f>AO116+AR116+AU116+AX116+BA116+BD116+BG116+BJ116+BM116+BP116</f>
        <v>3</v>
      </c>
      <c r="BR116" s="386"/>
      <c r="BS116" s="326">
        <f>Z116*0.22</f>
        <v>15.84</v>
      </c>
    </row>
    <row r="117" spans="1:71" s="352" customFormat="1" ht="96" customHeight="1" x14ac:dyDescent="0.3">
      <c r="A117" s="1053" t="s">
        <v>471</v>
      </c>
      <c r="B117" s="940"/>
      <c r="C117" s="898" t="s">
        <v>462</v>
      </c>
      <c r="D117" s="899"/>
      <c r="E117" s="899"/>
      <c r="F117" s="899"/>
      <c r="G117" s="899"/>
      <c r="H117" s="899"/>
      <c r="I117" s="899"/>
      <c r="J117" s="899"/>
      <c r="K117" s="899"/>
      <c r="L117" s="899"/>
      <c r="M117" s="899"/>
      <c r="N117" s="899"/>
      <c r="O117" s="899"/>
      <c r="P117" s="899"/>
      <c r="Q117" s="899"/>
      <c r="R117" s="900"/>
      <c r="S117" s="347"/>
      <c r="T117" s="581"/>
      <c r="U117" s="772"/>
      <c r="V117" s="860"/>
      <c r="W117" s="772"/>
      <c r="X117" s="860">
        <v>30</v>
      </c>
      <c r="Y117" s="582"/>
      <c r="Z117" s="855"/>
      <c r="AA117" s="870"/>
      <c r="AB117" s="581"/>
      <c r="AC117" s="582"/>
      <c r="AD117" s="855"/>
      <c r="AE117" s="778"/>
      <c r="AF117" s="771"/>
      <c r="AG117" s="778"/>
      <c r="AH117" s="581"/>
      <c r="AI117" s="778"/>
      <c r="AJ117" s="771"/>
      <c r="AK117" s="772"/>
      <c r="AL117" s="332"/>
      <c r="AM117" s="331"/>
      <c r="AN117" s="336"/>
      <c r="AO117" s="332"/>
      <c r="AP117" s="331"/>
      <c r="AQ117" s="336"/>
      <c r="AR117" s="333"/>
      <c r="AS117" s="334"/>
      <c r="AT117" s="336"/>
      <c r="AU117" s="332"/>
      <c r="AV117" s="331"/>
      <c r="AW117" s="336"/>
      <c r="AX117" s="333"/>
      <c r="AY117" s="334"/>
      <c r="AZ117" s="336"/>
      <c r="BA117" s="332"/>
      <c r="BB117" s="335">
        <v>30</v>
      </c>
      <c r="BC117" s="336"/>
      <c r="BD117" s="333">
        <v>1</v>
      </c>
      <c r="BE117" s="335"/>
      <c r="BF117" s="336"/>
      <c r="BG117" s="332"/>
      <c r="BH117" s="335"/>
      <c r="BI117" s="336"/>
      <c r="BJ117" s="333"/>
      <c r="BK117" s="335"/>
      <c r="BL117" s="336"/>
      <c r="BM117" s="341"/>
      <c r="BN117" s="350"/>
      <c r="BO117" s="351"/>
      <c r="BP117" s="344"/>
      <c r="BQ117" s="329">
        <f>AO117+AR117+AU117+AX117+BA117+BD117+BG117+BJ117+BM117+BP117</f>
        <v>1</v>
      </c>
      <c r="BR117" s="391"/>
      <c r="BS117" s="326">
        <f>Z117*0.22</f>
        <v>0</v>
      </c>
    </row>
    <row r="118" spans="1:71" s="338" customFormat="1" ht="54.75" customHeight="1" x14ac:dyDescent="0.3">
      <c r="A118" s="1057" t="s">
        <v>174</v>
      </c>
      <c r="B118" s="1058"/>
      <c r="C118" s="1058"/>
      <c r="D118" s="1058"/>
      <c r="E118" s="1058"/>
      <c r="F118" s="1058"/>
      <c r="G118" s="1058"/>
      <c r="H118" s="1058"/>
      <c r="I118" s="1058"/>
      <c r="J118" s="1058"/>
      <c r="K118" s="1058"/>
      <c r="L118" s="1058"/>
      <c r="M118" s="1058"/>
      <c r="N118" s="1058"/>
      <c r="O118" s="1058"/>
      <c r="P118" s="1058"/>
      <c r="Q118" s="1058"/>
      <c r="R118" s="1059"/>
      <c r="S118" s="392"/>
      <c r="T118" s="1054"/>
      <c r="U118" s="1055"/>
      <c r="V118" s="1056"/>
      <c r="W118" s="1055"/>
      <c r="X118" s="577"/>
      <c r="Y118" s="578"/>
      <c r="Z118" s="579"/>
      <c r="AA118" s="580"/>
      <c r="AB118" s="581"/>
      <c r="AC118" s="582"/>
      <c r="AD118" s="579"/>
      <c r="AE118" s="583"/>
      <c r="AF118" s="584"/>
      <c r="AG118" s="583"/>
      <c r="AH118" s="575"/>
      <c r="AI118" s="583"/>
      <c r="AJ118" s="584"/>
      <c r="AK118" s="576"/>
      <c r="AL118" s="341"/>
      <c r="AM118" s="342"/>
      <c r="AN118" s="351"/>
      <c r="AO118" s="341"/>
      <c r="AP118" s="342"/>
      <c r="AQ118" s="351"/>
      <c r="AR118" s="348"/>
      <c r="AS118" s="349"/>
      <c r="AT118" s="351"/>
      <c r="AU118" s="341"/>
      <c r="AV118" s="342"/>
      <c r="AW118" s="351"/>
      <c r="AX118" s="348"/>
      <c r="AY118" s="349"/>
      <c r="AZ118" s="351"/>
      <c r="BA118" s="341"/>
      <c r="BB118" s="350"/>
      <c r="BC118" s="351"/>
      <c r="BD118" s="348"/>
      <c r="BE118" s="350"/>
      <c r="BF118" s="351"/>
      <c r="BG118" s="341"/>
      <c r="BH118" s="350"/>
      <c r="BI118" s="351"/>
      <c r="BJ118" s="348"/>
      <c r="BK118" s="350"/>
      <c r="BL118" s="351"/>
      <c r="BM118" s="332"/>
      <c r="BN118" s="335"/>
      <c r="BO118" s="336"/>
      <c r="BP118" s="340"/>
      <c r="BQ118" s="329"/>
      <c r="BR118" s="386"/>
      <c r="BS118" s="326">
        <f t="shared" si="13"/>
        <v>0</v>
      </c>
    </row>
    <row r="119" spans="1:71" s="338" customFormat="1" ht="50.25" customHeight="1" x14ac:dyDescent="0.3">
      <c r="A119" s="1060" t="s">
        <v>139</v>
      </c>
      <c r="B119" s="938"/>
      <c r="C119" s="907" t="s">
        <v>175</v>
      </c>
      <c r="D119" s="908"/>
      <c r="E119" s="908"/>
      <c r="F119" s="908"/>
      <c r="G119" s="908"/>
      <c r="H119" s="908"/>
      <c r="I119" s="908"/>
      <c r="J119" s="908"/>
      <c r="K119" s="908"/>
      <c r="L119" s="908"/>
      <c r="M119" s="908"/>
      <c r="N119" s="908"/>
      <c r="O119" s="908"/>
      <c r="P119" s="908"/>
      <c r="Q119" s="908"/>
      <c r="R119" s="909"/>
      <c r="S119" s="383"/>
      <c r="T119" s="1061"/>
      <c r="U119" s="1062"/>
      <c r="V119" s="1063"/>
      <c r="W119" s="1062"/>
      <c r="X119" s="860"/>
      <c r="Y119" s="582"/>
      <c r="Z119" s="855"/>
      <c r="AA119" s="870"/>
      <c r="AB119" s="581"/>
      <c r="AC119" s="582"/>
      <c r="AD119" s="855"/>
      <c r="AE119" s="778"/>
      <c r="AF119" s="771"/>
      <c r="AG119" s="778"/>
      <c r="AH119" s="581"/>
      <c r="AI119" s="778"/>
      <c r="AJ119" s="771"/>
      <c r="AK119" s="772"/>
      <c r="AL119" s="332"/>
      <c r="AM119" s="331"/>
      <c r="AN119" s="336"/>
      <c r="AO119" s="332"/>
      <c r="AP119" s="331"/>
      <c r="AQ119" s="336"/>
      <c r="AR119" s="333"/>
      <c r="AS119" s="334"/>
      <c r="AT119" s="336"/>
      <c r="AU119" s="332"/>
      <c r="AV119" s="331"/>
      <c r="AW119" s="336"/>
      <c r="AX119" s="333"/>
      <c r="AY119" s="334"/>
      <c r="AZ119" s="336"/>
      <c r="BA119" s="332"/>
      <c r="BB119" s="335"/>
      <c r="BC119" s="336"/>
      <c r="BD119" s="333"/>
      <c r="BE119" s="335"/>
      <c r="BF119" s="336"/>
      <c r="BG119" s="332"/>
      <c r="BH119" s="335"/>
      <c r="BI119" s="336"/>
      <c r="BJ119" s="333"/>
      <c r="BK119" s="335"/>
      <c r="BL119" s="336"/>
      <c r="BM119" s="341"/>
      <c r="BN119" s="350"/>
      <c r="BO119" s="351"/>
      <c r="BP119" s="344"/>
      <c r="BQ119" s="329"/>
      <c r="BR119" s="391"/>
      <c r="BS119" s="326">
        <f t="shared" si="13"/>
        <v>0</v>
      </c>
    </row>
    <row r="120" spans="1:71" s="110" customFormat="1" ht="25.5" x14ac:dyDescent="0.3">
      <c r="A120" s="1038" t="s">
        <v>140</v>
      </c>
      <c r="B120" s="942"/>
      <c r="C120" s="591" t="s">
        <v>222</v>
      </c>
      <c r="D120" s="592"/>
      <c r="E120" s="592"/>
      <c r="F120" s="592"/>
      <c r="G120" s="592"/>
      <c r="H120" s="592"/>
      <c r="I120" s="592"/>
      <c r="J120" s="592"/>
      <c r="K120" s="592"/>
      <c r="L120" s="592"/>
      <c r="M120" s="592"/>
      <c r="N120" s="592"/>
      <c r="O120" s="592"/>
      <c r="P120" s="592"/>
      <c r="Q120" s="592"/>
      <c r="R120" s="593"/>
      <c r="S120" s="116"/>
      <c r="T120" s="613"/>
      <c r="U120" s="607"/>
      <c r="V120" s="606">
        <v>1</v>
      </c>
      <c r="W120" s="607"/>
      <c r="X120" s="606">
        <v>108</v>
      </c>
      <c r="Y120" s="608"/>
      <c r="Z120" s="609">
        <v>72</v>
      </c>
      <c r="AA120" s="610"/>
      <c r="AB120" s="601">
        <f t="shared" si="12"/>
        <v>16</v>
      </c>
      <c r="AC120" s="598"/>
      <c r="AD120" s="609">
        <v>8</v>
      </c>
      <c r="AE120" s="611"/>
      <c r="AF120" s="612">
        <v>4</v>
      </c>
      <c r="AG120" s="611"/>
      <c r="AH120" s="613">
        <v>4</v>
      </c>
      <c r="AI120" s="611"/>
      <c r="AJ120" s="612"/>
      <c r="AK120" s="607"/>
      <c r="AL120" s="192">
        <v>4</v>
      </c>
      <c r="AM120" s="193">
        <v>108</v>
      </c>
      <c r="AN120" s="197">
        <v>12</v>
      </c>
      <c r="AO120" s="192">
        <v>3</v>
      </c>
      <c r="AP120" s="193"/>
      <c r="AQ120" s="197"/>
      <c r="AR120" s="195"/>
      <c r="AS120" s="196"/>
      <c r="AT120" s="197"/>
      <c r="AU120" s="192"/>
      <c r="AV120" s="193"/>
      <c r="AW120" s="197"/>
      <c r="AX120" s="195"/>
      <c r="AY120" s="98"/>
      <c r="AZ120" s="100"/>
      <c r="BA120" s="92"/>
      <c r="BB120" s="85"/>
      <c r="BC120" s="86"/>
      <c r="BD120" s="88"/>
      <c r="BE120" s="85"/>
      <c r="BF120" s="86"/>
      <c r="BG120" s="87"/>
      <c r="BH120" s="85"/>
      <c r="BI120" s="86"/>
      <c r="BJ120" s="88"/>
      <c r="BK120" s="99"/>
      <c r="BL120" s="100"/>
      <c r="BM120" s="87"/>
      <c r="BN120" s="85"/>
      <c r="BO120" s="86"/>
      <c r="BP120" s="96"/>
      <c r="BQ120" s="103">
        <f t="shared" si="9"/>
        <v>3</v>
      </c>
      <c r="BR120" s="537" t="s">
        <v>511</v>
      </c>
      <c r="BS120" s="109">
        <f t="shared" si="13"/>
        <v>15.84</v>
      </c>
    </row>
    <row r="121" spans="1:71" s="110" customFormat="1" ht="25.5" x14ac:dyDescent="0.3">
      <c r="A121" s="602" t="s">
        <v>141</v>
      </c>
      <c r="B121" s="590"/>
      <c r="C121" s="962" t="s">
        <v>223</v>
      </c>
      <c r="D121" s="963"/>
      <c r="E121" s="963"/>
      <c r="F121" s="963"/>
      <c r="G121" s="963"/>
      <c r="H121" s="963"/>
      <c r="I121" s="963"/>
      <c r="J121" s="963"/>
      <c r="K121" s="963"/>
      <c r="L121" s="963"/>
      <c r="M121" s="963"/>
      <c r="N121" s="963"/>
      <c r="O121" s="963"/>
      <c r="P121" s="963"/>
      <c r="Q121" s="963"/>
      <c r="R121" s="964"/>
      <c r="S121" s="127"/>
      <c r="T121" s="601"/>
      <c r="U121" s="595"/>
      <c r="V121" s="594">
        <v>3</v>
      </c>
      <c r="W121" s="595"/>
      <c r="X121" s="594">
        <v>108</v>
      </c>
      <c r="Y121" s="598"/>
      <c r="Z121" s="599">
        <v>72</v>
      </c>
      <c r="AA121" s="600"/>
      <c r="AB121" s="601">
        <f t="shared" si="12"/>
        <v>16</v>
      </c>
      <c r="AC121" s="598"/>
      <c r="AD121" s="599">
        <v>8</v>
      </c>
      <c r="AE121" s="597"/>
      <c r="AF121" s="596">
        <v>4</v>
      </c>
      <c r="AG121" s="597"/>
      <c r="AH121" s="601">
        <v>4</v>
      </c>
      <c r="AI121" s="597"/>
      <c r="AJ121" s="596"/>
      <c r="AK121" s="595"/>
      <c r="AL121" s="189"/>
      <c r="AM121" s="185"/>
      <c r="AN121" s="188"/>
      <c r="AO121" s="189"/>
      <c r="AP121" s="185"/>
      <c r="AQ121" s="188">
        <v>2</v>
      </c>
      <c r="AR121" s="190"/>
      <c r="AS121" s="191">
        <v>108</v>
      </c>
      <c r="AT121" s="188">
        <v>14</v>
      </c>
      <c r="AU121" s="189">
        <v>3</v>
      </c>
      <c r="AV121" s="185"/>
      <c r="AW121" s="188"/>
      <c r="AX121" s="190"/>
      <c r="AY121" s="89"/>
      <c r="AZ121" s="86"/>
      <c r="BA121" s="87"/>
      <c r="BB121" s="85"/>
      <c r="BC121" s="86"/>
      <c r="BD121" s="88"/>
      <c r="BE121" s="85"/>
      <c r="BF121" s="100"/>
      <c r="BG121" s="92"/>
      <c r="BH121" s="69"/>
      <c r="BI121" s="100"/>
      <c r="BJ121" s="95"/>
      <c r="BK121" s="85"/>
      <c r="BL121" s="86"/>
      <c r="BM121" s="92"/>
      <c r="BN121" s="99"/>
      <c r="BO121" s="100"/>
      <c r="BP121" s="97"/>
      <c r="BQ121" s="103">
        <f t="shared" si="9"/>
        <v>3</v>
      </c>
      <c r="BR121" s="538" t="s">
        <v>515</v>
      </c>
      <c r="BS121" s="109">
        <f t="shared" si="13"/>
        <v>15.84</v>
      </c>
    </row>
    <row r="122" spans="1:71" s="110" customFormat="1" ht="25.5" x14ac:dyDescent="0.3">
      <c r="A122" s="1052" t="s">
        <v>142</v>
      </c>
      <c r="B122" s="934"/>
      <c r="C122" s="904" t="s">
        <v>487</v>
      </c>
      <c r="D122" s="905"/>
      <c r="E122" s="905"/>
      <c r="F122" s="905"/>
      <c r="G122" s="905"/>
      <c r="H122" s="905"/>
      <c r="I122" s="905"/>
      <c r="J122" s="905"/>
      <c r="K122" s="905"/>
      <c r="L122" s="905"/>
      <c r="M122" s="905"/>
      <c r="N122" s="905"/>
      <c r="O122" s="905"/>
      <c r="P122" s="905"/>
      <c r="Q122" s="905"/>
      <c r="R122" s="906"/>
      <c r="S122" s="116"/>
      <c r="T122" s="606"/>
      <c r="U122" s="607"/>
      <c r="V122" s="606">
        <v>4</v>
      </c>
      <c r="W122" s="607"/>
      <c r="X122" s="606">
        <v>108</v>
      </c>
      <c r="Y122" s="608"/>
      <c r="Z122" s="609">
        <v>72</v>
      </c>
      <c r="AA122" s="610"/>
      <c r="AB122" s="601">
        <f t="shared" si="12"/>
        <v>16</v>
      </c>
      <c r="AC122" s="598"/>
      <c r="AD122" s="609">
        <v>8</v>
      </c>
      <c r="AE122" s="611"/>
      <c r="AF122" s="612"/>
      <c r="AG122" s="611"/>
      <c r="AH122" s="613">
        <v>8</v>
      </c>
      <c r="AI122" s="611"/>
      <c r="AJ122" s="612"/>
      <c r="AK122" s="607"/>
      <c r="AL122" s="192"/>
      <c r="AM122" s="193"/>
      <c r="AN122" s="197"/>
      <c r="AO122" s="192"/>
      <c r="AP122" s="193"/>
      <c r="AQ122" s="197"/>
      <c r="AR122" s="195"/>
      <c r="AS122" s="196"/>
      <c r="AT122" s="197">
        <v>4</v>
      </c>
      <c r="AU122" s="192"/>
      <c r="AV122" s="193">
        <v>108</v>
      </c>
      <c r="AW122" s="197">
        <v>12</v>
      </c>
      <c r="AX122" s="195">
        <v>3</v>
      </c>
      <c r="AY122" s="98"/>
      <c r="AZ122" s="100"/>
      <c r="BA122" s="92"/>
      <c r="BB122" s="99"/>
      <c r="BC122" s="100"/>
      <c r="BD122" s="95"/>
      <c r="BE122" s="85"/>
      <c r="BF122" s="86"/>
      <c r="BG122" s="87"/>
      <c r="BH122" s="99"/>
      <c r="BI122" s="86"/>
      <c r="BJ122" s="96"/>
      <c r="BK122" s="99"/>
      <c r="BL122" s="100"/>
      <c r="BM122" s="87"/>
      <c r="BN122" s="85"/>
      <c r="BO122" s="86"/>
      <c r="BP122" s="96"/>
      <c r="BQ122" s="103">
        <f t="shared" si="9"/>
        <v>3</v>
      </c>
      <c r="BR122" s="537" t="s">
        <v>516</v>
      </c>
      <c r="BS122" s="109">
        <f t="shared" si="13"/>
        <v>15.84</v>
      </c>
    </row>
    <row r="123" spans="1:71" s="110" customFormat="1" ht="50.25" customHeight="1" x14ac:dyDescent="0.3">
      <c r="A123" s="1038" t="s">
        <v>143</v>
      </c>
      <c r="B123" s="942"/>
      <c r="C123" s="1065" t="s">
        <v>228</v>
      </c>
      <c r="D123" s="1066"/>
      <c r="E123" s="1066"/>
      <c r="F123" s="1066"/>
      <c r="G123" s="1066"/>
      <c r="H123" s="1066"/>
      <c r="I123" s="1066"/>
      <c r="J123" s="1066"/>
      <c r="K123" s="1066"/>
      <c r="L123" s="1066"/>
      <c r="M123" s="1066"/>
      <c r="N123" s="1066"/>
      <c r="O123" s="1066"/>
      <c r="P123" s="1066"/>
      <c r="Q123" s="1066"/>
      <c r="R123" s="1067"/>
      <c r="S123" s="125"/>
      <c r="T123" s="601">
        <v>5</v>
      </c>
      <c r="U123" s="595"/>
      <c r="V123" s="594"/>
      <c r="W123" s="595"/>
      <c r="X123" s="594">
        <v>108</v>
      </c>
      <c r="Y123" s="598"/>
      <c r="Z123" s="599">
        <v>72</v>
      </c>
      <c r="AA123" s="600"/>
      <c r="AB123" s="601">
        <f t="shared" si="12"/>
        <v>16</v>
      </c>
      <c r="AC123" s="598"/>
      <c r="AD123" s="599">
        <v>8</v>
      </c>
      <c r="AE123" s="597"/>
      <c r="AF123" s="596">
        <v>4</v>
      </c>
      <c r="AG123" s="597"/>
      <c r="AH123" s="601">
        <v>4</v>
      </c>
      <c r="AI123" s="597"/>
      <c r="AJ123" s="596"/>
      <c r="AK123" s="595"/>
      <c r="AL123" s="189"/>
      <c r="AM123" s="185"/>
      <c r="AN123" s="188"/>
      <c r="AO123" s="189"/>
      <c r="AP123" s="185"/>
      <c r="AQ123" s="188"/>
      <c r="AR123" s="190"/>
      <c r="AS123" s="191"/>
      <c r="AT123" s="188"/>
      <c r="AU123" s="189"/>
      <c r="AV123" s="185"/>
      <c r="AW123" s="188">
        <v>4</v>
      </c>
      <c r="AX123" s="190"/>
      <c r="AY123" s="89">
        <v>108</v>
      </c>
      <c r="AZ123" s="86">
        <v>12</v>
      </c>
      <c r="BA123" s="87">
        <v>3</v>
      </c>
      <c r="BB123" s="85"/>
      <c r="BC123" s="86"/>
      <c r="BD123" s="88"/>
      <c r="BE123" s="85"/>
      <c r="BF123" s="86"/>
      <c r="BG123" s="87"/>
      <c r="BH123" s="85"/>
      <c r="BI123" s="86"/>
      <c r="BJ123" s="88"/>
      <c r="BK123" s="85"/>
      <c r="BL123" s="86"/>
      <c r="BM123" s="104"/>
      <c r="BN123" s="112"/>
      <c r="BO123" s="111"/>
      <c r="BP123" s="105"/>
      <c r="BQ123" s="103">
        <f t="shared" si="9"/>
        <v>3</v>
      </c>
      <c r="BR123" s="539" t="s">
        <v>517</v>
      </c>
      <c r="BS123" s="109">
        <f t="shared" si="13"/>
        <v>15.84</v>
      </c>
    </row>
    <row r="124" spans="1:71" s="352" customFormat="1" ht="54" customHeight="1" x14ac:dyDescent="0.3">
      <c r="A124" s="1064" t="s">
        <v>144</v>
      </c>
      <c r="B124" s="936"/>
      <c r="C124" s="898" t="s">
        <v>229</v>
      </c>
      <c r="D124" s="899"/>
      <c r="E124" s="899"/>
      <c r="F124" s="899"/>
      <c r="G124" s="899"/>
      <c r="H124" s="899"/>
      <c r="I124" s="899"/>
      <c r="J124" s="899"/>
      <c r="K124" s="899"/>
      <c r="L124" s="899"/>
      <c r="M124" s="899"/>
      <c r="N124" s="899"/>
      <c r="O124" s="899"/>
      <c r="P124" s="899"/>
      <c r="Q124" s="899"/>
      <c r="R124" s="900"/>
      <c r="S124" s="347"/>
      <c r="T124" s="575">
        <v>6</v>
      </c>
      <c r="U124" s="576"/>
      <c r="V124" s="577"/>
      <c r="W124" s="576"/>
      <c r="X124" s="577">
        <v>108</v>
      </c>
      <c r="Y124" s="578"/>
      <c r="Z124" s="579">
        <v>72</v>
      </c>
      <c r="AA124" s="580"/>
      <c r="AB124" s="581">
        <f t="shared" si="12"/>
        <v>16</v>
      </c>
      <c r="AC124" s="582"/>
      <c r="AD124" s="579">
        <v>8</v>
      </c>
      <c r="AE124" s="583"/>
      <c r="AF124" s="584">
        <v>4</v>
      </c>
      <c r="AG124" s="583"/>
      <c r="AH124" s="575">
        <v>4</v>
      </c>
      <c r="AI124" s="583"/>
      <c r="AJ124" s="584"/>
      <c r="AK124" s="576"/>
      <c r="AL124" s="341"/>
      <c r="AM124" s="342"/>
      <c r="AN124" s="351"/>
      <c r="AO124" s="341"/>
      <c r="AP124" s="342"/>
      <c r="AQ124" s="351"/>
      <c r="AR124" s="348"/>
      <c r="AS124" s="349"/>
      <c r="AT124" s="351"/>
      <c r="AU124" s="341"/>
      <c r="AV124" s="342"/>
      <c r="AW124" s="351"/>
      <c r="AX124" s="348"/>
      <c r="AY124" s="349"/>
      <c r="AZ124" s="351">
        <v>4</v>
      </c>
      <c r="BA124" s="341"/>
      <c r="BB124" s="350">
        <v>108</v>
      </c>
      <c r="BC124" s="351">
        <v>12</v>
      </c>
      <c r="BD124" s="348">
        <v>3</v>
      </c>
      <c r="BE124" s="335"/>
      <c r="BF124" s="351"/>
      <c r="BG124" s="341"/>
      <c r="BH124" s="350"/>
      <c r="BI124" s="351"/>
      <c r="BJ124" s="348"/>
      <c r="BK124" s="350"/>
      <c r="BL124" s="380"/>
      <c r="BM124" s="371"/>
      <c r="BN124" s="379"/>
      <c r="BO124" s="380"/>
      <c r="BP124" s="385"/>
      <c r="BQ124" s="329">
        <f t="shared" si="9"/>
        <v>3</v>
      </c>
      <c r="BR124" s="388"/>
      <c r="BS124" s="326">
        <f t="shared" si="13"/>
        <v>15.84</v>
      </c>
    </row>
    <row r="125" spans="1:71" s="352" customFormat="1" ht="55.5" customHeight="1" x14ac:dyDescent="0.3">
      <c r="A125" s="1064" t="s">
        <v>145</v>
      </c>
      <c r="B125" s="936"/>
      <c r="C125" s="928" t="s">
        <v>230</v>
      </c>
      <c r="D125" s="929"/>
      <c r="E125" s="929"/>
      <c r="F125" s="929"/>
      <c r="G125" s="929"/>
      <c r="H125" s="929"/>
      <c r="I125" s="929"/>
      <c r="J125" s="929"/>
      <c r="K125" s="929"/>
      <c r="L125" s="929"/>
      <c r="M125" s="929"/>
      <c r="N125" s="929"/>
      <c r="O125" s="929"/>
      <c r="P125" s="929"/>
      <c r="Q125" s="929"/>
      <c r="R125" s="930"/>
      <c r="S125" s="358"/>
      <c r="T125" s="581">
        <v>6</v>
      </c>
      <c r="U125" s="772"/>
      <c r="V125" s="860"/>
      <c r="W125" s="772"/>
      <c r="X125" s="860">
        <v>108</v>
      </c>
      <c r="Y125" s="582"/>
      <c r="Z125" s="855">
        <v>72</v>
      </c>
      <c r="AA125" s="870"/>
      <c r="AB125" s="581">
        <f t="shared" si="12"/>
        <v>16</v>
      </c>
      <c r="AC125" s="582"/>
      <c r="AD125" s="855">
        <v>8</v>
      </c>
      <c r="AE125" s="778"/>
      <c r="AF125" s="771">
        <v>4</v>
      </c>
      <c r="AG125" s="778"/>
      <c r="AH125" s="581">
        <v>4</v>
      </c>
      <c r="AI125" s="778"/>
      <c r="AJ125" s="771"/>
      <c r="AK125" s="772"/>
      <c r="AL125" s="332"/>
      <c r="AM125" s="331"/>
      <c r="AN125" s="336"/>
      <c r="AO125" s="332"/>
      <c r="AP125" s="331"/>
      <c r="AQ125" s="336"/>
      <c r="AR125" s="333"/>
      <c r="AS125" s="334"/>
      <c r="AT125" s="336"/>
      <c r="AU125" s="332"/>
      <c r="AV125" s="331"/>
      <c r="AW125" s="336"/>
      <c r="AX125" s="333"/>
      <c r="AY125" s="334"/>
      <c r="AZ125" s="336">
        <v>4</v>
      </c>
      <c r="BA125" s="332"/>
      <c r="BB125" s="335">
        <v>108</v>
      </c>
      <c r="BC125" s="336">
        <v>12</v>
      </c>
      <c r="BD125" s="333">
        <v>3</v>
      </c>
      <c r="BE125" s="335"/>
      <c r="BF125" s="336"/>
      <c r="BG125" s="332"/>
      <c r="BH125" s="335"/>
      <c r="BI125" s="336"/>
      <c r="BJ125" s="333"/>
      <c r="BK125" s="335"/>
      <c r="BL125" s="380"/>
      <c r="BM125" s="371"/>
      <c r="BN125" s="379"/>
      <c r="BO125" s="380"/>
      <c r="BP125" s="385"/>
      <c r="BQ125" s="329">
        <f t="shared" si="9"/>
        <v>3</v>
      </c>
      <c r="BR125" s="388"/>
      <c r="BS125" s="326">
        <f t="shared" si="13"/>
        <v>15.84</v>
      </c>
    </row>
    <row r="126" spans="1:71" s="352" customFormat="1" ht="93.75" customHeight="1" x14ac:dyDescent="0.3">
      <c r="A126" s="1053" t="s">
        <v>146</v>
      </c>
      <c r="B126" s="940"/>
      <c r="C126" s="928" t="s">
        <v>414</v>
      </c>
      <c r="D126" s="929"/>
      <c r="E126" s="929"/>
      <c r="F126" s="929"/>
      <c r="G126" s="929"/>
      <c r="H126" s="929"/>
      <c r="I126" s="929"/>
      <c r="J126" s="929"/>
      <c r="K126" s="929"/>
      <c r="L126" s="929"/>
      <c r="M126" s="929"/>
      <c r="N126" s="929"/>
      <c r="O126" s="929"/>
      <c r="P126" s="929"/>
      <c r="Q126" s="929"/>
      <c r="R126" s="930"/>
      <c r="S126" s="347"/>
      <c r="T126" s="575"/>
      <c r="U126" s="576"/>
      <c r="V126" s="577"/>
      <c r="W126" s="576"/>
      <c r="X126" s="577">
        <v>30</v>
      </c>
      <c r="Y126" s="578"/>
      <c r="Z126" s="579"/>
      <c r="AA126" s="580"/>
      <c r="AB126" s="581"/>
      <c r="AC126" s="582"/>
      <c r="AD126" s="579"/>
      <c r="AE126" s="583"/>
      <c r="AF126" s="584"/>
      <c r="AG126" s="583"/>
      <c r="AH126" s="575"/>
      <c r="AI126" s="583"/>
      <c r="AJ126" s="584"/>
      <c r="AK126" s="576"/>
      <c r="AL126" s="341"/>
      <c r="AM126" s="342"/>
      <c r="AN126" s="351"/>
      <c r="AO126" s="341"/>
      <c r="AP126" s="342"/>
      <c r="AQ126" s="351"/>
      <c r="AR126" s="348"/>
      <c r="AS126" s="349"/>
      <c r="AT126" s="351"/>
      <c r="AU126" s="341"/>
      <c r="AV126" s="342"/>
      <c r="AW126" s="351"/>
      <c r="AX126" s="348"/>
      <c r="AY126" s="349"/>
      <c r="AZ126" s="351"/>
      <c r="BA126" s="341"/>
      <c r="BB126" s="350">
        <v>30</v>
      </c>
      <c r="BC126" s="351"/>
      <c r="BD126" s="348">
        <v>1</v>
      </c>
      <c r="BE126" s="350"/>
      <c r="BF126" s="351"/>
      <c r="BG126" s="341"/>
      <c r="BH126" s="350"/>
      <c r="BI126" s="351"/>
      <c r="BJ126" s="348"/>
      <c r="BK126" s="350"/>
      <c r="BL126" s="351"/>
      <c r="BM126" s="371"/>
      <c r="BN126" s="379"/>
      <c r="BO126" s="380"/>
      <c r="BP126" s="385"/>
      <c r="BQ126" s="329">
        <f t="shared" si="9"/>
        <v>1</v>
      </c>
      <c r="BR126" s="388"/>
      <c r="BS126" s="326">
        <f t="shared" si="13"/>
        <v>0</v>
      </c>
    </row>
    <row r="127" spans="1:71" s="338" customFormat="1" ht="26.25" x14ac:dyDescent="0.3">
      <c r="A127" s="570" t="s">
        <v>147</v>
      </c>
      <c r="B127" s="571"/>
      <c r="C127" s="572" t="s">
        <v>460</v>
      </c>
      <c r="D127" s="573"/>
      <c r="E127" s="573"/>
      <c r="F127" s="573"/>
      <c r="G127" s="573"/>
      <c r="H127" s="573"/>
      <c r="I127" s="573"/>
      <c r="J127" s="573"/>
      <c r="K127" s="573"/>
      <c r="L127" s="573"/>
      <c r="M127" s="573"/>
      <c r="N127" s="573"/>
      <c r="O127" s="573"/>
      <c r="P127" s="573"/>
      <c r="Q127" s="573"/>
      <c r="R127" s="574"/>
      <c r="S127" s="354"/>
      <c r="T127" s="1061"/>
      <c r="U127" s="1062"/>
      <c r="V127" s="1063"/>
      <c r="W127" s="1062"/>
      <c r="X127" s="860"/>
      <c r="Y127" s="582"/>
      <c r="Z127" s="855"/>
      <c r="AA127" s="870"/>
      <c r="AB127" s="581"/>
      <c r="AC127" s="582"/>
      <c r="AD127" s="855"/>
      <c r="AE127" s="778"/>
      <c r="AF127" s="771"/>
      <c r="AG127" s="778"/>
      <c r="AH127" s="581"/>
      <c r="AI127" s="778"/>
      <c r="AJ127" s="771"/>
      <c r="AK127" s="772"/>
      <c r="AL127" s="332"/>
      <c r="AM127" s="331"/>
      <c r="AN127" s="336"/>
      <c r="AO127" s="332"/>
      <c r="AP127" s="331"/>
      <c r="AQ127" s="336"/>
      <c r="AR127" s="333"/>
      <c r="AS127" s="334"/>
      <c r="AT127" s="336"/>
      <c r="AU127" s="332"/>
      <c r="AV127" s="331"/>
      <c r="AW127" s="336"/>
      <c r="AX127" s="333"/>
      <c r="AY127" s="334"/>
      <c r="AZ127" s="336"/>
      <c r="BA127" s="332"/>
      <c r="BB127" s="335"/>
      <c r="BC127" s="336"/>
      <c r="BD127" s="333"/>
      <c r="BE127" s="335"/>
      <c r="BF127" s="336"/>
      <c r="BG127" s="332"/>
      <c r="BH127" s="335"/>
      <c r="BI127" s="336"/>
      <c r="BJ127" s="333"/>
      <c r="BK127" s="335"/>
      <c r="BL127" s="336"/>
      <c r="BM127" s="371"/>
      <c r="BN127" s="379"/>
      <c r="BO127" s="380"/>
      <c r="BP127" s="385"/>
      <c r="BQ127" s="390"/>
      <c r="BR127" s="388"/>
      <c r="BS127" s="326">
        <f t="shared" si="13"/>
        <v>0</v>
      </c>
    </row>
    <row r="128" spans="1:71" s="110" customFormat="1" ht="51" customHeight="1" x14ac:dyDescent="0.3">
      <c r="A128" s="1052" t="s">
        <v>148</v>
      </c>
      <c r="B128" s="934"/>
      <c r="C128" s="1065" t="s">
        <v>231</v>
      </c>
      <c r="D128" s="1066"/>
      <c r="E128" s="1066"/>
      <c r="F128" s="1066"/>
      <c r="G128" s="1066"/>
      <c r="H128" s="1066"/>
      <c r="I128" s="1066"/>
      <c r="J128" s="1066"/>
      <c r="K128" s="1066"/>
      <c r="L128" s="1066"/>
      <c r="M128" s="1066"/>
      <c r="N128" s="1066"/>
      <c r="O128" s="1066"/>
      <c r="P128" s="1066"/>
      <c r="Q128" s="1066"/>
      <c r="R128" s="1067"/>
      <c r="S128" s="125"/>
      <c r="T128" s="594"/>
      <c r="U128" s="595"/>
      <c r="V128" s="594"/>
      <c r="W128" s="595"/>
      <c r="X128" s="594" t="s">
        <v>235</v>
      </c>
      <c r="Y128" s="598"/>
      <c r="Z128" s="599" t="s">
        <v>235</v>
      </c>
      <c r="AA128" s="600"/>
      <c r="AB128" s="601" t="s">
        <v>236</v>
      </c>
      <c r="AC128" s="598"/>
      <c r="AD128" s="599" t="s">
        <v>236</v>
      </c>
      <c r="AE128" s="601"/>
      <c r="AF128" s="596"/>
      <c r="AG128" s="597"/>
      <c r="AH128" s="601"/>
      <c r="AI128" s="597"/>
      <c r="AJ128" s="601"/>
      <c r="AK128" s="595"/>
      <c r="AL128" s="186"/>
      <c r="AM128" s="185" t="s">
        <v>235</v>
      </c>
      <c r="AN128" s="188" t="s">
        <v>236</v>
      </c>
      <c r="AO128" s="189"/>
      <c r="AP128" s="185"/>
      <c r="AQ128" s="187"/>
      <c r="AR128" s="201"/>
      <c r="AS128" s="191"/>
      <c r="AT128" s="188"/>
      <c r="AU128" s="189"/>
      <c r="AV128" s="185"/>
      <c r="AW128" s="188"/>
      <c r="AX128" s="190"/>
      <c r="AY128" s="89"/>
      <c r="AZ128" s="85"/>
      <c r="BA128" s="107"/>
      <c r="BB128" s="85"/>
      <c r="BC128" s="86"/>
      <c r="BD128" s="96"/>
      <c r="BE128" s="85"/>
      <c r="BF128" s="86"/>
      <c r="BG128" s="107"/>
      <c r="BH128" s="85"/>
      <c r="BI128" s="86"/>
      <c r="BJ128" s="88"/>
      <c r="BK128" s="85"/>
      <c r="BL128" s="86"/>
      <c r="BM128" s="104"/>
      <c r="BN128" s="112"/>
      <c r="BO128" s="111"/>
      <c r="BP128" s="113"/>
      <c r="BQ128" s="114"/>
      <c r="BR128" s="516" t="s">
        <v>500</v>
      </c>
      <c r="BS128" s="109" t="e">
        <f t="shared" si="13"/>
        <v>#VALUE!</v>
      </c>
    </row>
    <row r="129" spans="1:71" s="405" customFormat="1" ht="25.5" x14ac:dyDescent="0.3">
      <c r="A129" s="1068" t="s">
        <v>149</v>
      </c>
      <c r="B129" s="1069"/>
      <c r="C129" s="1070" t="s">
        <v>232</v>
      </c>
      <c r="D129" s="1071"/>
      <c r="E129" s="1071"/>
      <c r="F129" s="1071"/>
      <c r="G129" s="1071"/>
      <c r="H129" s="1071"/>
      <c r="I129" s="1071"/>
      <c r="J129" s="1071"/>
      <c r="K129" s="1071"/>
      <c r="L129" s="1071"/>
      <c r="M129" s="1071"/>
      <c r="N129" s="1071"/>
      <c r="O129" s="1071"/>
      <c r="P129" s="1071"/>
      <c r="Q129" s="1071"/>
      <c r="R129" s="1072"/>
      <c r="S129" s="393"/>
      <c r="T129" s="808"/>
      <c r="U129" s="762"/>
      <c r="V129" s="1073"/>
      <c r="W129" s="762"/>
      <c r="X129" s="1073" t="s">
        <v>237</v>
      </c>
      <c r="Y129" s="809"/>
      <c r="Z129" s="810" t="s">
        <v>237</v>
      </c>
      <c r="AA129" s="1074"/>
      <c r="AB129" s="808" t="s">
        <v>238</v>
      </c>
      <c r="AC129" s="809"/>
      <c r="AD129" s="810" t="s">
        <v>239</v>
      </c>
      <c r="AE129" s="759"/>
      <c r="AF129" s="758"/>
      <c r="AG129" s="759"/>
      <c r="AH129" s="808"/>
      <c r="AI129" s="759"/>
      <c r="AJ129" s="758" t="s">
        <v>240</v>
      </c>
      <c r="AK129" s="762"/>
      <c r="AL129" s="396"/>
      <c r="AM129" s="397"/>
      <c r="AN129" s="398"/>
      <c r="AO129" s="396"/>
      <c r="AP129" s="397"/>
      <c r="AQ129" s="398"/>
      <c r="AR129" s="399"/>
      <c r="AS129" s="400"/>
      <c r="AT129" s="398"/>
      <c r="AU129" s="396"/>
      <c r="AV129" s="397"/>
      <c r="AW129" s="398"/>
      <c r="AX129" s="399"/>
      <c r="AY129" s="400"/>
      <c r="AZ129" s="398"/>
      <c r="BA129" s="396"/>
      <c r="BB129" s="401" t="s">
        <v>237</v>
      </c>
      <c r="BC129" s="398" t="s">
        <v>238</v>
      </c>
      <c r="BD129" s="399"/>
      <c r="BE129" s="401"/>
      <c r="BF129" s="398"/>
      <c r="BG129" s="396"/>
      <c r="BH129" s="401"/>
      <c r="BI129" s="398"/>
      <c r="BJ129" s="399"/>
      <c r="BK129" s="401"/>
      <c r="BL129" s="398"/>
      <c r="BM129" s="396"/>
      <c r="BN129" s="401"/>
      <c r="BO129" s="398"/>
      <c r="BP129" s="402"/>
      <c r="BQ129" s="394"/>
      <c r="BR129" s="403"/>
      <c r="BS129" s="404" t="e">
        <f t="shared" si="13"/>
        <v>#VALUE!</v>
      </c>
    </row>
    <row r="130" spans="1:71" s="405" customFormat="1" ht="29.25" customHeight="1" x14ac:dyDescent="0.3">
      <c r="A130" s="1068" t="s">
        <v>150</v>
      </c>
      <c r="B130" s="1069"/>
      <c r="C130" s="1070" t="s">
        <v>416</v>
      </c>
      <c r="D130" s="1071"/>
      <c r="E130" s="1071"/>
      <c r="F130" s="1071"/>
      <c r="G130" s="1071"/>
      <c r="H130" s="1071"/>
      <c r="I130" s="1071"/>
      <c r="J130" s="1071"/>
      <c r="K130" s="1071"/>
      <c r="L130" s="1071"/>
      <c r="M130" s="1071"/>
      <c r="N130" s="1071"/>
      <c r="O130" s="1071"/>
      <c r="P130" s="1071"/>
      <c r="Q130" s="1071"/>
      <c r="R130" s="1072"/>
      <c r="S130" s="406"/>
      <c r="T130" s="1087"/>
      <c r="U130" s="1088"/>
      <c r="V130" s="1087" t="s">
        <v>481</v>
      </c>
      <c r="W130" s="1088"/>
      <c r="X130" s="1087" t="s">
        <v>243</v>
      </c>
      <c r="Y130" s="1089"/>
      <c r="Z130" s="1090" t="s">
        <v>241</v>
      </c>
      <c r="AA130" s="1091"/>
      <c r="AB130" s="1092" t="s">
        <v>242</v>
      </c>
      <c r="AC130" s="1093"/>
      <c r="AD130" s="1094" t="s">
        <v>238</v>
      </c>
      <c r="AE130" s="1085"/>
      <c r="AF130" s="1084" t="s">
        <v>238</v>
      </c>
      <c r="AG130" s="1085"/>
      <c r="AH130" s="1084"/>
      <c r="AI130" s="1085"/>
      <c r="AJ130" s="1084"/>
      <c r="AK130" s="1086"/>
      <c r="AL130" s="408"/>
      <c r="AM130" s="409"/>
      <c r="AN130" s="410"/>
      <c r="AO130" s="408"/>
      <c r="AP130" s="409"/>
      <c r="AQ130" s="410"/>
      <c r="AR130" s="411"/>
      <c r="AS130" s="412"/>
      <c r="AT130" s="410"/>
      <c r="AU130" s="408"/>
      <c r="AV130" s="409"/>
      <c r="AW130" s="410"/>
      <c r="AX130" s="411"/>
      <c r="AY130" s="412"/>
      <c r="AZ130" s="410"/>
      <c r="BA130" s="408"/>
      <c r="BB130" s="413"/>
      <c r="BC130" s="410"/>
      <c r="BD130" s="411"/>
      <c r="BE130" s="413"/>
      <c r="BF130" s="410"/>
      <c r="BG130" s="408"/>
      <c r="BH130" s="413"/>
      <c r="BI130" s="410" t="s">
        <v>239</v>
      </c>
      <c r="BJ130" s="411"/>
      <c r="BK130" s="413" t="s">
        <v>243</v>
      </c>
      <c r="BL130" s="410" t="s">
        <v>235</v>
      </c>
      <c r="BM130" s="408"/>
      <c r="BN130" s="413"/>
      <c r="BO130" s="410"/>
      <c r="BP130" s="402"/>
      <c r="BQ130" s="395"/>
      <c r="BR130" s="403"/>
      <c r="BS130" s="404" t="e">
        <f t="shared" si="13"/>
        <v>#VALUE!</v>
      </c>
    </row>
    <row r="131" spans="1:71" s="426" customFormat="1" ht="26.25" x14ac:dyDescent="0.3">
      <c r="A131" s="1075" t="s">
        <v>472</v>
      </c>
      <c r="B131" s="1076"/>
      <c r="C131" s="1077" t="s">
        <v>461</v>
      </c>
      <c r="D131" s="1078"/>
      <c r="E131" s="1078"/>
      <c r="F131" s="1078"/>
      <c r="G131" s="1078"/>
      <c r="H131" s="1078"/>
      <c r="I131" s="1078"/>
      <c r="J131" s="1078"/>
      <c r="K131" s="1078"/>
      <c r="L131" s="1078"/>
      <c r="M131" s="1078"/>
      <c r="N131" s="1078"/>
      <c r="O131" s="1078"/>
      <c r="P131" s="1078"/>
      <c r="Q131" s="1078"/>
      <c r="R131" s="1079"/>
      <c r="S131" s="414"/>
      <c r="T131" s="785"/>
      <c r="U131" s="788"/>
      <c r="V131" s="1080"/>
      <c r="W131" s="788"/>
      <c r="X131" s="1080"/>
      <c r="Y131" s="1081"/>
      <c r="Z131" s="1082"/>
      <c r="AA131" s="1083"/>
      <c r="AB131" s="785"/>
      <c r="AC131" s="1081"/>
      <c r="AD131" s="1082"/>
      <c r="AE131" s="786"/>
      <c r="AF131" s="787"/>
      <c r="AG131" s="786"/>
      <c r="AH131" s="785"/>
      <c r="AI131" s="786"/>
      <c r="AJ131" s="787"/>
      <c r="AK131" s="788"/>
      <c r="AL131" s="415"/>
      <c r="AM131" s="416"/>
      <c r="AN131" s="417"/>
      <c r="AO131" s="415"/>
      <c r="AP131" s="416"/>
      <c r="AQ131" s="417"/>
      <c r="AR131" s="418"/>
      <c r="AS131" s="419"/>
      <c r="AT131" s="417"/>
      <c r="AU131" s="415"/>
      <c r="AV131" s="416"/>
      <c r="AW131" s="417"/>
      <c r="AX131" s="418"/>
      <c r="AY131" s="419"/>
      <c r="AZ131" s="417"/>
      <c r="BA131" s="415"/>
      <c r="BB131" s="420"/>
      <c r="BC131" s="417"/>
      <c r="BD131" s="418"/>
      <c r="BE131" s="420"/>
      <c r="BF131" s="417"/>
      <c r="BG131" s="415"/>
      <c r="BH131" s="420"/>
      <c r="BI131" s="417"/>
      <c r="BJ131" s="418"/>
      <c r="BK131" s="420"/>
      <c r="BL131" s="417"/>
      <c r="BM131" s="421"/>
      <c r="BN131" s="422"/>
      <c r="BO131" s="423"/>
      <c r="BP131" s="424"/>
      <c r="BQ131" s="425"/>
      <c r="BR131" s="403"/>
      <c r="BS131" s="404">
        <f t="shared" si="13"/>
        <v>0</v>
      </c>
    </row>
    <row r="132" spans="1:71" ht="24.75" customHeight="1" x14ac:dyDescent="0.3">
      <c r="A132" s="789" t="s">
        <v>151</v>
      </c>
      <c r="B132" s="790"/>
      <c r="C132" s="791" t="s">
        <v>485</v>
      </c>
      <c r="D132" s="792"/>
      <c r="E132" s="792"/>
      <c r="F132" s="792"/>
      <c r="G132" s="792"/>
      <c r="H132" s="792"/>
      <c r="I132" s="792"/>
      <c r="J132" s="792"/>
      <c r="K132" s="792"/>
      <c r="L132" s="792"/>
      <c r="M132" s="792"/>
      <c r="N132" s="792"/>
      <c r="O132" s="792"/>
      <c r="P132" s="792"/>
      <c r="Q132" s="792"/>
      <c r="R132" s="793"/>
      <c r="S132" s="123"/>
      <c r="T132" s="766"/>
      <c r="U132" s="794"/>
      <c r="V132" s="795" t="s">
        <v>413</v>
      </c>
      <c r="W132" s="794"/>
      <c r="X132" s="795" t="s">
        <v>243</v>
      </c>
      <c r="Y132" s="767"/>
      <c r="Z132" s="768" t="s">
        <v>417</v>
      </c>
      <c r="AA132" s="796"/>
      <c r="AB132" s="766" t="s">
        <v>418</v>
      </c>
      <c r="AC132" s="767"/>
      <c r="AD132" s="768" t="s">
        <v>236</v>
      </c>
      <c r="AE132" s="769"/>
      <c r="AF132" s="770" t="s">
        <v>236</v>
      </c>
      <c r="AG132" s="769"/>
      <c r="AH132" s="766" t="s">
        <v>236</v>
      </c>
      <c r="AI132" s="769"/>
      <c r="AJ132" s="770"/>
      <c r="AK132" s="794"/>
      <c r="AL132" s="203"/>
      <c r="AM132" s="204"/>
      <c r="AN132" s="205"/>
      <c r="AO132" s="203"/>
      <c r="AP132" s="204"/>
      <c r="AQ132" s="205"/>
      <c r="AR132" s="206"/>
      <c r="AS132" s="207"/>
      <c r="AT132" s="205"/>
      <c r="AU132" s="203"/>
      <c r="AV132" s="204"/>
      <c r="AW132" s="205" t="s">
        <v>240</v>
      </c>
      <c r="AX132" s="206"/>
      <c r="AY132" s="55" t="s">
        <v>243</v>
      </c>
      <c r="AZ132" s="53" t="s">
        <v>235</v>
      </c>
      <c r="BA132" s="52"/>
      <c r="BB132" s="62"/>
      <c r="BC132" s="53"/>
      <c r="BD132" s="54"/>
      <c r="BE132" s="62"/>
      <c r="BF132" s="53"/>
      <c r="BG132" s="52"/>
      <c r="BH132" s="62"/>
      <c r="BI132" s="53"/>
      <c r="BJ132" s="54"/>
      <c r="BK132" s="62"/>
      <c r="BL132" s="53"/>
      <c r="BM132" s="64"/>
      <c r="BN132" s="61"/>
      <c r="BO132" s="82"/>
      <c r="BP132" s="56"/>
      <c r="BQ132" s="66"/>
      <c r="BR132" s="517" t="s">
        <v>518</v>
      </c>
      <c r="BS132" s="9" t="e">
        <f t="shared" si="13"/>
        <v>#VALUE!</v>
      </c>
    </row>
    <row r="133" spans="1:71" ht="24" customHeight="1" x14ac:dyDescent="0.3">
      <c r="A133" s="811" t="s">
        <v>152</v>
      </c>
      <c r="B133" s="812"/>
      <c r="C133" s="813" t="s">
        <v>486</v>
      </c>
      <c r="D133" s="814"/>
      <c r="E133" s="814"/>
      <c r="F133" s="814"/>
      <c r="G133" s="814"/>
      <c r="H133" s="814"/>
      <c r="I133" s="814"/>
      <c r="J133" s="814"/>
      <c r="K133" s="814"/>
      <c r="L133" s="814"/>
      <c r="M133" s="814"/>
      <c r="N133" s="814"/>
      <c r="O133" s="814"/>
      <c r="P133" s="814"/>
      <c r="Q133" s="814"/>
      <c r="R133" s="814"/>
      <c r="S133" s="124"/>
      <c r="T133" s="795"/>
      <c r="U133" s="794"/>
      <c r="V133" s="795" t="s">
        <v>413</v>
      </c>
      <c r="W133" s="794"/>
      <c r="X133" s="795" t="s">
        <v>243</v>
      </c>
      <c r="Y133" s="767"/>
      <c r="Z133" s="768" t="s">
        <v>241</v>
      </c>
      <c r="AA133" s="796"/>
      <c r="AB133" s="766" t="s">
        <v>242</v>
      </c>
      <c r="AC133" s="767"/>
      <c r="AD133" s="768" t="s">
        <v>238</v>
      </c>
      <c r="AE133" s="769"/>
      <c r="AF133" s="770" t="s">
        <v>236</v>
      </c>
      <c r="AG133" s="766"/>
      <c r="AH133" s="770" t="s">
        <v>236</v>
      </c>
      <c r="AI133" s="769"/>
      <c r="AJ133" s="770"/>
      <c r="AK133" s="794"/>
      <c r="AL133" s="203"/>
      <c r="AM133" s="204"/>
      <c r="AN133" s="205"/>
      <c r="AO133" s="203"/>
      <c r="AP133" s="204"/>
      <c r="AQ133" s="205"/>
      <c r="AR133" s="206"/>
      <c r="AS133" s="207"/>
      <c r="AT133" s="205"/>
      <c r="AU133" s="203"/>
      <c r="AV133" s="204"/>
      <c r="AW133" s="205" t="s">
        <v>236</v>
      </c>
      <c r="AX133" s="206"/>
      <c r="AY133" s="55" t="s">
        <v>243</v>
      </c>
      <c r="AZ133" s="53" t="s">
        <v>418</v>
      </c>
      <c r="BA133" s="52"/>
      <c r="BB133" s="62"/>
      <c r="BC133" s="53"/>
      <c r="BD133" s="54"/>
      <c r="BE133" s="62"/>
      <c r="BF133" s="53"/>
      <c r="BG133" s="52"/>
      <c r="BH133" s="62"/>
      <c r="BI133" s="53"/>
      <c r="BJ133" s="54"/>
      <c r="BK133" s="62"/>
      <c r="BL133" s="53"/>
      <c r="BM133" s="52"/>
      <c r="BN133" s="62"/>
      <c r="BO133" s="53"/>
      <c r="BP133" s="83"/>
      <c r="BQ133" s="81"/>
      <c r="BR133" s="517" t="s">
        <v>519</v>
      </c>
      <c r="BS133" s="9" t="e">
        <f>Z133*0.22</f>
        <v>#VALUE!</v>
      </c>
    </row>
    <row r="134" spans="1:71" s="405" customFormat="1" ht="24.75" customHeight="1" x14ac:dyDescent="0.3">
      <c r="A134" s="1068" t="s">
        <v>153</v>
      </c>
      <c r="B134" s="1069"/>
      <c r="C134" s="779" t="s">
        <v>419</v>
      </c>
      <c r="D134" s="780"/>
      <c r="E134" s="780"/>
      <c r="F134" s="780"/>
      <c r="G134" s="780"/>
      <c r="H134" s="780"/>
      <c r="I134" s="780"/>
      <c r="J134" s="780"/>
      <c r="K134" s="780"/>
      <c r="L134" s="780"/>
      <c r="M134" s="780"/>
      <c r="N134" s="780"/>
      <c r="O134" s="780"/>
      <c r="P134" s="780"/>
      <c r="Q134" s="780"/>
      <c r="R134" s="781"/>
      <c r="S134" s="427"/>
      <c r="T134" s="804"/>
      <c r="U134" s="805"/>
      <c r="V134" s="799" t="s">
        <v>482</v>
      </c>
      <c r="W134" s="800"/>
      <c r="X134" s="656" t="s">
        <v>243</v>
      </c>
      <c r="Y134" s="801"/>
      <c r="Z134" s="806" t="s">
        <v>244</v>
      </c>
      <c r="AA134" s="807"/>
      <c r="AB134" s="808" t="s">
        <v>238</v>
      </c>
      <c r="AC134" s="809"/>
      <c r="AD134" s="810" t="s">
        <v>236</v>
      </c>
      <c r="AE134" s="759"/>
      <c r="AF134" s="758"/>
      <c r="AG134" s="759"/>
      <c r="AH134" s="758" t="s">
        <v>236</v>
      </c>
      <c r="AI134" s="759"/>
      <c r="AJ134" s="758"/>
      <c r="AK134" s="762"/>
      <c r="AL134" s="428"/>
      <c r="AM134" s="429"/>
      <c r="AN134" s="430"/>
      <c r="AO134" s="431"/>
      <c r="AP134" s="429"/>
      <c r="AQ134" s="430"/>
      <c r="AR134" s="432"/>
      <c r="AS134" s="433"/>
      <c r="AT134" s="430"/>
      <c r="AU134" s="431"/>
      <c r="AV134" s="429"/>
      <c r="AW134" s="430"/>
      <c r="AX134" s="432"/>
      <c r="AY134" s="433"/>
      <c r="AZ134" s="430"/>
      <c r="BA134" s="431"/>
      <c r="BB134" s="434"/>
      <c r="BC134" s="430" t="s">
        <v>240</v>
      </c>
      <c r="BD134" s="432"/>
      <c r="BE134" s="434" t="s">
        <v>243</v>
      </c>
      <c r="BF134" s="430" t="s">
        <v>239</v>
      </c>
      <c r="BG134" s="431"/>
      <c r="BH134" s="434"/>
      <c r="BI134" s="430"/>
      <c r="BJ134" s="432"/>
      <c r="BK134" s="401"/>
      <c r="BL134" s="398"/>
      <c r="BM134" s="396"/>
      <c r="BN134" s="401"/>
      <c r="BO134" s="398"/>
      <c r="BP134" s="402"/>
      <c r="BQ134" s="395"/>
      <c r="BR134" s="403"/>
      <c r="BS134" s="404" t="e">
        <f t="shared" si="13"/>
        <v>#VALUE!</v>
      </c>
    </row>
    <row r="135" spans="1:71" s="405" customFormat="1" ht="26.25" customHeight="1" x14ac:dyDescent="0.3">
      <c r="A135" s="1068" t="s">
        <v>415</v>
      </c>
      <c r="B135" s="1069"/>
      <c r="C135" s="1106" t="s">
        <v>233</v>
      </c>
      <c r="D135" s="1107"/>
      <c r="E135" s="1107"/>
      <c r="F135" s="1107"/>
      <c r="G135" s="1107"/>
      <c r="H135" s="1107"/>
      <c r="I135" s="1107"/>
      <c r="J135" s="1107"/>
      <c r="K135" s="1107"/>
      <c r="L135" s="1107"/>
      <c r="M135" s="1107"/>
      <c r="N135" s="1107"/>
      <c r="O135" s="1107"/>
      <c r="P135" s="1107"/>
      <c r="Q135" s="1107"/>
      <c r="R135" s="1108"/>
      <c r="S135" s="435"/>
      <c r="T135" s="1109"/>
      <c r="U135" s="1086"/>
      <c r="V135" s="1110" t="s">
        <v>239</v>
      </c>
      <c r="W135" s="1086"/>
      <c r="X135" s="1110" t="s">
        <v>245</v>
      </c>
      <c r="Y135" s="1093"/>
      <c r="Z135" s="1094" t="s">
        <v>237</v>
      </c>
      <c r="AA135" s="1111"/>
      <c r="AB135" s="1109" t="s">
        <v>238</v>
      </c>
      <c r="AC135" s="1093"/>
      <c r="AD135" s="1094" t="s">
        <v>236</v>
      </c>
      <c r="AE135" s="1085"/>
      <c r="AF135" s="1084"/>
      <c r="AG135" s="1085"/>
      <c r="AH135" s="1109" t="s">
        <v>236</v>
      </c>
      <c r="AI135" s="1085"/>
      <c r="AJ135" s="1084"/>
      <c r="AK135" s="1086"/>
      <c r="AL135" s="408"/>
      <c r="AM135" s="409"/>
      <c r="AN135" s="410"/>
      <c r="AO135" s="408"/>
      <c r="AP135" s="409"/>
      <c r="AQ135" s="410"/>
      <c r="AR135" s="411"/>
      <c r="AS135" s="412"/>
      <c r="AT135" s="410"/>
      <c r="AU135" s="408"/>
      <c r="AV135" s="409"/>
      <c r="AW135" s="410"/>
      <c r="AX135" s="411"/>
      <c r="AY135" s="412"/>
      <c r="AZ135" s="410" t="s">
        <v>240</v>
      </c>
      <c r="BA135" s="408"/>
      <c r="BB135" s="413" t="s">
        <v>245</v>
      </c>
      <c r="BC135" s="410" t="s">
        <v>239</v>
      </c>
      <c r="BD135" s="411"/>
      <c r="BE135" s="413"/>
      <c r="BF135" s="410"/>
      <c r="BG135" s="408"/>
      <c r="BH135" s="413"/>
      <c r="BI135" s="410"/>
      <c r="BJ135" s="411"/>
      <c r="BK135" s="413"/>
      <c r="BL135" s="410"/>
      <c r="BM135" s="408"/>
      <c r="BN135" s="413"/>
      <c r="BO135" s="410"/>
      <c r="BP135" s="437"/>
      <c r="BQ135" s="436"/>
      <c r="BR135" s="438"/>
      <c r="BS135" s="404" t="e">
        <f>Z135*0.22</f>
        <v>#VALUE!</v>
      </c>
    </row>
    <row r="136" spans="1:71" s="405" customFormat="1" ht="46.5" customHeight="1" x14ac:dyDescent="0.3">
      <c r="A136" s="1068" t="s">
        <v>473</v>
      </c>
      <c r="B136" s="1069"/>
      <c r="C136" s="782" t="s">
        <v>420</v>
      </c>
      <c r="D136" s="783"/>
      <c r="E136" s="783"/>
      <c r="F136" s="783"/>
      <c r="G136" s="783"/>
      <c r="H136" s="783"/>
      <c r="I136" s="783"/>
      <c r="J136" s="783"/>
      <c r="K136" s="783"/>
      <c r="L136" s="783"/>
      <c r="M136" s="783"/>
      <c r="N136" s="783"/>
      <c r="O136" s="783"/>
      <c r="P136" s="783"/>
      <c r="Q136" s="783"/>
      <c r="R136" s="784"/>
      <c r="S136" s="439"/>
      <c r="T136" s="797"/>
      <c r="U136" s="798"/>
      <c r="V136" s="797" t="s">
        <v>238</v>
      </c>
      <c r="W136" s="798"/>
      <c r="X136" s="802" t="s">
        <v>421</v>
      </c>
      <c r="Y136" s="803"/>
      <c r="Z136" s="1112" t="s">
        <v>244</v>
      </c>
      <c r="AA136" s="1113"/>
      <c r="AB136" s="1114" t="s">
        <v>238</v>
      </c>
      <c r="AC136" s="1089"/>
      <c r="AD136" s="1090" t="s">
        <v>236</v>
      </c>
      <c r="AE136" s="761"/>
      <c r="AF136" s="760" t="s">
        <v>236</v>
      </c>
      <c r="AG136" s="761"/>
      <c r="AH136" s="760"/>
      <c r="AI136" s="761"/>
      <c r="AJ136" s="760"/>
      <c r="AK136" s="1088"/>
      <c r="AL136" s="440"/>
      <c r="AM136" s="441"/>
      <c r="AN136" s="442"/>
      <c r="AO136" s="440"/>
      <c r="AP136" s="441"/>
      <c r="AQ136" s="442"/>
      <c r="AR136" s="443"/>
      <c r="AS136" s="444"/>
      <c r="AT136" s="442"/>
      <c r="AU136" s="440"/>
      <c r="AV136" s="441"/>
      <c r="AW136" s="442"/>
      <c r="AX136" s="443"/>
      <c r="AY136" s="444"/>
      <c r="AZ136" s="442"/>
      <c r="BA136" s="440"/>
      <c r="BB136" s="445"/>
      <c r="BC136" s="442"/>
      <c r="BD136" s="443"/>
      <c r="BE136" s="445"/>
      <c r="BF136" s="442" t="s">
        <v>240</v>
      </c>
      <c r="BG136" s="440"/>
      <c r="BH136" s="445" t="s">
        <v>421</v>
      </c>
      <c r="BI136" s="442" t="s">
        <v>239</v>
      </c>
      <c r="BJ136" s="443"/>
      <c r="BK136" s="445"/>
      <c r="BL136" s="442"/>
      <c r="BM136" s="431"/>
      <c r="BN136" s="434"/>
      <c r="BO136" s="430"/>
      <c r="BP136" s="446"/>
      <c r="BQ136" s="407"/>
      <c r="BR136" s="447"/>
      <c r="BS136" s="404" t="e">
        <f t="shared" si="13"/>
        <v>#VALUE!</v>
      </c>
    </row>
    <row r="137" spans="1:71" s="405" customFormat="1" ht="29.25" customHeight="1" thickBot="1" x14ac:dyDescent="0.4">
      <c r="A137" s="1139" t="s">
        <v>474</v>
      </c>
      <c r="B137" s="1140"/>
      <c r="C137" s="1095" t="s">
        <v>234</v>
      </c>
      <c r="D137" s="1096"/>
      <c r="E137" s="1096"/>
      <c r="F137" s="1096"/>
      <c r="G137" s="1096"/>
      <c r="H137" s="1096"/>
      <c r="I137" s="1096"/>
      <c r="J137" s="1096"/>
      <c r="K137" s="1096"/>
      <c r="L137" s="1096"/>
      <c r="M137" s="1096"/>
      <c r="N137" s="1096"/>
      <c r="O137" s="1096"/>
      <c r="P137" s="1096"/>
      <c r="Q137" s="1096"/>
      <c r="R137" s="1097"/>
      <c r="S137" s="448"/>
      <c r="T137" s="1098"/>
      <c r="U137" s="1099"/>
      <c r="V137" s="1100"/>
      <c r="W137" s="1099"/>
      <c r="X137" s="1100" t="s">
        <v>242</v>
      </c>
      <c r="Y137" s="1101"/>
      <c r="Z137" s="1102" t="s">
        <v>242</v>
      </c>
      <c r="AA137" s="1103"/>
      <c r="AB137" s="1098" t="s">
        <v>242</v>
      </c>
      <c r="AC137" s="1101"/>
      <c r="AD137" s="1102" t="s">
        <v>242</v>
      </c>
      <c r="AE137" s="1104"/>
      <c r="AF137" s="1105"/>
      <c r="AG137" s="1104"/>
      <c r="AH137" s="1098"/>
      <c r="AI137" s="1104"/>
      <c r="AJ137" s="1105"/>
      <c r="AK137" s="1099"/>
      <c r="AL137" s="450"/>
      <c r="AM137" s="451"/>
      <c r="AN137" s="452"/>
      <c r="AO137" s="450"/>
      <c r="AP137" s="451"/>
      <c r="AQ137" s="452"/>
      <c r="AR137" s="453"/>
      <c r="AS137" s="454"/>
      <c r="AT137" s="452"/>
      <c r="AU137" s="450"/>
      <c r="AV137" s="451"/>
      <c r="AW137" s="452"/>
      <c r="AX137" s="453"/>
      <c r="AY137" s="454"/>
      <c r="AZ137" s="452"/>
      <c r="BA137" s="450"/>
      <c r="BB137" s="455"/>
      <c r="BC137" s="452"/>
      <c r="BD137" s="453"/>
      <c r="BE137" s="455"/>
      <c r="BF137" s="452"/>
      <c r="BG137" s="450"/>
      <c r="BH137" s="455"/>
      <c r="BI137" s="452"/>
      <c r="BJ137" s="453"/>
      <c r="BK137" s="455"/>
      <c r="BL137" s="452"/>
      <c r="BM137" s="450"/>
      <c r="BN137" s="455" t="s">
        <v>242</v>
      </c>
      <c r="BO137" s="452" t="s">
        <v>242</v>
      </c>
      <c r="BP137" s="456"/>
      <c r="BQ137" s="449"/>
      <c r="BR137" s="457"/>
      <c r="BS137" s="404" t="e">
        <f t="shared" si="13"/>
        <v>#VALUE!</v>
      </c>
    </row>
    <row r="138" spans="1:71" ht="27" thickTop="1" thickBot="1" x14ac:dyDescent="0.4">
      <c r="A138" s="458"/>
      <c r="B138" s="458"/>
      <c r="C138" s="459"/>
      <c r="D138" s="459"/>
      <c r="E138" s="459"/>
      <c r="F138" s="459"/>
      <c r="G138" s="459"/>
      <c r="H138" s="459"/>
      <c r="I138" s="459"/>
      <c r="J138" s="459"/>
      <c r="K138" s="459"/>
      <c r="L138" s="459"/>
      <c r="M138" s="459"/>
      <c r="N138" s="459"/>
      <c r="O138" s="459"/>
      <c r="P138" s="459"/>
      <c r="Q138" s="459"/>
      <c r="R138" s="459"/>
      <c r="S138" s="459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6"/>
      <c r="BR138" s="460"/>
      <c r="BS138" s="9"/>
    </row>
    <row r="139" spans="1:71" ht="29.25" customHeight="1" thickTop="1" x14ac:dyDescent="0.3">
      <c r="A139" s="706" t="s">
        <v>176</v>
      </c>
      <c r="B139" s="707"/>
      <c r="C139" s="707"/>
      <c r="D139" s="707"/>
      <c r="E139" s="707"/>
      <c r="F139" s="707"/>
      <c r="G139" s="707"/>
      <c r="H139" s="707"/>
      <c r="I139" s="707"/>
      <c r="J139" s="707"/>
      <c r="K139" s="707"/>
      <c r="L139" s="707"/>
      <c r="M139" s="707"/>
      <c r="N139" s="707"/>
      <c r="O139" s="707"/>
      <c r="P139" s="707"/>
      <c r="Q139" s="707"/>
      <c r="R139" s="707"/>
      <c r="S139" s="707"/>
      <c r="T139" s="708"/>
      <c r="U139" s="708"/>
      <c r="V139" s="708"/>
      <c r="W139" s="709"/>
      <c r="X139" s="1133">
        <f>X33+X65</f>
        <v>7204</v>
      </c>
      <c r="Y139" s="1134"/>
      <c r="Z139" s="1135">
        <f>Z33+Z65</f>
        <v>4014</v>
      </c>
      <c r="AA139" s="1136"/>
      <c r="AB139" s="1137">
        <f>AB33+AB65</f>
        <v>936</v>
      </c>
      <c r="AC139" s="1128"/>
      <c r="AD139" s="1138">
        <f>AD33+AD65</f>
        <v>470</v>
      </c>
      <c r="AE139" s="1128"/>
      <c r="AF139" s="1127">
        <f>AF33+AF65</f>
        <v>62</v>
      </c>
      <c r="AG139" s="1128"/>
      <c r="AH139" s="1127">
        <f>AH33+AH65</f>
        <v>378</v>
      </c>
      <c r="AI139" s="1128"/>
      <c r="AJ139" s="1127">
        <f>AJ33+AJ65</f>
        <v>26</v>
      </c>
      <c r="AK139" s="1129"/>
      <c r="AL139" s="461">
        <f t="shared" ref="AL139:BQ139" si="17">AL33+AL65</f>
        <v>40</v>
      </c>
      <c r="AM139" s="462">
        <f t="shared" si="17"/>
        <v>540</v>
      </c>
      <c r="AN139" s="463">
        <f t="shared" si="17"/>
        <v>76</v>
      </c>
      <c r="AO139" s="464">
        <f t="shared" si="17"/>
        <v>15</v>
      </c>
      <c r="AP139" s="462">
        <f t="shared" si="17"/>
        <v>828</v>
      </c>
      <c r="AQ139" s="463">
        <f t="shared" si="17"/>
        <v>78</v>
      </c>
      <c r="AR139" s="465">
        <f t="shared" si="17"/>
        <v>23</v>
      </c>
      <c r="AS139" s="466">
        <f t="shared" si="17"/>
        <v>678</v>
      </c>
      <c r="AT139" s="463">
        <f t="shared" si="17"/>
        <v>108</v>
      </c>
      <c r="AU139" s="464">
        <f t="shared" si="17"/>
        <v>19</v>
      </c>
      <c r="AV139" s="462">
        <f t="shared" si="17"/>
        <v>1044</v>
      </c>
      <c r="AW139" s="467">
        <f t="shared" si="17"/>
        <v>108</v>
      </c>
      <c r="AX139" s="465">
        <f t="shared" si="17"/>
        <v>29</v>
      </c>
      <c r="AY139" s="463">
        <f t="shared" si="17"/>
        <v>540</v>
      </c>
      <c r="AZ139" s="468">
        <f t="shared" si="17"/>
        <v>72</v>
      </c>
      <c r="BA139" s="464">
        <f t="shared" si="17"/>
        <v>15</v>
      </c>
      <c r="BB139" s="463">
        <f t="shared" si="17"/>
        <v>708</v>
      </c>
      <c r="BC139" s="468">
        <f t="shared" si="17"/>
        <v>104</v>
      </c>
      <c r="BD139" s="465">
        <f t="shared" si="17"/>
        <v>20</v>
      </c>
      <c r="BE139" s="463">
        <f t="shared" si="17"/>
        <v>570</v>
      </c>
      <c r="BF139" s="468">
        <f t="shared" si="17"/>
        <v>76</v>
      </c>
      <c r="BG139" s="464">
        <f t="shared" si="17"/>
        <v>16</v>
      </c>
      <c r="BH139" s="463">
        <f t="shared" si="17"/>
        <v>642</v>
      </c>
      <c r="BI139" s="467">
        <f t="shared" si="17"/>
        <v>78</v>
      </c>
      <c r="BJ139" s="463">
        <f t="shared" si="17"/>
        <v>18</v>
      </c>
      <c r="BK139" s="469">
        <f t="shared" si="17"/>
        <v>774</v>
      </c>
      <c r="BL139" s="467">
        <f t="shared" si="17"/>
        <v>118</v>
      </c>
      <c r="BM139" s="461">
        <f t="shared" si="17"/>
        <v>22</v>
      </c>
      <c r="BN139" s="462">
        <f t="shared" si="17"/>
        <v>880</v>
      </c>
      <c r="BO139" s="463">
        <f t="shared" si="17"/>
        <v>78</v>
      </c>
      <c r="BP139" s="465">
        <f t="shared" si="17"/>
        <v>27</v>
      </c>
      <c r="BQ139" s="470">
        <f t="shared" si="17"/>
        <v>204</v>
      </c>
      <c r="BR139" s="471"/>
      <c r="BS139" s="9">
        <f t="shared" si="13"/>
        <v>883.08</v>
      </c>
    </row>
    <row r="140" spans="1:71" ht="27.75" customHeight="1" x14ac:dyDescent="0.3">
      <c r="A140" s="710" t="s">
        <v>177</v>
      </c>
      <c r="B140" s="711"/>
      <c r="C140" s="711"/>
      <c r="D140" s="711"/>
      <c r="E140" s="711"/>
      <c r="F140" s="711"/>
      <c r="G140" s="711"/>
      <c r="H140" s="711"/>
      <c r="I140" s="711"/>
      <c r="J140" s="711"/>
      <c r="K140" s="711"/>
      <c r="L140" s="711"/>
      <c r="M140" s="711"/>
      <c r="N140" s="711"/>
      <c r="O140" s="711"/>
      <c r="P140" s="711"/>
      <c r="Q140" s="711"/>
      <c r="R140" s="711"/>
      <c r="S140" s="711"/>
      <c r="T140" s="712"/>
      <c r="U140" s="712"/>
      <c r="V140" s="712"/>
      <c r="W140" s="713"/>
      <c r="X140" s="1130">
        <f>AM139+AP139+AS139+AV139+AY139+BB139+BE139+BH139+BK139+BN139</f>
        <v>7204</v>
      </c>
      <c r="Y140" s="1131"/>
      <c r="Z140" s="768"/>
      <c r="AA140" s="796"/>
      <c r="AB140" s="1132">
        <f>AD139+AF139+AH139+AJ139</f>
        <v>936</v>
      </c>
      <c r="AC140" s="1131"/>
      <c r="AD140" s="768"/>
      <c r="AE140" s="769"/>
      <c r="AF140" s="770"/>
      <c r="AG140" s="769"/>
      <c r="AH140" s="766"/>
      <c r="AI140" s="769"/>
      <c r="AJ140" s="770"/>
      <c r="AK140" s="794"/>
      <c r="AL140" s="473"/>
      <c r="AM140" s="474"/>
      <c r="AN140" s="475">
        <f>AN139/AM31</f>
        <v>38</v>
      </c>
      <c r="AO140" s="476"/>
      <c r="AP140" s="474"/>
      <c r="AQ140" s="475">
        <f>AQ139/AP31</f>
        <v>39</v>
      </c>
      <c r="AR140" s="477">
        <f>AR139+AO139</f>
        <v>38</v>
      </c>
      <c r="AS140" s="478"/>
      <c r="AT140" s="475">
        <f>AT139/AS31</f>
        <v>36</v>
      </c>
      <c r="AU140" s="476"/>
      <c r="AV140" s="474"/>
      <c r="AW140" s="475">
        <f>AW139/AV31</f>
        <v>36</v>
      </c>
      <c r="AX140" s="477">
        <f>AU139+AX139</f>
        <v>48</v>
      </c>
      <c r="AY140" s="478"/>
      <c r="AZ140" s="475">
        <f>AZ139/AY31</f>
        <v>36</v>
      </c>
      <c r="BA140" s="476"/>
      <c r="BB140" s="479"/>
      <c r="BC140" s="475">
        <f>BC139/BB31</f>
        <v>34.666666666666664</v>
      </c>
      <c r="BD140" s="477">
        <f>BD139+BA139</f>
        <v>35</v>
      </c>
      <c r="BE140" s="479"/>
      <c r="BF140" s="475">
        <f>BF139/BE31</f>
        <v>38</v>
      </c>
      <c r="BG140" s="476"/>
      <c r="BH140" s="479"/>
      <c r="BI140" s="475">
        <f>BI139/BH31</f>
        <v>39</v>
      </c>
      <c r="BJ140" s="480">
        <f>BJ139+BG139+O148+AK148</f>
        <v>40</v>
      </c>
      <c r="BK140" s="479"/>
      <c r="BL140" s="475">
        <f>BL139/BK31</f>
        <v>39.333333333333336</v>
      </c>
      <c r="BM140" s="476"/>
      <c r="BN140" s="481"/>
      <c r="BO140" s="482">
        <f>BO139/BN31</f>
        <v>39</v>
      </c>
      <c r="BP140" s="483">
        <f>BP139+BM139+AK149+AK150+AX148</f>
        <v>79</v>
      </c>
      <c r="BQ140" s="472">
        <f>BQ139+O148+AK148+AK149+AK150+AX148</f>
        <v>240</v>
      </c>
      <c r="BR140" s="484"/>
      <c r="BS140" s="9">
        <f t="shared" si="13"/>
        <v>0</v>
      </c>
    </row>
    <row r="141" spans="1:71" ht="29.25" customHeight="1" x14ac:dyDescent="0.3">
      <c r="A141" s="710" t="s">
        <v>178</v>
      </c>
      <c r="B141" s="711"/>
      <c r="C141" s="711"/>
      <c r="D141" s="711"/>
      <c r="E141" s="711"/>
      <c r="F141" s="711"/>
      <c r="G141" s="711"/>
      <c r="H141" s="711"/>
      <c r="I141" s="711"/>
      <c r="J141" s="711"/>
      <c r="K141" s="711"/>
      <c r="L141" s="711"/>
      <c r="M141" s="711"/>
      <c r="N141" s="711"/>
      <c r="O141" s="711"/>
      <c r="P141" s="711"/>
      <c r="Q141" s="711"/>
      <c r="R141" s="711"/>
      <c r="S141" s="711"/>
      <c r="T141" s="712"/>
      <c r="U141" s="712"/>
      <c r="V141" s="712"/>
      <c r="W141" s="713"/>
      <c r="X141" s="1115">
        <f>SUM(AM141:BP141)</f>
        <v>2</v>
      </c>
      <c r="Y141" s="1116"/>
      <c r="Z141" s="1117"/>
      <c r="AA141" s="1118"/>
      <c r="AB141" s="1119">
        <f>AL139+AN139+AQ139+AT139+AW139+AZ139+BC139+BF139+BI139+BL139+BO139</f>
        <v>936</v>
      </c>
      <c r="AC141" s="1120"/>
      <c r="AD141" s="1117"/>
      <c r="AE141" s="1121"/>
      <c r="AF141" s="1122"/>
      <c r="AG141" s="1121"/>
      <c r="AH141" s="1162"/>
      <c r="AI141" s="1121"/>
      <c r="AJ141" s="1122"/>
      <c r="AK141" s="1163"/>
      <c r="AL141" s="485"/>
      <c r="AM141" s="729">
        <f>COUNTIF(AM33:AM117,40)+COUNTIF(AM33:AM117,60)</f>
        <v>0</v>
      </c>
      <c r="AN141" s="730"/>
      <c r="AO141" s="732"/>
      <c r="AP141" s="729">
        <f>COUNTIF(AP33:AP117,40)+COUNTIF(AP33:AP117,60)</f>
        <v>0</v>
      </c>
      <c r="AQ141" s="730"/>
      <c r="AR141" s="731"/>
      <c r="AS141" s="730">
        <f>COUNTIF(AS33:AS117,40)+COUNTIF(AS33:AS117,60)</f>
        <v>0</v>
      </c>
      <c r="AT141" s="730"/>
      <c r="AU141" s="732"/>
      <c r="AV141" s="729">
        <f>COUNTIF(AV33:AV117,40)+COUNTIF(AV33:AV117,60)</f>
        <v>0</v>
      </c>
      <c r="AW141" s="730"/>
      <c r="AX141" s="731"/>
      <c r="AY141" s="730">
        <f>COUNTIF(AY33:AY117,40)+COUNTIF(AY33:AY117,60)</f>
        <v>0</v>
      </c>
      <c r="AZ141" s="730"/>
      <c r="BA141" s="732"/>
      <c r="BB141" s="729">
        <f>COUNTIF(BB33:BB117,40)+COUNTIF(BB33:BB117,60)</f>
        <v>0</v>
      </c>
      <c r="BC141" s="730"/>
      <c r="BD141" s="731"/>
      <c r="BE141" s="730">
        <f>COUNTIF(BE33:BE117,40)+COUNTIF(BE33:BE117,60)</f>
        <v>0</v>
      </c>
      <c r="BF141" s="730"/>
      <c r="BG141" s="732"/>
      <c r="BH141" s="729">
        <f>COUNTIF(BH33:BH117,40)+COUNTIF(BH33:BH117,60)</f>
        <v>0</v>
      </c>
      <c r="BI141" s="730"/>
      <c r="BJ141" s="731"/>
      <c r="BK141" s="730">
        <f>COUNTIF(BK33:BK117,40)+COUNTIF(BK33:BK117,60)</f>
        <v>0</v>
      </c>
      <c r="BL141" s="730"/>
      <c r="BM141" s="732"/>
      <c r="BN141" s="729">
        <f>COUNTIF(BN33:BN117,40)+COUNTIF(BN33:BN117,60)</f>
        <v>2</v>
      </c>
      <c r="BO141" s="730"/>
      <c r="BP141" s="731"/>
      <c r="BQ141" s="486">
        <f>AR140+AX140+BD140+BJ140+BP140</f>
        <v>240</v>
      </c>
      <c r="BR141" s="487"/>
      <c r="BS141" s="9">
        <f t="shared" si="13"/>
        <v>0</v>
      </c>
    </row>
    <row r="142" spans="1:71" ht="26.25" x14ac:dyDescent="0.3">
      <c r="A142" s="710" t="s">
        <v>179</v>
      </c>
      <c r="B142" s="711"/>
      <c r="C142" s="711"/>
      <c r="D142" s="711"/>
      <c r="E142" s="711"/>
      <c r="F142" s="711"/>
      <c r="G142" s="711"/>
      <c r="H142" s="711"/>
      <c r="I142" s="711"/>
      <c r="J142" s="711"/>
      <c r="K142" s="711"/>
      <c r="L142" s="711"/>
      <c r="M142" s="711"/>
      <c r="N142" s="711"/>
      <c r="O142" s="711"/>
      <c r="P142" s="711"/>
      <c r="Q142" s="711"/>
      <c r="R142" s="711"/>
      <c r="S142" s="711"/>
      <c r="T142" s="712"/>
      <c r="U142" s="712"/>
      <c r="V142" s="712"/>
      <c r="W142" s="713"/>
      <c r="X142" s="1164">
        <f>SUM(AM142:BP142)</f>
        <v>6</v>
      </c>
      <c r="Y142" s="1165"/>
      <c r="Z142" s="1157"/>
      <c r="AA142" s="1158"/>
      <c r="AB142" s="766"/>
      <c r="AC142" s="767"/>
      <c r="AD142" s="768"/>
      <c r="AE142" s="769"/>
      <c r="AF142" s="770"/>
      <c r="AG142" s="769"/>
      <c r="AH142" s="766"/>
      <c r="AI142" s="769"/>
      <c r="AJ142" s="770"/>
      <c r="AK142" s="794"/>
      <c r="AL142" s="473"/>
      <c r="AM142" s="1123">
        <f>COUNTIF(AM33:AM117,30)</f>
        <v>0</v>
      </c>
      <c r="AN142" s="1124"/>
      <c r="AO142" s="1125"/>
      <c r="AP142" s="1123">
        <f>COUNTIF(AP33:AP117,30)</f>
        <v>0</v>
      </c>
      <c r="AQ142" s="1124"/>
      <c r="AR142" s="1126"/>
      <c r="AS142" s="1124">
        <f>COUNTIF(AS33:AS117,30)</f>
        <v>1</v>
      </c>
      <c r="AT142" s="1124"/>
      <c r="AU142" s="1125"/>
      <c r="AV142" s="1123">
        <f>COUNTIF(AV33:AV117,30)</f>
        <v>0</v>
      </c>
      <c r="AW142" s="1124"/>
      <c r="AX142" s="1126"/>
      <c r="AY142" s="1124">
        <f>COUNTIF(AY33:AY117,30)</f>
        <v>0</v>
      </c>
      <c r="AZ142" s="1124"/>
      <c r="BA142" s="1125"/>
      <c r="BB142" s="1123">
        <f>COUNTIF(BB33:BB117,30)</f>
        <v>2</v>
      </c>
      <c r="BC142" s="1124"/>
      <c r="BD142" s="1126"/>
      <c r="BE142" s="1124">
        <f>COUNTIF(BE33:BE117,30)</f>
        <v>1</v>
      </c>
      <c r="BF142" s="1124"/>
      <c r="BG142" s="1125"/>
      <c r="BH142" s="1123">
        <f>COUNTIF(BH33:BH117,30)</f>
        <v>1</v>
      </c>
      <c r="BI142" s="1124"/>
      <c r="BJ142" s="1126"/>
      <c r="BK142" s="1124">
        <f>COUNTIF(BK33:BK117,30)</f>
        <v>1</v>
      </c>
      <c r="BL142" s="1124"/>
      <c r="BM142" s="1125"/>
      <c r="BN142" s="1123">
        <f>COUNTIF(BN33:BN117,30)</f>
        <v>0</v>
      </c>
      <c r="BO142" s="1124"/>
      <c r="BP142" s="1126"/>
      <c r="BQ142" s="66"/>
      <c r="BR142" s="488"/>
      <c r="BS142" s="9">
        <f t="shared" si="13"/>
        <v>0</v>
      </c>
    </row>
    <row r="143" spans="1:71" ht="27.75" customHeight="1" x14ac:dyDescent="0.3">
      <c r="A143" s="710" t="s">
        <v>180</v>
      </c>
      <c r="B143" s="711"/>
      <c r="C143" s="711"/>
      <c r="D143" s="711"/>
      <c r="E143" s="711"/>
      <c r="F143" s="711"/>
      <c r="G143" s="711"/>
      <c r="H143" s="711"/>
      <c r="I143" s="711"/>
      <c r="J143" s="711"/>
      <c r="K143" s="711"/>
      <c r="L143" s="711"/>
      <c r="M143" s="711"/>
      <c r="N143" s="711"/>
      <c r="O143" s="711"/>
      <c r="P143" s="711"/>
      <c r="Q143" s="711"/>
      <c r="R143" s="711"/>
      <c r="S143" s="711"/>
      <c r="T143" s="712"/>
      <c r="U143" s="712"/>
      <c r="V143" s="712"/>
      <c r="W143" s="713"/>
      <c r="X143" s="1115">
        <f>SUM(AM143:BP143)</f>
        <v>33</v>
      </c>
      <c r="Y143" s="1116"/>
      <c r="Z143" s="1157"/>
      <c r="AA143" s="1158"/>
      <c r="AB143" s="1144"/>
      <c r="AC143" s="1159"/>
      <c r="AD143" s="1160"/>
      <c r="AE143" s="1145"/>
      <c r="AF143" s="1146"/>
      <c r="AG143" s="1145"/>
      <c r="AH143" s="1144"/>
      <c r="AI143" s="1145"/>
      <c r="AJ143" s="1146"/>
      <c r="AK143" s="1147"/>
      <c r="AL143" s="489"/>
      <c r="AM143" s="1123">
        <f>COUNTIF(T34:U117,1)</f>
        <v>2</v>
      </c>
      <c r="AN143" s="1124"/>
      <c r="AO143" s="1125"/>
      <c r="AP143" s="1123">
        <f>COUNTIF(T34:U117,2)</f>
        <v>5</v>
      </c>
      <c r="AQ143" s="1124"/>
      <c r="AR143" s="1126"/>
      <c r="AS143" s="1198">
        <f>COUNTIF(T34:U117,3)</f>
        <v>3</v>
      </c>
      <c r="AT143" s="1124"/>
      <c r="AU143" s="1125"/>
      <c r="AV143" s="1123">
        <f>COUNTIF(T34:U117,4)</f>
        <v>4</v>
      </c>
      <c r="AW143" s="1124"/>
      <c r="AX143" s="1126"/>
      <c r="AY143" s="1198">
        <f>COUNTIF(T34:U117,5)</f>
        <v>3</v>
      </c>
      <c r="AZ143" s="1124"/>
      <c r="BA143" s="1125"/>
      <c r="BB143" s="1123">
        <f>COUNTIF(T34:U117,6)</f>
        <v>4</v>
      </c>
      <c r="BC143" s="1124"/>
      <c r="BD143" s="1126"/>
      <c r="BE143" s="1198">
        <f>COUNTIF(T34:U117,7)</f>
        <v>2</v>
      </c>
      <c r="BF143" s="1124"/>
      <c r="BG143" s="1125"/>
      <c r="BH143" s="1123">
        <f>COUNTIF(T34:U117,8)</f>
        <v>3</v>
      </c>
      <c r="BI143" s="1124"/>
      <c r="BJ143" s="1126"/>
      <c r="BK143" s="1198">
        <f>COUNTIF(T34:U114,9)</f>
        <v>3</v>
      </c>
      <c r="BL143" s="1124"/>
      <c r="BM143" s="1125"/>
      <c r="BN143" s="1123">
        <f>COUNTIF(T34:U117,10)</f>
        <v>4</v>
      </c>
      <c r="BO143" s="1124"/>
      <c r="BP143" s="1126"/>
      <c r="BQ143" s="162"/>
      <c r="BR143" s="484"/>
      <c r="BS143" s="9">
        <f t="shared" si="13"/>
        <v>0</v>
      </c>
    </row>
    <row r="144" spans="1:71" ht="27" thickBot="1" x14ac:dyDescent="0.35">
      <c r="A144" s="754" t="s">
        <v>181</v>
      </c>
      <c r="B144" s="755"/>
      <c r="C144" s="755"/>
      <c r="D144" s="755"/>
      <c r="E144" s="755"/>
      <c r="F144" s="755"/>
      <c r="G144" s="755"/>
      <c r="H144" s="755"/>
      <c r="I144" s="755"/>
      <c r="J144" s="755"/>
      <c r="K144" s="755"/>
      <c r="L144" s="755"/>
      <c r="M144" s="755"/>
      <c r="N144" s="755"/>
      <c r="O144" s="755"/>
      <c r="P144" s="755"/>
      <c r="Q144" s="755"/>
      <c r="R144" s="755"/>
      <c r="S144" s="755"/>
      <c r="T144" s="756"/>
      <c r="U144" s="756"/>
      <c r="V144" s="756"/>
      <c r="W144" s="757"/>
      <c r="X144" s="1148">
        <f>SUM(AM144:BP144)</f>
        <v>25</v>
      </c>
      <c r="Y144" s="1149"/>
      <c r="Z144" s="1150"/>
      <c r="AA144" s="1151"/>
      <c r="AB144" s="1152"/>
      <c r="AC144" s="1153"/>
      <c r="AD144" s="1150"/>
      <c r="AE144" s="1154"/>
      <c r="AF144" s="1155"/>
      <c r="AG144" s="1154"/>
      <c r="AH144" s="1152"/>
      <c r="AI144" s="1154"/>
      <c r="AJ144" s="1155"/>
      <c r="AK144" s="1156"/>
      <c r="AL144" s="491"/>
      <c r="AM144" s="1141">
        <f>COUNTIF(V34:W117,1)</f>
        <v>3</v>
      </c>
      <c r="AN144" s="1142"/>
      <c r="AO144" s="1161"/>
      <c r="AP144" s="1141">
        <f>COUNTIF(V34:W117,2)</f>
        <v>2</v>
      </c>
      <c r="AQ144" s="1142"/>
      <c r="AR144" s="1143"/>
      <c r="AS144" s="1327">
        <f>COUNTIF(V34:W117,3)</f>
        <v>2</v>
      </c>
      <c r="AT144" s="1142"/>
      <c r="AU144" s="1161"/>
      <c r="AV144" s="1141">
        <f>COUNTIF(V34:W117,4)</f>
        <v>5</v>
      </c>
      <c r="AW144" s="1142"/>
      <c r="AX144" s="1143"/>
      <c r="AY144" s="1327">
        <f>COUNTIF(V34:W117,5)</f>
        <v>2</v>
      </c>
      <c r="AZ144" s="1142"/>
      <c r="BA144" s="1161"/>
      <c r="BB144" s="1141">
        <f>COUNTIF(V34:W117,6)</f>
        <v>1</v>
      </c>
      <c r="BC144" s="1142"/>
      <c r="BD144" s="1143"/>
      <c r="BE144" s="1327">
        <f>COUNTIF(V34:W117,7)</f>
        <v>3</v>
      </c>
      <c r="BF144" s="1142"/>
      <c r="BG144" s="1161"/>
      <c r="BH144" s="1141">
        <f>COUNTIF(V34:W117,8)</f>
        <v>2</v>
      </c>
      <c r="BI144" s="1142"/>
      <c r="BJ144" s="1143"/>
      <c r="BK144" s="1327">
        <f>COUNTIF(V34:W117,9)</f>
        <v>4</v>
      </c>
      <c r="BL144" s="1142"/>
      <c r="BM144" s="1161"/>
      <c r="BN144" s="1141">
        <f>COUNTIF(V34:W117,10)</f>
        <v>1</v>
      </c>
      <c r="BO144" s="1142"/>
      <c r="BP144" s="1143"/>
      <c r="BQ144" s="490"/>
      <c r="BR144" s="492"/>
      <c r="BS144" s="9">
        <f t="shared" si="13"/>
        <v>0</v>
      </c>
    </row>
    <row r="145" spans="1:71" ht="35.25" customHeight="1" thickTop="1" thickBot="1" x14ac:dyDescent="0.3">
      <c r="T145" s="247"/>
      <c r="U145" s="247"/>
      <c r="V145" s="247"/>
      <c r="W145" s="247"/>
      <c r="X145" s="247"/>
      <c r="Y145" s="247"/>
      <c r="Z145" s="493"/>
      <c r="AA145" s="493"/>
      <c r="AB145" s="247"/>
      <c r="AC145" s="247"/>
      <c r="AD145" s="247"/>
      <c r="AE145" s="247"/>
      <c r="AF145" s="247"/>
      <c r="AG145" s="247"/>
      <c r="AH145" s="247"/>
      <c r="AI145" s="247"/>
      <c r="AJ145" s="247"/>
      <c r="AK145" s="247"/>
      <c r="AL145" s="247"/>
      <c r="AM145" s="247"/>
      <c r="AN145" s="247"/>
      <c r="AO145" s="247"/>
      <c r="AP145" s="247"/>
      <c r="AQ145" s="247"/>
      <c r="AR145" s="247"/>
      <c r="AS145" s="247"/>
      <c r="AT145" s="247"/>
      <c r="AU145" s="247"/>
      <c r="AV145" s="247"/>
      <c r="AW145" s="247"/>
      <c r="AX145" s="247"/>
      <c r="AY145" s="247"/>
      <c r="AZ145" s="247"/>
      <c r="BA145" s="247"/>
      <c r="BB145" s="247"/>
      <c r="BC145" s="247"/>
      <c r="BD145" s="247"/>
      <c r="BE145" s="247"/>
      <c r="BF145" s="247"/>
      <c r="BG145" s="247"/>
      <c r="BH145" s="247"/>
      <c r="BI145" s="247"/>
      <c r="BJ145" s="247"/>
      <c r="BK145" s="247"/>
      <c r="BL145" s="247"/>
      <c r="BM145" s="247"/>
      <c r="BN145" s="247"/>
      <c r="BO145" s="247"/>
      <c r="BP145" s="247"/>
      <c r="BQ145" s="247"/>
      <c r="BR145" s="247"/>
    </row>
    <row r="146" spans="1:71" s="241" customFormat="1" ht="54" customHeight="1" thickTop="1" thickBot="1" x14ac:dyDescent="0.4">
      <c r="A146" s="1328" t="s">
        <v>301</v>
      </c>
      <c r="B146" s="1329"/>
      <c r="C146" s="1329"/>
      <c r="D146" s="1329"/>
      <c r="E146" s="1329"/>
      <c r="F146" s="1329"/>
      <c r="G146" s="1329"/>
      <c r="H146" s="1329"/>
      <c r="I146" s="1329"/>
      <c r="J146" s="1329"/>
      <c r="K146" s="1329"/>
      <c r="L146" s="1329"/>
      <c r="M146" s="1329"/>
      <c r="N146" s="1329"/>
      <c r="O146" s="1329"/>
      <c r="P146" s="1329"/>
      <c r="Q146" s="1329"/>
      <c r="R146" s="1330"/>
      <c r="S146" s="494"/>
      <c r="T146" s="1355" t="s">
        <v>302</v>
      </c>
      <c r="U146" s="1329"/>
      <c r="V146" s="1329"/>
      <c r="W146" s="1329"/>
      <c r="X146" s="1329"/>
      <c r="Y146" s="1329"/>
      <c r="Z146" s="1329"/>
      <c r="AA146" s="1329"/>
      <c r="AB146" s="1329"/>
      <c r="AC146" s="1329"/>
      <c r="AD146" s="1329"/>
      <c r="AE146" s="1329"/>
      <c r="AF146" s="1329"/>
      <c r="AG146" s="1329"/>
      <c r="AH146" s="1329"/>
      <c r="AI146" s="1329"/>
      <c r="AJ146" s="1329"/>
      <c r="AK146" s="1329"/>
      <c r="AL146" s="1329"/>
      <c r="AM146" s="1329"/>
      <c r="AN146" s="1329"/>
      <c r="AO146" s="1356"/>
      <c r="AP146" s="1357" t="s">
        <v>303</v>
      </c>
      <c r="AQ146" s="1358"/>
      <c r="AR146" s="1358"/>
      <c r="AS146" s="1358"/>
      <c r="AT146" s="1358"/>
      <c r="AU146" s="1358"/>
      <c r="AV146" s="1358"/>
      <c r="AW146" s="1358"/>
      <c r="AX146" s="1358"/>
      <c r="AY146" s="1358"/>
      <c r="AZ146" s="1358"/>
      <c r="BA146" s="1358"/>
      <c r="BB146" s="1267" t="s">
        <v>304</v>
      </c>
      <c r="BC146" s="1268"/>
      <c r="BD146" s="1268"/>
      <c r="BE146" s="1268"/>
      <c r="BF146" s="1268"/>
      <c r="BG146" s="1268"/>
      <c r="BH146" s="1268"/>
      <c r="BI146" s="1268"/>
      <c r="BJ146" s="1268"/>
      <c r="BK146" s="1268"/>
      <c r="BL146" s="1268"/>
      <c r="BM146" s="1268"/>
      <c r="BN146" s="1268"/>
      <c r="BO146" s="1268"/>
      <c r="BP146" s="1268"/>
      <c r="BQ146" s="1268"/>
      <c r="BR146" s="1269"/>
      <c r="BS146"/>
    </row>
    <row r="147" spans="1:71" s="241" customFormat="1" ht="47.25" customHeight="1" thickTop="1" thickBot="1" x14ac:dyDescent="0.4">
      <c r="A147" s="1359" t="s">
        <v>305</v>
      </c>
      <c r="B147" s="1360"/>
      <c r="C147" s="1360"/>
      <c r="D147" s="1360"/>
      <c r="E147" s="1360"/>
      <c r="F147" s="1360"/>
      <c r="G147" s="1360"/>
      <c r="H147" s="1360"/>
      <c r="I147" s="1361" t="s">
        <v>306</v>
      </c>
      <c r="J147" s="1361"/>
      <c r="K147" s="1361"/>
      <c r="L147" s="1362" t="s">
        <v>307</v>
      </c>
      <c r="M147" s="1362"/>
      <c r="N147" s="1362"/>
      <c r="O147" s="1363" t="s">
        <v>308</v>
      </c>
      <c r="P147" s="1363"/>
      <c r="Q147" s="1363"/>
      <c r="R147" s="1364"/>
      <c r="S147" s="495"/>
      <c r="T147" s="1365" t="s">
        <v>305</v>
      </c>
      <c r="U147" s="1360"/>
      <c r="V147" s="1360"/>
      <c r="W147" s="1360"/>
      <c r="X147" s="1360"/>
      <c r="Y147" s="1360"/>
      <c r="Z147" s="1360"/>
      <c r="AA147" s="1360"/>
      <c r="AB147" s="1360"/>
      <c r="AC147" s="1360"/>
      <c r="AD147" s="1360"/>
      <c r="AE147" s="1361" t="s">
        <v>306</v>
      </c>
      <c r="AF147" s="1361"/>
      <c r="AG147" s="1361"/>
      <c r="AH147" s="1362" t="s">
        <v>307</v>
      </c>
      <c r="AI147" s="1362"/>
      <c r="AJ147" s="1362"/>
      <c r="AK147" s="1363" t="s">
        <v>308</v>
      </c>
      <c r="AL147" s="1363"/>
      <c r="AM147" s="1363"/>
      <c r="AN147" s="1363"/>
      <c r="AO147" s="1366"/>
      <c r="AP147" s="1367" t="s">
        <v>306</v>
      </c>
      <c r="AQ147" s="1368"/>
      <c r="AR147" s="1368"/>
      <c r="AS147" s="1365"/>
      <c r="AT147" s="1369" t="s">
        <v>307</v>
      </c>
      <c r="AU147" s="1368"/>
      <c r="AV147" s="1368"/>
      <c r="AW147" s="1365"/>
      <c r="AX147" s="1370" t="s">
        <v>308</v>
      </c>
      <c r="AY147" s="1371"/>
      <c r="AZ147" s="1371"/>
      <c r="BA147" s="1371"/>
      <c r="BB147" s="1320" t="s">
        <v>464</v>
      </c>
      <c r="BC147" s="1321"/>
      <c r="BD147" s="1321"/>
      <c r="BE147" s="1321"/>
      <c r="BF147" s="1321"/>
      <c r="BG147" s="1321"/>
      <c r="BH147" s="1321"/>
      <c r="BI147" s="1321"/>
      <c r="BJ147" s="1321"/>
      <c r="BK147" s="1321"/>
      <c r="BL147" s="1321"/>
      <c r="BM147" s="1321"/>
      <c r="BN147" s="1321"/>
      <c r="BO147" s="1321"/>
      <c r="BP147" s="1321"/>
      <c r="BQ147" s="1321"/>
      <c r="BR147" s="1322"/>
      <c r="BS147"/>
    </row>
    <row r="148" spans="1:71" s="241" customFormat="1" ht="30.75" customHeight="1" thickTop="1" x14ac:dyDescent="0.35">
      <c r="A148" s="1375" t="s">
        <v>309</v>
      </c>
      <c r="B148" s="1376"/>
      <c r="C148" s="1376"/>
      <c r="D148" s="1376"/>
      <c r="E148" s="1376"/>
      <c r="F148" s="1376"/>
      <c r="G148" s="1376"/>
      <c r="H148" s="1377"/>
      <c r="I148" s="1384">
        <v>8</v>
      </c>
      <c r="J148" s="1385"/>
      <c r="K148" s="1386"/>
      <c r="L148" s="1384">
        <v>2</v>
      </c>
      <c r="M148" s="1385"/>
      <c r="N148" s="1386"/>
      <c r="O148" s="1166">
        <v>3</v>
      </c>
      <c r="P148" s="1167"/>
      <c r="Q148" s="1167"/>
      <c r="R148" s="1168"/>
      <c r="S148" s="496"/>
      <c r="T148" s="1343" t="s">
        <v>310</v>
      </c>
      <c r="U148" s="1344"/>
      <c r="V148" s="1344"/>
      <c r="W148" s="1344"/>
      <c r="X148" s="1344"/>
      <c r="Y148" s="1344"/>
      <c r="Z148" s="1344"/>
      <c r="AA148" s="1344"/>
      <c r="AB148" s="1344"/>
      <c r="AC148" s="1344"/>
      <c r="AD148" s="1344"/>
      <c r="AE148" s="1372">
        <v>8</v>
      </c>
      <c r="AF148" s="1372"/>
      <c r="AG148" s="1372"/>
      <c r="AH148" s="1372">
        <v>2</v>
      </c>
      <c r="AI148" s="1372"/>
      <c r="AJ148" s="1372"/>
      <c r="AK148" s="1373">
        <v>3</v>
      </c>
      <c r="AL148" s="1373"/>
      <c r="AM148" s="1373"/>
      <c r="AN148" s="1373"/>
      <c r="AO148" s="1374"/>
      <c r="AP148" s="1331" t="s">
        <v>311</v>
      </c>
      <c r="AQ148" s="1332"/>
      <c r="AR148" s="1332"/>
      <c r="AS148" s="1333"/>
      <c r="AT148" s="1337" t="s">
        <v>311</v>
      </c>
      <c r="AU148" s="1332"/>
      <c r="AV148" s="1332"/>
      <c r="AW148" s="1333"/>
      <c r="AX148" s="1339">
        <v>15</v>
      </c>
      <c r="AY148" s="1340"/>
      <c r="AZ148" s="1340"/>
      <c r="BA148" s="1340"/>
      <c r="BB148" s="1323"/>
      <c r="BC148" s="737"/>
      <c r="BD148" s="737"/>
      <c r="BE148" s="737"/>
      <c r="BF148" s="737"/>
      <c r="BG148" s="737"/>
      <c r="BH148" s="737"/>
      <c r="BI148" s="737"/>
      <c r="BJ148" s="737"/>
      <c r="BK148" s="737"/>
      <c r="BL148" s="737"/>
      <c r="BM148" s="737"/>
      <c r="BN148" s="737"/>
      <c r="BO148" s="737"/>
      <c r="BP148" s="737"/>
      <c r="BQ148" s="737"/>
      <c r="BR148" s="1324"/>
      <c r="BS148"/>
    </row>
    <row r="149" spans="1:71" s="241" customFormat="1" ht="28.5" customHeight="1" x14ac:dyDescent="0.35">
      <c r="A149" s="1378"/>
      <c r="B149" s="1379"/>
      <c r="C149" s="1379"/>
      <c r="D149" s="1379"/>
      <c r="E149" s="1379"/>
      <c r="F149" s="1379"/>
      <c r="G149" s="1379"/>
      <c r="H149" s="1380"/>
      <c r="I149" s="1169"/>
      <c r="J149" s="1170"/>
      <c r="K149" s="1387"/>
      <c r="L149" s="1169"/>
      <c r="M149" s="1170"/>
      <c r="N149" s="1387"/>
      <c r="O149" s="1169"/>
      <c r="P149" s="1170"/>
      <c r="Q149" s="1170"/>
      <c r="R149" s="1171"/>
      <c r="S149" s="497"/>
      <c r="T149" s="1343" t="s">
        <v>312</v>
      </c>
      <c r="U149" s="1344"/>
      <c r="V149" s="1344"/>
      <c r="W149" s="1344"/>
      <c r="X149" s="1344"/>
      <c r="Y149" s="1344"/>
      <c r="Z149" s="1344"/>
      <c r="AA149" s="1344"/>
      <c r="AB149" s="1344"/>
      <c r="AC149" s="1344"/>
      <c r="AD149" s="1344"/>
      <c r="AE149" s="1345">
        <v>9</v>
      </c>
      <c r="AF149" s="1346"/>
      <c r="AG149" s="1347"/>
      <c r="AH149" s="1345">
        <v>4</v>
      </c>
      <c r="AI149" s="1346"/>
      <c r="AJ149" s="1347"/>
      <c r="AK149" s="1348">
        <v>6</v>
      </c>
      <c r="AL149" s="1346"/>
      <c r="AM149" s="1346"/>
      <c r="AN149" s="1346"/>
      <c r="AO149" s="1349"/>
      <c r="AP149" s="1331"/>
      <c r="AQ149" s="1332"/>
      <c r="AR149" s="1332"/>
      <c r="AS149" s="1333"/>
      <c r="AT149" s="1337"/>
      <c r="AU149" s="1332"/>
      <c r="AV149" s="1332"/>
      <c r="AW149" s="1333"/>
      <c r="AX149" s="1339"/>
      <c r="AY149" s="1340"/>
      <c r="AZ149" s="1340"/>
      <c r="BA149" s="1340"/>
      <c r="BB149" s="1323"/>
      <c r="BC149" s="737"/>
      <c r="BD149" s="737"/>
      <c r="BE149" s="737"/>
      <c r="BF149" s="737"/>
      <c r="BG149" s="737"/>
      <c r="BH149" s="737"/>
      <c r="BI149" s="737"/>
      <c r="BJ149" s="737"/>
      <c r="BK149" s="737"/>
      <c r="BL149" s="737"/>
      <c r="BM149" s="737"/>
      <c r="BN149" s="737"/>
      <c r="BO149" s="737"/>
      <c r="BP149" s="737"/>
      <c r="BQ149" s="737"/>
      <c r="BR149" s="1324"/>
      <c r="BS149"/>
    </row>
    <row r="150" spans="1:71" s="241" customFormat="1" ht="29.25" customHeight="1" thickBot="1" x14ac:dyDescent="0.4">
      <c r="A150" s="1381"/>
      <c r="B150" s="1382"/>
      <c r="C150" s="1382"/>
      <c r="D150" s="1382"/>
      <c r="E150" s="1382"/>
      <c r="F150" s="1382"/>
      <c r="G150" s="1382"/>
      <c r="H150" s="1383"/>
      <c r="I150" s="1172"/>
      <c r="J150" s="1173"/>
      <c r="K150" s="1388"/>
      <c r="L150" s="1172"/>
      <c r="M150" s="1173"/>
      <c r="N150" s="1388"/>
      <c r="O150" s="1172"/>
      <c r="P150" s="1173"/>
      <c r="Q150" s="1173"/>
      <c r="R150" s="1174"/>
      <c r="S150" s="498"/>
      <c r="T150" s="1350" t="s">
        <v>313</v>
      </c>
      <c r="U150" s="1351"/>
      <c r="V150" s="1351"/>
      <c r="W150" s="1351"/>
      <c r="X150" s="1351"/>
      <c r="Y150" s="1351"/>
      <c r="Z150" s="1351"/>
      <c r="AA150" s="1351"/>
      <c r="AB150" s="1351"/>
      <c r="AC150" s="1351"/>
      <c r="AD150" s="1351"/>
      <c r="AE150" s="1352">
        <v>10</v>
      </c>
      <c r="AF150" s="1352"/>
      <c r="AG150" s="1352"/>
      <c r="AH150" s="1352">
        <v>6</v>
      </c>
      <c r="AI150" s="1352"/>
      <c r="AJ150" s="1352"/>
      <c r="AK150" s="1353">
        <f>AH150*54/36</f>
        <v>9</v>
      </c>
      <c r="AL150" s="1353"/>
      <c r="AM150" s="1353"/>
      <c r="AN150" s="1353"/>
      <c r="AO150" s="1354"/>
      <c r="AP150" s="1334"/>
      <c r="AQ150" s="1335"/>
      <c r="AR150" s="1335"/>
      <c r="AS150" s="1336"/>
      <c r="AT150" s="1338"/>
      <c r="AU150" s="1335"/>
      <c r="AV150" s="1335"/>
      <c r="AW150" s="1336"/>
      <c r="AX150" s="1341"/>
      <c r="AY150" s="1342"/>
      <c r="AZ150" s="1342"/>
      <c r="BA150" s="1342"/>
      <c r="BB150" s="1325"/>
      <c r="BC150" s="753"/>
      <c r="BD150" s="753"/>
      <c r="BE150" s="753"/>
      <c r="BF150" s="753"/>
      <c r="BG150" s="753"/>
      <c r="BH150" s="753"/>
      <c r="BI150" s="753"/>
      <c r="BJ150" s="753"/>
      <c r="BK150" s="753"/>
      <c r="BL150" s="753"/>
      <c r="BM150" s="753"/>
      <c r="BN150" s="753"/>
      <c r="BO150" s="753"/>
      <c r="BP150" s="753"/>
      <c r="BQ150" s="753"/>
      <c r="BR150" s="1326"/>
      <c r="BS150"/>
    </row>
    <row r="151" spans="1:71" s="1" customFormat="1" ht="50.25" customHeight="1" thickTop="1" x14ac:dyDescent="0.35">
      <c r="A151" s="241"/>
      <c r="B151" s="241"/>
      <c r="C151" s="241"/>
      <c r="D151" s="241"/>
      <c r="E151" s="241"/>
      <c r="F151" s="241"/>
      <c r="G151" s="241"/>
      <c r="H151" s="241"/>
      <c r="I151" s="241"/>
      <c r="J151" s="241"/>
      <c r="K151" s="241"/>
      <c r="L151" s="241"/>
      <c r="M151" s="241"/>
      <c r="N151" s="241"/>
      <c r="O151" s="241"/>
      <c r="P151" s="241"/>
      <c r="Q151" s="241"/>
      <c r="R151" s="241"/>
      <c r="S151" s="241"/>
      <c r="T151" s="241"/>
      <c r="U151" s="241"/>
      <c r="V151" s="241"/>
      <c r="W151" s="241"/>
      <c r="X151" s="241"/>
      <c r="Y151" s="241"/>
      <c r="Z151" s="241"/>
      <c r="AA151" s="241"/>
      <c r="AB151" s="241"/>
      <c r="AC151" s="241"/>
      <c r="AD151" s="241"/>
      <c r="AE151" s="241"/>
      <c r="AF151" s="241"/>
      <c r="AG151" s="241"/>
      <c r="AH151" s="241"/>
      <c r="AI151" s="241"/>
      <c r="AJ151" s="241"/>
      <c r="AK151" s="241"/>
      <c r="AL151" s="499"/>
      <c r="AM151" s="241"/>
      <c r="AN151" s="241"/>
      <c r="AO151" s="241"/>
      <c r="AP151" s="241"/>
      <c r="AQ151" s="241"/>
      <c r="AR151" s="241"/>
      <c r="AS151" s="241"/>
      <c r="AT151" s="241"/>
      <c r="AU151" s="241"/>
      <c r="AV151" s="241"/>
      <c r="AW151" s="241"/>
      <c r="AX151" s="241"/>
      <c r="AY151" s="241"/>
      <c r="AZ151" s="241"/>
      <c r="BA151" s="241"/>
      <c r="BB151" s="241"/>
      <c r="BC151" s="241"/>
      <c r="BD151" s="241"/>
      <c r="BE151" s="241"/>
      <c r="BF151" s="241"/>
      <c r="BG151" s="241"/>
      <c r="BH151" s="241"/>
      <c r="BI151" s="241"/>
      <c r="BJ151" s="241"/>
      <c r="BK151" s="241"/>
      <c r="BL151" s="241"/>
      <c r="BM151" s="241"/>
      <c r="BN151" s="241"/>
      <c r="BO151" s="241"/>
      <c r="BP151" s="241"/>
      <c r="BQ151" s="241"/>
      <c r="BR151" s="241"/>
      <c r="BS151" s="241"/>
    </row>
    <row r="152" spans="1:71" s="10" customFormat="1" ht="33.75" customHeight="1" thickBot="1" x14ac:dyDescent="0.4">
      <c r="A152" s="750" t="s">
        <v>314</v>
      </c>
      <c r="B152" s="737"/>
      <c r="C152" s="737"/>
      <c r="D152" s="737"/>
      <c r="E152" s="737"/>
      <c r="F152" s="737"/>
      <c r="G152" s="737"/>
      <c r="H152" s="737"/>
      <c r="I152" s="737"/>
      <c r="J152" s="737"/>
      <c r="K152" s="737"/>
      <c r="L152" s="737"/>
      <c r="M152" s="737"/>
      <c r="N152" s="737"/>
      <c r="O152" s="737"/>
      <c r="P152" s="737"/>
      <c r="Q152" s="737"/>
      <c r="R152" s="737"/>
      <c r="S152" s="737"/>
      <c r="T152" s="737"/>
      <c r="U152" s="737"/>
      <c r="V152" s="737"/>
      <c r="W152" s="737"/>
      <c r="X152" s="737"/>
      <c r="Y152" s="737"/>
      <c r="Z152" s="737"/>
      <c r="AA152" s="737"/>
      <c r="AB152" s="737"/>
      <c r="AC152" s="737"/>
      <c r="AD152" s="737"/>
      <c r="AE152" s="737"/>
      <c r="AF152" s="737"/>
      <c r="AG152" s="737"/>
      <c r="AH152" s="737"/>
      <c r="AI152" s="737"/>
      <c r="AJ152" s="737"/>
      <c r="AK152" s="737"/>
      <c r="AL152" s="737"/>
      <c r="AM152" s="737"/>
      <c r="AN152" s="737"/>
      <c r="AO152" s="737"/>
      <c r="AP152" s="737"/>
      <c r="AQ152" s="737"/>
      <c r="AR152" s="737"/>
      <c r="AS152" s="737"/>
      <c r="AT152" s="737"/>
      <c r="AU152" s="737"/>
      <c r="AV152" s="737"/>
      <c r="AW152" s="737"/>
      <c r="AX152" s="737"/>
      <c r="AY152" s="737"/>
      <c r="AZ152" s="737"/>
      <c r="BA152" s="737"/>
      <c r="BB152" s="737"/>
      <c r="BC152" s="737"/>
      <c r="BD152" s="737"/>
      <c r="BE152" s="737"/>
      <c r="BF152" s="737"/>
      <c r="BG152" s="737"/>
      <c r="BH152" s="737"/>
      <c r="BI152" s="737"/>
      <c r="BJ152" s="737"/>
      <c r="BK152" s="737"/>
      <c r="BL152" s="737"/>
      <c r="BM152" s="737"/>
      <c r="BN152" s="737"/>
      <c r="BO152" s="737"/>
      <c r="BP152" s="737"/>
      <c r="BQ152" s="737"/>
      <c r="BR152" s="737"/>
      <c r="BS152"/>
    </row>
    <row r="153" spans="1:71" s="10" customFormat="1" ht="60" customHeight="1" thickTop="1" thickBot="1" x14ac:dyDescent="0.4">
      <c r="A153" s="698" t="s">
        <v>28</v>
      </c>
      <c r="B153" s="699"/>
      <c r="C153" s="699"/>
      <c r="D153" s="700"/>
      <c r="E153" s="701" t="s">
        <v>315</v>
      </c>
      <c r="F153" s="701"/>
      <c r="G153" s="701"/>
      <c r="H153" s="701"/>
      <c r="I153" s="701"/>
      <c r="J153" s="701"/>
      <c r="K153" s="701"/>
      <c r="L153" s="701"/>
      <c r="M153" s="701"/>
      <c r="N153" s="701"/>
      <c r="O153" s="701"/>
      <c r="P153" s="701"/>
      <c r="Q153" s="701"/>
      <c r="R153" s="701"/>
      <c r="S153" s="701"/>
      <c r="T153" s="701"/>
      <c r="U153" s="701"/>
      <c r="V153" s="701"/>
      <c r="W153" s="701"/>
      <c r="X153" s="701"/>
      <c r="Y153" s="701"/>
      <c r="Z153" s="701"/>
      <c r="AA153" s="701"/>
      <c r="AB153" s="701"/>
      <c r="AC153" s="701"/>
      <c r="AD153" s="701"/>
      <c r="AE153" s="701"/>
      <c r="AF153" s="701"/>
      <c r="AG153" s="701"/>
      <c r="AH153" s="701"/>
      <c r="AI153" s="701"/>
      <c r="AJ153" s="701"/>
      <c r="AK153" s="701"/>
      <c r="AL153" s="701"/>
      <c r="AM153" s="701"/>
      <c r="AN153" s="701"/>
      <c r="AO153" s="701"/>
      <c r="AP153" s="701"/>
      <c r="AQ153" s="701"/>
      <c r="AR153" s="701"/>
      <c r="AS153" s="701"/>
      <c r="AT153" s="701"/>
      <c r="AU153" s="701"/>
      <c r="AV153" s="701"/>
      <c r="AW153" s="701"/>
      <c r="AX153" s="701"/>
      <c r="AY153" s="701"/>
      <c r="AZ153" s="701"/>
      <c r="BA153" s="701"/>
      <c r="BB153" s="701"/>
      <c r="BC153" s="701"/>
      <c r="BD153" s="701"/>
      <c r="BE153" s="701"/>
      <c r="BF153" s="701"/>
      <c r="BG153" s="702"/>
      <c r="BH153" s="702"/>
      <c r="BI153" s="703"/>
      <c r="BJ153" s="703"/>
      <c r="BK153" s="703"/>
      <c r="BL153" s="703"/>
      <c r="BM153" s="703"/>
      <c r="BN153" s="703"/>
      <c r="BO153" s="703"/>
      <c r="BP153" s="704" t="s">
        <v>316</v>
      </c>
      <c r="BQ153" s="703"/>
      <c r="BR153" s="705"/>
    </row>
    <row r="154" spans="1:71" s="10" customFormat="1" ht="67.5" customHeight="1" thickTop="1" x14ac:dyDescent="0.4">
      <c r="A154" s="747" t="s">
        <v>317</v>
      </c>
      <c r="B154" s="748"/>
      <c r="C154" s="748"/>
      <c r="D154" s="749"/>
      <c r="E154" s="733" t="s">
        <v>318</v>
      </c>
      <c r="F154" s="733"/>
      <c r="G154" s="733"/>
      <c r="H154" s="733"/>
      <c r="I154" s="733"/>
      <c r="J154" s="733"/>
      <c r="K154" s="733"/>
      <c r="L154" s="733"/>
      <c r="M154" s="733"/>
      <c r="N154" s="733"/>
      <c r="O154" s="733"/>
      <c r="P154" s="733"/>
      <c r="Q154" s="733"/>
      <c r="R154" s="733"/>
      <c r="S154" s="733"/>
      <c r="T154" s="733"/>
      <c r="U154" s="733"/>
      <c r="V154" s="733"/>
      <c r="W154" s="733"/>
      <c r="X154" s="733"/>
      <c r="Y154" s="733"/>
      <c r="Z154" s="733"/>
      <c r="AA154" s="733"/>
      <c r="AB154" s="733"/>
      <c r="AC154" s="733"/>
      <c r="AD154" s="733"/>
      <c r="AE154" s="733"/>
      <c r="AF154" s="733"/>
      <c r="AG154" s="733"/>
      <c r="AH154" s="733"/>
      <c r="AI154" s="733"/>
      <c r="AJ154" s="733"/>
      <c r="AK154" s="733"/>
      <c r="AL154" s="733"/>
      <c r="AM154" s="733"/>
      <c r="AN154" s="733"/>
      <c r="AO154" s="733"/>
      <c r="AP154" s="733"/>
      <c r="AQ154" s="733"/>
      <c r="AR154" s="733"/>
      <c r="AS154" s="733"/>
      <c r="AT154" s="733"/>
      <c r="AU154" s="733"/>
      <c r="AV154" s="733"/>
      <c r="AW154" s="733"/>
      <c r="AX154" s="733"/>
      <c r="AY154" s="733"/>
      <c r="AZ154" s="733"/>
      <c r="BA154" s="733"/>
      <c r="BB154" s="733"/>
      <c r="BC154" s="733"/>
      <c r="BD154" s="733"/>
      <c r="BE154" s="733"/>
      <c r="BF154" s="733"/>
      <c r="BG154" s="734"/>
      <c r="BH154" s="734"/>
      <c r="BI154" s="735"/>
      <c r="BJ154" s="735"/>
      <c r="BK154" s="735"/>
      <c r="BL154" s="735"/>
      <c r="BM154" s="735"/>
      <c r="BN154" s="735"/>
      <c r="BO154" s="735"/>
      <c r="BP154" s="763" t="s">
        <v>475</v>
      </c>
      <c r="BQ154" s="764"/>
      <c r="BR154" s="765"/>
    </row>
    <row r="155" spans="1:71" s="10" customFormat="1" ht="25.5" customHeight="1" x14ac:dyDescent="0.4">
      <c r="A155" s="720" t="s">
        <v>249</v>
      </c>
      <c r="B155" s="721"/>
      <c r="C155" s="721"/>
      <c r="D155" s="722"/>
      <c r="E155" s="717" t="s">
        <v>319</v>
      </c>
      <c r="F155" s="717"/>
      <c r="G155" s="717"/>
      <c r="H155" s="717"/>
      <c r="I155" s="717"/>
      <c r="J155" s="717"/>
      <c r="K155" s="717"/>
      <c r="L155" s="717"/>
      <c r="M155" s="717"/>
      <c r="N155" s="717"/>
      <c r="O155" s="717"/>
      <c r="P155" s="717"/>
      <c r="Q155" s="717"/>
      <c r="R155" s="717"/>
      <c r="S155" s="717"/>
      <c r="T155" s="717"/>
      <c r="U155" s="717"/>
      <c r="V155" s="717"/>
      <c r="W155" s="717"/>
      <c r="X155" s="717"/>
      <c r="Y155" s="717"/>
      <c r="Z155" s="717"/>
      <c r="AA155" s="717"/>
      <c r="AB155" s="717"/>
      <c r="AC155" s="717"/>
      <c r="AD155" s="717"/>
      <c r="AE155" s="717"/>
      <c r="AF155" s="717"/>
      <c r="AG155" s="717"/>
      <c r="AH155" s="717"/>
      <c r="AI155" s="717"/>
      <c r="AJ155" s="717"/>
      <c r="AK155" s="717"/>
      <c r="AL155" s="717"/>
      <c r="AM155" s="717"/>
      <c r="AN155" s="717"/>
      <c r="AO155" s="717"/>
      <c r="AP155" s="717"/>
      <c r="AQ155" s="717"/>
      <c r="AR155" s="717"/>
      <c r="AS155" s="717"/>
      <c r="AT155" s="717"/>
      <c r="AU155" s="717"/>
      <c r="AV155" s="717"/>
      <c r="AW155" s="717"/>
      <c r="AX155" s="717"/>
      <c r="AY155" s="717"/>
      <c r="AZ155" s="717"/>
      <c r="BA155" s="717"/>
      <c r="BB155" s="717"/>
      <c r="BC155" s="717"/>
      <c r="BD155" s="717"/>
      <c r="BE155" s="717"/>
      <c r="BF155" s="717"/>
      <c r="BG155" s="718"/>
      <c r="BH155" s="718"/>
      <c r="BI155" s="719"/>
      <c r="BJ155" s="719"/>
      <c r="BK155" s="719"/>
      <c r="BL155" s="719"/>
      <c r="BM155" s="719"/>
      <c r="BN155" s="719"/>
      <c r="BO155" s="719"/>
      <c r="BP155" s="641" t="s">
        <v>76</v>
      </c>
      <c r="BQ155" s="642"/>
      <c r="BR155" s="643"/>
    </row>
    <row r="156" spans="1:71" s="10" customFormat="1" ht="24.75" customHeight="1" x14ac:dyDescent="0.4">
      <c r="A156" s="720" t="s">
        <v>248</v>
      </c>
      <c r="B156" s="721"/>
      <c r="C156" s="721"/>
      <c r="D156" s="722"/>
      <c r="E156" s="717" t="s">
        <v>320</v>
      </c>
      <c r="F156" s="717"/>
      <c r="G156" s="717"/>
      <c r="H156" s="717"/>
      <c r="I156" s="717"/>
      <c r="J156" s="717"/>
      <c r="K156" s="717"/>
      <c r="L156" s="717"/>
      <c r="M156" s="717"/>
      <c r="N156" s="717"/>
      <c r="O156" s="717"/>
      <c r="P156" s="717"/>
      <c r="Q156" s="717"/>
      <c r="R156" s="717"/>
      <c r="S156" s="717"/>
      <c r="T156" s="717"/>
      <c r="U156" s="717"/>
      <c r="V156" s="717"/>
      <c r="W156" s="717"/>
      <c r="X156" s="717"/>
      <c r="Y156" s="717"/>
      <c r="Z156" s="717"/>
      <c r="AA156" s="717"/>
      <c r="AB156" s="717"/>
      <c r="AC156" s="717"/>
      <c r="AD156" s="717"/>
      <c r="AE156" s="717"/>
      <c r="AF156" s="717"/>
      <c r="AG156" s="717"/>
      <c r="AH156" s="717"/>
      <c r="AI156" s="717"/>
      <c r="AJ156" s="717"/>
      <c r="AK156" s="717"/>
      <c r="AL156" s="717"/>
      <c r="AM156" s="717"/>
      <c r="AN156" s="717"/>
      <c r="AO156" s="717"/>
      <c r="AP156" s="717"/>
      <c r="AQ156" s="717"/>
      <c r="AR156" s="717"/>
      <c r="AS156" s="717"/>
      <c r="AT156" s="717"/>
      <c r="AU156" s="717"/>
      <c r="AV156" s="717"/>
      <c r="AW156" s="717"/>
      <c r="AX156" s="717"/>
      <c r="AY156" s="717"/>
      <c r="AZ156" s="717"/>
      <c r="BA156" s="717"/>
      <c r="BB156" s="717"/>
      <c r="BC156" s="717"/>
      <c r="BD156" s="717"/>
      <c r="BE156" s="717"/>
      <c r="BF156" s="717"/>
      <c r="BG156" s="718"/>
      <c r="BH156" s="718"/>
      <c r="BI156" s="719"/>
      <c r="BJ156" s="719"/>
      <c r="BK156" s="719"/>
      <c r="BL156" s="719"/>
      <c r="BM156" s="719"/>
      <c r="BN156" s="719"/>
      <c r="BO156" s="719"/>
      <c r="BP156" s="641" t="s">
        <v>75</v>
      </c>
      <c r="BQ156" s="642"/>
      <c r="BR156" s="643"/>
    </row>
    <row r="157" spans="1:71" s="10" customFormat="1" ht="26.25" customHeight="1" x14ac:dyDescent="0.4">
      <c r="A157" s="720" t="s">
        <v>321</v>
      </c>
      <c r="B157" s="721"/>
      <c r="C157" s="721"/>
      <c r="D157" s="722"/>
      <c r="E157" s="717" t="s">
        <v>322</v>
      </c>
      <c r="F157" s="717"/>
      <c r="G157" s="717"/>
      <c r="H157" s="717"/>
      <c r="I157" s="717"/>
      <c r="J157" s="717"/>
      <c r="K157" s="717"/>
      <c r="L157" s="717"/>
      <c r="M157" s="717"/>
      <c r="N157" s="717"/>
      <c r="O157" s="717"/>
      <c r="P157" s="717"/>
      <c r="Q157" s="717"/>
      <c r="R157" s="717"/>
      <c r="S157" s="717"/>
      <c r="T157" s="717"/>
      <c r="U157" s="717"/>
      <c r="V157" s="717"/>
      <c r="W157" s="717"/>
      <c r="X157" s="717"/>
      <c r="Y157" s="717"/>
      <c r="Z157" s="717"/>
      <c r="AA157" s="717"/>
      <c r="AB157" s="717"/>
      <c r="AC157" s="717"/>
      <c r="AD157" s="717"/>
      <c r="AE157" s="717"/>
      <c r="AF157" s="717"/>
      <c r="AG157" s="717"/>
      <c r="AH157" s="717"/>
      <c r="AI157" s="717"/>
      <c r="AJ157" s="717"/>
      <c r="AK157" s="717"/>
      <c r="AL157" s="717"/>
      <c r="AM157" s="717"/>
      <c r="AN157" s="717"/>
      <c r="AO157" s="717"/>
      <c r="AP157" s="717"/>
      <c r="AQ157" s="717"/>
      <c r="AR157" s="717"/>
      <c r="AS157" s="717"/>
      <c r="AT157" s="717"/>
      <c r="AU157" s="717"/>
      <c r="AV157" s="717"/>
      <c r="AW157" s="717"/>
      <c r="AX157" s="717"/>
      <c r="AY157" s="717"/>
      <c r="AZ157" s="717"/>
      <c r="BA157" s="717"/>
      <c r="BB157" s="717"/>
      <c r="BC157" s="717"/>
      <c r="BD157" s="717"/>
      <c r="BE157" s="717"/>
      <c r="BF157" s="717"/>
      <c r="BG157" s="718"/>
      <c r="BH157" s="718"/>
      <c r="BI157" s="719"/>
      <c r="BJ157" s="719"/>
      <c r="BK157" s="719"/>
      <c r="BL157" s="719"/>
      <c r="BM157" s="719"/>
      <c r="BN157" s="719"/>
      <c r="BO157" s="719"/>
      <c r="BP157" s="641" t="s">
        <v>323</v>
      </c>
      <c r="BQ157" s="642"/>
      <c r="BR157" s="643"/>
    </row>
    <row r="158" spans="1:71" s="10" customFormat="1" ht="78.75" customHeight="1" x14ac:dyDescent="0.4">
      <c r="A158" s="720" t="s">
        <v>324</v>
      </c>
      <c r="B158" s="721"/>
      <c r="C158" s="721"/>
      <c r="D158" s="722"/>
      <c r="E158" s="717" t="s">
        <v>325</v>
      </c>
      <c r="F158" s="717"/>
      <c r="G158" s="717"/>
      <c r="H158" s="717"/>
      <c r="I158" s="717"/>
      <c r="J158" s="717"/>
      <c r="K158" s="717"/>
      <c r="L158" s="717"/>
      <c r="M158" s="717"/>
      <c r="N158" s="717"/>
      <c r="O158" s="717"/>
      <c r="P158" s="717"/>
      <c r="Q158" s="717"/>
      <c r="R158" s="717"/>
      <c r="S158" s="717"/>
      <c r="T158" s="717"/>
      <c r="U158" s="717"/>
      <c r="V158" s="717"/>
      <c r="W158" s="717"/>
      <c r="X158" s="717"/>
      <c r="Y158" s="717"/>
      <c r="Z158" s="717"/>
      <c r="AA158" s="717"/>
      <c r="AB158" s="717"/>
      <c r="AC158" s="717"/>
      <c r="AD158" s="717"/>
      <c r="AE158" s="717"/>
      <c r="AF158" s="717"/>
      <c r="AG158" s="717"/>
      <c r="AH158" s="717"/>
      <c r="AI158" s="717"/>
      <c r="AJ158" s="717"/>
      <c r="AK158" s="717"/>
      <c r="AL158" s="717"/>
      <c r="AM158" s="717"/>
      <c r="AN158" s="717"/>
      <c r="AO158" s="717"/>
      <c r="AP158" s="717"/>
      <c r="AQ158" s="717"/>
      <c r="AR158" s="717"/>
      <c r="AS158" s="717"/>
      <c r="AT158" s="717"/>
      <c r="AU158" s="717"/>
      <c r="AV158" s="717"/>
      <c r="AW158" s="717"/>
      <c r="AX158" s="717"/>
      <c r="AY158" s="717"/>
      <c r="AZ158" s="717"/>
      <c r="BA158" s="717"/>
      <c r="BB158" s="717"/>
      <c r="BC158" s="717"/>
      <c r="BD158" s="717"/>
      <c r="BE158" s="717"/>
      <c r="BF158" s="717"/>
      <c r="BG158" s="718"/>
      <c r="BH158" s="718"/>
      <c r="BI158" s="719"/>
      <c r="BJ158" s="719"/>
      <c r="BK158" s="719"/>
      <c r="BL158" s="719"/>
      <c r="BM158" s="719"/>
      <c r="BN158" s="719"/>
      <c r="BO158" s="719"/>
      <c r="BP158" s="726" t="s">
        <v>476</v>
      </c>
      <c r="BQ158" s="727"/>
      <c r="BR158" s="728"/>
    </row>
    <row r="159" spans="1:71" s="10" customFormat="1" ht="75.75" customHeight="1" x14ac:dyDescent="0.4">
      <c r="A159" s="720" t="s">
        <v>326</v>
      </c>
      <c r="B159" s="721"/>
      <c r="C159" s="721"/>
      <c r="D159" s="722"/>
      <c r="E159" s="717" t="s">
        <v>327</v>
      </c>
      <c r="F159" s="717"/>
      <c r="G159" s="717"/>
      <c r="H159" s="717"/>
      <c r="I159" s="717"/>
      <c r="J159" s="717"/>
      <c r="K159" s="717"/>
      <c r="L159" s="717"/>
      <c r="M159" s="717"/>
      <c r="N159" s="717"/>
      <c r="O159" s="717"/>
      <c r="P159" s="717"/>
      <c r="Q159" s="717"/>
      <c r="R159" s="717"/>
      <c r="S159" s="717"/>
      <c r="T159" s="717"/>
      <c r="U159" s="717"/>
      <c r="V159" s="717"/>
      <c r="W159" s="717"/>
      <c r="X159" s="717"/>
      <c r="Y159" s="717"/>
      <c r="Z159" s="717"/>
      <c r="AA159" s="717"/>
      <c r="AB159" s="717"/>
      <c r="AC159" s="717"/>
      <c r="AD159" s="717"/>
      <c r="AE159" s="717"/>
      <c r="AF159" s="717"/>
      <c r="AG159" s="717"/>
      <c r="AH159" s="717"/>
      <c r="AI159" s="717"/>
      <c r="AJ159" s="717"/>
      <c r="AK159" s="717"/>
      <c r="AL159" s="717"/>
      <c r="AM159" s="717"/>
      <c r="AN159" s="717"/>
      <c r="AO159" s="717"/>
      <c r="AP159" s="717"/>
      <c r="AQ159" s="717"/>
      <c r="AR159" s="717"/>
      <c r="AS159" s="717"/>
      <c r="AT159" s="717"/>
      <c r="AU159" s="717"/>
      <c r="AV159" s="717"/>
      <c r="AW159" s="717"/>
      <c r="AX159" s="717"/>
      <c r="AY159" s="717"/>
      <c r="AZ159" s="717"/>
      <c r="BA159" s="717"/>
      <c r="BB159" s="717"/>
      <c r="BC159" s="717"/>
      <c r="BD159" s="717"/>
      <c r="BE159" s="717"/>
      <c r="BF159" s="717"/>
      <c r="BG159" s="718"/>
      <c r="BH159" s="718"/>
      <c r="BI159" s="719"/>
      <c r="BJ159" s="719"/>
      <c r="BK159" s="719"/>
      <c r="BL159" s="719"/>
      <c r="BM159" s="719"/>
      <c r="BN159" s="719"/>
      <c r="BO159" s="719"/>
      <c r="BP159" s="726" t="s">
        <v>476</v>
      </c>
      <c r="BQ159" s="727"/>
      <c r="BR159" s="728"/>
    </row>
    <row r="160" spans="1:71" s="10" customFormat="1" ht="78" customHeight="1" x14ac:dyDescent="0.4">
      <c r="A160" s="720" t="s">
        <v>247</v>
      </c>
      <c r="B160" s="721"/>
      <c r="C160" s="721"/>
      <c r="D160" s="722"/>
      <c r="E160" s="717" t="s">
        <v>328</v>
      </c>
      <c r="F160" s="717"/>
      <c r="G160" s="717"/>
      <c r="H160" s="717"/>
      <c r="I160" s="717"/>
      <c r="J160" s="717"/>
      <c r="K160" s="717"/>
      <c r="L160" s="717"/>
      <c r="M160" s="717"/>
      <c r="N160" s="717"/>
      <c r="O160" s="717"/>
      <c r="P160" s="717"/>
      <c r="Q160" s="717"/>
      <c r="R160" s="717"/>
      <c r="S160" s="717"/>
      <c r="T160" s="717"/>
      <c r="U160" s="717"/>
      <c r="V160" s="717"/>
      <c r="W160" s="717"/>
      <c r="X160" s="717"/>
      <c r="Y160" s="717"/>
      <c r="Z160" s="717"/>
      <c r="AA160" s="717"/>
      <c r="AB160" s="717"/>
      <c r="AC160" s="717"/>
      <c r="AD160" s="717"/>
      <c r="AE160" s="717"/>
      <c r="AF160" s="717"/>
      <c r="AG160" s="717"/>
      <c r="AH160" s="717"/>
      <c r="AI160" s="717"/>
      <c r="AJ160" s="717"/>
      <c r="AK160" s="717"/>
      <c r="AL160" s="717"/>
      <c r="AM160" s="717"/>
      <c r="AN160" s="717"/>
      <c r="AO160" s="717"/>
      <c r="AP160" s="717"/>
      <c r="AQ160" s="717"/>
      <c r="AR160" s="717"/>
      <c r="AS160" s="717"/>
      <c r="AT160" s="717"/>
      <c r="AU160" s="717"/>
      <c r="AV160" s="717"/>
      <c r="AW160" s="717"/>
      <c r="AX160" s="717"/>
      <c r="AY160" s="717"/>
      <c r="AZ160" s="717"/>
      <c r="BA160" s="717"/>
      <c r="BB160" s="717"/>
      <c r="BC160" s="717"/>
      <c r="BD160" s="717"/>
      <c r="BE160" s="717"/>
      <c r="BF160" s="717"/>
      <c r="BG160" s="718"/>
      <c r="BH160" s="718"/>
      <c r="BI160" s="719"/>
      <c r="BJ160" s="719"/>
      <c r="BK160" s="719"/>
      <c r="BL160" s="719"/>
      <c r="BM160" s="719"/>
      <c r="BN160" s="719"/>
      <c r="BO160" s="719"/>
      <c r="BP160" s="641" t="s">
        <v>57</v>
      </c>
      <c r="BQ160" s="642"/>
      <c r="BR160" s="643"/>
    </row>
    <row r="161" spans="1:70" s="10" customFormat="1" ht="52.5" customHeight="1" x14ac:dyDescent="0.4">
      <c r="A161" s="720" t="s">
        <v>329</v>
      </c>
      <c r="B161" s="721"/>
      <c r="C161" s="721"/>
      <c r="D161" s="722"/>
      <c r="E161" s="717" t="s">
        <v>330</v>
      </c>
      <c r="F161" s="717"/>
      <c r="G161" s="717"/>
      <c r="H161" s="717"/>
      <c r="I161" s="717"/>
      <c r="J161" s="717"/>
      <c r="K161" s="717"/>
      <c r="L161" s="717"/>
      <c r="M161" s="717"/>
      <c r="N161" s="717"/>
      <c r="O161" s="717"/>
      <c r="P161" s="717"/>
      <c r="Q161" s="717"/>
      <c r="R161" s="717"/>
      <c r="S161" s="717"/>
      <c r="T161" s="717"/>
      <c r="U161" s="717"/>
      <c r="V161" s="717"/>
      <c r="W161" s="717"/>
      <c r="X161" s="717"/>
      <c r="Y161" s="717"/>
      <c r="Z161" s="717"/>
      <c r="AA161" s="717"/>
      <c r="AB161" s="717"/>
      <c r="AC161" s="717"/>
      <c r="AD161" s="717"/>
      <c r="AE161" s="717"/>
      <c r="AF161" s="717"/>
      <c r="AG161" s="717"/>
      <c r="AH161" s="717"/>
      <c r="AI161" s="717"/>
      <c r="AJ161" s="717"/>
      <c r="AK161" s="717"/>
      <c r="AL161" s="717"/>
      <c r="AM161" s="717"/>
      <c r="AN161" s="717"/>
      <c r="AO161" s="717"/>
      <c r="AP161" s="717"/>
      <c r="AQ161" s="717"/>
      <c r="AR161" s="717"/>
      <c r="AS161" s="717"/>
      <c r="AT161" s="717"/>
      <c r="AU161" s="717"/>
      <c r="AV161" s="717"/>
      <c r="AW161" s="717"/>
      <c r="AX161" s="717"/>
      <c r="AY161" s="717"/>
      <c r="AZ161" s="717"/>
      <c r="BA161" s="717"/>
      <c r="BB161" s="717"/>
      <c r="BC161" s="717"/>
      <c r="BD161" s="717"/>
      <c r="BE161" s="717"/>
      <c r="BF161" s="717"/>
      <c r="BG161" s="718"/>
      <c r="BH161" s="718"/>
      <c r="BI161" s="719"/>
      <c r="BJ161" s="719"/>
      <c r="BK161" s="719"/>
      <c r="BL161" s="719"/>
      <c r="BM161" s="719"/>
      <c r="BN161" s="719"/>
      <c r="BO161" s="719"/>
      <c r="BP161" s="641" t="s">
        <v>59</v>
      </c>
      <c r="BQ161" s="642"/>
      <c r="BR161" s="643"/>
    </row>
    <row r="162" spans="1:70" s="10" customFormat="1" ht="26.25" customHeight="1" x14ac:dyDescent="0.4">
      <c r="A162" s="720" t="s">
        <v>268</v>
      </c>
      <c r="B162" s="721"/>
      <c r="C162" s="721"/>
      <c r="D162" s="722"/>
      <c r="E162" s="717" t="s">
        <v>331</v>
      </c>
      <c r="F162" s="717"/>
      <c r="G162" s="717"/>
      <c r="H162" s="717"/>
      <c r="I162" s="717"/>
      <c r="J162" s="717"/>
      <c r="K162" s="717"/>
      <c r="L162" s="717"/>
      <c r="M162" s="717"/>
      <c r="N162" s="717"/>
      <c r="O162" s="717"/>
      <c r="P162" s="717"/>
      <c r="Q162" s="717"/>
      <c r="R162" s="717"/>
      <c r="S162" s="717"/>
      <c r="T162" s="717"/>
      <c r="U162" s="717"/>
      <c r="V162" s="717"/>
      <c r="W162" s="717"/>
      <c r="X162" s="717"/>
      <c r="Y162" s="717"/>
      <c r="Z162" s="717"/>
      <c r="AA162" s="717"/>
      <c r="AB162" s="717"/>
      <c r="AC162" s="717"/>
      <c r="AD162" s="717"/>
      <c r="AE162" s="717"/>
      <c r="AF162" s="717"/>
      <c r="AG162" s="717"/>
      <c r="AH162" s="717"/>
      <c r="AI162" s="717"/>
      <c r="AJ162" s="717"/>
      <c r="AK162" s="717"/>
      <c r="AL162" s="717"/>
      <c r="AM162" s="717"/>
      <c r="AN162" s="717"/>
      <c r="AO162" s="717"/>
      <c r="AP162" s="717"/>
      <c r="AQ162" s="717"/>
      <c r="AR162" s="717"/>
      <c r="AS162" s="717"/>
      <c r="AT162" s="717"/>
      <c r="AU162" s="717"/>
      <c r="AV162" s="717"/>
      <c r="AW162" s="717"/>
      <c r="AX162" s="717"/>
      <c r="AY162" s="717"/>
      <c r="AZ162" s="717"/>
      <c r="BA162" s="717"/>
      <c r="BB162" s="717"/>
      <c r="BC162" s="717"/>
      <c r="BD162" s="717"/>
      <c r="BE162" s="717"/>
      <c r="BF162" s="717"/>
      <c r="BG162" s="718"/>
      <c r="BH162" s="718"/>
      <c r="BI162" s="719"/>
      <c r="BJ162" s="719"/>
      <c r="BK162" s="719"/>
      <c r="BL162" s="719"/>
      <c r="BM162" s="719"/>
      <c r="BN162" s="719"/>
      <c r="BO162" s="719"/>
      <c r="BP162" s="641" t="s">
        <v>110</v>
      </c>
      <c r="BQ162" s="642"/>
      <c r="BR162" s="643"/>
    </row>
    <row r="163" spans="1:70" s="10" customFormat="1" ht="45.75" customHeight="1" x14ac:dyDescent="0.4">
      <c r="A163" s="720" t="s">
        <v>263</v>
      </c>
      <c r="B163" s="721"/>
      <c r="C163" s="721"/>
      <c r="D163" s="722"/>
      <c r="E163" s="717" t="s">
        <v>332</v>
      </c>
      <c r="F163" s="717"/>
      <c r="G163" s="717"/>
      <c r="H163" s="717"/>
      <c r="I163" s="717"/>
      <c r="J163" s="717"/>
      <c r="K163" s="717"/>
      <c r="L163" s="717"/>
      <c r="M163" s="717"/>
      <c r="N163" s="717"/>
      <c r="O163" s="717"/>
      <c r="P163" s="717"/>
      <c r="Q163" s="717"/>
      <c r="R163" s="717"/>
      <c r="S163" s="717"/>
      <c r="T163" s="717"/>
      <c r="U163" s="717"/>
      <c r="V163" s="717"/>
      <c r="W163" s="717"/>
      <c r="X163" s="717"/>
      <c r="Y163" s="717"/>
      <c r="Z163" s="717"/>
      <c r="AA163" s="717"/>
      <c r="AB163" s="717"/>
      <c r="AC163" s="717"/>
      <c r="AD163" s="717"/>
      <c r="AE163" s="717"/>
      <c r="AF163" s="717"/>
      <c r="AG163" s="717"/>
      <c r="AH163" s="717"/>
      <c r="AI163" s="717"/>
      <c r="AJ163" s="717"/>
      <c r="AK163" s="717"/>
      <c r="AL163" s="717"/>
      <c r="AM163" s="717"/>
      <c r="AN163" s="717"/>
      <c r="AO163" s="717"/>
      <c r="AP163" s="717"/>
      <c r="AQ163" s="717"/>
      <c r="AR163" s="717"/>
      <c r="AS163" s="717"/>
      <c r="AT163" s="717"/>
      <c r="AU163" s="717"/>
      <c r="AV163" s="717"/>
      <c r="AW163" s="717"/>
      <c r="AX163" s="717"/>
      <c r="AY163" s="717"/>
      <c r="AZ163" s="717"/>
      <c r="BA163" s="717"/>
      <c r="BB163" s="717"/>
      <c r="BC163" s="717"/>
      <c r="BD163" s="717"/>
      <c r="BE163" s="717"/>
      <c r="BF163" s="717"/>
      <c r="BG163" s="718"/>
      <c r="BH163" s="718"/>
      <c r="BI163" s="719"/>
      <c r="BJ163" s="719"/>
      <c r="BK163" s="719"/>
      <c r="BL163" s="719"/>
      <c r="BM163" s="719"/>
      <c r="BN163" s="719"/>
      <c r="BO163" s="719"/>
      <c r="BP163" s="641" t="s">
        <v>104</v>
      </c>
      <c r="BQ163" s="642"/>
      <c r="BR163" s="643"/>
    </row>
    <row r="164" spans="1:70" s="10" customFormat="1" ht="48" customHeight="1" x14ac:dyDescent="0.4">
      <c r="A164" s="720" t="s">
        <v>265</v>
      </c>
      <c r="B164" s="721"/>
      <c r="C164" s="721"/>
      <c r="D164" s="722"/>
      <c r="E164" s="717" t="s">
        <v>333</v>
      </c>
      <c r="F164" s="717"/>
      <c r="G164" s="717"/>
      <c r="H164" s="717"/>
      <c r="I164" s="717"/>
      <c r="J164" s="717"/>
      <c r="K164" s="717"/>
      <c r="L164" s="717"/>
      <c r="M164" s="717"/>
      <c r="N164" s="717"/>
      <c r="O164" s="717"/>
      <c r="P164" s="717"/>
      <c r="Q164" s="717"/>
      <c r="R164" s="717"/>
      <c r="S164" s="717"/>
      <c r="T164" s="717"/>
      <c r="U164" s="717"/>
      <c r="V164" s="717"/>
      <c r="W164" s="717"/>
      <c r="X164" s="717"/>
      <c r="Y164" s="717"/>
      <c r="Z164" s="717"/>
      <c r="AA164" s="717"/>
      <c r="AB164" s="717"/>
      <c r="AC164" s="717"/>
      <c r="AD164" s="717"/>
      <c r="AE164" s="717"/>
      <c r="AF164" s="717"/>
      <c r="AG164" s="717"/>
      <c r="AH164" s="717"/>
      <c r="AI164" s="717"/>
      <c r="AJ164" s="717"/>
      <c r="AK164" s="717"/>
      <c r="AL164" s="717"/>
      <c r="AM164" s="717"/>
      <c r="AN164" s="717"/>
      <c r="AO164" s="717"/>
      <c r="AP164" s="717"/>
      <c r="AQ164" s="717"/>
      <c r="AR164" s="717"/>
      <c r="AS164" s="717"/>
      <c r="AT164" s="717"/>
      <c r="AU164" s="717"/>
      <c r="AV164" s="717"/>
      <c r="AW164" s="717"/>
      <c r="AX164" s="717"/>
      <c r="AY164" s="717"/>
      <c r="AZ164" s="717"/>
      <c r="BA164" s="717"/>
      <c r="BB164" s="717"/>
      <c r="BC164" s="717"/>
      <c r="BD164" s="717"/>
      <c r="BE164" s="717"/>
      <c r="BF164" s="717"/>
      <c r="BG164" s="718"/>
      <c r="BH164" s="718"/>
      <c r="BI164" s="719"/>
      <c r="BJ164" s="719"/>
      <c r="BK164" s="719"/>
      <c r="BL164" s="719"/>
      <c r="BM164" s="719"/>
      <c r="BN164" s="719"/>
      <c r="BO164" s="719"/>
      <c r="BP164" s="641" t="s">
        <v>106</v>
      </c>
      <c r="BQ164" s="642"/>
      <c r="BR164" s="643"/>
    </row>
    <row r="165" spans="1:70" s="10" customFormat="1" ht="48" customHeight="1" x14ac:dyDescent="0.4">
      <c r="A165" s="720" t="s">
        <v>334</v>
      </c>
      <c r="B165" s="721"/>
      <c r="C165" s="721"/>
      <c r="D165" s="722"/>
      <c r="E165" s="717" t="s">
        <v>335</v>
      </c>
      <c r="F165" s="717"/>
      <c r="G165" s="717"/>
      <c r="H165" s="717"/>
      <c r="I165" s="717"/>
      <c r="J165" s="717"/>
      <c r="K165" s="717"/>
      <c r="L165" s="717"/>
      <c r="M165" s="717"/>
      <c r="N165" s="717"/>
      <c r="O165" s="717"/>
      <c r="P165" s="717"/>
      <c r="Q165" s="717"/>
      <c r="R165" s="717"/>
      <c r="S165" s="717"/>
      <c r="T165" s="717"/>
      <c r="U165" s="717"/>
      <c r="V165" s="717"/>
      <c r="W165" s="717"/>
      <c r="X165" s="717"/>
      <c r="Y165" s="717"/>
      <c r="Z165" s="717"/>
      <c r="AA165" s="717"/>
      <c r="AB165" s="717"/>
      <c r="AC165" s="717"/>
      <c r="AD165" s="717"/>
      <c r="AE165" s="717"/>
      <c r="AF165" s="717"/>
      <c r="AG165" s="717"/>
      <c r="AH165" s="717"/>
      <c r="AI165" s="717"/>
      <c r="AJ165" s="717"/>
      <c r="AK165" s="717"/>
      <c r="AL165" s="717"/>
      <c r="AM165" s="717"/>
      <c r="AN165" s="717"/>
      <c r="AO165" s="717"/>
      <c r="AP165" s="717"/>
      <c r="AQ165" s="717"/>
      <c r="AR165" s="717"/>
      <c r="AS165" s="717"/>
      <c r="AT165" s="717"/>
      <c r="AU165" s="717"/>
      <c r="AV165" s="717"/>
      <c r="AW165" s="717"/>
      <c r="AX165" s="717"/>
      <c r="AY165" s="717"/>
      <c r="AZ165" s="717"/>
      <c r="BA165" s="717"/>
      <c r="BB165" s="717"/>
      <c r="BC165" s="717"/>
      <c r="BD165" s="717"/>
      <c r="BE165" s="717"/>
      <c r="BF165" s="717"/>
      <c r="BG165" s="718"/>
      <c r="BH165" s="718"/>
      <c r="BI165" s="719"/>
      <c r="BJ165" s="719"/>
      <c r="BK165" s="719"/>
      <c r="BL165" s="719"/>
      <c r="BM165" s="719"/>
      <c r="BN165" s="719"/>
      <c r="BO165" s="719"/>
      <c r="BP165" s="641" t="s">
        <v>107</v>
      </c>
      <c r="BQ165" s="642"/>
      <c r="BR165" s="643"/>
    </row>
    <row r="166" spans="1:70" s="10" customFormat="1" ht="48" customHeight="1" x14ac:dyDescent="0.4">
      <c r="A166" s="720" t="s">
        <v>336</v>
      </c>
      <c r="B166" s="721"/>
      <c r="C166" s="721"/>
      <c r="D166" s="722"/>
      <c r="E166" s="717" t="s">
        <v>337</v>
      </c>
      <c r="F166" s="717"/>
      <c r="G166" s="717"/>
      <c r="H166" s="717"/>
      <c r="I166" s="717"/>
      <c r="J166" s="717"/>
      <c r="K166" s="717"/>
      <c r="L166" s="717"/>
      <c r="M166" s="717"/>
      <c r="N166" s="717"/>
      <c r="O166" s="717"/>
      <c r="P166" s="717"/>
      <c r="Q166" s="717"/>
      <c r="R166" s="717"/>
      <c r="S166" s="717"/>
      <c r="T166" s="717"/>
      <c r="U166" s="717"/>
      <c r="V166" s="717"/>
      <c r="W166" s="717"/>
      <c r="X166" s="717"/>
      <c r="Y166" s="717"/>
      <c r="Z166" s="717"/>
      <c r="AA166" s="717"/>
      <c r="AB166" s="717"/>
      <c r="AC166" s="717"/>
      <c r="AD166" s="717"/>
      <c r="AE166" s="717"/>
      <c r="AF166" s="717"/>
      <c r="AG166" s="717"/>
      <c r="AH166" s="717"/>
      <c r="AI166" s="717"/>
      <c r="AJ166" s="717"/>
      <c r="AK166" s="717"/>
      <c r="AL166" s="717"/>
      <c r="AM166" s="717"/>
      <c r="AN166" s="717"/>
      <c r="AO166" s="717"/>
      <c r="AP166" s="717"/>
      <c r="AQ166" s="717"/>
      <c r="AR166" s="717"/>
      <c r="AS166" s="717"/>
      <c r="AT166" s="717"/>
      <c r="AU166" s="717"/>
      <c r="AV166" s="717"/>
      <c r="AW166" s="717"/>
      <c r="AX166" s="717"/>
      <c r="AY166" s="717"/>
      <c r="AZ166" s="717"/>
      <c r="BA166" s="717"/>
      <c r="BB166" s="717"/>
      <c r="BC166" s="717"/>
      <c r="BD166" s="717"/>
      <c r="BE166" s="717"/>
      <c r="BF166" s="717"/>
      <c r="BG166" s="718"/>
      <c r="BH166" s="718"/>
      <c r="BI166" s="719"/>
      <c r="BJ166" s="719"/>
      <c r="BK166" s="719"/>
      <c r="BL166" s="719"/>
      <c r="BM166" s="719"/>
      <c r="BN166" s="719"/>
      <c r="BO166" s="719"/>
      <c r="BP166" s="641" t="s">
        <v>107</v>
      </c>
      <c r="BQ166" s="642"/>
      <c r="BR166" s="643"/>
    </row>
    <row r="167" spans="1:70" s="10" customFormat="1" ht="48" customHeight="1" x14ac:dyDescent="0.4">
      <c r="A167" s="720" t="s">
        <v>267</v>
      </c>
      <c r="B167" s="721"/>
      <c r="C167" s="721"/>
      <c r="D167" s="722"/>
      <c r="E167" s="717" t="s">
        <v>338</v>
      </c>
      <c r="F167" s="717"/>
      <c r="G167" s="717"/>
      <c r="H167" s="717"/>
      <c r="I167" s="717"/>
      <c r="J167" s="717"/>
      <c r="K167" s="717"/>
      <c r="L167" s="717"/>
      <c r="M167" s="717"/>
      <c r="N167" s="717"/>
      <c r="O167" s="717"/>
      <c r="P167" s="717"/>
      <c r="Q167" s="717"/>
      <c r="R167" s="717"/>
      <c r="S167" s="717"/>
      <c r="T167" s="717"/>
      <c r="U167" s="717"/>
      <c r="V167" s="717"/>
      <c r="W167" s="717"/>
      <c r="X167" s="717"/>
      <c r="Y167" s="717"/>
      <c r="Z167" s="717"/>
      <c r="AA167" s="717"/>
      <c r="AB167" s="717"/>
      <c r="AC167" s="717"/>
      <c r="AD167" s="717"/>
      <c r="AE167" s="717"/>
      <c r="AF167" s="717"/>
      <c r="AG167" s="717"/>
      <c r="AH167" s="717"/>
      <c r="AI167" s="717"/>
      <c r="AJ167" s="717"/>
      <c r="AK167" s="717"/>
      <c r="AL167" s="717"/>
      <c r="AM167" s="717"/>
      <c r="AN167" s="717"/>
      <c r="AO167" s="717"/>
      <c r="AP167" s="717"/>
      <c r="AQ167" s="717"/>
      <c r="AR167" s="717"/>
      <c r="AS167" s="717"/>
      <c r="AT167" s="717"/>
      <c r="AU167" s="717"/>
      <c r="AV167" s="717"/>
      <c r="AW167" s="717"/>
      <c r="AX167" s="717"/>
      <c r="AY167" s="717"/>
      <c r="AZ167" s="717"/>
      <c r="BA167" s="717"/>
      <c r="BB167" s="717"/>
      <c r="BC167" s="717"/>
      <c r="BD167" s="717"/>
      <c r="BE167" s="717"/>
      <c r="BF167" s="717"/>
      <c r="BG167" s="718"/>
      <c r="BH167" s="718"/>
      <c r="BI167" s="719"/>
      <c r="BJ167" s="719"/>
      <c r="BK167" s="719"/>
      <c r="BL167" s="719"/>
      <c r="BM167" s="719"/>
      <c r="BN167" s="719"/>
      <c r="BO167" s="719"/>
      <c r="BP167" s="641" t="s">
        <v>109</v>
      </c>
      <c r="BQ167" s="642"/>
      <c r="BR167" s="643"/>
    </row>
    <row r="168" spans="1:70" s="10" customFormat="1" ht="26.25" customHeight="1" x14ac:dyDescent="0.4">
      <c r="A168" s="720" t="s">
        <v>264</v>
      </c>
      <c r="B168" s="721"/>
      <c r="C168" s="721"/>
      <c r="D168" s="722"/>
      <c r="E168" s="717" t="s">
        <v>422</v>
      </c>
      <c r="F168" s="717"/>
      <c r="G168" s="717"/>
      <c r="H168" s="717"/>
      <c r="I168" s="717"/>
      <c r="J168" s="717"/>
      <c r="K168" s="717"/>
      <c r="L168" s="717"/>
      <c r="M168" s="717"/>
      <c r="N168" s="717"/>
      <c r="O168" s="717"/>
      <c r="P168" s="717"/>
      <c r="Q168" s="717"/>
      <c r="R168" s="717"/>
      <c r="S168" s="717"/>
      <c r="T168" s="717"/>
      <c r="U168" s="717"/>
      <c r="V168" s="717"/>
      <c r="W168" s="717"/>
      <c r="X168" s="717"/>
      <c r="Y168" s="717"/>
      <c r="Z168" s="717"/>
      <c r="AA168" s="717"/>
      <c r="AB168" s="717"/>
      <c r="AC168" s="717"/>
      <c r="AD168" s="717"/>
      <c r="AE168" s="717"/>
      <c r="AF168" s="717"/>
      <c r="AG168" s="717"/>
      <c r="AH168" s="717"/>
      <c r="AI168" s="717"/>
      <c r="AJ168" s="717"/>
      <c r="AK168" s="717"/>
      <c r="AL168" s="717"/>
      <c r="AM168" s="717"/>
      <c r="AN168" s="717"/>
      <c r="AO168" s="717"/>
      <c r="AP168" s="717"/>
      <c r="AQ168" s="717"/>
      <c r="AR168" s="717"/>
      <c r="AS168" s="717"/>
      <c r="AT168" s="717"/>
      <c r="AU168" s="717"/>
      <c r="AV168" s="717"/>
      <c r="AW168" s="717"/>
      <c r="AX168" s="717"/>
      <c r="AY168" s="717"/>
      <c r="AZ168" s="717"/>
      <c r="BA168" s="717"/>
      <c r="BB168" s="717"/>
      <c r="BC168" s="717"/>
      <c r="BD168" s="717"/>
      <c r="BE168" s="717"/>
      <c r="BF168" s="717"/>
      <c r="BG168" s="718"/>
      <c r="BH168" s="718"/>
      <c r="BI168" s="719"/>
      <c r="BJ168" s="719"/>
      <c r="BK168" s="719"/>
      <c r="BL168" s="719"/>
      <c r="BM168" s="719"/>
      <c r="BN168" s="719"/>
      <c r="BO168" s="719"/>
      <c r="BP168" s="641" t="s">
        <v>105</v>
      </c>
      <c r="BQ168" s="642"/>
      <c r="BR168" s="643"/>
    </row>
    <row r="169" spans="1:70" s="10" customFormat="1" ht="25.5" customHeight="1" x14ac:dyDescent="0.4">
      <c r="A169" s="720" t="s">
        <v>266</v>
      </c>
      <c r="B169" s="721"/>
      <c r="C169" s="721"/>
      <c r="D169" s="722"/>
      <c r="E169" s="717" t="s">
        <v>339</v>
      </c>
      <c r="F169" s="717"/>
      <c r="G169" s="717"/>
      <c r="H169" s="717"/>
      <c r="I169" s="717"/>
      <c r="J169" s="717"/>
      <c r="K169" s="717"/>
      <c r="L169" s="717"/>
      <c r="M169" s="717"/>
      <c r="N169" s="717"/>
      <c r="O169" s="717"/>
      <c r="P169" s="717"/>
      <c r="Q169" s="717"/>
      <c r="R169" s="717"/>
      <c r="S169" s="717"/>
      <c r="T169" s="717"/>
      <c r="U169" s="717"/>
      <c r="V169" s="717"/>
      <c r="W169" s="717"/>
      <c r="X169" s="717"/>
      <c r="Y169" s="717"/>
      <c r="Z169" s="717"/>
      <c r="AA169" s="717"/>
      <c r="AB169" s="717"/>
      <c r="AC169" s="717"/>
      <c r="AD169" s="717"/>
      <c r="AE169" s="717"/>
      <c r="AF169" s="717"/>
      <c r="AG169" s="717"/>
      <c r="AH169" s="717"/>
      <c r="AI169" s="717"/>
      <c r="AJ169" s="717"/>
      <c r="AK169" s="717"/>
      <c r="AL169" s="717"/>
      <c r="AM169" s="717"/>
      <c r="AN169" s="717"/>
      <c r="AO169" s="717"/>
      <c r="AP169" s="717"/>
      <c r="AQ169" s="717"/>
      <c r="AR169" s="717"/>
      <c r="AS169" s="717"/>
      <c r="AT169" s="717"/>
      <c r="AU169" s="717"/>
      <c r="AV169" s="717"/>
      <c r="AW169" s="717"/>
      <c r="AX169" s="717"/>
      <c r="AY169" s="717"/>
      <c r="AZ169" s="717"/>
      <c r="BA169" s="717"/>
      <c r="BB169" s="717"/>
      <c r="BC169" s="717"/>
      <c r="BD169" s="717"/>
      <c r="BE169" s="717"/>
      <c r="BF169" s="717"/>
      <c r="BG169" s="718"/>
      <c r="BH169" s="718"/>
      <c r="BI169" s="719"/>
      <c r="BJ169" s="719"/>
      <c r="BK169" s="719"/>
      <c r="BL169" s="719"/>
      <c r="BM169" s="719"/>
      <c r="BN169" s="719"/>
      <c r="BO169" s="719"/>
      <c r="BP169" s="641" t="s">
        <v>108</v>
      </c>
      <c r="BQ169" s="642"/>
      <c r="BR169" s="643"/>
    </row>
    <row r="170" spans="1:70" s="10" customFormat="1" ht="25.5" customHeight="1" x14ac:dyDescent="0.4">
      <c r="A170" s="747" t="s">
        <v>250</v>
      </c>
      <c r="B170" s="748"/>
      <c r="C170" s="748"/>
      <c r="D170" s="749"/>
      <c r="E170" s="717" t="s">
        <v>340</v>
      </c>
      <c r="F170" s="717"/>
      <c r="G170" s="717"/>
      <c r="H170" s="717"/>
      <c r="I170" s="717"/>
      <c r="J170" s="717"/>
      <c r="K170" s="717"/>
      <c r="L170" s="717"/>
      <c r="M170" s="717"/>
      <c r="N170" s="717"/>
      <c r="O170" s="717"/>
      <c r="P170" s="717"/>
      <c r="Q170" s="717"/>
      <c r="R170" s="717"/>
      <c r="S170" s="717"/>
      <c r="T170" s="717"/>
      <c r="U170" s="717"/>
      <c r="V170" s="717"/>
      <c r="W170" s="717"/>
      <c r="X170" s="717"/>
      <c r="Y170" s="717"/>
      <c r="Z170" s="717"/>
      <c r="AA170" s="717"/>
      <c r="AB170" s="717"/>
      <c r="AC170" s="717"/>
      <c r="AD170" s="717"/>
      <c r="AE170" s="717"/>
      <c r="AF170" s="717"/>
      <c r="AG170" s="717"/>
      <c r="AH170" s="717"/>
      <c r="AI170" s="717"/>
      <c r="AJ170" s="717"/>
      <c r="AK170" s="717"/>
      <c r="AL170" s="717"/>
      <c r="AM170" s="717"/>
      <c r="AN170" s="717"/>
      <c r="AO170" s="717"/>
      <c r="AP170" s="717"/>
      <c r="AQ170" s="717"/>
      <c r="AR170" s="717"/>
      <c r="AS170" s="717"/>
      <c r="AT170" s="717"/>
      <c r="AU170" s="717"/>
      <c r="AV170" s="717"/>
      <c r="AW170" s="717"/>
      <c r="AX170" s="717"/>
      <c r="AY170" s="717"/>
      <c r="AZ170" s="717"/>
      <c r="BA170" s="717"/>
      <c r="BB170" s="717"/>
      <c r="BC170" s="717"/>
      <c r="BD170" s="717"/>
      <c r="BE170" s="717"/>
      <c r="BF170" s="717"/>
      <c r="BG170" s="718"/>
      <c r="BH170" s="718"/>
      <c r="BI170" s="719"/>
      <c r="BJ170" s="719"/>
      <c r="BK170" s="719"/>
      <c r="BL170" s="719"/>
      <c r="BM170" s="719"/>
      <c r="BN170" s="719"/>
      <c r="BO170" s="719"/>
      <c r="BP170" s="641" t="s">
        <v>77</v>
      </c>
      <c r="BQ170" s="642"/>
      <c r="BR170" s="643"/>
    </row>
    <row r="171" spans="1:70" s="10" customFormat="1" ht="50.25" customHeight="1" x14ac:dyDescent="0.4">
      <c r="A171" s="720" t="s">
        <v>251</v>
      </c>
      <c r="B171" s="721"/>
      <c r="C171" s="721"/>
      <c r="D171" s="722"/>
      <c r="E171" s="717" t="s">
        <v>341</v>
      </c>
      <c r="F171" s="717"/>
      <c r="G171" s="717"/>
      <c r="H171" s="717"/>
      <c r="I171" s="717"/>
      <c r="J171" s="717"/>
      <c r="K171" s="717"/>
      <c r="L171" s="717"/>
      <c r="M171" s="717"/>
      <c r="N171" s="717"/>
      <c r="O171" s="717"/>
      <c r="P171" s="717"/>
      <c r="Q171" s="717"/>
      <c r="R171" s="717"/>
      <c r="S171" s="717"/>
      <c r="T171" s="717"/>
      <c r="U171" s="717"/>
      <c r="V171" s="717"/>
      <c r="W171" s="717"/>
      <c r="X171" s="717"/>
      <c r="Y171" s="717"/>
      <c r="Z171" s="717"/>
      <c r="AA171" s="717"/>
      <c r="AB171" s="717"/>
      <c r="AC171" s="717"/>
      <c r="AD171" s="717"/>
      <c r="AE171" s="717"/>
      <c r="AF171" s="717"/>
      <c r="AG171" s="717"/>
      <c r="AH171" s="717"/>
      <c r="AI171" s="717"/>
      <c r="AJ171" s="717"/>
      <c r="AK171" s="717"/>
      <c r="AL171" s="717"/>
      <c r="AM171" s="717"/>
      <c r="AN171" s="717"/>
      <c r="AO171" s="717"/>
      <c r="AP171" s="717"/>
      <c r="AQ171" s="717"/>
      <c r="AR171" s="717"/>
      <c r="AS171" s="717"/>
      <c r="AT171" s="717"/>
      <c r="AU171" s="717"/>
      <c r="AV171" s="717"/>
      <c r="AW171" s="717"/>
      <c r="AX171" s="717"/>
      <c r="AY171" s="717"/>
      <c r="AZ171" s="717"/>
      <c r="BA171" s="717"/>
      <c r="BB171" s="717"/>
      <c r="BC171" s="717"/>
      <c r="BD171" s="717"/>
      <c r="BE171" s="717"/>
      <c r="BF171" s="717"/>
      <c r="BG171" s="718"/>
      <c r="BH171" s="718"/>
      <c r="BI171" s="719"/>
      <c r="BJ171" s="719"/>
      <c r="BK171" s="719"/>
      <c r="BL171" s="719"/>
      <c r="BM171" s="719"/>
      <c r="BN171" s="719"/>
      <c r="BO171" s="719"/>
      <c r="BP171" s="641" t="s">
        <v>81</v>
      </c>
      <c r="BQ171" s="642"/>
      <c r="BR171" s="643"/>
    </row>
    <row r="172" spans="1:70" s="10" customFormat="1" ht="26.25" customHeight="1" x14ac:dyDescent="0.4">
      <c r="A172" s="720" t="s">
        <v>252</v>
      </c>
      <c r="B172" s="721"/>
      <c r="C172" s="721"/>
      <c r="D172" s="722"/>
      <c r="E172" s="717" t="s">
        <v>342</v>
      </c>
      <c r="F172" s="717"/>
      <c r="G172" s="717"/>
      <c r="H172" s="717"/>
      <c r="I172" s="717"/>
      <c r="J172" s="717"/>
      <c r="K172" s="717"/>
      <c r="L172" s="717"/>
      <c r="M172" s="717"/>
      <c r="N172" s="717"/>
      <c r="O172" s="717"/>
      <c r="P172" s="717"/>
      <c r="Q172" s="717"/>
      <c r="R172" s="717"/>
      <c r="S172" s="717"/>
      <c r="T172" s="717"/>
      <c r="U172" s="717"/>
      <c r="V172" s="717"/>
      <c r="W172" s="717"/>
      <c r="X172" s="717"/>
      <c r="Y172" s="717"/>
      <c r="Z172" s="717"/>
      <c r="AA172" s="717"/>
      <c r="AB172" s="717"/>
      <c r="AC172" s="717"/>
      <c r="AD172" s="717"/>
      <c r="AE172" s="717"/>
      <c r="AF172" s="717"/>
      <c r="AG172" s="717"/>
      <c r="AH172" s="717"/>
      <c r="AI172" s="717"/>
      <c r="AJ172" s="717"/>
      <c r="AK172" s="717"/>
      <c r="AL172" s="717"/>
      <c r="AM172" s="717"/>
      <c r="AN172" s="717"/>
      <c r="AO172" s="717"/>
      <c r="AP172" s="717"/>
      <c r="AQ172" s="717"/>
      <c r="AR172" s="717"/>
      <c r="AS172" s="717"/>
      <c r="AT172" s="717"/>
      <c r="AU172" s="717"/>
      <c r="AV172" s="717"/>
      <c r="AW172" s="717"/>
      <c r="AX172" s="717"/>
      <c r="AY172" s="717"/>
      <c r="AZ172" s="717"/>
      <c r="BA172" s="717"/>
      <c r="BB172" s="717"/>
      <c r="BC172" s="717"/>
      <c r="BD172" s="717"/>
      <c r="BE172" s="717"/>
      <c r="BF172" s="717"/>
      <c r="BG172" s="718"/>
      <c r="BH172" s="718"/>
      <c r="BI172" s="719"/>
      <c r="BJ172" s="719"/>
      <c r="BK172" s="719"/>
      <c r="BL172" s="719"/>
      <c r="BM172" s="719"/>
      <c r="BN172" s="719"/>
      <c r="BO172" s="719"/>
      <c r="BP172" s="641" t="s">
        <v>82</v>
      </c>
      <c r="BQ172" s="642"/>
      <c r="BR172" s="643"/>
    </row>
    <row r="173" spans="1:70" s="10" customFormat="1" ht="49.7" customHeight="1" x14ac:dyDescent="0.4">
      <c r="A173" s="720" t="s">
        <v>253</v>
      </c>
      <c r="B173" s="721"/>
      <c r="C173" s="721"/>
      <c r="D173" s="722"/>
      <c r="E173" s="717" t="s">
        <v>343</v>
      </c>
      <c r="F173" s="717"/>
      <c r="G173" s="717"/>
      <c r="H173" s="717"/>
      <c r="I173" s="717"/>
      <c r="J173" s="717"/>
      <c r="K173" s="717"/>
      <c r="L173" s="717"/>
      <c r="M173" s="717"/>
      <c r="N173" s="717"/>
      <c r="O173" s="717"/>
      <c r="P173" s="717"/>
      <c r="Q173" s="717"/>
      <c r="R173" s="717"/>
      <c r="S173" s="717"/>
      <c r="T173" s="717"/>
      <c r="U173" s="717"/>
      <c r="V173" s="717"/>
      <c r="W173" s="717"/>
      <c r="X173" s="717"/>
      <c r="Y173" s="717"/>
      <c r="Z173" s="717"/>
      <c r="AA173" s="717"/>
      <c r="AB173" s="717"/>
      <c r="AC173" s="717"/>
      <c r="AD173" s="717"/>
      <c r="AE173" s="717"/>
      <c r="AF173" s="717"/>
      <c r="AG173" s="717"/>
      <c r="AH173" s="717"/>
      <c r="AI173" s="717"/>
      <c r="AJ173" s="717"/>
      <c r="AK173" s="717"/>
      <c r="AL173" s="717"/>
      <c r="AM173" s="717"/>
      <c r="AN173" s="717"/>
      <c r="AO173" s="717"/>
      <c r="AP173" s="717"/>
      <c r="AQ173" s="717"/>
      <c r="AR173" s="717"/>
      <c r="AS173" s="717"/>
      <c r="AT173" s="717"/>
      <c r="AU173" s="717"/>
      <c r="AV173" s="717"/>
      <c r="AW173" s="717"/>
      <c r="AX173" s="717"/>
      <c r="AY173" s="717"/>
      <c r="AZ173" s="717"/>
      <c r="BA173" s="717"/>
      <c r="BB173" s="717"/>
      <c r="BC173" s="717"/>
      <c r="BD173" s="717"/>
      <c r="BE173" s="717"/>
      <c r="BF173" s="717"/>
      <c r="BG173" s="718"/>
      <c r="BH173" s="718"/>
      <c r="BI173" s="719"/>
      <c r="BJ173" s="719"/>
      <c r="BK173" s="719"/>
      <c r="BL173" s="719"/>
      <c r="BM173" s="719"/>
      <c r="BN173" s="719"/>
      <c r="BO173" s="719"/>
      <c r="BP173" s="641" t="s">
        <v>84</v>
      </c>
      <c r="BQ173" s="642"/>
      <c r="BR173" s="643"/>
    </row>
    <row r="174" spans="1:70" s="10" customFormat="1" ht="48.75" customHeight="1" x14ac:dyDescent="0.4">
      <c r="A174" s="720" t="s">
        <v>254</v>
      </c>
      <c r="B174" s="721"/>
      <c r="C174" s="721"/>
      <c r="D174" s="722"/>
      <c r="E174" s="717" t="s">
        <v>344</v>
      </c>
      <c r="F174" s="717"/>
      <c r="G174" s="717"/>
      <c r="H174" s="717"/>
      <c r="I174" s="717"/>
      <c r="J174" s="717"/>
      <c r="K174" s="717"/>
      <c r="L174" s="717"/>
      <c r="M174" s="717"/>
      <c r="N174" s="717"/>
      <c r="O174" s="717"/>
      <c r="P174" s="717"/>
      <c r="Q174" s="717"/>
      <c r="R174" s="717"/>
      <c r="S174" s="717"/>
      <c r="T174" s="717"/>
      <c r="U174" s="717"/>
      <c r="V174" s="717"/>
      <c r="W174" s="717"/>
      <c r="X174" s="717"/>
      <c r="Y174" s="717"/>
      <c r="Z174" s="717"/>
      <c r="AA174" s="717"/>
      <c r="AB174" s="717"/>
      <c r="AC174" s="717"/>
      <c r="AD174" s="717"/>
      <c r="AE174" s="717"/>
      <c r="AF174" s="717"/>
      <c r="AG174" s="717"/>
      <c r="AH174" s="717"/>
      <c r="AI174" s="717"/>
      <c r="AJ174" s="717"/>
      <c r="AK174" s="717"/>
      <c r="AL174" s="717"/>
      <c r="AM174" s="717"/>
      <c r="AN174" s="717"/>
      <c r="AO174" s="717"/>
      <c r="AP174" s="717"/>
      <c r="AQ174" s="717"/>
      <c r="AR174" s="717"/>
      <c r="AS174" s="717"/>
      <c r="AT174" s="717"/>
      <c r="AU174" s="717"/>
      <c r="AV174" s="717"/>
      <c r="AW174" s="717"/>
      <c r="AX174" s="717"/>
      <c r="AY174" s="717"/>
      <c r="AZ174" s="717"/>
      <c r="BA174" s="717"/>
      <c r="BB174" s="717"/>
      <c r="BC174" s="717"/>
      <c r="BD174" s="717"/>
      <c r="BE174" s="717"/>
      <c r="BF174" s="717"/>
      <c r="BG174" s="718"/>
      <c r="BH174" s="718"/>
      <c r="BI174" s="719"/>
      <c r="BJ174" s="719"/>
      <c r="BK174" s="719"/>
      <c r="BL174" s="719"/>
      <c r="BM174" s="719"/>
      <c r="BN174" s="719"/>
      <c r="BO174" s="719"/>
      <c r="BP174" s="641" t="s">
        <v>85</v>
      </c>
      <c r="BQ174" s="642"/>
      <c r="BR174" s="643"/>
    </row>
    <row r="175" spans="1:70" s="10" customFormat="1" ht="49.7" customHeight="1" x14ac:dyDescent="0.4">
      <c r="A175" s="720" t="s">
        <v>255</v>
      </c>
      <c r="B175" s="721"/>
      <c r="C175" s="721"/>
      <c r="D175" s="722"/>
      <c r="E175" s="717" t="s">
        <v>345</v>
      </c>
      <c r="F175" s="717"/>
      <c r="G175" s="717"/>
      <c r="H175" s="717"/>
      <c r="I175" s="717"/>
      <c r="J175" s="717"/>
      <c r="K175" s="717"/>
      <c r="L175" s="717"/>
      <c r="M175" s="717"/>
      <c r="N175" s="717"/>
      <c r="O175" s="717"/>
      <c r="P175" s="717"/>
      <c r="Q175" s="717"/>
      <c r="R175" s="717"/>
      <c r="S175" s="717"/>
      <c r="T175" s="717"/>
      <c r="U175" s="717"/>
      <c r="V175" s="717"/>
      <c r="W175" s="717"/>
      <c r="X175" s="717"/>
      <c r="Y175" s="717"/>
      <c r="Z175" s="717"/>
      <c r="AA175" s="717"/>
      <c r="AB175" s="717"/>
      <c r="AC175" s="717"/>
      <c r="AD175" s="717"/>
      <c r="AE175" s="717"/>
      <c r="AF175" s="717"/>
      <c r="AG175" s="717"/>
      <c r="AH175" s="717"/>
      <c r="AI175" s="717"/>
      <c r="AJ175" s="717"/>
      <c r="AK175" s="717"/>
      <c r="AL175" s="717"/>
      <c r="AM175" s="717"/>
      <c r="AN175" s="717"/>
      <c r="AO175" s="717"/>
      <c r="AP175" s="717"/>
      <c r="AQ175" s="717"/>
      <c r="AR175" s="717"/>
      <c r="AS175" s="717"/>
      <c r="AT175" s="717"/>
      <c r="AU175" s="717"/>
      <c r="AV175" s="717"/>
      <c r="AW175" s="717"/>
      <c r="AX175" s="717"/>
      <c r="AY175" s="717"/>
      <c r="AZ175" s="717"/>
      <c r="BA175" s="717"/>
      <c r="BB175" s="717"/>
      <c r="BC175" s="717"/>
      <c r="BD175" s="717"/>
      <c r="BE175" s="717"/>
      <c r="BF175" s="717"/>
      <c r="BG175" s="718"/>
      <c r="BH175" s="718"/>
      <c r="BI175" s="719"/>
      <c r="BJ175" s="719"/>
      <c r="BK175" s="719"/>
      <c r="BL175" s="719"/>
      <c r="BM175" s="719"/>
      <c r="BN175" s="719"/>
      <c r="BO175" s="719"/>
      <c r="BP175" s="641" t="s">
        <v>346</v>
      </c>
      <c r="BQ175" s="642"/>
      <c r="BR175" s="643"/>
    </row>
    <row r="176" spans="1:70" s="10" customFormat="1" ht="26.25" customHeight="1" x14ac:dyDescent="0.4">
      <c r="A176" s="720" t="s">
        <v>256</v>
      </c>
      <c r="B176" s="721"/>
      <c r="C176" s="721"/>
      <c r="D176" s="722"/>
      <c r="E176" s="717" t="s">
        <v>347</v>
      </c>
      <c r="F176" s="717"/>
      <c r="G176" s="717"/>
      <c r="H176" s="717"/>
      <c r="I176" s="717"/>
      <c r="J176" s="717"/>
      <c r="K176" s="717"/>
      <c r="L176" s="717"/>
      <c r="M176" s="717"/>
      <c r="N176" s="717"/>
      <c r="O176" s="717"/>
      <c r="P176" s="717"/>
      <c r="Q176" s="717"/>
      <c r="R176" s="717"/>
      <c r="S176" s="717"/>
      <c r="T176" s="717"/>
      <c r="U176" s="717"/>
      <c r="V176" s="717"/>
      <c r="W176" s="717"/>
      <c r="X176" s="717"/>
      <c r="Y176" s="717"/>
      <c r="Z176" s="717"/>
      <c r="AA176" s="717"/>
      <c r="AB176" s="717"/>
      <c r="AC176" s="717"/>
      <c r="AD176" s="717"/>
      <c r="AE176" s="717"/>
      <c r="AF176" s="717"/>
      <c r="AG176" s="717"/>
      <c r="AH176" s="717"/>
      <c r="AI176" s="717"/>
      <c r="AJ176" s="717"/>
      <c r="AK176" s="717"/>
      <c r="AL176" s="717"/>
      <c r="AM176" s="717"/>
      <c r="AN176" s="717"/>
      <c r="AO176" s="717"/>
      <c r="AP176" s="717"/>
      <c r="AQ176" s="717"/>
      <c r="AR176" s="717"/>
      <c r="AS176" s="717"/>
      <c r="AT176" s="717"/>
      <c r="AU176" s="717"/>
      <c r="AV176" s="717"/>
      <c r="AW176" s="717"/>
      <c r="AX176" s="717"/>
      <c r="AY176" s="717"/>
      <c r="AZ176" s="717"/>
      <c r="BA176" s="717"/>
      <c r="BB176" s="717"/>
      <c r="BC176" s="717"/>
      <c r="BD176" s="717"/>
      <c r="BE176" s="717"/>
      <c r="BF176" s="717"/>
      <c r="BG176" s="718"/>
      <c r="BH176" s="718"/>
      <c r="BI176" s="719"/>
      <c r="BJ176" s="719"/>
      <c r="BK176" s="719"/>
      <c r="BL176" s="719"/>
      <c r="BM176" s="719"/>
      <c r="BN176" s="719"/>
      <c r="BO176" s="719"/>
      <c r="BP176" s="641" t="s">
        <v>89</v>
      </c>
      <c r="BQ176" s="642"/>
      <c r="BR176" s="643"/>
    </row>
    <row r="177" spans="1:70" s="10" customFormat="1" ht="48.75" customHeight="1" x14ac:dyDescent="0.4">
      <c r="A177" s="720" t="s">
        <v>257</v>
      </c>
      <c r="B177" s="721"/>
      <c r="C177" s="721"/>
      <c r="D177" s="722"/>
      <c r="E177" s="717" t="s">
        <v>348</v>
      </c>
      <c r="F177" s="717"/>
      <c r="G177" s="717"/>
      <c r="H177" s="717"/>
      <c r="I177" s="717"/>
      <c r="J177" s="717"/>
      <c r="K177" s="717"/>
      <c r="L177" s="717"/>
      <c r="M177" s="717"/>
      <c r="N177" s="717"/>
      <c r="O177" s="717"/>
      <c r="P177" s="717"/>
      <c r="Q177" s="717"/>
      <c r="R177" s="717"/>
      <c r="S177" s="717"/>
      <c r="T177" s="717"/>
      <c r="U177" s="717"/>
      <c r="V177" s="717"/>
      <c r="W177" s="717"/>
      <c r="X177" s="717"/>
      <c r="Y177" s="717"/>
      <c r="Z177" s="717"/>
      <c r="AA177" s="717"/>
      <c r="AB177" s="717"/>
      <c r="AC177" s="717"/>
      <c r="AD177" s="717"/>
      <c r="AE177" s="717"/>
      <c r="AF177" s="717"/>
      <c r="AG177" s="717"/>
      <c r="AH177" s="717"/>
      <c r="AI177" s="717"/>
      <c r="AJ177" s="717"/>
      <c r="AK177" s="717"/>
      <c r="AL177" s="717"/>
      <c r="AM177" s="717"/>
      <c r="AN177" s="717"/>
      <c r="AO177" s="717"/>
      <c r="AP177" s="717"/>
      <c r="AQ177" s="717"/>
      <c r="AR177" s="717"/>
      <c r="AS177" s="717"/>
      <c r="AT177" s="717"/>
      <c r="AU177" s="717"/>
      <c r="AV177" s="717"/>
      <c r="AW177" s="717"/>
      <c r="AX177" s="717"/>
      <c r="AY177" s="717"/>
      <c r="AZ177" s="717"/>
      <c r="BA177" s="717"/>
      <c r="BB177" s="717"/>
      <c r="BC177" s="717"/>
      <c r="BD177" s="717"/>
      <c r="BE177" s="717"/>
      <c r="BF177" s="717"/>
      <c r="BG177" s="718"/>
      <c r="BH177" s="718"/>
      <c r="BI177" s="719"/>
      <c r="BJ177" s="719"/>
      <c r="BK177" s="719"/>
      <c r="BL177" s="719"/>
      <c r="BM177" s="719"/>
      <c r="BN177" s="719"/>
      <c r="BO177" s="719"/>
      <c r="BP177" s="641" t="s">
        <v>90</v>
      </c>
      <c r="BQ177" s="642"/>
      <c r="BR177" s="643"/>
    </row>
    <row r="178" spans="1:70" s="10" customFormat="1" ht="48.75" customHeight="1" x14ac:dyDescent="0.4">
      <c r="A178" s="720" t="s">
        <v>258</v>
      </c>
      <c r="B178" s="721"/>
      <c r="C178" s="721"/>
      <c r="D178" s="722"/>
      <c r="E178" s="717" t="s">
        <v>349</v>
      </c>
      <c r="F178" s="717"/>
      <c r="G178" s="717"/>
      <c r="H178" s="717"/>
      <c r="I178" s="717"/>
      <c r="J178" s="717"/>
      <c r="K178" s="717"/>
      <c r="L178" s="717"/>
      <c r="M178" s="717"/>
      <c r="N178" s="717"/>
      <c r="O178" s="717"/>
      <c r="P178" s="717"/>
      <c r="Q178" s="717"/>
      <c r="R178" s="717"/>
      <c r="S178" s="717"/>
      <c r="T178" s="717"/>
      <c r="U178" s="717"/>
      <c r="V178" s="717"/>
      <c r="W178" s="717"/>
      <c r="X178" s="717"/>
      <c r="Y178" s="717"/>
      <c r="Z178" s="717"/>
      <c r="AA178" s="717"/>
      <c r="AB178" s="717"/>
      <c r="AC178" s="717"/>
      <c r="AD178" s="717"/>
      <c r="AE178" s="717"/>
      <c r="AF178" s="717"/>
      <c r="AG178" s="717"/>
      <c r="AH178" s="717"/>
      <c r="AI178" s="717"/>
      <c r="AJ178" s="717"/>
      <c r="AK178" s="717"/>
      <c r="AL178" s="717"/>
      <c r="AM178" s="717"/>
      <c r="AN178" s="717"/>
      <c r="AO178" s="717"/>
      <c r="AP178" s="717"/>
      <c r="AQ178" s="717"/>
      <c r="AR178" s="717"/>
      <c r="AS178" s="717"/>
      <c r="AT178" s="717"/>
      <c r="AU178" s="717"/>
      <c r="AV178" s="717"/>
      <c r="AW178" s="717"/>
      <c r="AX178" s="717"/>
      <c r="AY178" s="717"/>
      <c r="AZ178" s="717"/>
      <c r="BA178" s="717"/>
      <c r="BB178" s="717"/>
      <c r="BC178" s="717"/>
      <c r="BD178" s="717"/>
      <c r="BE178" s="717"/>
      <c r="BF178" s="717"/>
      <c r="BG178" s="718"/>
      <c r="BH178" s="718"/>
      <c r="BI178" s="719"/>
      <c r="BJ178" s="719"/>
      <c r="BK178" s="719"/>
      <c r="BL178" s="719"/>
      <c r="BM178" s="719"/>
      <c r="BN178" s="719"/>
      <c r="BO178" s="719"/>
      <c r="BP178" s="641" t="s">
        <v>350</v>
      </c>
      <c r="BQ178" s="642"/>
      <c r="BR178" s="643"/>
    </row>
    <row r="179" spans="1:70" s="10" customFormat="1" ht="48.75" customHeight="1" x14ac:dyDescent="0.4">
      <c r="A179" s="720" t="s">
        <v>259</v>
      </c>
      <c r="B179" s="721"/>
      <c r="C179" s="721"/>
      <c r="D179" s="722"/>
      <c r="E179" s="717" t="s">
        <v>351</v>
      </c>
      <c r="F179" s="717"/>
      <c r="G179" s="717"/>
      <c r="H179" s="717"/>
      <c r="I179" s="717"/>
      <c r="J179" s="717"/>
      <c r="K179" s="717"/>
      <c r="L179" s="717"/>
      <c r="M179" s="717"/>
      <c r="N179" s="717"/>
      <c r="O179" s="717"/>
      <c r="P179" s="717"/>
      <c r="Q179" s="717"/>
      <c r="R179" s="717"/>
      <c r="S179" s="717"/>
      <c r="T179" s="717"/>
      <c r="U179" s="717"/>
      <c r="V179" s="717"/>
      <c r="W179" s="717"/>
      <c r="X179" s="717"/>
      <c r="Y179" s="717"/>
      <c r="Z179" s="717"/>
      <c r="AA179" s="717"/>
      <c r="AB179" s="717"/>
      <c r="AC179" s="717"/>
      <c r="AD179" s="717"/>
      <c r="AE179" s="717"/>
      <c r="AF179" s="717"/>
      <c r="AG179" s="717"/>
      <c r="AH179" s="717"/>
      <c r="AI179" s="717"/>
      <c r="AJ179" s="717"/>
      <c r="AK179" s="717"/>
      <c r="AL179" s="717"/>
      <c r="AM179" s="717"/>
      <c r="AN179" s="717"/>
      <c r="AO179" s="717"/>
      <c r="AP179" s="717"/>
      <c r="AQ179" s="717"/>
      <c r="AR179" s="717"/>
      <c r="AS179" s="717"/>
      <c r="AT179" s="717"/>
      <c r="AU179" s="717"/>
      <c r="AV179" s="717"/>
      <c r="AW179" s="717"/>
      <c r="AX179" s="717"/>
      <c r="AY179" s="717"/>
      <c r="AZ179" s="717"/>
      <c r="BA179" s="717"/>
      <c r="BB179" s="717"/>
      <c r="BC179" s="717"/>
      <c r="BD179" s="717"/>
      <c r="BE179" s="717"/>
      <c r="BF179" s="717"/>
      <c r="BG179" s="718"/>
      <c r="BH179" s="718"/>
      <c r="BI179" s="719"/>
      <c r="BJ179" s="719"/>
      <c r="BK179" s="719"/>
      <c r="BL179" s="719"/>
      <c r="BM179" s="719"/>
      <c r="BN179" s="719"/>
      <c r="BO179" s="719"/>
      <c r="BP179" s="641" t="s">
        <v>94</v>
      </c>
      <c r="BQ179" s="642"/>
      <c r="BR179" s="643"/>
    </row>
    <row r="180" spans="1:70" s="10" customFormat="1" ht="48" customHeight="1" x14ac:dyDescent="0.4">
      <c r="A180" s="720" t="s">
        <v>260</v>
      </c>
      <c r="B180" s="721"/>
      <c r="C180" s="721"/>
      <c r="D180" s="722"/>
      <c r="E180" s="717" t="s">
        <v>352</v>
      </c>
      <c r="F180" s="717"/>
      <c r="G180" s="717"/>
      <c r="H180" s="717"/>
      <c r="I180" s="717"/>
      <c r="J180" s="717"/>
      <c r="K180" s="717"/>
      <c r="L180" s="717"/>
      <c r="M180" s="717"/>
      <c r="N180" s="717"/>
      <c r="O180" s="717"/>
      <c r="P180" s="717"/>
      <c r="Q180" s="717"/>
      <c r="R180" s="717"/>
      <c r="S180" s="717"/>
      <c r="T180" s="717"/>
      <c r="U180" s="717"/>
      <c r="V180" s="717"/>
      <c r="W180" s="717"/>
      <c r="X180" s="717"/>
      <c r="Y180" s="717"/>
      <c r="Z180" s="717"/>
      <c r="AA180" s="717"/>
      <c r="AB180" s="717"/>
      <c r="AC180" s="717"/>
      <c r="AD180" s="717"/>
      <c r="AE180" s="717"/>
      <c r="AF180" s="717"/>
      <c r="AG180" s="717"/>
      <c r="AH180" s="717"/>
      <c r="AI180" s="717"/>
      <c r="AJ180" s="717"/>
      <c r="AK180" s="717"/>
      <c r="AL180" s="717"/>
      <c r="AM180" s="717"/>
      <c r="AN180" s="717"/>
      <c r="AO180" s="717"/>
      <c r="AP180" s="717"/>
      <c r="AQ180" s="717"/>
      <c r="AR180" s="717"/>
      <c r="AS180" s="717"/>
      <c r="AT180" s="717"/>
      <c r="AU180" s="717"/>
      <c r="AV180" s="717"/>
      <c r="AW180" s="717"/>
      <c r="AX180" s="717"/>
      <c r="AY180" s="717"/>
      <c r="AZ180" s="717"/>
      <c r="BA180" s="717"/>
      <c r="BB180" s="717"/>
      <c r="BC180" s="717"/>
      <c r="BD180" s="717"/>
      <c r="BE180" s="717"/>
      <c r="BF180" s="717"/>
      <c r="BG180" s="718"/>
      <c r="BH180" s="718"/>
      <c r="BI180" s="719"/>
      <c r="BJ180" s="719"/>
      <c r="BK180" s="719"/>
      <c r="BL180" s="719"/>
      <c r="BM180" s="719"/>
      <c r="BN180" s="719"/>
      <c r="BO180" s="719"/>
      <c r="BP180" s="641" t="s">
        <v>353</v>
      </c>
      <c r="BQ180" s="642"/>
      <c r="BR180" s="643"/>
    </row>
    <row r="181" spans="1:70" s="10" customFormat="1" ht="25.5" customHeight="1" x14ac:dyDescent="0.4">
      <c r="A181" s="720" t="s">
        <v>261</v>
      </c>
      <c r="B181" s="721"/>
      <c r="C181" s="721"/>
      <c r="D181" s="722"/>
      <c r="E181" s="717" t="s">
        <v>354</v>
      </c>
      <c r="F181" s="717"/>
      <c r="G181" s="717"/>
      <c r="H181" s="717"/>
      <c r="I181" s="717"/>
      <c r="J181" s="717"/>
      <c r="K181" s="717"/>
      <c r="L181" s="717"/>
      <c r="M181" s="717"/>
      <c r="N181" s="717"/>
      <c r="O181" s="717"/>
      <c r="P181" s="717"/>
      <c r="Q181" s="717"/>
      <c r="R181" s="717"/>
      <c r="S181" s="717"/>
      <c r="T181" s="717"/>
      <c r="U181" s="717"/>
      <c r="V181" s="717"/>
      <c r="W181" s="717"/>
      <c r="X181" s="717"/>
      <c r="Y181" s="717"/>
      <c r="Z181" s="717"/>
      <c r="AA181" s="717"/>
      <c r="AB181" s="717"/>
      <c r="AC181" s="717"/>
      <c r="AD181" s="717"/>
      <c r="AE181" s="717"/>
      <c r="AF181" s="717"/>
      <c r="AG181" s="717"/>
      <c r="AH181" s="717"/>
      <c r="AI181" s="717"/>
      <c r="AJ181" s="717"/>
      <c r="AK181" s="717"/>
      <c r="AL181" s="717"/>
      <c r="AM181" s="717"/>
      <c r="AN181" s="717"/>
      <c r="AO181" s="717"/>
      <c r="AP181" s="717"/>
      <c r="AQ181" s="717"/>
      <c r="AR181" s="717"/>
      <c r="AS181" s="717"/>
      <c r="AT181" s="717"/>
      <c r="AU181" s="717"/>
      <c r="AV181" s="717"/>
      <c r="AW181" s="717"/>
      <c r="AX181" s="717"/>
      <c r="AY181" s="717"/>
      <c r="AZ181" s="717"/>
      <c r="BA181" s="717"/>
      <c r="BB181" s="717"/>
      <c r="BC181" s="717"/>
      <c r="BD181" s="717"/>
      <c r="BE181" s="717"/>
      <c r="BF181" s="717"/>
      <c r="BG181" s="718"/>
      <c r="BH181" s="718"/>
      <c r="BI181" s="719"/>
      <c r="BJ181" s="719"/>
      <c r="BK181" s="719"/>
      <c r="BL181" s="719"/>
      <c r="BM181" s="719"/>
      <c r="BN181" s="719"/>
      <c r="BO181" s="719"/>
      <c r="BP181" s="641" t="s">
        <v>99</v>
      </c>
      <c r="BQ181" s="642"/>
      <c r="BR181" s="643"/>
    </row>
    <row r="182" spans="1:70" s="10" customFormat="1" ht="47.25" customHeight="1" x14ac:dyDescent="0.4">
      <c r="A182" s="720" t="s">
        <v>262</v>
      </c>
      <c r="B182" s="721"/>
      <c r="C182" s="721"/>
      <c r="D182" s="722"/>
      <c r="E182" s="717" t="s">
        <v>355</v>
      </c>
      <c r="F182" s="717"/>
      <c r="G182" s="717"/>
      <c r="H182" s="717"/>
      <c r="I182" s="717"/>
      <c r="J182" s="717"/>
      <c r="K182" s="717"/>
      <c r="L182" s="717"/>
      <c r="M182" s="717"/>
      <c r="N182" s="717"/>
      <c r="O182" s="717"/>
      <c r="P182" s="717"/>
      <c r="Q182" s="717"/>
      <c r="R182" s="717"/>
      <c r="S182" s="717"/>
      <c r="T182" s="717"/>
      <c r="U182" s="717"/>
      <c r="V182" s="717"/>
      <c r="W182" s="717"/>
      <c r="X182" s="717"/>
      <c r="Y182" s="717"/>
      <c r="Z182" s="717"/>
      <c r="AA182" s="717"/>
      <c r="AB182" s="717"/>
      <c r="AC182" s="717"/>
      <c r="AD182" s="717"/>
      <c r="AE182" s="717"/>
      <c r="AF182" s="717"/>
      <c r="AG182" s="717"/>
      <c r="AH182" s="717"/>
      <c r="AI182" s="717"/>
      <c r="AJ182" s="717"/>
      <c r="AK182" s="717"/>
      <c r="AL182" s="717"/>
      <c r="AM182" s="717"/>
      <c r="AN182" s="717"/>
      <c r="AO182" s="717"/>
      <c r="AP182" s="717"/>
      <c r="AQ182" s="717"/>
      <c r="AR182" s="717"/>
      <c r="AS182" s="717"/>
      <c r="AT182" s="717"/>
      <c r="AU182" s="717"/>
      <c r="AV182" s="717"/>
      <c r="AW182" s="717"/>
      <c r="AX182" s="717"/>
      <c r="AY182" s="717"/>
      <c r="AZ182" s="717"/>
      <c r="BA182" s="717"/>
      <c r="BB182" s="717"/>
      <c r="BC182" s="717"/>
      <c r="BD182" s="717"/>
      <c r="BE182" s="717"/>
      <c r="BF182" s="717"/>
      <c r="BG182" s="718"/>
      <c r="BH182" s="718"/>
      <c r="BI182" s="719"/>
      <c r="BJ182" s="719"/>
      <c r="BK182" s="719"/>
      <c r="BL182" s="719"/>
      <c r="BM182" s="719"/>
      <c r="BN182" s="719"/>
      <c r="BO182" s="719"/>
      <c r="BP182" s="641" t="s">
        <v>356</v>
      </c>
      <c r="BQ182" s="642"/>
      <c r="BR182" s="643"/>
    </row>
    <row r="183" spans="1:70" s="10" customFormat="1" ht="48" customHeight="1" x14ac:dyDescent="0.4">
      <c r="A183" s="720" t="s">
        <v>285</v>
      </c>
      <c r="B183" s="721"/>
      <c r="C183" s="721"/>
      <c r="D183" s="722"/>
      <c r="E183" s="717" t="s">
        <v>357</v>
      </c>
      <c r="F183" s="717"/>
      <c r="G183" s="717"/>
      <c r="H183" s="717"/>
      <c r="I183" s="717"/>
      <c r="J183" s="717"/>
      <c r="K183" s="717"/>
      <c r="L183" s="717"/>
      <c r="M183" s="717"/>
      <c r="N183" s="717"/>
      <c r="O183" s="717"/>
      <c r="P183" s="717"/>
      <c r="Q183" s="717"/>
      <c r="R183" s="717"/>
      <c r="S183" s="717"/>
      <c r="T183" s="717"/>
      <c r="U183" s="717"/>
      <c r="V183" s="717"/>
      <c r="W183" s="717"/>
      <c r="X183" s="717"/>
      <c r="Y183" s="717"/>
      <c r="Z183" s="717"/>
      <c r="AA183" s="717"/>
      <c r="AB183" s="717"/>
      <c r="AC183" s="717"/>
      <c r="AD183" s="717"/>
      <c r="AE183" s="717"/>
      <c r="AF183" s="717"/>
      <c r="AG183" s="717"/>
      <c r="AH183" s="717"/>
      <c r="AI183" s="717"/>
      <c r="AJ183" s="717"/>
      <c r="AK183" s="717"/>
      <c r="AL183" s="717"/>
      <c r="AM183" s="717"/>
      <c r="AN183" s="717"/>
      <c r="AO183" s="717"/>
      <c r="AP183" s="717"/>
      <c r="AQ183" s="717"/>
      <c r="AR183" s="717"/>
      <c r="AS183" s="717"/>
      <c r="AT183" s="717"/>
      <c r="AU183" s="717"/>
      <c r="AV183" s="717"/>
      <c r="AW183" s="717"/>
      <c r="AX183" s="717"/>
      <c r="AY183" s="717"/>
      <c r="AZ183" s="717"/>
      <c r="BA183" s="717"/>
      <c r="BB183" s="717"/>
      <c r="BC183" s="717"/>
      <c r="BD183" s="717"/>
      <c r="BE183" s="717"/>
      <c r="BF183" s="717"/>
      <c r="BG183" s="718"/>
      <c r="BH183" s="718"/>
      <c r="BI183" s="719"/>
      <c r="BJ183" s="719"/>
      <c r="BK183" s="719"/>
      <c r="BL183" s="719"/>
      <c r="BM183" s="719"/>
      <c r="BN183" s="719"/>
      <c r="BO183" s="719"/>
      <c r="BP183" s="641" t="s">
        <v>152</v>
      </c>
      <c r="BQ183" s="642"/>
      <c r="BR183" s="643"/>
    </row>
    <row r="184" spans="1:70" ht="69.75" customHeight="1" x14ac:dyDescent="0.35">
      <c r="A184" s="17" t="s">
        <v>298</v>
      </c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8"/>
      <c r="S184" s="18"/>
      <c r="T184" s="18"/>
      <c r="U184" s="18"/>
      <c r="V184" s="19"/>
      <c r="W184" s="17"/>
      <c r="X184" s="20"/>
      <c r="Y184" s="20"/>
      <c r="Z184" s="20"/>
      <c r="AA184" s="20"/>
      <c r="AB184" s="20"/>
      <c r="AC184" s="20"/>
      <c r="AD184" s="20"/>
      <c r="AE184" s="20"/>
      <c r="AF184" s="20"/>
      <c r="AG184" s="17" t="s">
        <v>299</v>
      </c>
      <c r="AH184" s="18"/>
      <c r="AI184" s="21"/>
      <c r="AJ184" s="17"/>
      <c r="AK184" s="17"/>
      <c r="AL184" s="208"/>
      <c r="AM184" s="209"/>
      <c r="AN184" s="208"/>
      <c r="AO184" s="208"/>
      <c r="AP184" s="210"/>
      <c r="AQ184" s="210"/>
      <c r="AR184" s="210"/>
      <c r="AS184" s="210"/>
      <c r="AT184" s="210"/>
      <c r="AU184" s="210"/>
      <c r="AV184" s="210"/>
      <c r="AW184" s="210"/>
      <c r="AX184" s="210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</row>
    <row r="185" spans="1:70" ht="24" x14ac:dyDescent="0.3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8"/>
      <c r="S185" s="18"/>
      <c r="T185" s="18"/>
      <c r="U185" s="18"/>
      <c r="V185" s="18"/>
      <c r="W185" s="23"/>
      <c r="X185" s="20"/>
      <c r="Y185" s="20"/>
      <c r="Z185" s="20"/>
      <c r="AA185" s="20"/>
      <c r="AB185" s="693">
        <v>2023</v>
      </c>
      <c r="AC185" s="694"/>
      <c r="AD185" s="18"/>
      <c r="AE185" s="18"/>
      <c r="AF185" s="18"/>
      <c r="AG185" s="17"/>
      <c r="AH185" s="17"/>
      <c r="AI185" s="17"/>
      <c r="AJ185" s="18"/>
      <c r="AK185" s="18"/>
      <c r="AL185" s="208"/>
      <c r="AM185" s="208"/>
      <c r="AN185" s="208"/>
      <c r="AO185" s="208"/>
      <c r="AP185" s="210"/>
      <c r="AQ185" s="210"/>
      <c r="AR185" s="210"/>
      <c r="AS185" s="210"/>
      <c r="AT185" s="210"/>
      <c r="AU185" s="210"/>
      <c r="AV185" s="210"/>
      <c r="AW185" s="210"/>
      <c r="AX185" s="210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</row>
    <row r="186" spans="1:70" ht="24" x14ac:dyDescent="0.3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24"/>
      <c r="AK186" s="24"/>
      <c r="AL186" s="211"/>
      <c r="AM186" s="211"/>
      <c r="AN186" s="211"/>
      <c r="AO186" s="211"/>
      <c r="AP186" s="210"/>
      <c r="AQ186" s="210"/>
      <c r="AR186" s="210"/>
      <c r="AS186" s="210"/>
      <c r="AT186" s="210"/>
      <c r="AU186" s="210"/>
      <c r="AV186" s="210"/>
      <c r="AW186" s="210"/>
      <c r="AX186" s="210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</row>
    <row r="187" spans="1:70" ht="24" x14ac:dyDescent="0.35">
      <c r="A187" s="695" t="s">
        <v>437</v>
      </c>
      <c r="B187" s="695"/>
      <c r="C187" s="695"/>
      <c r="D187" s="695"/>
      <c r="E187" s="695"/>
      <c r="F187" s="695"/>
      <c r="G187" s="695"/>
      <c r="H187" s="695"/>
      <c r="I187" s="695"/>
      <c r="J187" s="695"/>
      <c r="K187" s="695"/>
      <c r="L187" s="695"/>
      <c r="M187" s="695"/>
      <c r="N187" s="695"/>
      <c r="O187" s="695"/>
      <c r="P187" s="695"/>
      <c r="Q187" s="695"/>
      <c r="R187" s="695"/>
      <c r="S187" s="695"/>
      <c r="T187" s="695"/>
      <c r="U187" s="22"/>
      <c r="V187" s="25"/>
      <c r="W187" s="22"/>
      <c r="X187" s="20"/>
      <c r="Y187" s="20"/>
      <c r="Z187" s="20"/>
      <c r="AA187" s="20"/>
      <c r="AB187" s="20"/>
      <c r="AC187" s="20"/>
      <c r="AD187" s="20"/>
      <c r="AE187" s="20"/>
      <c r="AF187" s="20"/>
      <c r="AG187" s="695" t="s">
        <v>483</v>
      </c>
      <c r="AH187" s="695"/>
      <c r="AI187" s="695"/>
      <c r="AJ187" s="695"/>
      <c r="AK187" s="695"/>
      <c r="AL187" s="695"/>
      <c r="AM187" s="695"/>
      <c r="AN187" s="212"/>
      <c r="AO187" s="212"/>
      <c r="AP187" s="212"/>
      <c r="AQ187" s="212"/>
      <c r="AR187" s="212"/>
      <c r="AS187" s="212"/>
      <c r="AT187" s="212"/>
      <c r="AU187" s="212"/>
      <c r="AV187" s="212"/>
      <c r="AW187" s="212"/>
      <c r="AX187" s="212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36"/>
    </row>
    <row r="188" spans="1:70" ht="27" x14ac:dyDescent="0.35">
      <c r="A188" s="17"/>
      <c r="B188" s="26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22"/>
      <c r="U188" s="22"/>
      <c r="V188" s="22"/>
      <c r="W188" s="27"/>
      <c r="X188" s="20"/>
      <c r="Y188" s="20"/>
      <c r="Z188" s="20"/>
      <c r="AA188" s="20"/>
      <c r="AB188" s="696">
        <v>2023</v>
      </c>
      <c r="AC188" s="697"/>
      <c r="AD188" s="696"/>
      <c r="AE188" s="697"/>
      <c r="AF188" s="17"/>
      <c r="AG188" s="17"/>
      <c r="AH188" s="17"/>
      <c r="AI188" s="17"/>
      <c r="AJ188" s="17"/>
      <c r="AK188" s="17"/>
      <c r="AL188" s="212"/>
      <c r="AM188" s="212"/>
      <c r="AN188" s="212"/>
      <c r="AO188" s="212"/>
      <c r="AP188" s="212"/>
      <c r="AQ188" s="212"/>
      <c r="AR188" s="212"/>
      <c r="AS188" s="212"/>
      <c r="AT188" s="212"/>
      <c r="AU188" s="212"/>
      <c r="AV188" s="212"/>
      <c r="AW188" s="212"/>
      <c r="AX188" s="212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36"/>
    </row>
    <row r="189" spans="1:70" ht="24" x14ac:dyDescent="0.3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28"/>
      <c r="X189" s="17"/>
      <c r="Y189" s="17"/>
      <c r="Z189" s="17"/>
      <c r="AA189" s="17"/>
      <c r="AB189" s="17"/>
      <c r="AC189" s="22"/>
      <c r="AD189" s="17"/>
      <c r="AE189" s="17"/>
      <c r="AF189" s="17"/>
      <c r="AG189" s="17"/>
      <c r="AH189" s="17"/>
      <c r="AI189" s="17"/>
      <c r="AJ189" s="17"/>
      <c r="AK189" s="17"/>
      <c r="AL189" s="212"/>
      <c r="AM189" s="212"/>
      <c r="AN189" s="212"/>
      <c r="AO189" s="212"/>
      <c r="AP189" s="212"/>
      <c r="AQ189" s="212"/>
      <c r="AR189" s="212"/>
      <c r="AS189" s="212"/>
      <c r="AT189" s="212"/>
      <c r="AU189" s="212"/>
      <c r="AV189" s="212"/>
      <c r="AW189" s="212"/>
      <c r="AX189" s="212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36"/>
    </row>
    <row r="190" spans="1:70" ht="24" x14ac:dyDescent="0.35">
      <c r="A190" s="17" t="s">
        <v>406</v>
      </c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22"/>
      <c r="U190" s="22"/>
      <c r="V190" s="25"/>
      <c r="W190" s="25"/>
      <c r="X190" s="20"/>
      <c r="Y190" s="20"/>
      <c r="Z190" s="20"/>
      <c r="AA190" s="20"/>
      <c r="AB190" s="20"/>
      <c r="AC190" s="20"/>
      <c r="AD190" s="20"/>
      <c r="AE190" s="20"/>
      <c r="AF190" s="20"/>
      <c r="AG190" s="17" t="s">
        <v>300</v>
      </c>
      <c r="AH190" s="17"/>
      <c r="AI190" s="17"/>
      <c r="AJ190" s="17"/>
      <c r="AK190" s="17"/>
      <c r="AL190" s="212"/>
      <c r="AM190" s="212"/>
      <c r="AN190" s="212"/>
      <c r="AO190" s="212"/>
      <c r="AP190" s="212"/>
      <c r="AQ190" s="212"/>
      <c r="AR190" s="212"/>
      <c r="AS190" s="212"/>
      <c r="AT190" s="212"/>
      <c r="AU190" s="212"/>
      <c r="AV190" s="212"/>
      <c r="AW190" s="212"/>
      <c r="AX190" s="212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36"/>
    </row>
    <row r="191" spans="1:70" ht="27" x14ac:dyDescent="0.35">
      <c r="A191" s="17"/>
      <c r="B191" s="26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22"/>
      <c r="U191" s="22"/>
      <c r="V191" s="22"/>
      <c r="W191" s="22"/>
      <c r="X191" s="20"/>
      <c r="Y191" s="20"/>
      <c r="Z191" s="20"/>
      <c r="AA191" s="20"/>
      <c r="AB191" s="696">
        <v>2023</v>
      </c>
      <c r="AC191" s="697"/>
      <c r="AD191" s="696"/>
      <c r="AE191" s="697"/>
      <c r="AF191" s="17"/>
      <c r="AG191" s="17"/>
      <c r="AH191" s="17"/>
      <c r="AI191" s="17"/>
      <c r="AJ191" s="17"/>
      <c r="AK191" s="17"/>
      <c r="AL191" s="212"/>
      <c r="AM191" s="212"/>
      <c r="AN191" s="212"/>
      <c r="AO191" s="212"/>
      <c r="AP191" s="212"/>
      <c r="AQ191" s="212"/>
      <c r="AR191" s="212"/>
      <c r="AS191" s="212"/>
      <c r="AT191" s="212"/>
      <c r="AU191" s="212"/>
      <c r="AV191" s="212"/>
      <c r="AW191" s="212"/>
      <c r="AX191" s="212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36"/>
    </row>
    <row r="192" spans="1:70" ht="25.5" x14ac:dyDescent="0.35">
      <c r="A192" s="17"/>
      <c r="B192" s="10"/>
      <c r="C192" s="10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29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4"/>
      <c r="AK192" s="14"/>
      <c r="AL192" s="213"/>
      <c r="AM192" s="213"/>
      <c r="AN192" s="213"/>
      <c r="AO192" s="213"/>
      <c r="AP192" s="213"/>
      <c r="AQ192" s="213"/>
      <c r="AR192" s="213"/>
      <c r="AS192" s="213"/>
      <c r="AT192" s="213"/>
      <c r="AU192" s="213"/>
      <c r="AV192" s="213"/>
      <c r="AW192" s="213"/>
      <c r="AX192" s="213"/>
      <c r="AY192" s="14"/>
      <c r="AZ192" s="14"/>
      <c r="BA192" s="14"/>
      <c r="BB192" s="14"/>
      <c r="BC192" s="14"/>
      <c r="BD192" s="14"/>
      <c r="BE192" s="14"/>
      <c r="BF192" s="14"/>
      <c r="BG192" s="14"/>
      <c r="BH192" s="12"/>
      <c r="BI192" s="37"/>
      <c r="BJ192" s="37"/>
      <c r="BK192" s="12"/>
    </row>
    <row r="193" spans="1:70" ht="27" customHeight="1" x14ac:dyDescent="0.35">
      <c r="A193" s="18" t="s">
        <v>436</v>
      </c>
      <c r="B193" s="10"/>
      <c r="C193" s="10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30"/>
      <c r="S193" s="30"/>
      <c r="T193" s="30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4"/>
      <c r="AK193" s="14"/>
      <c r="AL193" s="213"/>
      <c r="AM193" s="213"/>
      <c r="AN193" s="213"/>
      <c r="AO193" s="213"/>
      <c r="AP193" s="213"/>
      <c r="AQ193" s="213"/>
      <c r="AR193" s="213"/>
      <c r="AS193" s="213"/>
      <c r="AT193" s="213"/>
      <c r="AU193" s="213"/>
      <c r="AV193" s="213"/>
      <c r="AW193" s="213"/>
      <c r="AX193" s="213"/>
      <c r="AY193" s="14"/>
      <c r="AZ193" s="14"/>
      <c r="BA193" s="14"/>
      <c r="BB193" s="14"/>
      <c r="BC193" s="14"/>
      <c r="BD193" s="14"/>
      <c r="BE193" s="14"/>
      <c r="BF193" s="14"/>
      <c r="BG193" s="14"/>
      <c r="BH193" s="12"/>
      <c r="BI193" s="37"/>
      <c r="BJ193" s="37"/>
      <c r="BK193" s="12"/>
    </row>
    <row r="194" spans="1:70" s="65" customFormat="1" ht="138" customHeight="1" thickBot="1" x14ac:dyDescent="0.4">
      <c r="A194" s="120" t="s">
        <v>480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214"/>
      <c r="AM194" s="214"/>
      <c r="AN194" s="214"/>
      <c r="AO194" s="214"/>
      <c r="AP194" s="214"/>
      <c r="AQ194" s="214"/>
      <c r="AR194" s="214"/>
      <c r="AS194" s="214"/>
      <c r="AT194" s="214"/>
      <c r="AU194" s="214"/>
      <c r="AV194" s="214"/>
      <c r="AW194" s="214"/>
      <c r="AX194" s="214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70" s="10" customFormat="1" ht="60" customHeight="1" thickTop="1" thickBot="1" x14ac:dyDescent="0.4">
      <c r="A195" s="698" t="s">
        <v>28</v>
      </c>
      <c r="B195" s="699"/>
      <c r="C195" s="699"/>
      <c r="D195" s="700"/>
      <c r="E195" s="701" t="s">
        <v>315</v>
      </c>
      <c r="F195" s="701"/>
      <c r="G195" s="701"/>
      <c r="H195" s="701"/>
      <c r="I195" s="701"/>
      <c r="J195" s="701"/>
      <c r="K195" s="701"/>
      <c r="L195" s="701"/>
      <c r="M195" s="701"/>
      <c r="N195" s="701"/>
      <c r="O195" s="701"/>
      <c r="P195" s="701"/>
      <c r="Q195" s="701"/>
      <c r="R195" s="701"/>
      <c r="S195" s="701"/>
      <c r="T195" s="701"/>
      <c r="U195" s="701"/>
      <c r="V195" s="701"/>
      <c r="W195" s="701"/>
      <c r="X195" s="701"/>
      <c r="Y195" s="701"/>
      <c r="Z195" s="701"/>
      <c r="AA195" s="701"/>
      <c r="AB195" s="701"/>
      <c r="AC195" s="701"/>
      <c r="AD195" s="701"/>
      <c r="AE195" s="701"/>
      <c r="AF195" s="701"/>
      <c r="AG195" s="701"/>
      <c r="AH195" s="701"/>
      <c r="AI195" s="701"/>
      <c r="AJ195" s="701"/>
      <c r="AK195" s="701"/>
      <c r="AL195" s="701"/>
      <c r="AM195" s="701"/>
      <c r="AN195" s="701"/>
      <c r="AO195" s="701"/>
      <c r="AP195" s="701"/>
      <c r="AQ195" s="701"/>
      <c r="AR195" s="701"/>
      <c r="AS195" s="701"/>
      <c r="AT195" s="701"/>
      <c r="AU195" s="701"/>
      <c r="AV195" s="701"/>
      <c r="AW195" s="701"/>
      <c r="AX195" s="701"/>
      <c r="AY195" s="701"/>
      <c r="AZ195" s="701"/>
      <c r="BA195" s="701"/>
      <c r="BB195" s="701"/>
      <c r="BC195" s="701"/>
      <c r="BD195" s="701"/>
      <c r="BE195" s="701"/>
      <c r="BF195" s="701"/>
      <c r="BG195" s="702"/>
      <c r="BH195" s="702"/>
      <c r="BI195" s="703"/>
      <c r="BJ195" s="703"/>
      <c r="BK195" s="703"/>
      <c r="BL195" s="703"/>
      <c r="BM195" s="703"/>
      <c r="BN195" s="703"/>
      <c r="BO195" s="703"/>
      <c r="BP195" s="704" t="s">
        <v>316</v>
      </c>
      <c r="BQ195" s="703"/>
      <c r="BR195" s="705"/>
    </row>
    <row r="196" spans="1:70" s="10" customFormat="1" ht="27" customHeight="1" thickTop="1" x14ac:dyDescent="0.4">
      <c r="A196" s="714" t="s">
        <v>358</v>
      </c>
      <c r="B196" s="715"/>
      <c r="C196" s="715"/>
      <c r="D196" s="716"/>
      <c r="E196" s="717" t="s">
        <v>359</v>
      </c>
      <c r="F196" s="717"/>
      <c r="G196" s="717"/>
      <c r="H196" s="717"/>
      <c r="I196" s="717"/>
      <c r="J196" s="717"/>
      <c r="K196" s="717"/>
      <c r="L196" s="717"/>
      <c r="M196" s="717"/>
      <c r="N196" s="717"/>
      <c r="O196" s="717"/>
      <c r="P196" s="717"/>
      <c r="Q196" s="717"/>
      <c r="R196" s="717"/>
      <c r="S196" s="717"/>
      <c r="T196" s="717"/>
      <c r="U196" s="717"/>
      <c r="V196" s="717"/>
      <c r="W196" s="717"/>
      <c r="X196" s="717"/>
      <c r="Y196" s="717"/>
      <c r="Z196" s="717"/>
      <c r="AA196" s="717"/>
      <c r="AB196" s="717"/>
      <c r="AC196" s="717"/>
      <c r="AD196" s="717"/>
      <c r="AE196" s="717"/>
      <c r="AF196" s="717"/>
      <c r="AG196" s="717"/>
      <c r="AH196" s="717"/>
      <c r="AI196" s="717"/>
      <c r="AJ196" s="717"/>
      <c r="AK196" s="717"/>
      <c r="AL196" s="717"/>
      <c r="AM196" s="717"/>
      <c r="AN196" s="717"/>
      <c r="AO196" s="717"/>
      <c r="AP196" s="717"/>
      <c r="AQ196" s="717"/>
      <c r="AR196" s="717"/>
      <c r="AS196" s="717"/>
      <c r="AT196" s="717"/>
      <c r="AU196" s="717"/>
      <c r="AV196" s="717"/>
      <c r="AW196" s="717"/>
      <c r="AX196" s="717"/>
      <c r="AY196" s="717"/>
      <c r="AZ196" s="717"/>
      <c r="BA196" s="717"/>
      <c r="BB196" s="717"/>
      <c r="BC196" s="717"/>
      <c r="BD196" s="717"/>
      <c r="BE196" s="717"/>
      <c r="BF196" s="717"/>
      <c r="BG196" s="718"/>
      <c r="BH196" s="718"/>
      <c r="BI196" s="719"/>
      <c r="BJ196" s="719"/>
      <c r="BK196" s="719"/>
      <c r="BL196" s="719"/>
      <c r="BM196" s="719"/>
      <c r="BN196" s="719"/>
      <c r="BO196" s="719"/>
      <c r="BP196" s="641" t="s">
        <v>114</v>
      </c>
      <c r="BQ196" s="642"/>
      <c r="BR196" s="643"/>
    </row>
    <row r="197" spans="1:70" s="10" customFormat="1" ht="43.5" customHeight="1" x14ac:dyDescent="0.4">
      <c r="A197" s="714" t="s">
        <v>269</v>
      </c>
      <c r="B197" s="715"/>
      <c r="C197" s="715"/>
      <c r="D197" s="716"/>
      <c r="E197" s="717" t="s">
        <v>423</v>
      </c>
      <c r="F197" s="717"/>
      <c r="G197" s="717"/>
      <c r="H197" s="717"/>
      <c r="I197" s="717"/>
      <c r="J197" s="717"/>
      <c r="K197" s="717"/>
      <c r="L197" s="717"/>
      <c r="M197" s="717"/>
      <c r="N197" s="717"/>
      <c r="O197" s="717"/>
      <c r="P197" s="717"/>
      <c r="Q197" s="717"/>
      <c r="R197" s="717"/>
      <c r="S197" s="717"/>
      <c r="T197" s="717"/>
      <c r="U197" s="717"/>
      <c r="V197" s="717"/>
      <c r="W197" s="717"/>
      <c r="X197" s="717"/>
      <c r="Y197" s="717"/>
      <c r="Z197" s="717"/>
      <c r="AA197" s="717"/>
      <c r="AB197" s="717"/>
      <c r="AC197" s="717"/>
      <c r="AD197" s="717"/>
      <c r="AE197" s="717"/>
      <c r="AF197" s="717"/>
      <c r="AG197" s="717"/>
      <c r="AH197" s="717"/>
      <c r="AI197" s="717"/>
      <c r="AJ197" s="717"/>
      <c r="AK197" s="717"/>
      <c r="AL197" s="717"/>
      <c r="AM197" s="717"/>
      <c r="AN197" s="717"/>
      <c r="AO197" s="717"/>
      <c r="AP197" s="717"/>
      <c r="AQ197" s="717"/>
      <c r="AR197" s="717"/>
      <c r="AS197" s="717"/>
      <c r="AT197" s="717"/>
      <c r="AU197" s="717"/>
      <c r="AV197" s="717"/>
      <c r="AW197" s="717"/>
      <c r="AX197" s="717"/>
      <c r="AY197" s="717"/>
      <c r="AZ197" s="717"/>
      <c r="BA197" s="717"/>
      <c r="BB197" s="717"/>
      <c r="BC197" s="717"/>
      <c r="BD197" s="717"/>
      <c r="BE197" s="717"/>
      <c r="BF197" s="717"/>
      <c r="BG197" s="718"/>
      <c r="BH197" s="718"/>
      <c r="BI197" s="719"/>
      <c r="BJ197" s="719"/>
      <c r="BK197" s="719"/>
      <c r="BL197" s="719"/>
      <c r="BM197" s="719"/>
      <c r="BN197" s="719"/>
      <c r="BO197" s="719"/>
      <c r="BP197" s="641" t="s">
        <v>111</v>
      </c>
      <c r="BQ197" s="642"/>
      <c r="BR197" s="643"/>
    </row>
    <row r="198" spans="1:70" s="10" customFormat="1" ht="25.5" customHeight="1" x14ac:dyDescent="0.4">
      <c r="A198" s="714" t="s">
        <v>360</v>
      </c>
      <c r="B198" s="715"/>
      <c r="C198" s="715"/>
      <c r="D198" s="716"/>
      <c r="E198" s="717" t="s">
        <v>361</v>
      </c>
      <c r="F198" s="717"/>
      <c r="G198" s="717"/>
      <c r="H198" s="717"/>
      <c r="I198" s="717"/>
      <c r="J198" s="717"/>
      <c r="K198" s="717"/>
      <c r="L198" s="717"/>
      <c r="M198" s="717"/>
      <c r="N198" s="717"/>
      <c r="O198" s="717"/>
      <c r="P198" s="717"/>
      <c r="Q198" s="717"/>
      <c r="R198" s="717"/>
      <c r="S198" s="717"/>
      <c r="T198" s="717"/>
      <c r="U198" s="717"/>
      <c r="V198" s="717"/>
      <c r="W198" s="717"/>
      <c r="X198" s="717"/>
      <c r="Y198" s="717"/>
      <c r="Z198" s="717"/>
      <c r="AA198" s="717"/>
      <c r="AB198" s="717"/>
      <c r="AC198" s="717"/>
      <c r="AD198" s="717"/>
      <c r="AE198" s="717"/>
      <c r="AF198" s="717"/>
      <c r="AG198" s="717"/>
      <c r="AH198" s="717"/>
      <c r="AI198" s="717"/>
      <c r="AJ198" s="717"/>
      <c r="AK198" s="717"/>
      <c r="AL198" s="717"/>
      <c r="AM198" s="717"/>
      <c r="AN198" s="717"/>
      <c r="AO198" s="717"/>
      <c r="AP198" s="717"/>
      <c r="AQ198" s="717"/>
      <c r="AR198" s="717"/>
      <c r="AS198" s="717"/>
      <c r="AT198" s="717"/>
      <c r="AU198" s="717"/>
      <c r="AV198" s="717"/>
      <c r="AW198" s="717"/>
      <c r="AX198" s="717"/>
      <c r="AY198" s="717"/>
      <c r="AZ198" s="717"/>
      <c r="BA198" s="717"/>
      <c r="BB198" s="717"/>
      <c r="BC198" s="717"/>
      <c r="BD198" s="717"/>
      <c r="BE198" s="717"/>
      <c r="BF198" s="717"/>
      <c r="BG198" s="718"/>
      <c r="BH198" s="718"/>
      <c r="BI198" s="719"/>
      <c r="BJ198" s="719"/>
      <c r="BK198" s="719"/>
      <c r="BL198" s="719"/>
      <c r="BM198" s="719"/>
      <c r="BN198" s="719"/>
      <c r="BO198" s="719"/>
      <c r="BP198" s="641" t="s">
        <v>114</v>
      </c>
      <c r="BQ198" s="642"/>
      <c r="BR198" s="643"/>
    </row>
    <row r="199" spans="1:70" s="10" customFormat="1" ht="27" customHeight="1" x14ac:dyDescent="0.4">
      <c r="A199" s="714" t="s">
        <v>270</v>
      </c>
      <c r="B199" s="715"/>
      <c r="C199" s="715"/>
      <c r="D199" s="716"/>
      <c r="E199" s="717" t="s">
        <v>362</v>
      </c>
      <c r="F199" s="717"/>
      <c r="G199" s="717"/>
      <c r="H199" s="717"/>
      <c r="I199" s="717"/>
      <c r="J199" s="717"/>
      <c r="K199" s="717"/>
      <c r="L199" s="717"/>
      <c r="M199" s="717"/>
      <c r="N199" s="717"/>
      <c r="O199" s="717"/>
      <c r="P199" s="717"/>
      <c r="Q199" s="717"/>
      <c r="R199" s="717"/>
      <c r="S199" s="717"/>
      <c r="T199" s="717"/>
      <c r="U199" s="717"/>
      <c r="V199" s="717"/>
      <c r="W199" s="717"/>
      <c r="X199" s="717"/>
      <c r="Y199" s="717"/>
      <c r="Z199" s="717"/>
      <c r="AA199" s="717"/>
      <c r="AB199" s="717"/>
      <c r="AC199" s="717"/>
      <c r="AD199" s="717"/>
      <c r="AE199" s="717"/>
      <c r="AF199" s="717"/>
      <c r="AG199" s="717"/>
      <c r="AH199" s="717"/>
      <c r="AI199" s="717"/>
      <c r="AJ199" s="717"/>
      <c r="AK199" s="717"/>
      <c r="AL199" s="717"/>
      <c r="AM199" s="717"/>
      <c r="AN199" s="717"/>
      <c r="AO199" s="717"/>
      <c r="AP199" s="717"/>
      <c r="AQ199" s="717"/>
      <c r="AR199" s="717"/>
      <c r="AS199" s="717"/>
      <c r="AT199" s="717"/>
      <c r="AU199" s="717"/>
      <c r="AV199" s="717"/>
      <c r="AW199" s="717"/>
      <c r="AX199" s="717"/>
      <c r="AY199" s="717"/>
      <c r="AZ199" s="717"/>
      <c r="BA199" s="717"/>
      <c r="BB199" s="717"/>
      <c r="BC199" s="717"/>
      <c r="BD199" s="717"/>
      <c r="BE199" s="717"/>
      <c r="BF199" s="717"/>
      <c r="BG199" s="718"/>
      <c r="BH199" s="718"/>
      <c r="BI199" s="719"/>
      <c r="BJ199" s="719"/>
      <c r="BK199" s="719"/>
      <c r="BL199" s="719"/>
      <c r="BM199" s="719"/>
      <c r="BN199" s="719"/>
      <c r="BO199" s="719"/>
      <c r="BP199" s="641" t="s">
        <v>424</v>
      </c>
      <c r="BQ199" s="642"/>
      <c r="BR199" s="643"/>
    </row>
    <row r="200" spans="1:70" s="10" customFormat="1" ht="46.5" customHeight="1" x14ac:dyDescent="0.4">
      <c r="A200" s="714" t="s">
        <v>271</v>
      </c>
      <c r="B200" s="715"/>
      <c r="C200" s="715"/>
      <c r="D200" s="716"/>
      <c r="E200" s="717" t="s">
        <v>363</v>
      </c>
      <c r="F200" s="717"/>
      <c r="G200" s="717"/>
      <c r="H200" s="717"/>
      <c r="I200" s="717"/>
      <c r="J200" s="717"/>
      <c r="K200" s="717"/>
      <c r="L200" s="717"/>
      <c r="M200" s="717"/>
      <c r="N200" s="717"/>
      <c r="O200" s="717"/>
      <c r="P200" s="717"/>
      <c r="Q200" s="717"/>
      <c r="R200" s="717"/>
      <c r="S200" s="717"/>
      <c r="T200" s="717"/>
      <c r="U200" s="717"/>
      <c r="V200" s="717"/>
      <c r="W200" s="717"/>
      <c r="X200" s="717"/>
      <c r="Y200" s="717"/>
      <c r="Z200" s="717"/>
      <c r="AA200" s="717"/>
      <c r="AB200" s="717"/>
      <c r="AC200" s="717"/>
      <c r="AD200" s="717"/>
      <c r="AE200" s="717"/>
      <c r="AF200" s="717"/>
      <c r="AG200" s="717"/>
      <c r="AH200" s="717"/>
      <c r="AI200" s="717"/>
      <c r="AJ200" s="717"/>
      <c r="AK200" s="717"/>
      <c r="AL200" s="717"/>
      <c r="AM200" s="717"/>
      <c r="AN200" s="717"/>
      <c r="AO200" s="717"/>
      <c r="AP200" s="717"/>
      <c r="AQ200" s="717"/>
      <c r="AR200" s="717"/>
      <c r="AS200" s="717"/>
      <c r="AT200" s="717"/>
      <c r="AU200" s="717"/>
      <c r="AV200" s="717"/>
      <c r="AW200" s="717"/>
      <c r="AX200" s="717"/>
      <c r="AY200" s="717"/>
      <c r="AZ200" s="717"/>
      <c r="BA200" s="717"/>
      <c r="BB200" s="717"/>
      <c r="BC200" s="717"/>
      <c r="BD200" s="717"/>
      <c r="BE200" s="717"/>
      <c r="BF200" s="717"/>
      <c r="BG200" s="718"/>
      <c r="BH200" s="718"/>
      <c r="BI200" s="719"/>
      <c r="BJ200" s="719"/>
      <c r="BK200" s="719"/>
      <c r="BL200" s="719"/>
      <c r="BM200" s="719"/>
      <c r="BN200" s="719"/>
      <c r="BO200" s="719"/>
      <c r="BP200" s="641" t="s">
        <v>117</v>
      </c>
      <c r="BQ200" s="642"/>
      <c r="BR200" s="643"/>
    </row>
    <row r="201" spans="1:70" s="10" customFormat="1" ht="46.5" customHeight="1" x14ac:dyDescent="0.4">
      <c r="A201" s="714" t="s">
        <v>272</v>
      </c>
      <c r="B201" s="715"/>
      <c r="C201" s="715"/>
      <c r="D201" s="716"/>
      <c r="E201" s="717" t="s">
        <v>364</v>
      </c>
      <c r="F201" s="717"/>
      <c r="G201" s="717"/>
      <c r="H201" s="717"/>
      <c r="I201" s="717"/>
      <c r="J201" s="717"/>
      <c r="K201" s="717"/>
      <c r="L201" s="717"/>
      <c r="M201" s="717"/>
      <c r="N201" s="717"/>
      <c r="O201" s="717"/>
      <c r="P201" s="717"/>
      <c r="Q201" s="717"/>
      <c r="R201" s="717"/>
      <c r="S201" s="717"/>
      <c r="T201" s="717"/>
      <c r="U201" s="717"/>
      <c r="V201" s="717"/>
      <c r="W201" s="717"/>
      <c r="X201" s="717"/>
      <c r="Y201" s="717"/>
      <c r="Z201" s="717"/>
      <c r="AA201" s="717"/>
      <c r="AB201" s="717"/>
      <c r="AC201" s="717"/>
      <c r="AD201" s="717"/>
      <c r="AE201" s="717"/>
      <c r="AF201" s="717"/>
      <c r="AG201" s="717"/>
      <c r="AH201" s="717"/>
      <c r="AI201" s="717"/>
      <c r="AJ201" s="717"/>
      <c r="AK201" s="717"/>
      <c r="AL201" s="717"/>
      <c r="AM201" s="717"/>
      <c r="AN201" s="717"/>
      <c r="AO201" s="717"/>
      <c r="AP201" s="717"/>
      <c r="AQ201" s="717"/>
      <c r="AR201" s="717"/>
      <c r="AS201" s="717"/>
      <c r="AT201" s="717"/>
      <c r="AU201" s="717"/>
      <c r="AV201" s="717"/>
      <c r="AW201" s="717"/>
      <c r="AX201" s="717"/>
      <c r="AY201" s="717"/>
      <c r="AZ201" s="717"/>
      <c r="BA201" s="717"/>
      <c r="BB201" s="717"/>
      <c r="BC201" s="717"/>
      <c r="BD201" s="717"/>
      <c r="BE201" s="717"/>
      <c r="BF201" s="717"/>
      <c r="BG201" s="718"/>
      <c r="BH201" s="718"/>
      <c r="BI201" s="719"/>
      <c r="BJ201" s="719"/>
      <c r="BK201" s="719"/>
      <c r="BL201" s="719"/>
      <c r="BM201" s="719"/>
      <c r="BN201" s="719"/>
      <c r="BO201" s="719"/>
      <c r="BP201" s="641" t="s">
        <v>365</v>
      </c>
      <c r="BQ201" s="642"/>
      <c r="BR201" s="643"/>
    </row>
    <row r="202" spans="1:70" s="57" customFormat="1" ht="26.25" customHeight="1" x14ac:dyDescent="0.4">
      <c r="A202" s="714" t="s">
        <v>273</v>
      </c>
      <c r="B202" s="715"/>
      <c r="C202" s="715"/>
      <c r="D202" s="716"/>
      <c r="E202" s="717" t="s">
        <v>366</v>
      </c>
      <c r="F202" s="717"/>
      <c r="G202" s="717"/>
      <c r="H202" s="717"/>
      <c r="I202" s="717"/>
      <c r="J202" s="717"/>
      <c r="K202" s="717"/>
      <c r="L202" s="717"/>
      <c r="M202" s="717"/>
      <c r="N202" s="717"/>
      <c r="O202" s="717"/>
      <c r="P202" s="717"/>
      <c r="Q202" s="717"/>
      <c r="R202" s="717"/>
      <c r="S202" s="717"/>
      <c r="T202" s="717"/>
      <c r="U202" s="717"/>
      <c r="V202" s="717"/>
      <c r="W202" s="717"/>
      <c r="X202" s="717"/>
      <c r="Y202" s="717"/>
      <c r="Z202" s="717"/>
      <c r="AA202" s="717"/>
      <c r="AB202" s="717"/>
      <c r="AC202" s="717"/>
      <c r="AD202" s="717"/>
      <c r="AE202" s="717"/>
      <c r="AF202" s="717"/>
      <c r="AG202" s="717"/>
      <c r="AH202" s="717"/>
      <c r="AI202" s="717"/>
      <c r="AJ202" s="717"/>
      <c r="AK202" s="717"/>
      <c r="AL202" s="717"/>
      <c r="AM202" s="717"/>
      <c r="AN202" s="717"/>
      <c r="AO202" s="717"/>
      <c r="AP202" s="717"/>
      <c r="AQ202" s="717"/>
      <c r="AR202" s="717"/>
      <c r="AS202" s="717"/>
      <c r="AT202" s="717"/>
      <c r="AU202" s="717"/>
      <c r="AV202" s="717"/>
      <c r="AW202" s="717"/>
      <c r="AX202" s="717"/>
      <c r="AY202" s="717"/>
      <c r="AZ202" s="717"/>
      <c r="BA202" s="717"/>
      <c r="BB202" s="717"/>
      <c r="BC202" s="717"/>
      <c r="BD202" s="717"/>
      <c r="BE202" s="717"/>
      <c r="BF202" s="717"/>
      <c r="BG202" s="718"/>
      <c r="BH202" s="718"/>
      <c r="BI202" s="719"/>
      <c r="BJ202" s="719"/>
      <c r="BK202" s="719"/>
      <c r="BL202" s="719"/>
      <c r="BM202" s="719"/>
      <c r="BN202" s="719"/>
      <c r="BO202" s="719"/>
      <c r="BP202" s="641" t="s">
        <v>121</v>
      </c>
      <c r="BQ202" s="642"/>
      <c r="BR202" s="643"/>
    </row>
    <row r="203" spans="1:70" s="57" customFormat="1" ht="27" customHeight="1" x14ac:dyDescent="0.4">
      <c r="A203" s="714" t="s">
        <v>274</v>
      </c>
      <c r="B203" s="715"/>
      <c r="C203" s="715"/>
      <c r="D203" s="716"/>
      <c r="E203" s="717" t="s">
        <v>367</v>
      </c>
      <c r="F203" s="717"/>
      <c r="G203" s="717"/>
      <c r="H203" s="717"/>
      <c r="I203" s="717"/>
      <c r="J203" s="717"/>
      <c r="K203" s="717"/>
      <c r="L203" s="717"/>
      <c r="M203" s="717"/>
      <c r="N203" s="717"/>
      <c r="O203" s="717"/>
      <c r="P203" s="717"/>
      <c r="Q203" s="717"/>
      <c r="R203" s="717"/>
      <c r="S203" s="717"/>
      <c r="T203" s="717"/>
      <c r="U203" s="717"/>
      <c r="V203" s="717"/>
      <c r="W203" s="717"/>
      <c r="X203" s="717"/>
      <c r="Y203" s="717"/>
      <c r="Z203" s="717"/>
      <c r="AA203" s="717"/>
      <c r="AB203" s="717"/>
      <c r="AC203" s="717"/>
      <c r="AD203" s="717"/>
      <c r="AE203" s="717"/>
      <c r="AF203" s="717"/>
      <c r="AG203" s="717"/>
      <c r="AH203" s="717"/>
      <c r="AI203" s="717"/>
      <c r="AJ203" s="717"/>
      <c r="AK203" s="717"/>
      <c r="AL203" s="717"/>
      <c r="AM203" s="717"/>
      <c r="AN203" s="717"/>
      <c r="AO203" s="717"/>
      <c r="AP203" s="717"/>
      <c r="AQ203" s="717"/>
      <c r="AR203" s="717"/>
      <c r="AS203" s="717"/>
      <c r="AT203" s="717"/>
      <c r="AU203" s="717"/>
      <c r="AV203" s="717"/>
      <c r="AW203" s="717"/>
      <c r="AX203" s="717"/>
      <c r="AY203" s="717"/>
      <c r="AZ203" s="717"/>
      <c r="BA203" s="717"/>
      <c r="BB203" s="717"/>
      <c r="BC203" s="717"/>
      <c r="BD203" s="717"/>
      <c r="BE203" s="717"/>
      <c r="BF203" s="717"/>
      <c r="BG203" s="718"/>
      <c r="BH203" s="718"/>
      <c r="BI203" s="719"/>
      <c r="BJ203" s="719"/>
      <c r="BK203" s="719"/>
      <c r="BL203" s="719"/>
      <c r="BM203" s="719"/>
      <c r="BN203" s="719"/>
      <c r="BO203" s="719"/>
      <c r="BP203" s="641" t="s">
        <v>122</v>
      </c>
      <c r="BQ203" s="642"/>
      <c r="BR203" s="643"/>
    </row>
    <row r="204" spans="1:70" s="57" customFormat="1" ht="27.75" customHeight="1" x14ac:dyDescent="0.4">
      <c r="A204" s="714" t="s">
        <v>275</v>
      </c>
      <c r="B204" s="715"/>
      <c r="C204" s="715"/>
      <c r="D204" s="716"/>
      <c r="E204" s="717" t="s">
        <v>368</v>
      </c>
      <c r="F204" s="717"/>
      <c r="G204" s="717"/>
      <c r="H204" s="717"/>
      <c r="I204" s="717"/>
      <c r="J204" s="717"/>
      <c r="K204" s="717"/>
      <c r="L204" s="717"/>
      <c r="M204" s="717"/>
      <c r="N204" s="717"/>
      <c r="O204" s="717"/>
      <c r="P204" s="717"/>
      <c r="Q204" s="717"/>
      <c r="R204" s="717"/>
      <c r="S204" s="717"/>
      <c r="T204" s="717"/>
      <c r="U204" s="717"/>
      <c r="V204" s="717"/>
      <c r="W204" s="717"/>
      <c r="X204" s="717"/>
      <c r="Y204" s="717"/>
      <c r="Z204" s="717"/>
      <c r="AA204" s="717"/>
      <c r="AB204" s="717"/>
      <c r="AC204" s="717"/>
      <c r="AD204" s="717"/>
      <c r="AE204" s="717"/>
      <c r="AF204" s="717"/>
      <c r="AG204" s="717"/>
      <c r="AH204" s="717"/>
      <c r="AI204" s="717"/>
      <c r="AJ204" s="717"/>
      <c r="AK204" s="717"/>
      <c r="AL204" s="717"/>
      <c r="AM204" s="717"/>
      <c r="AN204" s="717"/>
      <c r="AO204" s="717"/>
      <c r="AP204" s="717"/>
      <c r="AQ204" s="717"/>
      <c r="AR204" s="717"/>
      <c r="AS204" s="717"/>
      <c r="AT204" s="717"/>
      <c r="AU204" s="717"/>
      <c r="AV204" s="717"/>
      <c r="AW204" s="717"/>
      <c r="AX204" s="717"/>
      <c r="AY204" s="717"/>
      <c r="AZ204" s="717"/>
      <c r="BA204" s="717"/>
      <c r="BB204" s="717"/>
      <c r="BC204" s="717"/>
      <c r="BD204" s="717"/>
      <c r="BE204" s="717"/>
      <c r="BF204" s="717"/>
      <c r="BG204" s="718"/>
      <c r="BH204" s="718"/>
      <c r="BI204" s="719"/>
      <c r="BJ204" s="719"/>
      <c r="BK204" s="719"/>
      <c r="BL204" s="719"/>
      <c r="BM204" s="719"/>
      <c r="BN204" s="719"/>
      <c r="BO204" s="719"/>
      <c r="BP204" s="641" t="s">
        <v>124</v>
      </c>
      <c r="BQ204" s="642"/>
      <c r="BR204" s="643"/>
    </row>
    <row r="205" spans="1:70" s="58" customFormat="1" ht="26.25" customHeight="1" x14ac:dyDescent="0.4">
      <c r="A205" s="714" t="s">
        <v>276</v>
      </c>
      <c r="B205" s="715"/>
      <c r="C205" s="715"/>
      <c r="D205" s="716"/>
      <c r="E205" s="717" t="s">
        <v>369</v>
      </c>
      <c r="F205" s="717"/>
      <c r="G205" s="717"/>
      <c r="H205" s="717"/>
      <c r="I205" s="717"/>
      <c r="J205" s="717"/>
      <c r="K205" s="717"/>
      <c r="L205" s="717"/>
      <c r="M205" s="717"/>
      <c r="N205" s="717"/>
      <c r="O205" s="717"/>
      <c r="P205" s="717"/>
      <c r="Q205" s="717"/>
      <c r="R205" s="717"/>
      <c r="S205" s="717"/>
      <c r="T205" s="717"/>
      <c r="U205" s="717"/>
      <c r="V205" s="717"/>
      <c r="W205" s="717"/>
      <c r="X205" s="717"/>
      <c r="Y205" s="717"/>
      <c r="Z205" s="717"/>
      <c r="AA205" s="717"/>
      <c r="AB205" s="717"/>
      <c r="AC205" s="717"/>
      <c r="AD205" s="717"/>
      <c r="AE205" s="717"/>
      <c r="AF205" s="717"/>
      <c r="AG205" s="717"/>
      <c r="AH205" s="717"/>
      <c r="AI205" s="717"/>
      <c r="AJ205" s="717"/>
      <c r="AK205" s="717"/>
      <c r="AL205" s="717"/>
      <c r="AM205" s="717"/>
      <c r="AN205" s="717"/>
      <c r="AO205" s="717"/>
      <c r="AP205" s="717"/>
      <c r="AQ205" s="717"/>
      <c r="AR205" s="717"/>
      <c r="AS205" s="717"/>
      <c r="AT205" s="717"/>
      <c r="AU205" s="717"/>
      <c r="AV205" s="717"/>
      <c r="AW205" s="717"/>
      <c r="AX205" s="717"/>
      <c r="AY205" s="717"/>
      <c r="AZ205" s="717"/>
      <c r="BA205" s="717"/>
      <c r="BB205" s="717"/>
      <c r="BC205" s="717"/>
      <c r="BD205" s="717"/>
      <c r="BE205" s="717"/>
      <c r="BF205" s="717"/>
      <c r="BG205" s="718"/>
      <c r="BH205" s="718"/>
      <c r="BI205" s="719"/>
      <c r="BJ205" s="719"/>
      <c r="BK205" s="719"/>
      <c r="BL205" s="719"/>
      <c r="BM205" s="719"/>
      <c r="BN205" s="719"/>
      <c r="BO205" s="719"/>
      <c r="BP205" s="641" t="s">
        <v>125</v>
      </c>
      <c r="BQ205" s="642"/>
      <c r="BR205" s="643"/>
    </row>
    <row r="206" spans="1:70" s="57" customFormat="1" ht="28.5" customHeight="1" x14ac:dyDescent="0.4">
      <c r="A206" s="714" t="s">
        <v>277</v>
      </c>
      <c r="B206" s="715"/>
      <c r="C206" s="715"/>
      <c r="D206" s="716"/>
      <c r="E206" s="717" t="s">
        <v>370</v>
      </c>
      <c r="F206" s="717"/>
      <c r="G206" s="717"/>
      <c r="H206" s="717"/>
      <c r="I206" s="717"/>
      <c r="J206" s="717"/>
      <c r="K206" s="717"/>
      <c r="L206" s="717"/>
      <c r="M206" s="717"/>
      <c r="N206" s="717"/>
      <c r="O206" s="717"/>
      <c r="P206" s="717"/>
      <c r="Q206" s="717"/>
      <c r="R206" s="717"/>
      <c r="S206" s="717"/>
      <c r="T206" s="717"/>
      <c r="U206" s="717"/>
      <c r="V206" s="717"/>
      <c r="W206" s="717"/>
      <c r="X206" s="717"/>
      <c r="Y206" s="717"/>
      <c r="Z206" s="717"/>
      <c r="AA206" s="717"/>
      <c r="AB206" s="717"/>
      <c r="AC206" s="717"/>
      <c r="AD206" s="717"/>
      <c r="AE206" s="717"/>
      <c r="AF206" s="717"/>
      <c r="AG206" s="717"/>
      <c r="AH206" s="717"/>
      <c r="AI206" s="717"/>
      <c r="AJ206" s="717"/>
      <c r="AK206" s="717"/>
      <c r="AL206" s="717"/>
      <c r="AM206" s="717"/>
      <c r="AN206" s="717"/>
      <c r="AO206" s="717"/>
      <c r="AP206" s="717"/>
      <c r="AQ206" s="717"/>
      <c r="AR206" s="717"/>
      <c r="AS206" s="717"/>
      <c r="AT206" s="717"/>
      <c r="AU206" s="717"/>
      <c r="AV206" s="717"/>
      <c r="AW206" s="717"/>
      <c r="AX206" s="717"/>
      <c r="AY206" s="717"/>
      <c r="AZ206" s="717"/>
      <c r="BA206" s="717"/>
      <c r="BB206" s="717"/>
      <c r="BC206" s="717"/>
      <c r="BD206" s="717"/>
      <c r="BE206" s="717"/>
      <c r="BF206" s="717"/>
      <c r="BG206" s="718"/>
      <c r="BH206" s="718"/>
      <c r="BI206" s="719"/>
      <c r="BJ206" s="719"/>
      <c r="BK206" s="719"/>
      <c r="BL206" s="719"/>
      <c r="BM206" s="719"/>
      <c r="BN206" s="719"/>
      <c r="BO206" s="719"/>
      <c r="BP206" s="641" t="s">
        <v>371</v>
      </c>
      <c r="BQ206" s="642"/>
      <c r="BR206" s="643"/>
    </row>
    <row r="207" spans="1:70" s="57" customFormat="1" ht="48" customHeight="1" x14ac:dyDescent="0.4">
      <c r="A207" s="714" t="s">
        <v>278</v>
      </c>
      <c r="B207" s="715"/>
      <c r="C207" s="715"/>
      <c r="D207" s="716"/>
      <c r="E207" s="717" t="s">
        <v>372</v>
      </c>
      <c r="F207" s="717"/>
      <c r="G207" s="717"/>
      <c r="H207" s="717"/>
      <c r="I207" s="717"/>
      <c r="J207" s="717"/>
      <c r="K207" s="717"/>
      <c r="L207" s="717"/>
      <c r="M207" s="717"/>
      <c r="N207" s="717"/>
      <c r="O207" s="717"/>
      <c r="P207" s="717"/>
      <c r="Q207" s="717"/>
      <c r="R207" s="717"/>
      <c r="S207" s="717"/>
      <c r="T207" s="717"/>
      <c r="U207" s="717"/>
      <c r="V207" s="717"/>
      <c r="W207" s="717"/>
      <c r="X207" s="717"/>
      <c r="Y207" s="717"/>
      <c r="Z207" s="717"/>
      <c r="AA207" s="717"/>
      <c r="AB207" s="717"/>
      <c r="AC207" s="717"/>
      <c r="AD207" s="717"/>
      <c r="AE207" s="717"/>
      <c r="AF207" s="717"/>
      <c r="AG207" s="717"/>
      <c r="AH207" s="717"/>
      <c r="AI207" s="717"/>
      <c r="AJ207" s="717"/>
      <c r="AK207" s="717"/>
      <c r="AL207" s="717"/>
      <c r="AM207" s="717"/>
      <c r="AN207" s="717"/>
      <c r="AO207" s="717"/>
      <c r="AP207" s="717"/>
      <c r="AQ207" s="717"/>
      <c r="AR207" s="717"/>
      <c r="AS207" s="717"/>
      <c r="AT207" s="717"/>
      <c r="AU207" s="717"/>
      <c r="AV207" s="717"/>
      <c r="AW207" s="717"/>
      <c r="AX207" s="717"/>
      <c r="AY207" s="717"/>
      <c r="AZ207" s="717"/>
      <c r="BA207" s="717"/>
      <c r="BB207" s="717"/>
      <c r="BC207" s="717"/>
      <c r="BD207" s="717"/>
      <c r="BE207" s="717"/>
      <c r="BF207" s="717"/>
      <c r="BG207" s="718"/>
      <c r="BH207" s="718"/>
      <c r="BI207" s="719"/>
      <c r="BJ207" s="719"/>
      <c r="BK207" s="719"/>
      <c r="BL207" s="719"/>
      <c r="BM207" s="719"/>
      <c r="BN207" s="719"/>
      <c r="BO207" s="719"/>
      <c r="BP207" s="641" t="s">
        <v>128</v>
      </c>
      <c r="BQ207" s="642"/>
      <c r="BR207" s="643"/>
    </row>
    <row r="208" spans="1:70" s="59" customFormat="1" ht="47.25" customHeight="1" x14ac:dyDescent="0.4">
      <c r="A208" s="714" t="s">
        <v>279</v>
      </c>
      <c r="B208" s="715"/>
      <c r="C208" s="715"/>
      <c r="D208" s="716"/>
      <c r="E208" s="717" t="s">
        <v>373</v>
      </c>
      <c r="F208" s="717"/>
      <c r="G208" s="717"/>
      <c r="H208" s="717"/>
      <c r="I208" s="717"/>
      <c r="J208" s="717"/>
      <c r="K208" s="717"/>
      <c r="L208" s="717"/>
      <c r="M208" s="717"/>
      <c r="N208" s="717"/>
      <c r="O208" s="717"/>
      <c r="P208" s="717"/>
      <c r="Q208" s="717"/>
      <c r="R208" s="717"/>
      <c r="S208" s="717"/>
      <c r="T208" s="717"/>
      <c r="U208" s="717"/>
      <c r="V208" s="717"/>
      <c r="W208" s="717"/>
      <c r="X208" s="717"/>
      <c r="Y208" s="717"/>
      <c r="Z208" s="717"/>
      <c r="AA208" s="717"/>
      <c r="AB208" s="717"/>
      <c r="AC208" s="717"/>
      <c r="AD208" s="717"/>
      <c r="AE208" s="717"/>
      <c r="AF208" s="717"/>
      <c r="AG208" s="717"/>
      <c r="AH208" s="717"/>
      <c r="AI208" s="717"/>
      <c r="AJ208" s="717"/>
      <c r="AK208" s="717"/>
      <c r="AL208" s="717"/>
      <c r="AM208" s="717"/>
      <c r="AN208" s="717"/>
      <c r="AO208" s="717"/>
      <c r="AP208" s="717"/>
      <c r="AQ208" s="717"/>
      <c r="AR208" s="717"/>
      <c r="AS208" s="717"/>
      <c r="AT208" s="717"/>
      <c r="AU208" s="717"/>
      <c r="AV208" s="717"/>
      <c r="AW208" s="717"/>
      <c r="AX208" s="717"/>
      <c r="AY208" s="717"/>
      <c r="AZ208" s="717"/>
      <c r="BA208" s="717"/>
      <c r="BB208" s="717"/>
      <c r="BC208" s="717"/>
      <c r="BD208" s="717"/>
      <c r="BE208" s="717"/>
      <c r="BF208" s="717"/>
      <c r="BG208" s="718"/>
      <c r="BH208" s="718"/>
      <c r="BI208" s="719"/>
      <c r="BJ208" s="719"/>
      <c r="BK208" s="719"/>
      <c r="BL208" s="719"/>
      <c r="BM208" s="719"/>
      <c r="BN208" s="719"/>
      <c r="BO208" s="719"/>
      <c r="BP208" s="641" t="s">
        <v>130</v>
      </c>
      <c r="BQ208" s="642"/>
      <c r="BR208" s="643"/>
    </row>
    <row r="209" spans="1:70" s="59" customFormat="1" ht="24.75" customHeight="1" x14ac:dyDescent="0.4">
      <c r="A209" s="714" t="s">
        <v>280</v>
      </c>
      <c r="B209" s="715"/>
      <c r="C209" s="715"/>
      <c r="D209" s="716"/>
      <c r="E209" s="717" t="s">
        <v>374</v>
      </c>
      <c r="F209" s="717"/>
      <c r="G209" s="717"/>
      <c r="H209" s="717"/>
      <c r="I209" s="717"/>
      <c r="J209" s="717"/>
      <c r="K209" s="717"/>
      <c r="L209" s="717"/>
      <c r="M209" s="717"/>
      <c r="N209" s="717"/>
      <c r="O209" s="717"/>
      <c r="P209" s="717"/>
      <c r="Q209" s="717"/>
      <c r="R209" s="717"/>
      <c r="S209" s="717"/>
      <c r="T209" s="717"/>
      <c r="U209" s="717"/>
      <c r="V209" s="717"/>
      <c r="W209" s="717"/>
      <c r="X209" s="717"/>
      <c r="Y209" s="717"/>
      <c r="Z209" s="717"/>
      <c r="AA209" s="717"/>
      <c r="AB209" s="717"/>
      <c r="AC209" s="717"/>
      <c r="AD209" s="717"/>
      <c r="AE209" s="717"/>
      <c r="AF209" s="717"/>
      <c r="AG209" s="717"/>
      <c r="AH209" s="717"/>
      <c r="AI209" s="717"/>
      <c r="AJ209" s="717"/>
      <c r="AK209" s="717"/>
      <c r="AL209" s="717"/>
      <c r="AM209" s="717"/>
      <c r="AN209" s="717"/>
      <c r="AO209" s="717"/>
      <c r="AP209" s="717"/>
      <c r="AQ209" s="717"/>
      <c r="AR209" s="717"/>
      <c r="AS209" s="717"/>
      <c r="AT209" s="717"/>
      <c r="AU209" s="717"/>
      <c r="AV209" s="717"/>
      <c r="AW209" s="717"/>
      <c r="AX209" s="717"/>
      <c r="AY209" s="717"/>
      <c r="AZ209" s="717"/>
      <c r="BA209" s="717"/>
      <c r="BB209" s="717"/>
      <c r="BC209" s="717"/>
      <c r="BD209" s="717"/>
      <c r="BE209" s="717"/>
      <c r="BF209" s="717"/>
      <c r="BG209" s="718"/>
      <c r="BH209" s="718"/>
      <c r="BI209" s="719"/>
      <c r="BJ209" s="719"/>
      <c r="BK209" s="719"/>
      <c r="BL209" s="719" t="s">
        <v>64</v>
      </c>
      <c r="BM209" s="719"/>
      <c r="BN209" s="719"/>
      <c r="BO209" s="719"/>
      <c r="BP209" s="641" t="s">
        <v>131</v>
      </c>
      <c r="BQ209" s="642"/>
      <c r="BR209" s="643"/>
    </row>
    <row r="210" spans="1:70" s="57" customFormat="1" ht="25.5" customHeight="1" x14ac:dyDescent="0.4">
      <c r="A210" s="714" t="s">
        <v>281</v>
      </c>
      <c r="B210" s="715"/>
      <c r="C210" s="715"/>
      <c r="D210" s="716"/>
      <c r="E210" s="717" t="s">
        <v>375</v>
      </c>
      <c r="F210" s="717"/>
      <c r="G210" s="717"/>
      <c r="H210" s="717"/>
      <c r="I210" s="717"/>
      <c r="J210" s="717"/>
      <c r="K210" s="717"/>
      <c r="L210" s="717"/>
      <c r="M210" s="717"/>
      <c r="N210" s="717"/>
      <c r="O210" s="717"/>
      <c r="P210" s="717"/>
      <c r="Q210" s="717"/>
      <c r="R210" s="717"/>
      <c r="S210" s="717"/>
      <c r="T210" s="717"/>
      <c r="U210" s="717"/>
      <c r="V210" s="717"/>
      <c r="W210" s="717"/>
      <c r="X210" s="717"/>
      <c r="Y210" s="717"/>
      <c r="Z210" s="717"/>
      <c r="AA210" s="717"/>
      <c r="AB210" s="717"/>
      <c r="AC210" s="717"/>
      <c r="AD210" s="717"/>
      <c r="AE210" s="717"/>
      <c r="AF210" s="717"/>
      <c r="AG210" s="717"/>
      <c r="AH210" s="717"/>
      <c r="AI210" s="717"/>
      <c r="AJ210" s="717"/>
      <c r="AK210" s="717"/>
      <c r="AL210" s="717"/>
      <c r="AM210" s="717"/>
      <c r="AN210" s="717"/>
      <c r="AO210" s="717"/>
      <c r="AP210" s="717"/>
      <c r="AQ210" s="717"/>
      <c r="AR210" s="717"/>
      <c r="AS210" s="717"/>
      <c r="AT210" s="717"/>
      <c r="AU210" s="717"/>
      <c r="AV210" s="717"/>
      <c r="AW210" s="717"/>
      <c r="AX210" s="717"/>
      <c r="AY210" s="717"/>
      <c r="AZ210" s="717"/>
      <c r="BA210" s="717"/>
      <c r="BB210" s="717"/>
      <c r="BC210" s="717"/>
      <c r="BD210" s="717"/>
      <c r="BE210" s="717"/>
      <c r="BF210" s="717"/>
      <c r="BG210" s="718"/>
      <c r="BH210" s="718"/>
      <c r="BI210" s="719"/>
      <c r="BJ210" s="719"/>
      <c r="BK210" s="719"/>
      <c r="BL210" s="719"/>
      <c r="BM210" s="719"/>
      <c r="BN210" s="719"/>
      <c r="BO210" s="719"/>
      <c r="BP210" s="641" t="s">
        <v>132</v>
      </c>
      <c r="BQ210" s="642"/>
      <c r="BR210" s="643"/>
    </row>
    <row r="211" spans="1:70" s="57" customFormat="1" ht="25.5" customHeight="1" x14ac:dyDescent="0.4">
      <c r="A211" s="714" t="s">
        <v>282</v>
      </c>
      <c r="B211" s="715"/>
      <c r="C211" s="715"/>
      <c r="D211" s="716"/>
      <c r="E211" s="717" t="s">
        <v>376</v>
      </c>
      <c r="F211" s="717"/>
      <c r="G211" s="717"/>
      <c r="H211" s="717"/>
      <c r="I211" s="717"/>
      <c r="J211" s="717"/>
      <c r="K211" s="717"/>
      <c r="L211" s="717"/>
      <c r="M211" s="717"/>
      <c r="N211" s="717"/>
      <c r="O211" s="717"/>
      <c r="P211" s="717"/>
      <c r="Q211" s="717"/>
      <c r="R211" s="717"/>
      <c r="S211" s="717"/>
      <c r="T211" s="717"/>
      <c r="U211" s="717"/>
      <c r="V211" s="717"/>
      <c r="W211" s="717"/>
      <c r="X211" s="717"/>
      <c r="Y211" s="717"/>
      <c r="Z211" s="717"/>
      <c r="AA211" s="717"/>
      <c r="AB211" s="717"/>
      <c r="AC211" s="717"/>
      <c r="AD211" s="717"/>
      <c r="AE211" s="717"/>
      <c r="AF211" s="717"/>
      <c r="AG211" s="717"/>
      <c r="AH211" s="717"/>
      <c r="AI211" s="717"/>
      <c r="AJ211" s="717"/>
      <c r="AK211" s="717"/>
      <c r="AL211" s="717"/>
      <c r="AM211" s="717"/>
      <c r="AN211" s="717"/>
      <c r="AO211" s="717"/>
      <c r="AP211" s="717"/>
      <c r="AQ211" s="717"/>
      <c r="AR211" s="717"/>
      <c r="AS211" s="717"/>
      <c r="AT211" s="717"/>
      <c r="AU211" s="717"/>
      <c r="AV211" s="717"/>
      <c r="AW211" s="717"/>
      <c r="AX211" s="717"/>
      <c r="AY211" s="717"/>
      <c r="AZ211" s="717"/>
      <c r="BA211" s="717"/>
      <c r="BB211" s="717"/>
      <c r="BC211" s="717"/>
      <c r="BD211" s="717"/>
      <c r="BE211" s="717"/>
      <c r="BF211" s="717"/>
      <c r="BG211" s="718"/>
      <c r="BH211" s="718"/>
      <c r="BI211" s="719"/>
      <c r="BJ211" s="719"/>
      <c r="BK211" s="719"/>
      <c r="BL211" s="719"/>
      <c r="BM211" s="719"/>
      <c r="BN211" s="719"/>
      <c r="BO211" s="719"/>
      <c r="BP211" s="641" t="s">
        <v>134</v>
      </c>
      <c r="BQ211" s="642"/>
      <c r="BR211" s="643"/>
    </row>
    <row r="212" spans="1:70" s="10" customFormat="1" ht="47.25" customHeight="1" x14ac:dyDescent="0.4">
      <c r="A212" s="714" t="s">
        <v>377</v>
      </c>
      <c r="B212" s="715"/>
      <c r="C212" s="715"/>
      <c r="D212" s="716"/>
      <c r="E212" s="717" t="s">
        <v>378</v>
      </c>
      <c r="F212" s="717"/>
      <c r="G212" s="717"/>
      <c r="H212" s="717"/>
      <c r="I212" s="717"/>
      <c r="J212" s="717"/>
      <c r="K212" s="717"/>
      <c r="L212" s="717"/>
      <c r="M212" s="717"/>
      <c r="N212" s="717"/>
      <c r="O212" s="717"/>
      <c r="P212" s="717"/>
      <c r="Q212" s="717"/>
      <c r="R212" s="717"/>
      <c r="S212" s="717"/>
      <c r="T212" s="717"/>
      <c r="U212" s="717"/>
      <c r="V212" s="717"/>
      <c r="W212" s="717"/>
      <c r="X212" s="717"/>
      <c r="Y212" s="717"/>
      <c r="Z212" s="717"/>
      <c r="AA212" s="717"/>
      <c r="AB212" s="717"/>
      <c r="AC212" s="717"/>
      <c r="AD212" s="717"/>
      <c r="AE212" s="717"/>
      <c r="AF212" s="717"/>
      <c r="AG212" s="717"/>
      <c r="AH212" s="717"/>
      <c r="AI212" s="717"/>
      <c r="AJ212" s="717"/>
      <c r="AK212" s="717"/>
      <c r="AL212" s="717"/>
      <c r="AM212" s="717"/>
      <c r="AN212" s="717"/>
      <c r="AO212" s="717"/>
      <c r="AP212" s="717"/>
      <c r="AQ212" s="717"/>
      <c r="AR212" s="717"/>
      <c r="AS212" s="717"/>
      <c r="AT212" s="717"/>
      <c r="AU212" s="717"/>
      <c r="AV212" s="717"/>
      <c r="AW212" s="717"/>
      <c r="AX212" s="717"/>
      <c r="AY212" s="717"/>
      <c r="AZ212" s="717"/>
      <c r="BA212" s="717"/>
      <c r="BB212" s="717"/>
      <c r="BC212" s="717"/>
      <c r="BD212" s="717"/>
      <c r="BE212" s="717"/>
      <c r="BF212" s="717"/>
      <c r="BG212" s="718"/>
      <c r="BH212" s="718"/>
      <c r="BI212" s="719"/>
      <c r="BJ212" s="719"/>
      <c r="BK212" s="719"/>
      <c r="BL212" s="719"/>
      <c r="BM212" s="719"/>
      <c r="BN212" s="719"/>
      <c r="BO212" s="719"/>
      <c r="BP212" s="641" t="s">
        <v>135</v>
      </c>
      <c r="BQ212" s="642"/>
      <c r="BR212" s="643"/>
    </row>
    <row r="213" spans="1:70" s="10" customFormat="1" ht="25.5" customHeight="1" x14ac:dyDescent="0.4">
      <c r="A213" s="714" t="s">
        <v>379</v>
      </c>
      <c r="B213" s="715"/>
      <c r="C213" s="715"/>
      <c r="D213" s="716"/>
      <c r="E213" s="717" t="s">
        <v>425</v>
      </c>
      <c r="F213" s="717"/>
      <c r="G213" s="717"/>
      <c r="H213" s="717"/>
      <c r="I213" s="717"/>
      <c r="J213" s="717"/>
      <c r="K213" s="717"/>
      <c r="L213" s="717"/>
      <c r="M213" s="717"/>
      <c r="N213" s="717"/>
      <c r="O213" s="717"/>
      <c r="P213" s="717"/>
      <c r="Q213" s="717"/>
      <c r="R213" s="717"/>
      <c r="S213" s="717"/>
      <c r="T213" s="717"/>
      <c r="U213" s="717"/>
      <c r="V213" s="717"/>
      <c r="W213" s="717"/>
      <c r="X213" s="717"/>
      <c r="Y213" s="717"/>
      <c r="Z213" s="717"/>
      <c r="AA213" s="717"/>
      <c r="AB213" s="717"/>
      <c r="AC213" s="717"/>
      <c r="AD213" s="717"/>
      <c r="AE213" s="717"/>
      <c r="AF213" s="717"/>
      <c r="AG213" s="717"/>
      <c r="AH213" s="717"/>
      <c r="AI213" s="717"/>
      <c r="AJ213" s="717"/>
      <c r="AK213" s="717"/>
      <c r="AL213" s="717"/>
      <c r="AM213" s="717"/>
      <c r="AN213" s="717"/>
      <c r="AO213" s="717"/>
      <c r="AP213" s="717"/>
      <c r="AQ213" s="717"/>
      <c r="AR213" s="717"/>
      <c r="AS213" s="717"/>
      <c r="AT213" s="717"/>
      <c r="AU213" s="717"/>
      <c r="AV213" s="717"/>
      <c r="AW213" s="717"/>
      <c r="AX213" s="717"/>
      <c r="AY213" s="717"/>
      <c r="AZ213" s="717"/>
      <c r="BA213" s="717"/>
      <c r="BB213" s="717"/>
      <c r="BC213" s="717"/>
      <c r="BD213" s="717"/>
      <c r="BE213" s="717"/>
      <c r="BF213" s="717"/>
      <c r="BG213" s="718"/>
      <c r="BH213" s="718"/>
      <c r="BI213" s="719"/>
      <c r="BJ213" s="719"/>
      <c r="BK213" s="719"/>
      <c r="BL213" s="719"/>
      <c r="BM213" s="719"/>
      <c r="BN213" s="719"/>
      <c r="BO213" s="719"/>
      <c r="BP213" s="641" t="s">
        <v>136</v>
      </c>
      <c r="BQ213" s="642"/>
      <c r="BR213" s="643"/>
    </row>
    <row r="214" spans="1:70" s="60" customFormat="1" ht="24.75" customHeight="1" x14ac:dyDescent="0.4">
      <c r="A214" s="714" t="s">
        <v>380</v>
      </c>
      <c r="B214" s="715"/>
      <c r="C214" s="715"/>
      <c r="D214" s="716"/>
      <c r="E214" s="717" t="s">
        <v>382</v>
      </c>
      <c r="F214" s="717"/>
      <c r="G214" s="717"/>
      <c r="H214" s="717"/>
      <c r="I214" s="717"/>
      <c r="J214" s="717"/>
      <c r="K214" s="717"/>
      <c r="L214" s="717"/>
      <c r="M214" s="717"/>
      <c r="N214" s="717"/>
      <c r="O214" s="717"/>
      <c r="P214" s="717"/>
      <c r="Q214" s="717"/>
      <c r="R214" s="717"/>
      <c r="S214" s="717"/>
      <c r="T214" s="717"/>
      <c r="U214" s="717"/>
      <c r="V214" s="717"/>
      <c r="W214" s="717"/>
      <c r="X214" s="717"/>
      <c r="Y214" s="717"/>
      <c r="Z214" s="717"/>
      <c r="AA214" s="717"/>
      <c r="AB214" s="717"/>
      <c r="AC214" s="717"/>
      <c r="AD214" s="717"/>
      <c r="AE214" s="717"/>
      <c r="AF214" s="717"/>
      <c r="AG214" s="717"/>
      <c r="AH214" s="717"/>
      <c r="AI214" s="717"/>
      <c r="AJ214" s="717"/>
      <c r="AK214" s="717"/>
      <c r="AL214" s="717"/>
      <c r="AM214" s="717"/>
      <c r="AN214" s="717"/>
      <c r="AO214" s="717"/>
      <c r="AP214" s="717"/>
      <c r="AQ214" s="717"/>
      <c r="AR214" s="717"/>
      <c r="AS214" s="717"/>
      <c r="AT214" s="717"/>
      <c r="AU214" s="717"/>
      <c r="AV214" s="717"/>
      <c r="AW214" s="717"/>
      <c r="AX214" s="717"/>
      <c r="AY214" s="717"/>
      <c r="AZ214" s="717"/>
      <c r="BA214" s="717"/>
      <c r="BB214" s="717"/>
      <c r="BC214" s="717"/>
      <c r="BD214" s="717"/>
      <c r="BE214" s="717"/>
      <c r="BF214" s="717"/>
      <c r="BG214" s="718"/>
      <c r="BH214" s="718"/>
      <c r="BI214" s="719"/>
      <c r="BJ214" s="719"/>
      <c r="BK214" s="719"/>
      <c r="BL214" s="719"/>
      <c r="BM214" s="719"/>
      <c r="BN214" s="719"/>
      <c r="BO214" s="719"/>
      <c r="BP214" s="641" t="s">
        <v>137</v>
      </c>
      <c r="BQ214" s="642"/>
      <c r="BR214" s="643"/>
    </row>
    <row r="215" spans="1:70" s="10" customFormat="1" ht="45.75" customHeight="1" x14ac:dyDescent="0.4">
      <c r="A215" s="714" t="s">
        <v>381</v>
      </c>
      <c r="B215" s="715"/>
      <c r="C215" s="715"/>
      <c r="D215" s="716"/>
      <c r="E215" s="717" t="s">
        <v>383</v>
      </c>
      <c r="F215" s="717"/>
      <c r="G215" s="717"/>
      <c r="H215" s="717"/>
      <c r="I215" s="717"/>
      <c r="J215" s="717"/>
      <c r="K215" s="717"/>
      <c r="L215" s="717"/>
      <c r="M215" s="717"/>
      <c r="N215" s="717"/>
      <c r="O215" s="717"/>
      <c r="P215" s="717"/>
      <c r="Q215" s="717"/>
      <c r="R215" s="717"/>
      <c r="S215" s="717"/>
      <c r="T215" s="717"/>
      <c r="U215" s="717"/>
      <c r="V215" s="717"/>
      <c r="W215" s="717"/>
      <c r="X215" s="717"/>
      <c r="Y215" s="717"/>
      <c r="Z215" s="717"/>
      <c r="AA215" s="717"/>
      <c r="AB215" s="717"/>
      <c r="AC215" s="717"/>
      <c r="AD215" s="717"/>
      <c r="AE215" s="717"/>
      <c r="AF215" s="717"/>
      <c r="AG215" s="717"/>
      <c r="AH215" s="717"/>
      <c r="AI215" s="717"/>
      <c r="AJ215" s="717"/>
      <c r="AK215" s="717"/>
      <c r="AL215" s="717"/>
      <c r="AM215" s="717"/>
      <c r="AN215" s="717"/>
      <c r="AO215" s="717"/>
      <c r="AP215" s="717"/>
      <c r="AQ215" s="717"/>
      <c r="AR215" s="717"/>
      <c r="AS215" s="717"/>
      <c r="AT215" s="717"/>
      <c r="AU215" s="717"/>
      <c r="AV215" s="717"/>
      <c r="AW215" s="717"/>
      <c r="AX215" s="717"/>
      <c r="AY215" s="717"/>
      <c r="AZ215" s="717"/>
      <c r="BA215" s="717"/>
      <c r="BB215" s="717"/>
      <c r="BC215" s="717"/>
      <c r="BD215" s="717"/>
      <c r="BE215" s="717"/>
      <c r="BF215" s="717"/>
      <c r="BG215" s="718"/>
      <c r="BH215" s="718"/>
      <c r="BI215" s="719"/>
      <c r="BJ215" s="719"/>
      <c r="BK215" s="719"/>
      <c r="BL215" s="719"/>
      <c r="BM215" s="719"/>
      <c r="BN215" s="719"/>
      <c r="BO215" s="719"/>
      <c r="BP215" s="641" t="s">
        <v>477</v>
      </c>
      <c r="BQ215" s="642"/>
      <c r="BR215" s="643"/>
    </row>
    <row r="216" spans="1:70" s="10" customFormat="1" ht="27" customHeight="1" x14ac:dyDescent="0.4">
      <c r="A216" s="714" t="s">
        <v>283</v>
      </c>
      <c r="B216" s="715"/>
      <c r="C216" s="715"/>
      <c r="D216" s="716"/>
      <c r="E216" s="717" t="s">
        <v>400</v>
      </c>
      <c r="F216" s="717"/>
      <c r="G216" s="717"/>
      <c r="H216" s="717"/>
      <c r="I216" s="717"/>
      <c r="J216" s="717"/>
      <c r="K216" s="717"/>
      <c r="L216" s="717"/>
      <c r="M216" s="717"/>
      <c r="N216" s="717"/>
      <c r="O216" s="717"/>
      <c r="P216" s="717"/>
      <c r="Q216" s="717"/>
      <c r="R216" s="717"/>
      <c r="S216" s="717"/>
      <c r="T216" s="717"/>
      <c r="U216" s="717"/>
      <c r="V216" s="717"/>
      <c r="W216" s="717"/>
      <c r="X216" s="717"/>
      <c r="Y216" s="717"/>
      <c r="Z216" s="717"/>
      <c r="AA216" s="717"/>
      <c r="AB216" s="717"/>
      <c r="AC216" s="717"/>
      <c r="AD216" s="717"/>
      <c r="AE216" s="717"/>
      <c r="AF216" s="717"/>
      <c r="AG216" s="717"/>
      <c r="AH216" s="717"/>
      <c r="AI216" s="717"/>
      <c r="AJ216" s="717"/>
      <c r="AK216" s="717"/>
      <c r="AL216" s="717"/>
      <c r="AM216" s="717"/>
      <c r="AN216" s="717"/>
      <c r="AO216" s="717"/>
      <c r="AP216" s="717"/>
      <c r="AQ216" s="717"/>
      <c r="AR216" s="717"/>
      <c r="AS216" s="717"/>
      <c r="AT216" s="717"/>
      <c r="AU216" s="717"/>
      <c r="AV216" s="717"/>
      <c r="AW216" s="717"/>
      <c r="AX216" s="717"/>
      <c r="AY216" s="717"/>
      <c r="AZ216" s="717"/>
      <c r="BA216" s="717"/>
      <c r="BB216" s="717"/>
      <c r="BC216" s="717"/>
      <c r="BD216" s="717"/>
      <c r="BE216" s="717"/>
      <c r="BF216" s="717"/>
      <c r="BG216" s="718"/>
      <c r="BH216" s="718"/>
      <c r="BI216" s="719"/>
      <c r="BJ216" s="719"/>
      <c r="BK216" s="719"/>
      <c r="BL216" s="719"/>
      <c r="BM216" s="719"/>
      <c r="BN216" s="719"/>
      <c r="BO216" s="719"/>
      <c r="BP216" s="641" t="s">
        <v>426</v>
      </c>
      <c r="BQ216" s="642"/>
      <c r="BR216" s="643"/>
    </row>
    <row r="217" spans="1:70" s="10" customFormat="1" ht="27" customHeight="1" x14ac:dyDescent="0.4">
      <c r="A217" s="714" t="s">
        <v>286</v>
      </c>
      <c r="B217" s="715"/>
      <c r="C217" s="715"/>
      <c r="D217" s="716"/>
      <c r="E217" s="717" t="s">
        <v>385</v>
      </c>
      <c r="F217" s="717"/>
      <c r="G217" s="717"/>
      <c r="H217" s="717"/>
      <c r="I217" s="717"/>
      <c r="J217" s="717"/>
      <c r="K217" s="717"/>
      <c r="L217" s="717"/>
      <c r="M217" s="717"/>
      <c r="N217" s="717"/>
      <c r="O217" s="717"/>
      <c r="P217" s="717"/>
      <c r="Q217" s="717"/>
      <c r="R217" s="717"/>
      <c r="S217" s="717"/>
      <c r="T217" s="717"/>
      <c r="U217" s="717"/>
      <c r="V217" s="717"/>
      <c r="W217" s="717"/>
      <c r="X217" s="717"/>
      <c r="Y217" s="717"/>
      <c r="Z217" s="717"/>
      <c r="AA217" s="717"/>
      <c r="AB217" s="717"/>
      <c r="AC217" s="717"/>
      <c r="AD217" s="717"/>
      <c r="AE217" s="717"/>
      <c r="AF217" s="717"/>
      <c r="AG217" s="717"/>
      <c r="AH217" s="717"/>
      <c r="AI217" s="717"/>
      <c r="AJ217" s="717"/>
      <c r="AK217" s="717"/>
      <c r="AL217" s="717"/>
      <c r="AM217" s="717"/>
      <c r="AN217" s="717"/>
      <c r="AO217" s="717"/>
      <c r="AP217" s="717"/>
      <c r="AQ217" s="717"/>
      <c r="AR217" s="717"/>
      <c r="AS217" s="717"/>
      <c r="AT217" s="717"/>
      <c r="AU217" s="717"/>
      <c r="AV217" s="717"/>
      <c r="AW217" s="717"/>
      <c r="AX217" s="717"/>
      <c r="AY217" s="717"/>
      <c r="AZ217" s="717"/>
      <c r="BA217" s="717"/>
      <c r="BB217" s="717"/>
      <c r="BC217" s="717"/>
      <c r="BD217" s="717"/>
      <c r="BE217" s="717"/>
      <c r="BF217" s="717"/>
      <c r="BG217" s="718"/>
      <c r="BH217" s="718"/>
      <c r="BI217" s="719"/>
      <c r="BJ217" s="719"/>
      <c r="BK217" s="719"/>
      <c r="BL217" s="719"/>
      <c r="BM217" s="719"/>
      <c r="BN217" s="719"/>
      <c r="BO217" s="719"/>
      <c r="BP217" s="641" t="s">
        <v>427</v>
      </c>
      <c r="BQ217" s="642"/>
      <c r="BR217" s="643"/>
    </row>
    <row r="218" spans="1:70" s="10" customFormat="1" ht="29.25" customHeight="1" x14ac:dyDescent="0.4">
      <c r="A218" s="714" t="s">
        <v>287</v>
      </c>
      <c r="B218" s="715"/>
      <c r="C218" s="715"/>
      <c r="D218" s="716"/>
      <c r="E218" s="717" t="s">
        <v>386</v>
      </c>
      <c r="F218" s="717"/>
      <c r="G218" s="717"/>
      <c r="H218" s="717"/>
      <c r="I218" s="717"/>
      <c r="J218" s="717"/>
      <c r="K218" s="717"/>
      <c r="L218" s="717"/>
      <c r="M218" s="717"/>
      <c r="N218" s="717"/>
      <c r="O218" s="717"/>
      <c r="P218" s="717"/>
      <c r="Q218" s="717"/>
      <c r="R218" s="717"/>
      <c r="S218" s="717"/>
      <c r="T218" s="717"/>
      <c r="U218" s="717"/>
      <c r="V218" s="717"/>
      <c r="W218" s="717"/>
      <c r="X218" s="717"/>
      <c r="Y218" s="717"/>
      <c r="Z218" s="717"/>
      <c r="AA218" s="717"/>
      <c r="AB218" s="717"/>
      <c r="AC218" s="717"/>
      <c r="AD218" s="717"/>
      <c r="AE218" s="717"/>
      <c r="AF218" s="717"/>
      <c r="AG218" s="717"/>
      <c r="AH218" s="717"/>
      <c r="AI218" s="717"/>
      <c r="AJ218" s="717"/>
      <c r="AK218" s="717"/>
      <c r="AL218" s="717"/>
      <c r="AM218" s="717"/>
      <c r="AN218" s="717"/>
      <c r="AO218" s="717"/>
      <c r="AP218" s="717"/>
      <c r="AQ218" s="717"/>
      <c r="AR218" s="717"/>
      <c r="AS218" s="717"/>
      <c r="AT218" s="717"/>
      <c r="AU218" s="717"/>
      <c r="AV218" s="717"/>
      <c r="AW218" s="717"/>
      <c r="AX218" s="717"/>
      <c r="AY218" s="717"/>
      <c r="AZ218" s="717"/>
      <c r="BA218" s="717"/>
      <c r="BB218" s="717"/>
      <c r="BC218" s="717"/>
      <c r="BD218" s="717"/>
      <c r="BE218" s="717"/>
      <c r="BF218" s="717"/>
      <c r="BG218" s="718"/>
      <c r="BH218" s="718"/>
      <c r="BI218" s="719"/>
      <c r="BJ218" s="719"/>
      <c r="BK218" s="719"/>
      <c r="BL218" s="719"/>
      <c r="BM218" s="719"/>
      <c r="BN218" s="719"/>
      <c r="BO218" s="719"/>
      <c r="BP218" s="641" t="s">
        <v>428</v>
      </c>
      <c r="BQ218" s="642"/>
      <c r="BR218" s="643"/>
    </row>
    <row r="219" spans="1:70" s="10" customFormat="1" ht="25.5" customHeight="1" x14ac:dyDescent="0.4">
      <c r="A219" s="714" t="s">
        <v>288</v>
      </c>
      <c r="B219" s="715"/>
      <c r="C219" s="715"/>
      <c r="D219" s="716"/>
      <c r="E219" s="717" t="s">
        <v>388</v>
      </c>
      <c r="F219" s="717"/>
      <c r="G219" s="717"/>
      <c r="H219" s="717"/>
      <c r="I219" s="717"/>
      <c r="J219" s="717"/>
      <c r="K219" s="717"/>
      <c r="L219" s="717"/>
      <c r="M219" s="717"/>
      <c r="N219" s="717"/>
      <c r="O219" s="717"/>
      <c r="P219" s="717"/>
      <c r="Q219" s="717"/>
      <c r="R219" s="717"/>
      <c r="S219" s="717"/>
      <c r="T219" s="717"/>
      <c r="U219" s="717"/>
      <c r="V219" s="717"/>
      <c r="W219" s="717"/>
      <c r="X219" s="717"/>
      <c r="Y219" s="717"/>
      <c r="Z219" s="717"/>
      <c r="AA219" s="717"/>
      <c r="AB219" s="717"/>
      <c r="AC219" s="717"/>
      <c r="AD219" s="717"/>
      <c r="AE219" s="717"/>
      <c r="AF219" s="717"/>
      <c r="AG219" s="717"/>
      <c r="AH219" s="717"/>
      <c r="AI219" s="717"/>
      <c r="AJ219" s="717"/>
      <c r="AK219" s="717"/>
      <c r="AL219" s="717"/>
      <c r="AM219" s="717"/>
      <c r="AN219" s="717"/>
      <c r="AO219" s="717"/>
      <c r="AP219" s="717"/>
      <c r="AQ219" s="717"/>
      <c r="AR219" s="717"/>
      <c r="AS219" s="717"/>
      <c r="AT219" s="717"/>
      <c r="AU219" s="717"/>
      <c r="AV219" s="717"/>
      <c r="AW219" s="717"/>
      <c r="AX219" s="717"/>
      <c r="AY219" s="717"/>
      <c r="AZ219" s="717"/>
      <c r="BA219" s="717"/>
      <c r="BB219" s="717"/>
      <c r="BC219" s="717"/>
      <c r="BD219" s="717"/>
      <c r="BE219" s="717"/>
      <c r="BF219" s="717"/>
      <c r="BG219" s="718"/>
      <c r="BH219" s="718"/>
      <c r="BI219" s="719"/>
      <c r="BJ219" s="719"/>
      <c r="BK219" s="719"/>
      <c r="BL219" s="719"/>
      <c r="BM219" s="719"/>
      <c r="BN219" s="719"/>
      <c r="BO219" s="719"/>
      <c r="BP219" s="641" t="s">
        <v>429</v>
      </c>
      <c r="BQ219" s="642"/>
      <c r="BR219" s="643"/>
    </row>
    <row r="220" spans="1:70" s="10" customFormat="1" ht="24.75" customHeight="1" x14ac:dyDescent="0.4">
      <c r="A220" s="714" t="s">
        <v>289</v>
      </c>
      <c r="B220" s="715"/>
      <c r="C220" s="715"/>
      <c r="D220" s="716"/>
      <c r="E220" s="717" t="s">
        <v>390</v>
      </c>
      <c r="F220" s="717"/>
      <c r="G220" s="717"/>
      <c r="H220" s="717"/>
      <c r="I220" s="717"/>
      <c r="J220" s="717"/>
      <c r="K220" s="717"/>
      <c r="L220" s="717"/>
      <c r="M220" s="717"/>
      <c r="N220" s="717"/>
      <c r="O220" s="717"/>
      <c r="P220" s="717"/>
      <c r="Q220" s="717"/>
      <c r="R220" s="717"/>
      <c r="S220" s="717"/>
      <c r="T220" s="717"/>
      <c r="U220" s="717"/>
      <c r="V220" s="717"/>
      <c r="W220" s="717"/>
      <c r="X220" s="717"/>
      <c r="Y220" s="717"/>
      <c r="Z220" s="717"/>
      <c r="AA220" s="717"/>
      <c r="AB220" s="717"/>
      <c r="AC220" s="717"/>
      <c r="AD220" s="717"/>
      <c r="AE220" s="717"/>
      <c r="AF220" s="717"/>
      <c r="AG220" s="717"/>
      <c r="AH220" s="717"/>
      <c r="AI220" s="717"/>
      <c r="AJ220" s="717"/>
      <c r="AK220" s="717"/>
      <c r="AL220" s="717"/>
      <c r="AM220" s="717"/>
      <c r="AN220" s="717"/>
      <c r="AO220" s="717"/>
      <c r="AP220" s="717"/>
      <c r="AQ220" s="717"/>
      <c r="AR220" s="717"/>
      <c r="AS220" s="717"/>
      <c r="AT220" s="717"/>
      <c r="AU220" s="717"/>
      <c r="AV220" s="717"/>
      <c r="AW220" s="717"/>
      <c r="AX220" s="717"/>
      <c r="AY220" s="717"/>
      <c r="AZ220" s="717"/>
      <c r="BA220" s="717"/>
      <c r="BB220" s="717"/>
      <c r="BC220" s="717"/>
      <c r="BD220" s="717"/>
      <c r="BE220" s="717"/>
      <c r="BF220" s="717"/>
      <c r="BG220" s="718"/>
      <c r="BH220" s="718"/>
      <c r="BI220" s="719"/>
      <c r="BJ220" s="719"/>
      <c r="BK220" s="719"/>
      <c r="BL220" s="719"/>
      <c r="BM220" s="719"/>
      <c r="BN220" s="719"/>
      <c r="BO220" s="719"/>
      <c r="BP220" s="641" t="s">
        <v>430</v>
      </c>
      <c r="BQ220" s="642"/>
      <c r="BR220" s="643"/>
    </row>
    <row r="221" spans="1:70" s="10" customFormat="1" ht="28.5" customHeight="1" x14ac:dyDescent="0.4">
      <c r="A221" s="714" t="s">
        <v>290</v>
      </c>
      <c r="B221" s="715"/>
      <c r="C221" s="715"/>
      <c r="D221" s="716"/>
      <c r="E221" s="717" t="s">
        <v>392</v>
      </c>
      <c r="F221" s="717"/>
      <c r="G221" s="717"/>
      <c r="H221" s="717"/>
      <c r="I221" s="717"/>
      <c r="J221" s="717"/>
      <c r="K221" s="717"/>
      <c r="L221" s="717"/>
      <c r="M221" s="717"/>
      <c r="N221" s="717"/>
      <c r="O221" s="717"/>
      <c r="P221" s="717"/>
      <c r="Q221" s="717"/>
      <c r="R221" s="717"/>
      <c r="S221" s="717"/>
      <c r="T221" s="717"/>
      <c r="U221" s="717"/>
      <c r="V221" s="717"/>
      <c r="W221" s="717"/>
      <c r="X221" s="717"/>
      <c r="Y221" s="717"/>
      <c r="Z221" s="717"/>
      <c r="AA221" s="717"/>
      <c r="AB221" s="717"/>
      <c r="AC221" s="717"/>
      <c r="AD221" s="717"/>
      <c r="AE221" s="717"/>
      <c r="AF221" s="717"/>
      <c r="AG221" s="717"/>
      <c r="AH221" s="717"/>
      <c r="AI221" s="717"/>
      <c r="AJ221" s="717"/>
      <c r="AK221" s="717"/>
      <c r="AL221" s="717"/>
      <c r="AM221" s="717"/>
      <c r="AN221" s="717"/>
      <c r="AO221" s="717"/>
      <c r="AP221" s="717"/>
      <c r="AQ221" s="717"/>
      <c r="AR221" s="717"/>
      <c r="AS221" s="717"/>
      <c r="AT221" s="717"/>
      <c r="AU221" s="717"/>
      <c r="AV221" s="717"/>
      <c r="AW221" s="717"/>
      <c r="AX221" s="717"/>
      <c r="AY221" s="717"/>
      <c r="AZ221" s="717"/>
      <c r="BA221" s="717"/>
      <c r="BB221" s="717"/>
      <c r="BC221" s="717"/>
      <c r="BD221" s="717"/>
      <c r="BE221" s="717"/>
      <c r="BF221" s="717"/>
      <c r="BG221" s="718"/>
      <c r="BH221" s="718"/>
      <c r="BI221" s="719"/>
      <c r="BJ221" s="719"/>
      <c r="BK221" s="719"/>
      <c r="BL221" s="719"/>
      <c r="BM221" s="719"/>
      <c r="BN221" s="719"/>
      <c r="BO221" s="719"/>
      <c r="BP221" s="641" t="s">
        <v>431</v>
      </c>
      <c r="BQ221" s="642"/>
      <c r="BR221" s="643"/>
    </row>
    <row r="222" spans="1:70" s="10" customFormat="1" ht="27" customHeight="1" x14ac:dyDescent="0.4">
      <c r="A222" s="714" t="s">
        <v>291</v>
      </c>
      <c r="B222" s="715"/>
      <c r="C222" s="715"/>
      <c r="D222" s="716"/>
      <c r="E222" s="717" t="s">
        <v>393</v>
      </c>
      <c r="F222" s="717"/>
      <c r="G222" s="717"/>
      <c r="H222" s="717"/>
      <c r="I222" s="717"/>
      <c r="J222" s="717"/>
      <c r="K222" s="717"/>
      <c r="L222" s="717"/>
      <c r="M222" s="717"/>
      <c r="N222" s="717"/>
      <c r="O222" s="717"/>
      <c r="P222" s="717"/>
      <c r="Q222" s="717"/>
      <c r="R222" s="717"/>
      <c r="S222" s="717"/>
      <c r="T222" s="717"/>
      <c r="U222" s="717"/>
      <c r="V222" s="717"/>
      <c r="W222" s="717"/>
      <c r="X222" s="717"/>
      <c r="Y222" s="717"/>
      <c r="Z222" s="717"/>
      <c r="AA222" s="717"/>
      <c r="AB222" s="717"/>
      <c r="AC222" s="717"/>
      <c r="AD222" s="717"/>
      <c r="AE222" s="717"/>
      <c r="AF222" s="717"/>
      <c r="AG222" s="717"/>
      <c r="AH222" s="717"/>
      <c r="AI222" s="717"/>
      <c r="AJ222" s="717"/>
      <c r="AK222" s="717"/>
      <c r="AL222" s="717"/>
      <c r="AM222" s="717"/>
      <c r="AN222" s="717"/>
      <c r="AO222" s="717"/>
      <c r="AP222" s="717"/>
      <c r="AQ222" s="717"/>
      <c r="AR222" s="717"/>
      <c r="AS222" s="717"/>
      <c r="AT222" s="717"/>
      <c r="AU222" s="717"/>
      <c r="AV222" s="717"/>
      <c r="AW222" s="717"/>
      <c r="AX222" s="717"/>
      <c r="AY222" s="717"/>
      <c r="AZ222" s="717"/>
      <c r="BA222" s="717"/>
      <c r="BB222" s="717"/>
      <c r="BC222" s="717"/>
      <c r="BD222" s="717"/>
      <c r="BE222" s="717"/>
      <c r="BF222" s="717"/>
      <c r="BG222" s="718"/>
      <c r="BH222" s="718"/>
      <c r="BI222" s="719"/>
      <c r="BJ222" s="719"/>
      <c r="BK222" s="719"/>
      <c r="BL222" s="719"/>
      <c r="BM222" s="719"/>
      <c r="BN222" s="719"/>
      <c r="BO222" s="719"/>
      <c r="BP222" s="641" t="s">
        <v>142</v>
      </c>
      <c r="BQ222" s="642"/>
      <c r="BR222" s="643"/>
    </row>
    <row r="223" spans="1:70" s="10" customFormat="1" ht="25.5" customHeight="1" x14ac:dyDescent="0.4">
      <c r="A223" s="714" t="s">
        <v>292</v>
      </c>
      <c r="B223" s="715"/>
      <c r="C223" s="715"/>
      <c r="D223" s="716"/>
      <c r="E223" s="717" t="s">
        <v>394</v>
      </c>
      <c r="F223" s="717"/>
      <c r="G223" s="717"/>
      <c r="H223" s="717"/>
      <c r="I223" s="717"/>
      <c r="J223" s="717"/>
      <c r="K223" s="717"/>
      <c r="L223" s="717"/>
      <c r="M223" s="717"/>
      <c r="N223" s="717"/>
      <c r="O223" s="717"/>
      <c r="P223" s="717"/>
      <c r="Q223" s="717"/>
      <c r="R223" s="717"/>
      <c r="S223" s="717"/>
      <c r="T223" s="717"/>
      <c r="U223" s="717"/>
      <c r="V223" s="717"/>
      <c r="W223" s="717"/>
      <c r="X223" s="717"/>
      <c r="Y223" s="717"/>
      <c r="Z223" s="717"/>
      <c r="AA223" s="717"/>
      <c r="AB223" s="717"/>
      <c r="AC223" s="717"/>
      <c r="AD223" s="717"/>
      <c r="AE223" s="717"/>
      <c r="AF223" s="717"/>
      <c r="AG223" s="717"/>
      <c r="AH223" s="717"/>
      <c r="AI223" s="717"/>
      <c r="AJ223" s="717"/>
      <c r="AK223" s="717"/>
      <c r="AL223" s="717"/>
      <c r="AM223" s="717"/>
      <c r="AN223" s="717"/>
      <c r="AO223" s="717"/>
      <c r="AP223" s="717"/>
      <c r="AQ223" s="717"/>
      <c r="AR223" s="717"/>
      <c r="AS223" s="717"/>
      <c r="AT223" s="717"/>
      <c r="AU223" s="717"/>
      <c r="AV223" s="717"/>
      <c r="AW223" s="717"/>
      <c r="AX223" s="717"/>
      <c r="AY223" s="717"/>
      <c r="AZ223" s="717"/>
      <c r="BA223" s="717"/>
      <c r="BB223" s="717"/>
      <c r="BC223" s="717"/>
      <c r="BD223" s="717"/>
      <c r="BE223" s="717"/>
      <c r="BF223" s="717"/>
      <c r="BG223" s="718"/>
      <c r="BH223" s="718"/>
      <c r="BI223" s="719"/>
      <c r="BJ223" s="719"/>
      <c r="BK223" s="719"/>
      <c r="BL223" s="719"/>
      <c r="BM223" s="719"/>
      <c r="BN223" s="719"/>
      <c r="BO223" s="719"/>
      <c r="BP223" s="641" t="s">
        <v>387</v>
      </c>
      <c r="BQ223" s="642"/>
      <c r="BR223" s="643"/>
    </row>
    <row r="224" spans="1:70" s="10" customFormat="1" ht="27" customHeight="1" x14ac:dyDescent="0.4">
      <c r="A224" s="714" t="s">
        <v>293</v>
      </c>
      <c r="B224" s="715"/>
      <c r="C224" s="715"/>
      <c r="D224" s="716"/>
      <c r="E224" s="717" t="s">
        <v>395</v>
      </c>
      <c r="F224" s="717"/>
      <c r="G224" s="717"/>
      <c r="H224" s="717"/>
      <c r="I224" s="717"/>
      <c r="J224" s="717"/>
      <c r="K224" s="717"/>
      <c r="L224" s="717"/>
      <c r="M224" s="717"/>
      <c r="N224" s="717"/>
      <c r="O224" s="717"/>
      <c r="P224" s="717"/>
      <c r="Q224" s="717"/>
      <c r="R224" s="717"/>
      <c r="S224" s="717"/>
      <c r="T224" s="717"/>
      <c r="U224" s="717"/>
      <c r="V224" s="717"/>
      <c r="W224" s="717"/>
      <c r="X224" s="717"/>
      <c r="Y224" s="717"/>
      <c r="Z224" s="717"/>
      <c r="AA224" s="717"/>
      <c r="AB224" s="717"/>
      <c r="AC224" s="717"/>
      <c r="AD224" s="717"/>
      <c r="AE224" s="717"/>
      <c r="AF224" s="717"/>
      <c r="AG224" s="717"/>
      <c r="AH224" s="717"/>
      <c r="AI224" s="717"/>
      <c r="AJ224" s="717"/>
      <c r="AK224" s="717"/>
      <c r="AL224" s="717"/>
      <c r="AM224" s="717"/>
      <c r="AN224" s="717"/>
      <c r="AO224" s="717"/>
      <c r="AP224" s="717"/>
      <c r="AQ224" s="717"/>
      <c r="AR224" s="717"/>
      <c r="AS224" s="717"/>
      <c r="AT224" s="717"/>
      <c r="AU224" s="717"/>
      <c r="AV224" s="717"/>
      <c r="AW224" s="717"/>
      <c r="AX224" s="717"/>
      <c r="AY224" s="717"/>
      <c r="AZ224" s="717"/>
      <c r="BA224" s="717"/>
      <c r="BB224" s="717"/>
      <c r="BC224" s="717"/>
      <c r="BD224" s="717"/>
      <c r="BE224" s="717"/>
      <c r="BF224" s="717"/>
      <c r="BG224" s="718"/>
      <c r="BH224" s="718"/>
      <c r="BI224" s="719"/>
      <c r="BJ224" s="719"/>
      <c r="BK224" s="719"/>
      <c r="BL224" s="719"/>
      <c r="BM224" s="719"/>
      <c r="BN224" s="719"/>
      <c r="BO224" s="719"/>
      <c r="BP224" s="641" t="s">
        <v>389</v>
      </c>
      <c r="BQ224" s="642"/>
      <c r="BR224" s="643"/>
    </row>
    <row r="225" spans="1:70" s="10" customFormat="1" ht="27" customHeight="1" x14ac:dyDescent="0.4">
      <c r="A225" s="714" t="s">
        <v>294</v>
      </c>
      <c r="B225" s="715"/>
      <c r="C225" s="715"/>
      <c r="D225" s="716"/>
      <c r="E225" s="717" t="s">
        <v>397</v>
      </c>
      <c r="F225" s="717"/>
      <c r="G225" s="717"/>
      <c r="H225" s="717"/>
      <c r="I225" s="717"/>
      <c r="J225" s="717"/>
      <c r="K225" s="717"/>
      <c r="L225" s="717"/>
      <c r="M225" s="717"/>
      <c r="N225" s="717"/>
      <c r="O225" s="717"/>
      <c r="P225" s="717"/>
      <c r="Q225" s="717"/>
      <c r="R225" s="717"/>
      <c r="S225" s="717"/>
      <c r="T225" s="717"/>
      <c r="U225" s="717"/>
      <c r="V225" s="717"/>
      <c r="W225" s="717"/>
      <c r="X225" s="717"/>
      <c r="Y225" s="717"/>
      <c r="Z225" s="717"/>
      <c r="AA225" s="717"/>
      <c r="AB225" s="717"/>
      <c r="AC225" s="717"/>
      <c r="AD225" s="717"/>
      <c r="AE225" s="717"/>
      <c r="AF225" s="717"/>
      <c r="AG225" s="717"/>
      <c r="AH225" s="717"/>
      <c r="AI225" s="717"/>
      <c r="AJ225" s="717"/>
      <c r="AK225" s="717"/>
      <c r="AL225" s="717"/>
      <c r="AM225" s="717"/>
      <c r="AN225" s="717"/>
      <c r="AO225" s="717"/>
      <c r="AP225" s="717"/>
      <c r="AQ225" s="717"/>
      <c r="AR225" s="717"/>
      <c r="AS225" s="717"/>
      <c r="AT225" s="717"/>
      <c r="AU225" s="717"/>
      <c r="AV225" s="717"/>
      <c r="AW225" s="717"/>
      <c r="AX225" s="717"/>
      <c r="AY225" s="717"/>
      <c r="AZ225" s="717"/>
      <c r="BA225" s="717"/>
      <c r="BB225" s="717"/>
      <c r="BC225" s="717"/>
      <c r="BD225" s="717"/>
      <c r="BE225" s="717"/>
      <c r="BF225" s="717"/>
      <c r="BG225" s="718"/>
      <c r="BH225" s="718"/>
      <c r="BI225" s="719"/>
      <c r="BJ225" s="719"/>
      <c r="BK225" s="719"/>
      <c r="BL225" s="719"/>
      <c r="BM225" s="719"/>
      <c r="BN225" s="719"/>
      <c r="BO225" s="719"/>
      <c r="BP225" s="641" t="s">
        <v>391</v>
      </c>
      <c r="BQ225" s="642"/>
      <c r="BR225" s="643"/>
    </row>
    <row r="226" spans="1:70" s="10" customFormat="1" ht="27" customHeight="1" x14ac:dyDescent="0.4">
      <c r="A226" s="714" t="s">
        <v>295</v>
      </c>
      <c r="B226" s="715"/>
      <c r="C226" s="715"/>
      <c r="D226" s="716"/>
      <c r="E226" s="717" t="s">
        <v>401</v>
      </c>
      <c r="F226" s="717"/>
      <c r="G226" s="717"/>
      <c r="H226" s="717"/>
      <c r="I226" s="717"/>
      <c r="J226" s="717"/>
      <c r="K226" s="717"/>
      <c r="L226" s="717"/>
      <c r="M226" s="717"/>
      <c r="N226" s="717"/>
      <c r="O226" s="717"/>
      <c r="P226" s="717"/>
      <c r="Q226" s="717"/>
      <c r="R226" s="717"/>
      <c r="S226" s="717"/>
      <c r="T226" s="717"/>
      <c r="U226" s="717"/>
      <c r="V226" s="717"/>
      <c r="W226" s="717"/>
      <c r="X226" s="717"/>
      <c r="Y226" s="717"/>
      <c r="Z226" s="717"/>
      <c r="AA226" s="717"/>
      <c r="AB226" s="717"/>
      <c r="AC226" s="717"/>
      <c r="AD226" s="717"/>
      <c r="AE226" s="717"/>
      <c r="AF226" s="717"/>
      <c r="AG226" s="717"/>
      <c r="AH226" s="717"/>
      <c r="AI226" s="717"/>
      <c r="AJ226" s="717"/>
      <c r="AK226" s="717"/>
      <c r="AL226" s="717"/>
      <c r="AM226" s="717"/>
      <c r="AN226" s="717"/>
      <c r="AO226" s="717"/>
      <c r="AP226" s="717"/>
      <c r="AQ226" s="717"/>
      <c r="AR226" s="717"/>
      <c r="AS226" s="717"/>
      <c r="AT226" s="717"/>
      <c r="AU226" s="717"/>
      <c r="AV226" s="717"/>
      <c r="AW226" s="717"/>
      <c r="AX226" s="717"/>
      <c r="AY226" s="717"/>
      <c r="AZ226" s="717"/>
      <c r="BA226" s="717"/>
      <c r="BB226" s="717"/>
      <c r="BC226" s="717"/>
      <c r="BD226" s="717"/>
      <c r="BE226" s="717"/>
      <c r="BF226" s="717"/>
      <c r="BG226" s="718"/>
      <c r="BH226" s="718"/>
      <c r="BI226" s="719"/>
      <c r="BJ226" s="719"/>
      <c r="BK226" s="719"/>
      <c r="BL226" s="719"/>
      <c r="BM226" s="719"/>
      <c r="BN226" s="719"/>
      <c r="BO226" s="719"/>
      <c r="BP226" s="641" t="s">
        <v>113</v>
      </c>
      <c r="BQ226" s="642"/>
      <c r="BR226" s="643"/>
    </row>
    <row r="227" spans="1:70" s="10" customFormat="1" ht="27.75" customHeight="1" x14ac:dyDescent="0.4">
      <c r="A227" s="714" t="s">
        <v>284</v>
      </c>
      <c r="B227" s="715"/>
      <c r="C227" s="715"/>
      <c r="D227" s="716"/>
      <c r="E227" s="717" t="s">
        <v>396</v>
      </c>
      <c r="F227" s="717"/>
      <c r="G227" s="717"/>
      <c r="H227" s="717"/>
      <c r="I227" s="717"/>
      <c r="J227" s="717"/>
      <c r="K227" s="717"/>
      <c r="L227" s="717"/>
      <c r="M227" s="717"/>
      <c r="N227" s="717"/>
      <c r="O227" s="717"/>
      <c r="P227" s="717"/>
      <c r="Q227" s="717"/>
      <c r="R227" s="717"/>
      <c r="S227" s="717"/>
      <c r="T227" s="717"/>
      <c r="U227" s="717"/>
      <c r="V227" s="717"/>
      <c r="W227" s="717"/>
      <c r="X227" s="717"/>
      <c r="Y227" s="717"/>
      <c r="Z227" s="717"/>
      <c r="AA227" s="717"/>
      <c r="AB227" s="717"/>
      <c r="AC227" s="717"/>
      <c r="AD227" s="717"/>
      <c r="AE227" s="717"/>
      <c r="AF227" s="717"/>
      <c r="AG227" s="717"/>
      <c r="AH227" s="717"/>
      <c r="AI227" s="717"/>
      <c r="AJ227" s="717"/>
      <c r="AK227" s="717"/>
      <c r="AL227" s="717"/>
      <c r="AM227" s="717"/>
      <c r="AN227" s="717"/>
      <c r="AO227" s="717"/>
      <c r="AP227" s="717"/>
      <c r="AQ227" s="717"/>
      <c r="AR227" s="717"/>
      <c r="AS227" s="717"/>
      <c r="AT227" s="717"/>
      <c r="AU227" s="717"/>
      <c r="AV227" s="717"/>
      <c r="AW227" s="717"/>
      <c r="AX227" s="717"/>
      <c r="AY227" s="717"/>
      <c r="AZ227" s="717"/>
      <c r="BA227" s="717"/>
      <c r="BB227" s="717"/>
      <c r="BC227" s="717"/>
      <c r="BD227" s="717"/>
      <c r="BE227" s="717"/>
      <c r="BF227" s="717"/>
      <c r="BG227" s="718"/>
      <c r="BH227" s="718"/>
      <c r="BI227" s="719"/>
      <c r="BJ227" s="719"/>
      <c r="BK227" s="719"/>
      <c r="BL227" s="719"/>
      <c r="BM227" s="719"/>
      <c r="BN227" s="719"/>
      <c r="BO227" s="719"/>
      <c r="BP227" s="641" t="s">
        <v>138</v>
      </c>
      <c r="BQ227" s="642"/>
      <c r="BR227" s="643"/>
    </row>
    <row r="228" spans="1:70" s="58" customFormat="1" ht="46.5" customHeight="1" x14ac:dyDescent="0.4">
      <c r="A228" s="714" t="s">
        <v>398</v>
      </c>
      <c r="B228" s="715"/>
      <c r="C228" s="715"/>
      <c r="D228" s="716"/>
      <c r="E228" s="717" t="s">
        <v>432</v>
      </c>
      <c r="F228" s="717"/>
      <c r="G228" s="717"/>
      <c r="H228" s="717"/>
      <c r="I228" s="717"/>
      <c r="J228" s="717"/>
      <c r="K228" s="717"/>
      <c r="L228" s="717"/>
      <c r="M228" s="717"/>
      <c r="N228" s="717"/>
      <c r="O228" s="717"/>
      <c r="P228" s="717"/>
      <c r="Q228" s="717"/>
      <c r="R228" s="717"/>
      <c r="S228" s="717"/>
      <c r="T228" s="717"/>
      <c r="U228" s="717"/>
      <c r="V228" s="717"/>
      <c r="W228" s="717"/>
      <c r="X228" s="717"/>
      <c r="Y228" s="717"/>
      <c r="Z228" s="717"/>
      <c r="AA228" s="717"/>
      <c r="AB228" s="717"/>
      <c r="AC228" s="717"/>
      <c r="AD228" s="717"/>
      <c r="AE228" s="717"/>
      <c r="AF228" s="717"/>
      <c r="AG228" s="717"/>
      <c r="AH228" s="717"/>
      <c r="AI228" s="717"/>
      <c r="AJ228" s="717"/>
      <c r="AK228" s="717"/>
      <c r="AL228" s="717"/>
      <c r="AM228" s="717"/>
      <c r="AN228" s="717"/>
      <c r="AO228" s="717"/>
      <c r="AP228" s="717"/>
      <c r="AQ228" s="717"/>
      <c r="AR228" s="717"/>
      <c r="AS228" s="717"/>
      <c r="AT228" s="717"/>
      <c r="AU228" s="717"/>
      <c r="AV228" s="717"/>
      <c r="AW228" s="717"/>
      <c r="AX228" s="717"/>
      <c r="AY228" s="717"/>
      <c r="AZ228" s="717"/>
      <c r="BA228" s="717"/>
      <c r="BB228" s="717"/>
      <c r="BC228" s="717"/>
      <c r="BD228" s="717"/>
      <c r="BE228" s="717"/>
      <c r="BF228" s="717"/>
      <c r="BG228" s="718"/>
      <c r="BH228" s="718"/>
      <c r="BI228" s="719"/>
      <c r="BJ228" s="719"/>
      <c r="BK228" s="719"/>
      <c r="BL228" s="719"/>
      <c r="BM228" s="719"/>
      <c r="BN228" s="719"/>
      <c r="BO228" s="719"/>
      <c r="BP228" s="641" t="s">
        <v>150</v>
      </c>
      <c r="BQ228" s="642"/>
      <c r="BR228" s="643"/>
    </row>
    <row r="229" spans="1:70" s="58" customFormat="1" ht="27" customHeight="1" x14ac:dyDescent="0.4">
      <c r="A229" s="714" t="s">
        <v>297</v>
      </c>
      <c r="B229" s="715"/>
      <c r="C229" s="715"/>
      <c r="D229" s="716"/>
      <c r="E229" s="717" t="s">
        <v>384</v>
      </c>
      <c r="F229" s="717"/>
      <c r="G229" s="717"/>
      <c r="H229" s="717"/>
      <c r="I229" s="717"/>
      <c r="J229" s="717"/>
      <c r="K229" s="717"/>
      <c r="L229" s="717"/>
      <c r="M229" s="717"/>
      <c r="N229" s="717"/>
      <c r="O229" s="717"/>
      <c r="P229" s="717"/>
      <c r="Q229" s="717"/>
      <c r="R229" s="717"/>
      <c r="S229" s="717"/>
      <c r="T229" s="717"/>
      <c r="U229" s="717"/>
      <c r="V229" s="717"/>
      <c r="W229" s="717"/>
      <c r="X229" s="717"/>
      <c r="Y229" s="717"/>
      <c r="Z229" s="717"/>
      <c r="AA229" s="717"/>
      <c r="AB229" s="717"/>
      <c r="AC229" s="717"/>
      <c r="AD229" s="717"/>
      <c r="AE229" s="717"/>
      <c r="AF229" s="717"/>
      <c r="AG229" s="717"/>
      <c r="AH229" s="717"/>
      <c r="AI229" s="717"/>
      <c r="AJ229" s="717"/>
      <c r="AK229" s="717"/>
      <c r="AL229" s="717"/>
      <c r="AM229" s="717"/>
      <c r="AN229" s="717"/>
      <c r="AO229" s="717"/>
      <c r="AP229" s="717"/>
      <c r="AQ229" s="717"/>
      <c r="AR229" s="717"/>
      <c r="AS229" s="717"/>
      <c r="AT229" s="717"/>
      <c r="AU229" s="717"/>
      <c r="AV229" s="717"/>
      <c r="AW229" s="717"/>
      <c r="AX229" s="717"/>
      <c r="AY229" s="717"/>
      <c r="AZ229" s="717"/>
      <c r="BA229" s="717"/>
      <c r="BB229" s="717"/>
      <c r="BC229" s="717"/>
      <c r="BD229" s="717"/>
      <c r="BE229" s="717"/>
      <c r="BF229" s="717"/>
      <c r="BG229" s="718"/>
      <c r="BH229" s="718"/>
      <c r="BI229" s="719"/>
      <c r="BJ229" s="719"/>
      <c r="BK229" s="719"/>
      <c r="BL229" s="719"/>
      <c r="BM229" s="719"/>
      <c r="BN229" s="719"/>
      <c r="BO229" s="719"/>
      <c r="BP229" s="641" t="s">
        <v>151</v>
      </c>
      <c r="BQ229" s="642"/>
      <c r="BR229" s="643"/>
    </row>
    <row r="230" spans="1:70" s="58" customFormat="1" ht="27" customHeight="1" x14ac:dyDescent="0.4">
      <c r="A230" s="738" t="s">
        <v>402</v>
      </c>
      <c r="B230" s="739"/>
      <c r="C230" s="739"/>
      <c r="D230" s="740"/>
      <c r="E230" s="717" t="s">
        <v>433</v>
      </c>
      <c r="F230" s="717"/>
      <c r="G230" s="717"/>
      <c r="H230" s="717"/>
      <c r="I230" s="717"/>
      <c r="J230" s="717"/>
      <c r="K230" s="717"/>
      <c r="L230" s="717"/>
      <c r="M230" s="717"/>
      <c r="N230" s="717"/>
      <c r="O230" s="717"/>
      <c r="P230" s="717"/>
      <c r="Q230" s="717"/>
      <c r="R230" s="717"/>
      <c r="S230" s="717"/>
      <c r="T230" s="717"/>
      <c r="U230" s="717"/>
      <c r="V230" s="717"/>
      <c r="W230" s="717"/>
      <c r="X230" s="717"/>
      <c r="Y230" s="717"/>
      <c r="Z230" s="717"/>
      <c r="AA230" s="717"/>
      <c r="AB230" s="717"/>
      <c r="AC230" s="717"/>
      <c r="AD230" s="717"/>
      <c r="AE230" s="717"/>
      <c r="AF230" s="717"/>
      <c r="AG230" s="717"/>
      <c r="AH230" s="717"/>
      <c r="AI230" s="717"/>
      <c r="AJ230" s="717"/>
      <c r="AK230" s="717"/>
      <c r="AL230" s="717"/>
      <c r="AM230" s="717"/>
      <c r="AN230" s="717"/>
      <c r="AO230" s="717"/>
      <c r="AP230" s="717"/>
      <c r="AQ230" s="717"/>
      <c r="AR230" s="717"/>
      <c r="AS230" s="717"/>
      <c r="AT230" s="717"/>
      <c r="AU230" s="717"/>
      <c r="AV230" s="717"/>
      <c r="AW230" s="717"/>
      <c r="AX230" s="717"/>
      <c r="AY230" s="717"/>
      <c r="AZ230" s="717"/>
      <c r="BA230" s="717"/>
      <c r="BB230" s="717"/>
      <c r="BC230" s="717"/>
      <c r="BD230" s="717"/>
      <c r="BE230" s="717"/>
      <c r="BF230" s="717"/>
      <c r="BG230" s="718"/>
      <c r="BH230" s="718"/>
      <c r="BI230" s="719"/>
      <c r="BJ230" s="719"/>
      <c r="BK230" s="719"/>
      <c r="BL230" s="719"/>
      <c r="BM230" s="719"/>
      <c r="BN230" s="719"/>
      <c r="BO230" s="719"/>
      <c r="BP230" s="641" t="s">
        <v>153</v>
      </c>
      <c r="BQ230" s="642"/>
      <c r="BR230" s="643"/>
    </row>
    <row r="231" spans="1:70" s="10" customFormat="1" ht="25.5" customHeight="1" x14ac:dyDescent="0.4">
      <c r="A231" s="714" t="s">
        <v>296</v>
      </c>
      <c r="B231" s="715"/>
      <c r="C231" s="715"/>
      <c r="D231" s="716"/>
      <c r="E231" s="717" t="s">
        <v>399</v>
      </c>
      <c r="F231" s="717"/>
      <c r="G231" s="717"/>
      <c r="H231" s="717"/>
      <c r="I231" s="717"/>
      <c r="J231" s="717"/>
      <c r="K231" s="717"/>
      <c r="L231" s="717"/>
      <c r="M231" s="717"/>
      <c r="N231" s="717"/>
      <c r="O231" s="717"/>
      <c r="P231" s="717"/>
      <c r="Q231" s="717"/>
      <c r="R231" s="717"/>
      <c r="S231" s="717"/>
      <c r="T231" s="717"/>
      <c r="U231" s="717"/>
      <c r="V231" s="717"/>
      <c r="W231" s="717"/>
      <c r="X231" s="717"/>
      <c r="Y231" s="717"/>
      <c r="Z231" s="717"/>
      <c r="AA231" s="717"/>
      <c r="AB231" s="717"/>
      <c r="AC231" s="717"/>
      <c r="AD231" s="717"/>
      <c r="AE231" s="717"/>
      <c r="AF231" s="717"/>
      <c r="AG231" s="717"/>
      <c r="AH231" s="717"/>
      <c r="AI231" s="717"/>
      <c r="AJ231" s="717"/>
      <c r="AK231" s="717"/>
      <c r="AL231" s="717"/>
      <c r="AM231" s="717"/>
      <c r="AN231" s="717"/>
      <c r="AO231" s="717"/>
      <c r="AP231" s="717"/>
      <c r="AQ231" s="717"/>
      <c r="AR231" s="717"/>
      <c r="AS231" s="717"/>
      <c r="AT231" s="717"/>
      <c r="AU231" s="717"/>
      <c r="AV231" s="717"/>
      <c r="AW231" s="717"/>
      <c r="AX231" s="717"/>
      <c r="AY231" s="717"/>
      <c r="AZ231" s="717"/>
      <c r="BA231" s="717"/>
      <c r="BB231" s="717"/>
      <c r="BC231" s="717"/>
      <c r="BD231" s="717"/>
      <c r="BE231" s="717"/>
      <c r="BF231" s="717"/>
      <c r="BG231" s="718"/>
      <c r="BH231" s="718"/>
      <c r="BI231" s="719"/>
      <c r="BJ231" s="719"/>
      <c r="BK231" s="719"/>
      <c r="BL231" s="719"/>
      <c r="BM231" s="719"/>
      <c r="BN231" s="719"/>
      <c r="BO231" s="719"/>
      <c r="BP231" s="641" t="s">
        <v>415</v>
      </c>
      <c r="BQ231" s="642"/>
      <c r="BR231" s="643"/>
    </row>
    <row r="232" spans="1:70" s="10" customFormat="1" ht="27.75" customHeight="1" thickBot="1" x14ac:dyDescent="0.45">
      <c r="A232" s="741" t="s">
        <v>403</v>
      </c>
      <c r="B232" s="742"/>
      <c r="C232" s="742"/>
      <c r="D232" s="743"/>
      <c r="E232" s="744" t="s">
        <v>434</v>
      </c>
      <c r="F232" s="744"/>
      <c r="G232" s="744"/>
      <c r="H232" s="744"/>
      <c r="I232" s="744"/>
      <c r="J232" s="744"/>
      <c r="K232" s="744"/>
      <c r="L232" s="744"/>
      <c r="M232" s="744"/>
      <c r="N232" s="744"/>
      <c r="O232" s="744"/>
      <c r="P232" s="744"/>
      <c r="Q232" s="744"/>
      <c r="R232" s="744"/>
      <c r="S232" s="744"/>
      <c r="T232" s="744"/>
      <c r="U232" s="744"/>
      <c r="V232" s="744"/>
      <c r="W232" s="744"/>
      <c r="X232" s="744"/>
      <c r="Y232" s="744"/>
      <c r="Z232" s="744"/>
      <c r="AA232" s="744"/>
      <c r="AB232" s="744"/>
      <c r="AC232" s="744"/>
      <c r="AD232" s="744"/>
      <c r="AE232" s="744"/>
      <c r="AF232" s="744"/>
      <c r="AG232" s="744"/>
      <c r="AH232" s="744"/>
      <c r="AI232" s="744"/>
      <c r="AJ232" s="744"/>
      <c r="AK232" s="744"/>
      <c r="AL232" s="744"/>
      <c r="AM232" s="744"/>
      <c r="AN232" s="744"/>
      <c r="AO232" s="744"/>
      <c r="AP232" s="744"/>
      <c r="AQ232" s="744"/>
      <c r="AR232" s="744"/>
      <c r="AS232" s="744"/>
      <c r="AT232" s="744"/>
      <c r="AU232" s="744"/>
      <c r="AV232" s="744"/>
      <c r="AW232" s="744"/>
      <c r="AX232" s="744"/>
      <c r="AY232" s="744"/>
      <c r="AZ232" s="744"/>
      <c r="BA232" s="744"/>
      <c r="BB232" s="744"/>
      <c r="BC232" s="744"/>
      <c r="BD232" s="744"/>
      <c r="BE232" s="744"/>
      <c r="BF232" s="744"/>
      <c r="BG232" s="745"/>
      <c r="BH232" s="745"/>
      <c r="BI232" s="746"/>
      <c r="BJ232" s="746"/>
      <c r="BK232" s="746"/>
      <c r="BL232" s="746"/>
      <c r="BM232" s="746"/>
      <c r="BN232" s="746"/>
      <c r="BO232" s="746"/>
      <c r="BP232" s="644" t="s">
        <v>473</v>
      </c>
      <c r="BQ232" s="645"/>
      <c r="BR232" s="646"/>
    </row>
    <row r="233" spans="1:70" s="10" customFormat="1" ht="54" customHeight="1" thickTop="1" x14ac:dyDescent="0.35">
      <c r="A233" s="33"/>
      <c r="B233" s="33"/>
      <c r="C233" s="33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215"/>
      <c r="AM233" s="215"/>
      <c r="AN233" s="215"/>
      <c r="AO233" s="215"/>
      <c r="AP233" s="215"/>
      <c r="AQ233" s="215"/>
      <c r="AR233" s="215"/>
      <c r="AS233" s="215"/>
      <c r="AT233" s="215"/>
      <c r="AU233" s="215"/>
      <c r="AV233" s="215"/>
      <c r="AW233" s="215"/>
      <c r="AX233" s="215"/>
      <c r="AY233" s="34"/>
      <c r="AZ233" s="34"/>
      <c r="BA233" s="34"/>
      <c r="BB233" s="34"/>
      <c r="BC233" s="34"/>
      <c r="BD233" s="34"/>
      <c r="BE233" s="34"/>
      <c r="BF233" s="34"/>
      <c r="BG233" s="63"/>
      <c r="BH233" s="63"/>
    </row>
    <row r="234" spans="1:70" ht="27.75" customHeight="1" x14ac:dyDescent="0.25">
      <c r="A234" s="15" t="s">
        <v>404</v>
      </c>
      <c r="B234" s="1175" t="s">
        <v>405</v>
      </c>
      <c r="C234" s="1175"/>
      <c r="D234" s="1175"/>
      <c r="E234" s="1175"/>
      <c r="F234" s="1175"/>
      <c r="G234" s="1175"/>
      <c r="H234" s="1175"/>
      <c r="I234" s="1175"/>
      <c r="J234" s="1175"/>
      <c r="K234" s="1175"/>
      <c r="L234" s="1175"/>
      <c r="M234" s="1175"/>
      <c r="N234" s="1175"/>
      <c r="O234" s="1175"/>
      <c r="P234" s="1175"/>
      <c r="Q234" s="1175"/>
      <c r="R234" s="1175"/>
      <c r="S234" s="1175"/>
      <c r="T234" s="1175"/>
      <c r="U234" s="1175"/>
      <c r="V234" s="1175"/>
      <c r="W234" s="1175"/>
      <c r="X234" s="1175"/>
      <c r="Y234" s="1175"/>
      <c r="Z234" s="1175"/>
      <c r="AA234" s="1175"/>
      <c r="AB234" s="1175"/>
      <c r="AC234" s="1175"/>
      <c r="AD234" s="1175"/>
      <c r="AE234" s="1175"/>
      <c r="AF234" s="1175"/>
      <c r="AG234" s="1175"/>
      <c r="AH234" s="1175"/>
      <c r="AI234" s="1175"/>
      <c r="AJ234" s="1175"/>
      <c r="AK234" s="1175"/>
      <c r="AL234" s="1175"/>
      <c r="AM234" s="1175"/>
      <c r="AN234" s="1175"/>
      <c r="AO234" s="1175"/>
      <c r="AP234" s="1175"/>
      <c r="AQ234" s="1175"/>
      <c r="AR234" s="1175"/>
      <c r="AS234" s="1175"/>
      <c r="AT234" s="1175"/>
      <c r="AU234" s="1175"/>
      <c r="AV234" s="1175"/>
      <c r="AW234" s="1175"/>
      <c r="AX234" s="1175"/>
      <c r="AY234" s="1175"/>
      <c r="AZ234" s="1175"/>
      <c r="BA234" s="1175"/>
      <c r="BB234" s="1175"/>
      <c r="BC234" s="1175"/>
      <c r="BD234" s="1175"/>
      <c r="BE234" s="1175"/>
      <c r="BF234" s="1175"/>
      <c r="BG234" s="1175"/>
      <c r="BH234" s="1175"/>
      <c r="BI234" s="1175"/>
      <c r="BJ234" s="1175"/>
      <c r="BK234" s="31"/>
    </row>
    <row r="235" spans="1:70" ht="27" customHeight="1" x14ac:dyDescent="0.25">
      <c r="A235" s="35" t="s">
        <v>407</v>
      </c>
      <c r="B235" s="736" t="s">
        <v>435</v>
      </c>
      <c r="C235" s="736"/>
      <c r="D235" s="736"/>
      <c r="E235" s="736"/>
      <c r="F235" s="736"/>
      <c r="G235" s="736"/>
      <c r="H235" s="736"/>
      <c r="I235" s="736"/>
      <c r="J235" s="736"/>
      <c r="K235" s="736"/>
      <c r="L235" s="736"/>
      <c r="M235" s="736"/>
      <c r="N235" s="736"/>
      <c r="O235" s="736"/>
      <c r="P235" s="736"/>
      <c r="Q235" s="736"/>
      <c r="R235" s="736"/>
      <c r="S235" s="736"/>
      <c r="T235" s="736"/>
      <c r="U235" s="736"/>
      <c r="V235" s="736"/>
      <c r="W235" s="736"/>
      <c r="X235" s="736"/>
      <c r="Y235" s="736"/>
      <c r="Z235" s="736"/>
      <c r="AA235" s="736"/>
      <c r="AB235" s="736"/>
      <c r="AC235" s="736"/>
      <c r="AD235" s="736"/>
      <c r="AE235" s="736"/>
      <c r="AF235" s="736"/>
      <c r="AG235" s="736"/>
      <c r="AH235" s="736"/>
      <c r="AI235" s="736"/>
      <c r="AJ235" s="736"/>
      <c r="AK235" s="736"/>
      <c r="AL235" s="736"/>
      <c r="AM235" s="736"/>
      <c r="AN235" s="736"/>
      <c r="AO235" s="736"/>
      <c r="AP235" s="736"/>
      <c r="AQ235" s="736"/>
      <c r="AR235" s="736"/>
      <c r="AS235" s="736"/>
      <c r="AT235" s="736"/>
      <c r="AU235" s="736"/>
      <c r="AV235" s="736"/>
      <c r="AW235" s="736"/>
      <c r="AX235" s="736"/>
      <c r="AY235" s="736"/>
      <c r="AZ235" s="736"/>
      <c r="BA235" s="736"/>
      <c r="BB235" s="736"/>
      <c r="BC235" s="736"/>
      <c r="BD235" s="736"/>
      <c r="BE235" s="736"/>
      <c r="BF235" s="736"/>
      <c r="BG235" s="736"/>
      <c r="BH235" s="736"/>
      <c r="BI235" s="736"/>
      <c r="BJ235" s="736"/>
      <c r="BK235" s="736"/>
    </row>
    <row r="236" spans="1:70" ht="50.25" customHeight="1" x14ac:dyDescent="0.25">
      <c r="A236" s="35" t="s">
        <v>408</v>
      </c>
      <c r="B236" s="736" t="s">
        <v>463</v>
      </c>
      <c r="C236" s="736"/>
      <c r="D236" s="736"/>
      <c r="E236" s="736"/>
      <c r="F236" s="736"/>
      <c r="G236" s="736"/>
      <c r="H236" s="736"/>
      <c r="I236" s="736"/>
      <c r="J236" s="736"/>
      <c r="K236" s="736"/>
      <c r="L236" s="736"/>
      <c r="M236" s="736"/>
      <c r="N236" s="736"/>
      <c r="O236" s="736"/>
      <c r="P236" s="736"/>
      <c r="Q236" s="736"/>
      <c r="R236" s="736"/>
      <c r="S236" s="736"/>
      <c r="T236" s="736"/>
      <c r="U236" s="736"/>
      <c r="V236" s="736"/>
      <c r="W236" s="736"/>
      <c r="X236" s="736"/>
      <c r="Y236" s="736"/>
      <c r="Z236" s="736"/>
      <c r="AA236" s="736"/>
      <c r="AB236" s="736"/>
      <c r="AC236" s="736"/>
      <c r="AD236" s="736"/>
      <c r="AE236" s="736"/>
      <c r="AF236" s="736"/>
      <c r="AG236" s="736"/>
      <c r="AH236" s="736"/>
      <c r="AI236" s="736"/>
      <c r="AJ236" s="736"/>
      <c r="AK236" s="736"/>
      <c r="AL236" s="736"/>
      <c r="AM236" s="736"/>
      <c r="AN236" s="736"/>
      <c r="AO236" s="736"/>
      <c r="AP236" s="736"/>
      <c r="AQ236" s="736"/>
      <c r="AR236" s="736"/>
      <c r="AS236" s="736"/>
      <c r="AT236" s="736"/>
      <c r="AU236" s="736"/>
      <c r="AV236" s="736"/>
      <c r="AW236" s="736"/>
      <c r="AX236" s="736"/>
      <c r="AY236" s="736"/>
      <c r="AZ236" s="736"/>
      <c r="BA236" s="736"/>
      <c r="BB236" s="736"/>
      <c r="BC236" s="736"/>
      <c r="BD236" s="736"/>
      <c r="BE236" s="736"/>
      <c r="BF236" s="736"/>
      <c r="BG236" s="736"/>
      <c r="BH236" s="736"/>
      <c r="BI236" s="736"/>
      <c r="BJ236" s="736"/>
      <c r="BK236" s="736"/>
      <c r="BL236" s="737"/>
      <c r="BM236" s="737"/>
      <c r="BN236" s="737"/>
      <c r="BO236" s="737"/>
      <c r="BP236" s="737"/>
      <c r="BQ236" s="737"/>
      <c r="BR236" s="737"/>
    </row>
    <row r="237" spans="1:70" ht="68.25" customHeight="1" x14ac:dyDescent="0.3">
      <c r="A237" s="16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212"/>
      <c r="AM237" s="212"/>
      <c r="AN237" s="212"/>
      <c r="AO237" s="212"/>
      <c r="AP237" s="212"/>
      <c r="AQ237" s="212"/>
      <c r="AR237" s="212"/>
      <c r="AS237" s="212"/>
      <c r="AT237" s="212"/>
      <c r="AU237" s="212"/>
      <c r="AV237" s="212"/>
      <c r="AW237" s="212"/>
      <c r="AX237" s="212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36"/>
    </row>
    <row r="238" spans="1:70" ht="22.5" customHeight="1" x14ac:dyDescent="0.35">
      <c r="A238" s="17" t="s">
        <v>298</v>
      </c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8"/>
      <c r="S238" s="18"/>
      <c r="T238" s="18"/>
      <c r="U238" s="18"/>
      <c r="V238" s="19"/>
      <c r="W238" s="17"/>
      <c r="X238" s="20"/>
      <c r="Y238" s="20"/>
      <c r="Z238" s="20"/>
      <c r="AA238" s="20"/>
      <c r="AB238" s="20"/>
      <c r="AC238" s="20"/>
      <c r="AD238" s="20"/>
      <c r="AE238" s="20"/>
      <c r="AF238" s="20"/>
      <c r="AG238" s="17" t="s">
        <v>299</v>
      </c>
      <c r="AH238" s="18"/>
      <c r="AI238" s="21"/>
      <c r="AJ238" s="17"/>
      <c r="AK238" s="17"/>
      <c r="AL238" s="208"/>
      <c r="AM238" s="209"/>
      <c r="AN238" s="208"/>
      <c r="AO238" s="208"/>
      <c r="AP238" s="210"/>
      <c r="AQ238" s="210"/>
      <c r="AR238" s="210"/>
      <c r="AS238" s="210"/>
      <c r="AT238" s="210"/>
      <c r="AU238" s="210"/>
      <c r="AV238" s="210"/>
      <c r="AW238" s="210"/>
      <c r="AX238" s="210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</row>
    <row r="239" spans="1:70" ht="24" x14ac:dyDescent="0.3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8"/>
      <c r="S239" s="18"/>
      <c r="T239" s="18"/>
      <c r="U239" s="18"/>
      <c r="V239" s="18"/>
      <c r="W239" s="23"/>
      <c r="X239" s="20"/>
      <c r="Y239" s="20"/>
      <c r="Z239" s="20"/>
      <c r="AA239" s="20"/>
      <c r="AB239" s="693">
        <v>2023</v>
      </c>
      <c r="AC239" s="694"/>
      <c r="AD239" s="18"/>
      <c r="AE239" s="18"/>
      <c r="AF239" s="18"/>
      <c r="AG239" s="17"/>
      <c r="AH239" s="17"/>
      <c r="AI239" s="17"/>
      <c r="AJ239" s="18"/>
      <c r="AK239" s="18"/>
      <c r="AL239" s="208"/>
      <c r="AM239" s="208"/>
      <c r="AN239" s="208"/>
      <c r="AO239" s="208"/>
      <c r="AP239" s="210"/>
      <c r="AQ239" s="210"/>
      <c r="AR239" s="210"/>
      <c r="AS239" s="210"/>
      <c r="AT239" s="210"/>
      <c r="AU239" s="210"/>
      <c r="AV239" s="210"/>
      <c r="AW239" s="210"/>
      <c r="AX239" s="210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</row>
    <row r="240" spans="1:70" ht="24" x14ac:dyDescent="0.3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24"/>
      <c r="AK240" s="24"/>
      <c r="AL240" s="211"/>
      <c r="AM240" s="211"/>
      <c r="AN240" s="211"/>
      <c r="AO240" s="211"/>
      <c r="AP240" s="210"/>
      <c r="AQ240" s="210"/>
      <c r="AR240" s="210"/>
      <c r="AS240" s="210"/>
      <c r="AT240" s="210"/>
      <c r="AU240" s="210"/>
      <c r="AV240" s="210"/>
      <c r="AW240" s="210"/>
      <c r="AX240" s="210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</row>
    <row r="241" spans="1:63" ht="24" x14ac:dyDescent="0.35">
      <c r="A241" s="695" t="s">
        <v>437</v>
      </c>
      <c r="B241" s="695"/>
      <c r="C241" s="695"/>
      <c r="D241" s="695"/>
      <c r="E241" s="695"/>
      <c r="F241" s="695"/>
      <c r="G241" s="695"/>
      <c r="H241" s="695"/>
      <c r="I241" s="695"/>
      <c r="J241" s="695"/>
      <c r="K241" s="695"/>
      <c r="L241" s="695"/>
      <c r="M241" s="695"/>
      <c r="N241" s="695"/>
      <c r="O241" s="695"/>
      <c r="P241" s="695"/>
      <c r="Q241" s="695"/>
      <c r="R241" s="695"/>
      <c r="S241" s="695"/>
      <c r="T241" s="695"/>
      <c r="U241" s="22"/>
      <c r="V241" s="25"/>
      <c r="W241" s="22"/>
      <c r="X241" s="20"/>
      <c r="Y241" s="20"/>
      <c r="Z241" s="20"/>
      <c r="AA241" s="20"/>
      <c r="AB241" s="20"/>
      <c r="AC241" s="20"/>
      <c r="AD241" s="20"/>
      <c r="AE241" s="20"/>
      <c r="AF241" s="20"/>
      <c r="AG241" s="695" t="s">
        <v>483</v>
      </c>
      <c r="AH241" s="695"/>
      <c r="AI241" s="695"/>
      <c r="AJ241" s="695"/>
      <c r="AK241" s="695"/>
      <c r="AL241" s="695"/>
      <c r="AM241" s="695"/>
      <c r="AN241" s="212"/>
      <c r="AO241" s="212"/>
      <c r="AP241" s="212"/>
      <c r="AQ241" s="212"/>
      <c r="AR241" s="212"/>
      <c r="AS241" s="212"/>
      <c r="AT241" s="212"/>
      <c r="AU241" s="212"/>
      <c r="AV241" s="212"/>
      <c r="AW241" s="212"/>
      <c r="AX241" s="212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36"/>
    </row>
    <row r="242" spans="1:63" ht="27" x14ac:dyDescent="0.35">
      <c r="A242" s="17"/>
      <c r="B242" s="26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22"/>
      <c r="U242" s="22"/>
      <c r="V242" s="22"/>
      <c r="W242" s="27"/>
      <c r="X242" s="20"/>
      <c r="Y242" s="20"/>
      <c r="Z242" s="20"/>
      <c r="AA242" s="20"/>
      <c r="AB242" s="696">
        <v>2023</v>
      </c>
      <c r="AC242" s="697"/>
      <c r="AD242" s="696"/>
      <c r="AE242" s="697"/>
      <c r="AF242" s="17"/>
      <c r="AG242" s="17"/>
      <c r="AH242" s="17"/>
      <c r="AI242" s="17"/>
      <c r="AJ242" s="17"/>
      <c r="AK242" s="17"/>
      <c r="AL242" s="212"/>
      <c r="AM242" s="212"/>
      <c r="AN242" s="212"/>
      <c r="AO242" s="212"/>
      <c r="AP242" s="212"/>
      <c r="AQ242" s="212"/>
      <c r="AR242" s="212"/>
      <c r="AS242" s="212"/>
      <c r="AT242" s="212"/>
      <c r="AU242" s="212"/>
      <c r="AV242" s="212"/>
      <c r="AW242" s="212"/>
      <c r="AX242" s="212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36"/>
    </row>
    <row r="243" spans="1:63" ht="24" x14ac:dyDescent="0.3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28"/>
      <c r="X243" s="17"/>
      <c r="Y243" s="17"/>
      <c r="Z243" s="17"/>
      <c r="AA243" s="17"/>
      <c r="AB243" s="17"/>
      <c r="AC243" s="22"/>
      <c r="AD243" s="17"/>
      <c r="AE243" s="17"/>
      <c r="AF243" s="17"/>
      <c r="AG243" s="17"/>
      <c r="AH243" s="17"/>
      <c r="AI243" s="17"/>
      <c r="AJ243" s="17"/>
      <c r="AK243" s="17"/>
      <c r="AL243" s="212"/>
      <c r="AM243" s="212"/>
      <c r="AN243" s="212"/>
      <c r="AO243" s="212"/>
      <c r="AP243" s="212"/>
      <c r="AQ243" s="212"/>
      <c r="AR243" s="212"/>
      <c r="AS243" s="212"/>
      <c r="AT243" s="212"/>
      <c r="AU243" s="212"/>
      <c r="AV243" s="212"/>
      <c r="AW243" s="212"/>
      <c r="AX243" s="212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36"/>
    </row>
    <row r="244" spans="1:63" ht="24" x14ac:dyDescent="0.35">
      <c r="A244" s="17" t="s">
        <v>406</v>
      </c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22"/>
      <c r="U244" s="22"/>
      <c r="V244" s="25"/>
      <c r="W244" s="25"/>
      <c r="X244" s="20"/>
      <c r="Y244" s="20"/>
      <c r="Z244" s="20"/>
      <c r="AA244" s="20"/>
      <c r="AB244" s="20"/>
      <c r="AC244" s="20"/>
      <c r="AD244" s="20"/>
      <c r="AE244" s="20"/>
      <c r="AF244" s="20"/>
      <c r="AG244" s="17" t="s">
        <v>300</v>
      </c>
      <c r="AH244" s="17"/>
      <c r="AI244" s="17"/>
      <c r="AJ244" s="17"/>
      <c r="AK244" s="17"/>
      <c r="AL244" s="212"/>
      <c r="AM244" s="212"/>
      <c r="AN244" s="212"/>
      <c r="AO244" s="212"/>
      <c r="AP244" s="212"/>
      <c r="AQ244" s="212"/>
      <c r="AR244" s="212"/>
      <c r="AS244" s="212"/>
      <c r="AT244" s="212"/>
      <c r="AU244" s="212"/>
      <c r="AV244" s="212"/>
      <c r="AW244" s="212"/>
      <c r="AX244" s="212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36"/>
    </row>
    <row r="245" spans="1:63" ht="27" x14ac:dyDescent="0.35">
      <c r="A245" s="17"/>
      <c r="B245" s="26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22"/>
      <c r="U245" s="22"/>
      <c r="V245" s="22"/>
      <c r="W245" s="22"/>
      <c r="X245" s="20"/>
      <c r="Y245" s="20"/>
      <c r="Z245" s="20"/>
      <c r="AA245" s="20"/>
      <c r="AB245" s="696">
        <v>2023</v>
      </c>
      <c r="AC245" s="697"/>
      <c r="AD245" s="696"/>
      <c r="AE245" s="697"/>
      <c r="AF245" s="17"/>
      <c r="AG245" s="17"/>
      <c r="AH245" s="17"/>
      <c r="AI245" s="17"/>
      <c r="AJ245" s="17"/>
      <c r="AK245" s="17"/>
      <c r="AL245" s="212"/>
      <c r="AM245" s="212"/>
      <c r="AN245" s="212"/>
      <c r="AO245" s="212"/>
      <c r="AP245" s="212"/>
      <c r="AQ245" s="212"/>
      <c r="AR245" s="212"/>
      <c r="AS245" s="212"/>
      <c r="AT245" s="212"/>
      <c r="AU245" s="212"/>
      <c r="AV245" s="212"/>
      <c r="AW245" s="212"/>
      <c r="AX245" s="212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36"/>
    </row>
    <row r="246" spans="1:63" ht="33.75" customHeight="1" x14ac:dyDescent="0.35">
      <c r="A246" s="17"/>
      <c r="B246" s="10"/>
      <c r="C246" s="10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29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4"/>
      <c r="AK246" s="14"/>
      <c r="AL246" s="213"/>
      <c r="AM246" s="213"/>
      <c r="AN246" s="213"/>
      <c r="AO246" s="213"/>
      <c r="AP246" s="213"/>
      <c r="AQ246" s="213"/>
      <c r="AR246" s="213"/>
      <c r="AS246" s="213"/>
      <c r="AT246" s="213"/>
      <c r="AU246" s="213"/>
      <c r="AV246" s="213"/>
      <c r="AW246" s="213"/>
      <c r="AX246" s="213"/>
      <c r="AY246" s="14"/>
      <c r="AZ246" s="14"/>
      <c r="BA246" s="14"/>
      <c r="BB246" s="14"/>
      <c r="BC246" s="14"/>
      <c r="BD246" s="14"/>
      <c r="BE246" s="14"/>
      <c r="BF246" s="14"/>
      <c r="BG246" s="14"/>
      <c r="BH246" s="12"/>
      <c r="BI246" s="37"/>
      <c r="BJ246" s="37"/>
      <c r="BK246" s="12"/>
    </row>
    <row r="247" spans="1:63" ht="25.5" x14ac:dyDescent="0.35">
      <c r="A247" s="18" t="s">
        <v>436</v>
      </c>
      <c r="B247" s="10"/>
      <c r="C247" s="10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30"/>
      <c r="S247" s="30"/>
      <c r="T247" s="30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4"/>
      <c r="AK247" s="14"/>
      <c r="AL247" s="213"/>
      <c r="AM247" s="213"/>
      <c r="AN247" s="213"/>
      <c r="AO247" s="213"/>
      <c r="AP247" s="213"/>
      <c r="AQ247" s="213"/>
      <c r="AR247" s="213"/>
      <c r="AS247" s="213"/>
      <c r="AT247" s="213"/>
      <c r="AU247" s="213"/>
      <c r="AV247" s="213"/>
      <c r="AW247" s="213"/>
      <c r="AX247" s="213"/>
      <c r="AY247" s="14"/>
      <c r="AZ247" s="14"/>
      <c r="BA247" s="14"/>
      <c r="BB247" s="14"/>
      <c r="BC247" s="14"/>
      <c r="BD247" s="14"/>
      <c r="BE247" s="14"/>
      <c r="BF247" s="14"/>
      <c r="BG247" s="14"/>
      <c r="BH247" s="12"/>
      <c r="BI247" s="37"/>
      <c r="BJ247" s="37"/>
      <c r="BK247" s="12"/>
    </row>
  </sheetData>
  <mergeCells count="1603">
    <mergeCell ref="A146:R146"/>
    <mergeCell ref="AP148:AS150"/>
    <mergeCell ref="AT148:AW150"/>
    <mergeCell ref="AX148:BA150"/>
    <mergeCell ref="T149:AD149"/>
    <mergeCell ref="AE149:AG149"/>
    <mergeCell ref="AH149:AJ149"/>
    <mergeCell ref="AK149:AO149"/>
    <mergeCell ref="T150:AD150"/>
    <mergeCell ref="AE150:AG150"/>
    <mergeCell ref="AH150:AJ150"/>
    <mergeCell ref="AK150:AO150"/>
    <mergeCell ref="T146:AO146"/>
    <mergeCell ref="AP146:BA146"/>
    <mergeCell ref="A147:H147"/>
    <mergeCell ref="I147:K147"/>
    <mergeCell ref="L147:N147"/>
    <mergeCell ref="O147:R147"/>
    <mergeCell ref="T147:AD147"/>
    <mergeCell ref="AE147:AG147"/>
    <mergeCell ref="AH147:AJ147"/>
    <mergeCell ref="AK147:AO147"/>
    <mergeCell ref="AP147:AS147"/>
    <mergeCell ref="AT147:AW147"/>
    <mergeCell ref="AX147:BA147"/>
    <mergeCell ref="T148:AD148"/>
    <mergeCell ref="AE148:AG148"/>
    <mergeCell ref="AH148:AJ148"/>
    <mergeCell ref="AK148:AO148"/>
    <mergeCell ref="A148:H150"/>
    <mergeCell ref="I148:K150"/>
    <mergeCell ref="L148:N150"/>
    <mergeCell ref="BB30:BD30"/>
    <mergeCell ref="BE30:BG30"/>
    <mergeCell ref="BH30:BJ30"/>
    <mergeCell ref="BK30:BM30"/>
    <mergeCell ref="BN30:BP30"/>
    <mergeCell ref="AN31:AO31"/>
    <mergeCell ref="AQ31:AR31"/>
    <mergeCell ref="AT31:AU31"/>
    <mergeCell ref="AW31:AX31"/>
    <mergeCell ref="AZ31:BA31"/>
    <mergeCell ref="BC31:BD31"/>
    <mergeCell ref="BF31:BG31"/>
    <mergeCell ref="BI31:BJ31"/>
    <mergeCell ref="BB147:BR150"/>
    <mergeCell ref="BR28:BR32"/>
    <mergeCell ref="BK142:BM142"/>
    <mergeCell ref="BN142:BP142"/>
    <mergeCell ref="AS144:AU144"/>
    <mergeCell ref="AV143:AX143"/>
    <mergeCell ref="AV144:AX144"/>
    <mergeCell ref="AY143:BA143"/>
    <mergeCell ref="AY144:BA144"/>
    <mergeCell ref="BB143:BD143"/>
    <mergeCell ref="BB144:BD144"/>
    <mergeCell ref="BE143:BG143"/>
    <mergeCell ref="BE144:BG144"/>
    <mergeCell ref="BH143:BJ143"/>
    <mergeCell ref="BH144:BJ144"/>
    <mergeCell ref="BK143:BM143"/>
    <mergeCell ref="BK144:BM144"/>
    <mergeCell ref="AS141:AU141"/>
    <mergeCell ref="BH141:BJ141"/>
    <mergeCell ref="BM20:BN20"/>
    <mergeCell ref="BO20:BP20"/>
    <mergeCell ref="BD21:BF21"/>
    <mergeCell ref="BG21:BH21"/>
    <mergeCell ref="BI21:BJ21"/>
    <mergeCell ref="BK21:BL21"/>
    <mergeCell ref="BM21:BN21"/>
    <mergeCell ref="BO21:BP21"/>
    <mergeCell ref="BD22:BF22"/>
    <mergeCell ref="BG22:BH22"/>
    <mergeCell ref="BI22:BJ22"/>
    <mergeCell ref="BK22:BL22"/>
    <mergeCell ref="BM22:BN22"/>
    <mergeCell ref="BO22:BP22"/>
    <mergeCell ref="BB146:BR146"/>
    <mergeCell ref="BQ28:BQ32"/>
    <mergeCell ref="AB29:AC32"/>
    <mergeCell ref="AD29:AK29"/>
    <mergeCell ref="AL29:AR29"/>
    <mergeCell ref="AS29:AX29"/>
    <mergeCell ref="AY29:BD29"/>
    <mergeCell ref="BE29:BJ29"/>
    <mergeCell ref="BK29:BP29"/>
    <mergeCell ref="AD30:AE32"/>
    <mergeCell ref="AF30:AG32"/>
    <mergeCell ref="AH30:AI32"/>
    <mergeCell ref="AJ30:AK32"/>
    <mergeCell ref="AL30:AL31"/>
    <mergeCell ref="AM30:AO30"/>
    <mergeCell ref="AP30:AR30"/>
    <mergeCell ref="AS30:AU30"/>
    <mergeCell ref="AV30:AX30"/>
    <mergeCell ref="A28:B32"/>
    <mergeCell ref="C28:R32"/>
    <mergeCell ref="T28:U32"/>
    <mergeCell ref="V28:W32"/>
    <mergeCell ref="X28:Y32"/>
    <mergeCell ref="Z28:AA32"/>
    <mergeCell ref="AB28:AK28"/>
    <mergeCell ref="AL28:BP28"/>
    <mergeCell ref="BO31:BP31"/>
    <mergeCell ref="BM13:BN16"/>
    <mergeCell ref="BO13:BP16"/>
    <mergeCell ref="BD17:BF17"/>
    <mergeCell ref="BG17:BH17"/>
    <mergeCell ref="BI17:BJ17"/>
    <mergeCell ref="BK17:BL17"/>
    <mergeCell ref="BM17:BN17"/>
    <mergeCell ref="BO17:BP17"/>
    <mergeCell ref="BD18:BF18"/>
    <mergeCell ref="BG18:BH18"/>
    <mergeCell ref="BI18:BJ18"/>
    <mergeCell ref="BK18:BL18"/>
    <mergeCell ref="BM18:BN18"/>
    <mergeCell ref="BO18:BP18"/>
    <mergeCell ref="BD19:BF19"/>
    <mergeCell ref="BG19:BH19"/>
    <mergeCell ref="BI19:BJ19"/>
    <mergeCell ref="BK19:BL19"/>
    <mergeCell ref="BM19:BN19"/>
    <mergeCell ref="BO19:BP19"/>
    <mergeCell ref="BL31:BM31"/>
    <mergeCell ref="BI20:BJ20"/>
    <mergeCell ref="BK20:BL20"/>
    <mergeCell ref="O148:R150"/>
    <mergeCell ref="B235:BK235"/>
    <mergeCell ref="A241:T241"/>
    <mergeCell ref="AG241:AM241"/>
    <mergeCell ref="AB245:AC245"/>
    <mergeCell ref="AD245:AE245"/>
    <mergeCell ref="B234:BJ234"/>
    <mergeCell ref="AB239:AC239"/>
    <mergeCell ref="AB242:AC242"/>
    <mergeCell ref="AD242:AE242"/>
    <mergeCell ref="B13:B16"/>
    <mergeCell ref="C13:F13"/>
    <mergeCell ref="H13:J13"/>
    <mergeCell ref="L13:O13"/>
    <mergeCell ref="P13:T13"/>
    <mergeCell ref="V13:X13"/>
    <mergeCell ref="Z13:AB13"/>
    <mergeCell ref="AD13:AG13"/>
    <mergeCell ref="AI13:AK13"/>
    <mergeCell ref="AM13:AP13"/>
    <mergeCell ref="AQ13:AT13"/>
    <mergeCell ref="AV13:AX13"/>
    <mergeCell ref="AZ13:BC13"/>
    <mergeCell ref="BD13:BF16"/>
    <mergeCell ref="BG13:BH16"/>
    <mergeCell ref="BI13:BJ16"/>
    <mergeCell ref="BK13:BL16"/>
    <mergeCell ref="BD20:BF20"/>
    <mergeCell ref="BG20:BH20"/>
    <mergeCell ref="AP143:AR143"/>
    <mergeCell ref="AP144:AR144"/>
    <mergeCell ref="AS143:AU143"/>
    <mergeCell ref="BN143:BP143"/>
    <mergeCell ref="BN144:BP144"/>
    <mergeCell ref="AH143:AI143"/>
    <mergeCell ref="AJ143:AK143"/>
    <mergeCell ref="X144:Y144"/>
    <mergeCell ref="Z144:AA144"/>
    <mergeCell ref="AB144:AC144"/>
    <mergeCell ref="AD144:AE144"/>
    <mergeCell ref="AF144:AG144"/>
    <mergeCell ref="AH144:AI144"/>
    <mergeCell ref="AJ144:AK144"/>
    <mergeCell ref="BK141:BM141"/>
    <mergeCell ref="BN141:BP141"/>
    <mergeCell ref="AS142:AU142"/>
    <mergeCell ref="AV142:AX142"/>
    <mergeCell ref="AY142:BA142"/>
    <mergeCell ref="BB142:BD142"/>
    <mergeCell ref="BE142:BG142"/>
    <mergeCell ref="BH142:BJ142"/>
    <mergeCell ref="X143:Y143"/>
    <mergeCell ref="Z143:AA143"/>
    <mergeCell ref="AB143:AC143"/>
    <mergeCell ref="AD143:AE143"/>
    <mergeCell ref="AF143:AG143"/>
    <mergeCell ref="AM143:AO143"/>
    <mergeCell ref="AM144:AO144"/>
    <mergeCell ref="AH141:AI141"/>
    <mergeCell ref="AJ141:AK141"/>
    <mergeCell ref="X142:Y142"/>
    <mergeCell ref="Z142:AA142"/>
    <mergeCell ref="AB142:AC142"/>
    <mergeCell ref="AD142:AE142"/>
    <mergeCell ref="AF142:AG142"/>
    <mergeCell ref="AH142:AI142"/>
    <mergeCell ref="AJ142:AK142"/>
    <mergeCell ref="X141:Y141"/>
    <mergeCell ref="Z141:AA141"/>
    <mergeCell ref="AB141:AC141"/>
    <mergeCell ref="AD141:AE141"/>
    <mergeCell ref="AF141:AG141"/>
    <mergeCell ref="AM141:AO141"/>
    <mergeCell ref="AM142:AO142"/>
    <mergeCell ref="AP141:AR141"/>
    <mergeCell ref="AP142:AR142"/>
    <mergeCell ref="A134:B134"/>
    <mergeCell ref="A136:B136"/>
    <mergeCell ref="AH139:AI139"/>
    <mergeCell ref="AJ139:AK139"/>
    <mergeCell ref="X140:Y140"/>
    <mergeCell ref="Z140:AA140"/>
    <mergeCell ref="AB140:AC140"/>
    <mergeCell ref="AD140:AE140"/>
    <mergeCell ref="AF140:AG140"/>
    <mergeCell ref="AH140:AI140"/>
    <mergeCell ref="AJ140:AK140"/>
    <mergeCell ref="X139:Y139"/>
    <mergeCell ref="Z139:AA139"/>
    <mergeCell ref="AB139:AC139"/>
    <mergeCell ref="AD139:AE139"/>
    <mergeCell ref="AF139:AG139"/>
    <mergeCell ref="AD136:AE136"/>
    <mergeCell ref="AH135:AI135"/>
    <mergeCell ref="AJ135:AK135"/>
    <mergeCell ref="A137:B137"/>
    <mergeCell ref="C137:R137"/>
    <mergeCell ref="T137:U137"/>
    <mergeCell ref="V137:W137"/>
    <mergeCell ref="X137:Y137"/>
    <mergeCell ref="Z137:AA137"/>
    <mergeCell ref="AB137:AC137"/>
    <mergeCell ref="AD137:AE137"/>
    <mergeCell ref="AF137:AG137"/>
    <mergeCell ref="AH137:AI137"/>
    <mergeCell ref="AJ137:AK137"/>
    <mergeCell ref="A135:B135"/>
    <mergeCell ref="C135:R135"/>
    <mergeCell ref="T135:U135"/>
    <mergeCell ref="V135:W135"/>
    <mergeCell ref="X135:Y135"/>
    <mergeCell ref="Z135:AA135"/>
    <mergeCell ref="AB135:AC135"/>
    <mergeCell ref="AD135:AE135"/>
    <mergeCell ref="AF135:AG135"/>
    <mergeCell ref="AJ136:AK136"/>
    <mergeCell ref="Z136:AA136"/>
    <mergeCell ref="AB136:AC136"/>
    <mergeCell ref="A131:B131"/>
    <mergeCell ref="C131:R131"/>
    <mergeCell ref="T131:U131"/>
    <mergeCell ref="V131:W131"/>
    <mergeCell ref="X131:Y131"/>
    <mergeCell ref="Z131:AA131"/>
    <mergeCell ref="AB131:AC131"/>
    <mergeCell ref="AD131:AE131"/>
    <mergeCell ref="AF131:AG131"/>
    <mergeCell ref="AF130:AG130"/>
    <mergeCell ref="AH130:AI130"/>
    <mergeCell ref="AJ130:AK130"/>
    <mergeCell ref="A130:B130"/>
    <mergeCell ref="C130:R130"/>
    <mergeCell ref="T130:U130"/>
    <mergeCell ref="V130:W130"/>
    <mergeCell ref="X130:Y130"/>
    <mergeCell ref="Z130:AA130"/>
    <mergeCell ref="AB130:AC130"/>
    <mergeCell ref="AD130:AE130"/>
    <mergeCell ref="AH129:AI129"/>
    <mergeCell ref="AJ129:AK129"/>
    <mergeCell ref="A129:B129"/>
    <mergeCell ref="C129:R129"/>
    <mergeCell ref="T129:U129"/>
    <mergeCell ref="V129:W129"/>
    <mergeCell ref="X129:Y129"/>
    <mergeCell ref="Z129:AA129"/>
    <mergeCell ref="AB129:AC129"/>
    <mergeCell ref="AD129:AE129"/>
    <mergeCell ref="AF129:AG129"/>
    <mergeCell ref="AH127:AI127"/>
    <mergeCell ref="AJ127:AK127"/>
    <mergeCell ref="A128:B128"/>
    <mergeCell ref="C128:R128"/>
    <mergeCell ref="T128:U128"/>
    <mergeCell ref="V128:W128"/>
    <mergeCell ref="X128:Y128"/>
    <mergeCell ref="Z128:AA128"/>
    <mergeCell ref="AD128:AE128"/>
    <mergeCell ref="AF128:AG128"/>
    <mergeCell ref="AH128:AI128"/>
    <mergeCell ref="AJ128:AK128"/>
    <mergeCell ref="A127:B127"/>
    <mergeCell ref="C127:R127"/>
    <mergeCell ref="T127:U127"/>
    <mergeCell ref="V127:W127"/>
    <mergeCell ref="X127:Y127"/>
    <mergeCell ref="Z127:AA127"/>
    <mergeCell ref="AB127:AC127"/>
    <mergeCell ref="AD127:AE127"/>
    <mergeCell ref="AF127:AG127"/>
    <mergeCell ref="AB128:AC128"/>
    <mergeCell ref="AH125:AI125"/>
    <mergeCell ref="AJ125:AK125"/>
    <mergeCell ref="A126:B126"/>
    <mergeCell ref="C126:R126"/>
    <mergeCell ref="T126:U126"/>
    <mergeCell ref="X124:Y124"/>
    <mergeCell ref="Z124:AA124"/>
    <mergeCell ref="AB124:AC124"/>
    <mergeCell ref="AD124:AE124"/>
    <mergeCell ref="AF124:AG124"/>
    <mergeCell ref="AH124:AI124"/>
    <mergeCell ref="AJ124:AK124"/>
    <mergeCell ref="A123:B123"/>
    <mergeCell ref="C123:R123"/>
    <mergeCell ref="T123:U123"/>
    <mergeCell ref="V123:W123"/>
    <mergeCell ref="X123:Y123"/>
    <mergeCell ref="Z123:AA123"/>
    <mergeCell ref="AB123:AC123"/>
    <mergeCell ref="AD123:AE123"/>
    <mergeCell ref="AF123:AG123"/>
    <mergeCell ref="AD126:AE126"/>
    <mergeCell ref="AF126:AG126"/>
    <mergeCell ref="AH126:AI126"/>
    <mergeCell ref="AJ126:AK126"/>
    <mergeCell ref="A125:B125"/>
    <mergeCell ref="C125:R125"/>
    <mergeCell ref="T125:U125"/>
    <mergeCell ref="V125:W125"/>
    <mergeCell ref="X125:Y125"/>
    <mergeCell ref="Z125:AA125"/>
    <mergeCell ref="AB125:AC125"/>
    <mergeCell ref="AD125:AE125"/>
    <mergeCell ref="AF125:AG125"/>
    <mergeCell ref="V126:W126"/>
    <mergeCell ref="X126:Y126"/>
    <mergeCell ref="Z126:AA126"/>
    <mergeCell ref="AB126:AC126"/>
    <mergeCell ref="AH121:AI121"/>
    <mergeCell ref="AJ121:AK121"/>
    <mergeCell ref="A122:B122"/>
    <mergeCell ref="C122:R122"/>
    <mergeCell ref="T122:U122"/>
    <mergeCell ref="V122:W122"/>
    <mergeCell ref="X122:Y122"/>
    <mergeCell ref="Z122:AA122"/>
    <mergeCell ref="AB122:AC122"/>
    <mergeCell ref="AD122:AE122"/>
    <mergeCell ref="AF122:AG122"/>
    <mergeCell ref="AH122:AI122"/>
    <mergeCell ref="AJ122:AK122"/>
    <mergeCell ref="A121:B121"/>
    <mergeCell ref="C121:R121"/>
    <mergeCell ref="T121:U121"/>
    <mergeCell ref="V121:W121"/>
    <mergeCell ref="X121:Y121"/>
    <mergeCell ref="Z121:AA121"/>
    <mergeCell ref="AB121:AC121"/>
    <mergeCell ref="AD121:AE121"/>
    <mergeCell ref="AF121:AG121"/>
    <mergeCell ref="AH123:AI123"/>
    <mergeCell ref="AJ123:AK123"/>
    <mergeCell ref="A124:B124"/>
    <mergeCell ref="C124:R124"/>
    <mergeCell ref="T124:U124"/>
    <mergeCell ref="V124:W124"/>
    <mergeCell ref="AH119:AI119"/>
    <mergeCell ref="AJ119:AK119"/>
    <mergeCell ref="A120:B120"/>
    <mergeCell ref="C120:R120"/>
    <mergeCell ref="T120:U120"/>
    <mergeCell ref="V120:W120"/>
    <mergeCell ref="X120:Y120"/>
    <mergeCell ref="Z120:AA120"/>
    <mergeCell ref="AB120:AC120"/>
    <mergeCell ref="AD120:AE120"/>
    <mergeCell ref="AF120:AG120"/>
    <mergeCell ref="AH120:AI120"/>
    <mergeCell ref="AJ120:AK120"/>
    <mergeCell ref="A119:B119"/>
    <mergeCell ref="C119:R119"/>
    <mergeCell ref="T119:U119"/>
    <mergeCell ref="V119:W119"/>
    <mergeCell ref="X119:Y119"/>
    <mergeCell ref="Z119:AA119"/>
    <mergeCell ref="AB119:AC119"/>
    <mergeCell ref="AD119:AE119"/>
    <mergeCell ref="AF119:AG119"/>
    <mergeCell ref="AH117:AI117"/>
    <mergeCell ref="AJ117:AK117"/>
    <mergeCell ref="T118:U118"/>
    <mergeCell ref="V118:W118"/>
    <mergeCell ref="X118:Y118"/>
    <mergeCell ref="Z118:AA118"/>
    <mergeCell ref="AB118:AC118"/>
    <mergeCell ref="AD118:AE118"/>
    <mergeCell ref="AF118:AG118"/>
    <mergeCell ref="AH118:AI118"/>
    <mergeCell ref="AJ118:AK118"/>
    <mergeCell ref="A118:R118"/>
    <mergeCell ref="A117:B117"/>
    <mergeCell ref="C117:R117"/>
    <mergeCell ref="T117:U117"/>
    <mergeCell ref="V117:W117"/>
    <mergeCell ref="X117:Y117"/>
    <mergeCell ref="Z117:AA117"/>
    <mergeCell ref="AB117:AC117"/>
    <mergeCell ref="AD117:AE117"/>
    <mergeCell ref="AF117:AG117"/>
    <mergeCell ref="AH115:AI115"/>
    <mergeCell ref="AJ115:AK115"/>
    <mergeCell ref="A116:B116"/>
    <mergeCell ref="C116:R116"/>
    <mergeCell ref="T116:U116"/>
    <mergeCell ref="V116:W116"/>
    <mergeCell ref="X116:Y116"/>
    <mergeCell ref="Z116:AA116"/>
    <mergeCell ref="AB116:AC116"/>
    <mergeCell ref="AD116:AE116"/>
    <mergeCell ref="AF116:AG116"/>
    <mergeCell ref="AH116:AI116"/>
    <mergeCell ref="AJ116:AK116"/>
    <mergeCell ref="A115:B115"/>
    <mergeCell ref="C115:R115"/>
    <mergeCell ref="T115:U115"/>
    <mergeCell ref="V115:W115"/>
    <mergeCell ref="X115:Y115"/>
    <mergeCell ref="Z115:AA115"/>
    <mergeCell ref="AB115:AC115"/>
    <mergeCell ref="AD115:AE115"/>
    <mergeCell ref="AF115:AG115"/>
    <mergeCell ref="A114:B114"/>
    <mergeCell ref="C114:R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J114:AK114"/>
    <mergeCell ref="AJ106:AK106"/>
    <mergeCell ref="A103:R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J103:AK103"/>
    <mergeCell ref="AB110:AC113"/>
    <mergeCell ref="AD110:AK110"/>
    <mergeCell ref="AD105:AE105"/>
    <mergeCell ref="AF105:AG105"/>
    <mergeCell ref="A106:B106"/>
    <mergeCell ref="C106:R106"/>
    <mergeCell ref="T106:U106"/>
    <mergeCell ref="A107:B107"/>
    <mergeCell ref="C107:R107"/>
    <mergeCell ref="T107:U107"/>
    <mergeCell ref="A33:B33"/>
    <mergeCell ref="C33:R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J33:AK33"/>
    <mergeCell ref="AH102:AI102"/>
    <mergeCell ref="AJ102:AK102"/>
    <mergeCell ref="A102:B102"/>
    <mergeCell ref="C102:R102"/>
    <mergeCell ref="T102:U102"/>
    <mergeCell ref="V102:W102"/>
    <mergeCell ref="X102:Y102"/>
    <mergeCell ref="Z102:AA102"/>
    <mergeCell ref="AB102:AC102"/>
    <mergeCell ref="AD102:AE102"/>
    <mergeCell ref="AF102:AG102"/>
    <mergeCell ref="A36:B36"/>
    <mergeCell ref="C36:R36"/>
    <mergeCell ref="T36:U36"/>
    <mergeCell ref="V36:W36"/>
    <mergeCell ref="X36:Y36"/>
    <mergeCell ref="Z36:AA36"/>
    <mergeCell ref="AB36:AC36"/>
    <mergeCell ref="AD36:AE36"/>
    <mergeCell ref="AF36:AG36"/>
    <mergeCell ref="Z35:AA35"/>
    <mergeCell ref="AB35:AC35"/>
    <mergeCell ref="AD35:AE35"/>
    <mergeCell ref="AF35:AG35"/>
    <mergeCell ref="AD37:AE37"/>
    <mergeCell ref="AF37:AG37"/>
    <mergeCell ref="AH37:AI37"/>
    <mergeCell ref="AJ37:AK37"/>
    <mergeCell ref="AH35:AI35"/>
    <mergeCell ref="AJ35:AK35"/>
    <mergeCell ref="A35:B35"/>
    <mergeCell ref="C35:R35"/>
    <mergeCell ref="T35:U35"/>
    <mergeCell ref="V35:W35"/>
    <mergeCell ref="X35:Y35"/>
    <mergeCell ref="A40:B40"/>
    <mergeCell ref="A41:B41"/>
    <mergeCell ref="A42:B42"/>
    <mergeCell ref="C44:R44"/>
    <mergeCell ref="C43:R43"/>
    <mergeCell ref="A44:B44"/>
    <mergeCell ref="A45:B45"/>
    <mergeCell ref="AB38:AC38"/>
    <mergeCell ref="AH36:AI36"/>
    <mergeCell ref="AJ36:AK36"/>
    <mergeCell ref="A37:B37"/>
    <mergeCell ref="C37:R37"/>
    <mergeCell ref="T37:U37"/>
    <mergeCell ref="V37:W37"/>
    <mergeCell ref="X37:Y37"/>
    <mergeCell ref="Z37:AA37"/>
    <mergeCell ref="AB37:AC37"/>
    <mergeCell ref="T38:U38"/>
    <mergeCell ref="X38:Y38"/>
    <mergeCell ref="Z38:AA38"/>
    <mergeCell ref="AD38:AE38"/>
    <mergeCell ref="AF38:AG38"/>
    <mergeCell ref="AH38:AI38"/>
    <mergeCell ref="AJ38:AK38"/>
    <mergeCell ref="T39:U39"/>
    <mergeCell ref="V39:W39"/>
    <mergeCell ref="X39:Y39"/>
    <mergeCell ref="Z39:AA39"/>
    <mergeCell ref="AB39:AC39"/>
    <mergeCell ref="AD39:AE39"/>
    <mergeCell ref="A43:B43"/>
    <mergeCell ref="A38:B38"/>
    <mergeCell ref="A39:B39"/>
    <mergeCell ref="T41:U41"/>
    <mergeCell ref="T42:U42"/>
    <mergeCell ref="AD7:AW7"/>
    <mergeCell ref="AD8:AZ8"/>
    <mergeCell ref="C38:R38"/>
    <mergeCell ref="V62:W62"/>
    <mergeCell ref="X62:Y62"/>
    <mergeCell ref="Z62:AA62"/>
    <mergeCell ref="AB62:AC62"/>
    <mergeCell ref="AD62:AE62"/>
    <mergeCell ref="AF62:AG62"/>
    <mergeCell ref="Z61:AA61"/>
    <mergeCell ref="AD60:AE60"/>
    <mergeCell ref="AF60:AG60"/>
    <mergeCell ref="V61:W61"/>
    <mergeCell ref="X61:Y61"/>
    <mergeCell ref="V60:W60"/>
    <mergeCell ref="X60:Y60"/>
    <mergeCell ref="Z60:AA60"/>
    <mergeCell ref="AB60:AC60"/>
    <mergeCell ref="C39:R39"/>
    <mergeCell ref="C40:R40"/>
    <mergeCell ref="C41:R41"/>
    <mergeCell ref="C42:R42"/>
    <mergeCell ref="AH39:AI39"/>
    <mergeCell ref="AJ39:AK39"/>
    <mergeCell ref="V40:W40"/>
    <mergeCell ref="X40:Y40"/>
    <mergeCell ref="Z40:AA40"/>
    <mergeCell ref="AB40:AC40"/>
    <mergeCell ref="AD40:AE40"/>
    <mergeCell ref="AF40:AG40"/>
    <mergeCell ref="AY30:BA30"/>
    <mergeCell ref="AH40:AI40"/>
    <mergeCell ref="C58:R58"/>
    <mergeCell ref="C57:R57"/>
    <mergeCell ref="C56:R56"/>
    <mergeCell ref="A50:B50"/>
    <mergeCell ref="A51:B51"/>
    <mergeCell ref="A52:B52"/>
    <mergeCell ref="A53:B53"/>
    <mergeCell ref="A56:B56"/>
    <mergeCell ref="D6:W6"/>
    <mergeCell ref="AD63:AE63"/>
    <mergeCell ref="AF63:AG63"/>
    <mergeCell ref="AH63:AI63"/>
    <mergeCell ref="AJ63:AK63"/>
    <mergeCell ref="A1:BR1"/>
    <mergeCell ref="D3:I3"/>
    <mergeCell ref="P3:BC3"/>
    <mergeCell ref="R5:BC5"/>
    <mergeCell ref="AH62:AI62"/>
    <mergeCell ref="AJ62:AK62"/>
    <mergeCell ref="A63:B63"/>
    <mergeCell ref="C63:R63"/>
    <mergeCell ref="T63:U63"/>
    <mergeCell ref="V63:W63"/>
    <mergeCell ref="X63:Y63"/>
    <mergeCell ref="Z63:AA63"/>
    <mergeCell ref="AB63:AC63"/>
    <mergeCell ref="A62:B62"/>
    <mergeCell ref="C62:R62"/>
    <mergeCell ref="T62:U62"/>
    <mergeCell ref="D5:J5"/>
    <mergeCell ref="Q10:BC10"/>
    <mergeCell ref="AJ40:AK40"/>
    <mergeCell ref="A65:B65"/>
    <mergeCell ref="A66:B66"/>
    <mergeCell ref="A67:B67"/>
    <mergeCell ref="A68:B68"/>
    <mergeCell ref="A69:B69"/>
    <mergeCell ref="A70:B70"/>
    <mergeCell ref="C47:R47"/>
    <mergeCell ref="C46:R46"/>
    <mergeCell ref="C45:R45"/>
    <mergeCell ref="A46:B46"/>
    <mergeCell ref="A47:B47"/>
    <mergeCell ref="A48:B48"/>
    <mergeCell ref="A49:B49"/>
    <mergeCell ref="A61:B61"/>
    <mergeCell ref="C61:R61"/>
    <mergeCell ref="A60:B60"/>
    <mergeCell ref="C60:R60"/>
    <mergeCell ref="A59:B59"/>
    <mergeCell ref="C59:R59"/>
    <mergeCell ref="C65:R65"/>
    <mergeCell ref="A54:B55"/>
    <mergeCell ref="C54:R55"/>
    <mergeCell ref="A64:B64"/>
    <mergeCell ref="C64:R64"/>
    <mergeCell ref="C53:R53"/>
    <mergeCell ref="C52:R52"/>
    <mergeCell ref="C51:R51"/>
    <mergeCell ref="C50:R50"/>
    <mergeCell ref="C49:R49"/>
    <mergeCell ref="C48:R48"/>
    <mergeCell ref="A57:B57"/>
    <mergeCell ref="A58:B58"/>
    <mergeCell ref="A77:B77"/>
    <mergeCell ref="A78:B78"/>
    <mergeCell ref="A79:B79"/>
    <mergeCell ref="A80:B80"/>
    <mergeCell ref="A81:B81"/>
    <mergeCell ref="A82:B82"/>
    <mergeCell ref="A71:B71"/>
    <mergeCell ref="A72:B72"/>
    <mergeCell ref="A73:B73"/>
    <mergeCell ref="A74:B74"/>
    <mergeCell ref="A75:B75"/>
    <mergeCell ref="A89:B89"/>
    <mergeCell ref="A90:B90"/>
    <mergeCell ref="A91:B91"/>
    <mergeCell ref="A92:B92"/>
    <mergeCell ref="A93:B93"/>
    <mergeCell ref="A94:B94"/>
    <mergeCell ref="A83:B83"/>
    <mergeCell ref="A84:B84"/>
    <mergeCell ref="A85:B85"/>
    <mergeCell ref="A86:B86"/>
    <mergeCell ref="A87:B87"/>
    <mergeCell ref="A88:B88"/>
    <mergeCell ref="C96:R96"/>
    <mergeCell ref="C95:R95"/>
    <mergeCell ref="C94:R94"/>
    <mergeCell ref="C93:R93"/>
    <mergeCell ref="C92:R92"/>
    <mergeCell ref="C91:R91"/>
    <mergeCell ref="A101:B101"/>
    <mergeCell ref="C101:R101"/>
    <mergeCell ref="C100:R100"/>
    <mergeCell ref="C99:R99"/>
    <mergeCell ref="C98:R98"/>
    <mergeCell ref="C97:R97"/>
    <mergeCell ref="A95:B95"/>
    <mergeCell ref="A96:B96"/>
    <mergeCell ref="A97:B97"/>
    <mergeCell ref="A98:B98"/>
    <mergeCell ref="A99:B99"/>
    <mergeCell ref="A100:B100"/>
    <mergeCell ref="C84:R84"/>
    <mergeCell ref="C83:R83"/>
    <mergeCell ref="C82:R82"/>
    <mergeCell ref="C81:R81"/>
    <mergeCell ref="C80:R80"/>
    <mergeCell ref="C79:R79"/>
    <mergeCell ref="C90:R90"/>
    <mergeCell ref="C89:R89"/>
    <mergeCell ref="C88:R88"/>
    <mergeCell ref="C87:R87"/>
    <mergeCell ref="C86:R86"/>
    <mergeCell ref="C85:R85"/>
    <mergeCell ref="C70:R70"/>
    <mergeCell ref="C69:R69"/>
    <mergeCell ref="C68:R68"/>
    <mergeCell ref="C67:R67"/>
    <mergeCell ref="C66:R66"/>
    <mergeCell ref="C78:R78"/>
    <mergeCell ref="C77:R77"/>
    <mergeCell ref="C75:R75"/>
    <mergeCell ref="C74:R74"/>
    <mergeCell ref="C73:R73"/>
    <mergeCell ref="C72:R72"/>
    <mergeCell ref="C71:R71"/>
    <mergeCell ref="T43:U43"/>
    <mergeCell ref="AF41:AG41"/>
    <mergeCell ref="AH41:AI41"/>
    <mergeCell ref="AJ41:AK41"/>
    <mergeCell ref="AF42:AG42"/>
    <mergeCell ref="AD41:AE41"/>
    <mergeCell ref="AD42:AE42"/>
    <mergeCell ref="AD43:AE43"/>
    <mergeCell ref="AH42:AI42"/>
    <mergeCell ref="AJ42:AK42"/>
    <mergeCell ref="AF43:AG43"/>
    <mergeCell ref="AH43:AI43"/>
    <mergeCell ref="AJ43:AK43"/>
    <mergeCell ref="Z41:AA41"/>
    <mergeCell ref="Z42:AA42"/>
    <mergeCell ref="Z43:AA43"/>
    <mergeCell ref="AF39:AG39"/>
    <mergeCell ref="T50:U50"/>
    <mergeCell ref="T51:U51"/>
    <mergeCell ref="T52:U52"/>
    <mergeCell ref="T53:U53"/>
    <mergeCell ref="T55:U55"/>
    <mergeCell ref="T56:U56"/>
    <mergeCell ref="T44:U44"/>
    <mergeCell ref="T45:U45"/>
    <mergeCell ref="T46:U46"/>
    <mergeCell ref="T47:U47"/>
    <mergeCell ref="T48:U48"/>
    <mergeCell ref="T49:U49"/>
    <mergeCell ref="T68:U68"/>
    <mergeCell ref="T69:U69"/>
    <mergeCell ref="T70:U70"/>
    <mergeCell ref="T71:U71"/>
    <mergeCell ref="X46:Y46"/>
    <mergeCell ref="V65:W65"/>
    <mergeCell ref="V66:W66"/>
    <mergeCell ref="V67:W67"/>
    <mergeCell ref="V68:W68"/>
    <mergeCell ref="V53:W53"/>
    <mergeCell ref="V56:W56"/>
    <mergeCell ref="V57:W57"/>
    <mergeCell ref="V58:W58"/>
    <mergeCell ref="V64:W64"/>
    <mergeCell ref="V47:W47"/>
    <mergeCell ref="V48:W48"/>
    <mergeCell ref="X49:Y49"/>
    <mergeCell ref="V54:W55"/>
    <mergeCell ref="X54:Y55"/>
    <mergeCell ref="V49:W49"/>
    <mergeCell ref="T72:U72"/>
    <mergeCell ref="V97:W97"/>
    <mergeCell ref="V96:W96"/>
    <mergeCell ref="V95:W95"/>
    <mergeCell ref="V94:W94"/>
    <mergeCell ref="T73:U73"/>
    <mergeCell ref="T57:U57"/>
    <mergeCell ref="T58:U58"/>
    <mergeCell ref="T64:U64"/>
    <mergeCell ref="T65:U65"/>
    <mergeCell ref="T66:U66"/>
    <mergeCell ref="T67:U67"/>
    <mergeCell ref="T61:U61"/>
    <mergeCell ref="T60:U60"/>
    <mergeCell ref="T81:U81"/>
    <mergeCell ref="T82:U82"/>
    <mergeCell ref="T83:U83"/>
    <mergeCell ref="T84:U84"/>
    <mergeCell ref="T85:U85"/>
    <mergeCell ref="T86:U86"/>
    <mergeCell ref="T74:U74"/>
    <mergeCell ref="T75:U75"/>
    <mergeCell ref="T77:U77"/>
    <mergeCell ref="T78:U78"/>
    <mergeCell ref="T79:U79"/>
    <mergeCell ref="T80:U80"/>
    <mergeCell ref="V59:W59"/>
    <mergeCell ref="V80:W80"/>
    <mergeCell ref="V79:W79"/>
    <mergeCell ref="V78:W78"/>
    <mergeCell ref="V77:W77"/>
    <mergeCell ref="V75:W75"/>
    <mergeCell ref="T99:U99"/>
    <mergeCell ref="T100:U100"/>
    <mergeCell ref="T101:U101"/>
    <mergeCell ref="V101:W101"/>
    <mergeCell ref="V100:W100"/>
    <mergeCell ref="V99:W99"/>
    <mergeCell ref="V85:W85"/>
    <mergeCell ref="V84:W84"/>
    <mergeCell ref="V83:W83"/>
    <mergeCell ref="V82:W82"/>
    <mergeCell ref="V81:W81"/>
    <mergeCell ref="V93:W93"/>
    <mergeCell ref="V92:W92"/>
    <mergeCell ref="V91:W91"/>
    <mergeCell ref="V90:W90"/>
    <mergeCell ref="V89:W89"/>
    <mergeCell ref="V88:W88"/>
    <mergeCell ref="V87:W87"/>
    <mergeCell ref="V86:W86"/>
    <mergeCell ref="T93:U93"/>
    <mergeCell ref="T94:U94"/>
    <mergeCell ref="T95:U95"/>
    <mergeCell ref="T96:U96"/>
    <mergeCell ref="T97:U97"/>
    <mergeCell ref="T98:U98"/>
    <mergeCell ref="T87:U87"/>
    <mergeCell ref="T88:U88"/>
    <mergeCell ref="T89:U89"/>
    <mergeCell ref="T90:U90"/>
    <mergeCell ref="T91:U91"/>
    <mergeCell ref="T92:U92"/>
    <mergeCell ref="V98:W98"/>
    <mergeCell ref="X75:Y75"/>
    <mergeCell ref="X77:Y77"/>
    <mergeCell ref="X78:Y78"/>
    <mergeCell ref="X79:Y79"/>
    <mergeCell ref="X80:Y80"/>
    <mergeCell ref="X87:Y87"/>
    <mergeCell ref="X88:Y88"/>
    <mergeCell ref="X89:Y89"/>
    <mergeCell ref="X90:Y90"/>
    <mergeCell ref="X91:Y91"/>
    <mergeCell ref="X92:Y92"/>
    <mergeCell ref="X81:Y81"/>
    <mergeCell ref="X82:Y82"/>
    <mergeCell ref="X83:Y83"/>
    <mergeCell ref="X84:Y84"/>
    <mergeCell ref="X85:Y85"/>
    <mergeCell ref="X86:Y86"/>
    <mergeCell ref="X76:Y76"/>
    <mergeCell ref="Z98:AA98"/>
    <mergeCell ref="Z97:AA97"/>
    <mergeCell ref="Z96:AA96"/>
    <mergeCell ref="Z95:AA95"/>
    <mergeCell ref="Z94:AA94"/>
    <mergeCell ref="Z93:AA93"/>
    <mergeCell ref="X99:Y99"/>
    <mergeCell ref="X100:Y100"/>
    <mergeCell ref="X101:Y101"/>
    <mergeCell ref="Z101:AA101"/>
    <mergeCell ref="Z100:AA100"/>
    <mergeCell ref="Z99:AA99"/>
    <mergeCell ref="X93:Y93"/>
    <mergeCell ref="X94:Y94"/>
    <mergeCell ref="X95:Y95"/>
    <mergeCell ref="X96:Y96"/>
    <mergeCell ref="X97:Y97"/>
    <mergeCell ref="X98:Y98"/>
    <mergeCell ref="Z87:AA87"/>
    <mergeCell ref="Z86:AA86"/>
    <mergeCell ref="Z85:AA85"/>
    <mergeCell ref="Z84:AA84"/>
    <mergeCell ref="Z83:AA83"/>
    <mergeCell ref="Z82:AA82"/>
    <mergeCell ref="Z92:AA92"/>
    <mergeCell ref="Z91:AA91"/>
    <mergeCell ref="Z90:AA90"/>
    <mergeCell ref="Z89:AA89"/>
    <mergeCell ref="Z88:AA88"/>
    <mergeCell ref="AB75:AC75"/>
    <mergeCell ref="AB77:AC77"/>
    <mergeCell ref="AB78:AC78"/>
    <mergeCell ref="AB79:AC79"/>
    <mergeCell ref="AB80:AC80"/>
    <mergeCell ref="AB81:AC81"/>
    <mergeCell ref="Z81:AA81"/>
    <mergeCell ref="Z80:AA80"/>
    <mergeCell ref="Z79:AA79"/>
    <mergeCell ref="Z78:AA78"/>
    <mergeCell ref="Z77:AA77"/>
    <mergeCell ref="Z75:AA75"/>
    <mergeCell ref="AB88:AC88"/>
    <mergeCell ref="AB89:AC89"/>
    <mergeCell ref="AB90:AC90"/>
    <mergeCell ref="AB91:AC91"/>
    <mergeCell ref="AB92:AC92"/>
    <mergeCell ref="Z76:AA76"/>
    <mergeCell ref="AB76:AC76"/>
    <mergeCell ref="AB93:AC93"/>
    <mergeCell ref="AB82:AC82"/>
    <mergeCell ref="AB83:AC83"/>
    <mergeCell ref="AB84:AC84"/>
    <mergeCell ref="AB85:AC85"/>
    <mergeCell ref="AB86:AC86"/>
    <mergeCell ref="AB87:AC87"/>
    <mergeCell ref="AB100:AC100"/>
    <mergeCell ref="AB101:AC101"/>
    <mergeCell ref="AD101:AE101"/>
    <mergeCell ref="AD100:AE100"/>
    <mergeCell ref="AD99:AE99"/>
    <mergeCell ref="AD98:AE98"/>
    <mergeCell ref="AB94:AC94"/>
    <mergeCell ref="AB95:AC95"/>
    <mergeCell ref="AB96:AC96"/>
    <mergeCell ref="AB97:AC97"/>
    <mergeCell ref="AB98:AC98"/>
    <mergeCell ref="AB99:AC99"/>
    <mergeCell ref="AD91:AE91"/>
    <mergeCell ref="AD90:AE90"/>
    <mergeCell ref="AD89:AE89"/>
    <mergeCell ref="AD88:AE88"/>
    <mergeCell ref="AD87:AE87"/>
    <mergeCell ref="AD86:AE86"/>
    <mergeCell ref="AD97:AE97"/>
    <mergeCell ref="AD96:AE96"/>
    <mergeCell ref="AD95:AE95"/>
    <mergeCell ref="AD94:AE94"/>
    <mergeCell ref="AD93:AE93"/>
    <mergeCell ref="AD92:AE92"/>
    <mergeCell ref="AD79:AE79"/>
    <mergeCell ref="AD78:AE78"/>
    <mergeCell ref="AD77:AE77"/>
    <mergeCell ref="AD75:AE75"/>
    <mergeCell ref="AF75:AG75"/>
    <mergeCell ref="AF77:AG77"/>
    <mergeCell ref="AF78:AG78"/>
    <mergeCell ref="AF79:AG79"/>
    <mergeCell ref="AD85:AE85"/>
    <mergeCell ref="AD84:AE84"/>
    <mergeCell ref="AD83:AE83"/>
    <mergeCell ref="AD82:AE82"/>
    <mergeCell ref="AD81:AE81"/>
    <mergeCell ref="AD80:AE80"/>
    <mergeCell ref="AF86:AG86"/>
    <mergeCell ref="AF87:AG87"/>
    <mergeCell ref="AF88:AG88"/>
    <mergeCell ref="AD76:AE76"/>
    <mergeCell ref="AF76:AG76"/>
    <mergeCell ref="AF101:AG101"/>
    <mergeCell ref="AH101:AI101"/>
    <mergeCell ref="AH100:AI100"/>
    <mergeCell ref="AH99:AI99"/>
    <mergeCell ref="AH98:AI98"/>
    <mergeCell ref="AF92:AG92"/>
    <mergeCell ref="AF93:AG93"/>
    <mergeCell ref="AF94:AG94"/>
    <mergeCell ref="AF95:AG95"/>
    <mergeCell ref="AF96:AG96"/>
    <mergeCell ref="AF97:AG97"/>
    <mergeCell ref="AH97:AI97"/>
    <mergeCell ref="AH96:AI96"/>
    <mergeCell ref="AH95:AI95"/>
    <mergeCell ref="AH94:AI94"/>
    <mergeCell ref="AH93:AI93"/>
    <mergeCell ref="AH92:AI92"/>
    <mergeCell ref="AF98:AG98"/>
    <mergeCell ref="AF99:AG99"/>
    <mergeCell ref="AF100:AG100"/>
    <mergeCell ref="AF89:AG89"/>
    <mergeCell ref="AF90:AG90"/>
    <mergeCell ref="AF91:AG91"/>
    <mergeCell ref="AF80:AG80"/>
    <mergeCell ref="AF81:AG81"/>
    <mergeCell ref="AF82:AG82"/>
    <mergeCell ref="AF83:AG83"/>
    <mergeCell ref="AF84:AG84"/>
    <mergeCell ref="AF85:AG85"/>
    <mergeCell ref="AH84:AI84"/>
    <mergeCell ref="AH83:AI83"/>
    <mergeCell ref="AH82:AI82"/>
    <mergeCell ref="AJ80:AK80"/>
    <mergeCell ref="AJ81:AK81"/>
    <mergeCell ref="AJ82:AK82"/>
    <mergeCell ref="AJ83:AK83"/>
    <mergeCell ref="AJ84:AK84"/>
    <mergeCell ref="AJ101:AK101"/>
    <mergeCell ref="V41:W41"/>
    <mergeCell ref="V42:W42"/>
    <mergeCell ref="V43:W43"/>
    <mergeCell ref="V44:W44"/>
    <mergeCell ref="V45:W45"/>
    <mergeCell ref="V46:W46"/>
    <mergeCell ref="AJ92:AK92"/>
    <mergeCell ref="AJ93:AK93"/>
    <mergeCell ref="AJ94:AK94"/>
    <mergeCell ref="AJ95:AK95"/>
    <mergeCell ref="AJ96:AK96"/>
    <mergeCell ref="AJ97:AK97"/>
    <mergeCell ref="AJ86:AK86"/>
    <mergeCell ref="AJ87:AK87"/>
    <mergeCell ref="AJ88:AK88"/>
    <mergeCell ref="AJ89:AK89"/>
    <mergeCell ref="V71:W71"/>
    <mergeCell ref="V73:W73"/>
    <mergeCell ref="V74:W74"/>
    <mergeCell ref="X41:Y41"/>
    <mergeCell ref="X42:Y42"/>
    <mergeCell ref="X43:Y43"/>
    <mergeCell ref="X44:Y44"/>
    <mergeCell ref="AH78:AI78"/>
    <mergeCell ref="AH77:AI77"/>
    <mergeCell ref="AH75:AI75"/>
    <mergeCell ref="AJ75:AK75"/>
    <mergeCell ref="AJ77:AK77"/>
    <mergeCell ref="AJ78:AK78"/>
    <mergeCell ref="AJ79:AK79"/>
    <mergeCell ref="AH85:AI85"/>
    <mergeCell ref="V50:W50"/>
    <mergeCell ref="V51:W51"/>
    <mergeCell ref="V52:W52"/>
    <mergeCell ref="X59:Y59"/>
    <mergeCell ref="X73:Y73"/>
    <mergeCell ref="X74:Y74"/>
    <mergeCell ref="Z44:AA44"/>
    <mergeCell ref="Z45:AA45"/>
    <mergeCell ref="Z46:AA46"/>
    <mergeCell ref="X65:Y65"/>
    <mergeCell ref="X66:Y66"/>
    <mergeCell ref="X67:Y67"/>
    <mergeCell ref="X68:Y68"/>
    <mergeCell ref="X69:Y69"/>
    <mergeCell ref="X70:Y70"/>
    <mergeCell ref="X53:Y53"/>
    <mergeCell ref="X56:Y56"/>
    <mergeCell ref="X57:Y57"/>
    <mergeCell ref="X58:Y58"/>
    <mergeCell ref="X64:Y64"/>
    <mergeCell ref="X47:Y47"/>
    <mergeCell ref="X48:Y48"/>
    <mergeCell ref="Z48:AA48"/>
    <mergeCell ref="Z47:AA47"/>
    <mergeCell ref="Z49:AA49"/>
    <mergeCell ref="Z50:AA50"/>
    <mergeCell ref="Z51:AA51"/>
    <mergeCell ref="Z52:AA52"/>
    <mergeCell ref="X71:Y71"/>
    <mergeCell ref="X45:Y45"/>
    <mergeCell ref="X50:Y50"/>
    <mergeCell ref="X51:Y51"/>
    <mergeCell ref="Z73:AA73"/>
    <mergeCell ref="Z74:AA74"/>
    <mergeCell ref="AB41:AC41"/>
    <mergeCell ref="AB42:AC42"/>
    <mergeCell ref="AB43:AC43"/>
    <mergeCell ref="AB44:AC44"/>
    <mergeCell ref="AB45:AC45"/>
    <mergeCell ref="AB46:AC46"/>
    <mergeCell ref="Z65:AA65"/>
    <mergeCell ref="Z66:AA66"/>
    <mergeCell ref="Z67:AA67"/>
    <mergeCell ref="Z68:AA68"/>
    <mergeCell ref="Z69:AA69"/>
    <mergeCell ref="Z70:AA70"/>
    <mergeCell ref="Z53:AA53"/>
    <mergeCell ref="Z56:AA56"/>
    <mergeCell ref="Z57:AA57"/>
    <mergeCell ref="AB70:AC70"/>
    <mergeCell ref="AB71:AC71"/>
    <mergeCell ref="AB72:AC72"/>
    <mergeCell ref="AB73:AC73"/>
    <mergeCell ref="AB74:AC74"/>
    <mergeCell ref="Z54:AA55"/>
    <mergeCell ref="Z58:AA58"/>
    <mergeCell ref="Z64:AA64"/>
    <mergeCell ref="X52:Y52"/>
    <mergeCell ref="AD44:AE44"/>
    <mergeCell ref="AD45:AE45"/>
    <mergeCell ref="AB64:AC64"/>
    <mergeCell ref="AB65:AC65"/>
    <mergeCell ref="AB66:AC66"/>
    <mergeCell ref="AB67:AC67"/>
    <mergeCell ref="AB68:AC68"/>
    <mergeCell ref="AB69:AC69"/>
    <mergeCell ref="AB53:AC53"/>
    <mergeCell ref="AB56:AC56"/>
    <mergeCell ref="AB57:AC57"/>
    <mergeCell ref="AB58:AC58"/>
    <mergeCell ref="AB61:AC61"/>
    <mergeCell ref="AB47:AC47"/>
    <mergeCell ref="AB48:AC48"/>
    <mergeCell ref="AD52:AE52"/>
    <mergeCell ref="AD53:AE53"/>
    <mergeCell ref="AD56:AE56"/>
    <mergeCell ref="AD57:AE57"/>
    <mergeCell ref="AD69:AE69"/>
    <mergeCell ref="AB54:AC55"/>
    <mergeCell ref="AB50:AC50"/>
    <mergeCell ref="AB51:AC51"/>
    <mergeCell ref="AB59:AC59"/>
    <mergeCell ref="AB49:AC49"/>
    <mergeCell ref="AB52:AC52"/>
    <mergeCell ref="AD59:AE59"/>
    <mergeCell ref="Z59:AA59"/>
    <mergeCell ref="AF59:AG59"/>
    <mergeCell ref="AH60:AI60"/>
    <mergeCell ref="AJ61:AK61"/>
    <mergeCell ref="AJ64:AK64"/>
    <mergeCell ref="AJ65:AK65"/>
    <mergeCell ref="AD54:AE55"/>
    <mergeCell ref="AD61:AE61"/>
    <mergeCell ref="AD64:AE64"/>
    <mergeCell ref="AD65:AE65"/>
    <mergeCell ref="AD58:AE58"/>
    <mergeCell ref="AD46:AE46"/>
    <mergeCell ref="AD47:AE47"/>
    <mergeCell ref="AD48:AE48"/>
    <mergeCell ref="AD49:AE49"/>
    <mergeCell ref="AD50:AE50"/>
    <mergeCell ref="AD51:AE51"/>
    <mergeCell ref="AF46:AG46"/>
    <mergeCell ref="AH46:AI46"/>
    <mergeCell ref="AJ46:AK46"/>
    <mergeCell ref="AF58:AG58"/>
    <mergeCell ref="AH58:AI58"/>
    <mergeCell ref="AJ58:AK58"/>
    <mergeCell ref="AF61:AG61"/>
    <mergeCell ref="AF64:AG64"/>
    <mergeCell ref="AF65:AG65"/>
    <mergeCell ref="AF56:AG56"/>
    <mergeCell ref="AH56:AI56"/>
    <mergeCell ref="AJ56:AK56"/>
    <mergeCell ref="AF57:AG57"/>
    <mergeCell ref="AH57:AI57"/>
    <mergeCell ref="AJ57:AK57"/>
    <mergeCell ref="AH52:AI52"/>
    <mergeCell ref="AF45:AG45"/>
    <mergeCell ref="AH45:AI45"/>
    <mergeCell ref="AF54:AG55"/>
    <mergeCell ref="AH64:AI64"/>
    <mergeCell ref="AH65:AI65"/>
    <mergeCell ref="AH66:AI66"/>
    <mergeCell ref="AH67:AI67"/>
    <mergeCell ref="AH68:AI68"/>
    <mergeCell ref="AH69:AI69"/>
    <mergeCell ref="AH70:AI70"/>
    <mergeCell ref="AF44:AG44"/>
    <mergeCell ref="AH44:AI44"/>
    <mergeCell ref="AJ44:AK44"/>
    <mergeCell ref="AF49:AG49"/>
    <mergeCell ref="AH49:AI49"/>
    <mergeCell ref="AJ49:AK49"/>
    <mergeCell ref="AF50:AG50"/>
    <mergeCell ref="AH50:AI50"/>
    <mergeCell ref="AJ50:AK50"/>
    <mergeCell ref="AF47:AG47"/>
    <mergeCell ref="AH47:AI47"/>
    <mergeCell ref="AJ47:AK47"/>
    <mergeCell ref="AF48:AG48"/>
    <mergeCell ref="AH48:AI48"/>
    <mergeCell ref="AJ48:AK48"/>
    <mergeCell ref="AF53:AG53"/>
    <mergeCell ref="AH53:AI53"/>
    <mergeCell ref="AJ53:AK53"/>
    <mergeCell ref="AF51:AG51"/>
    <mergeCell ref="AH51:AI51"/>
    <mergeCell ref="AJ51:AK51"/>
    <mergeCell ref="AF52:AG52"/>
    <mergeCell ref="AJ52:AK52"/>
    <mergeCell ref="AJ45:AK45"/>
    <mergeCell ref="AL54:AL55"/>
    <mergeCell ref="AM54:AM55"/>
    <mergeCell ref="AN54:AN55"/>
    <mergeCell ref="AH80:AI80"/>
    <mergeCell ref="AJ90:AK90"/>
    <mergeCell ref="AJ91:AK91"/>
    <mergeCell ref="AO54:AO55"/>
    <mergeCell ref="AP54:AP55"/>
    <mergeCell ref="AQ54:AQ55"/>
    <mergeCell ref="AR54:AR55"/>
    <mergeCell ref="AS54:AS55"/>
    <mergeCell ref="AT54:AT55"/>
    <mergeCell ref="AU54:AU55"/>
    <mergeCell ref="AV54:AV55"/>
    <mergeCell ref="AW54:AW55"/>
    <mergeCell ref="AJ76:AK76"/>
    <mergeCell ref="AH87:AI87"/>
    <mergeCell ref="AH86:AI86"/>
    <mergeCell ref="AX54:AX55"/>
    <mergeCell ref="AY54:AY55"/>
    <mergeCell ref="AH73:AI73"/>
    <mergeCell ref="AH74:AI74"/>
    <mergeCell ref="AJ74:AK74"/>
    <mergeCell ref="AJ68:AK68"/>
    <mergeCell ref="AJ69:AK69"/>
    <mergeCell ref="AJ70:AK70"/>
    <mergeCell ref="AJ71:AK71"/>
    <mergeCell ref="AJ72:AK72"/>
    <mergeCell ref="AJ73:AK73"/>
    <mergeCell ref="AJ66:AK66"/>
    <mergeCell ref="AJ67:AK67"/>
    <mergeCell ref="AH54:AI55"/>
    <mergeCell ref="AJ54:AK55"/>
    <mergeCell ref="AJ60:AK60"/>
    <mergeCell ref="AH61:AI61"/>
    <mergeCell ref="BQ54:BQ55"/>
    <mergeCell ref="BR54:BR55"/>
    <mergeCell ref="AZ54:AZ55"/>
    <mergeCell ref="BA54:BA55"/>
    <mergeCell ref="BB54:BB55"/>
    <mergeCell ref="BC54:BC55"/>
    <mergeCell ref="BD54:BD55"/>
    <mergeCell ref="BE54:BE55"/>
    <mergeCell ref="BF54:BF55"/>
    <mergeCell ref="BG54:BG55"/>
    <mergeCell ref="BH54:BH55"/>
    <mergeCell ref="BI54:BI55"/>
    <mergeCell ref="BJ54:BJ55"/>
    <mergeCell ref="BK54:BK55"/>
    <mergeCell ref="BL54:BL55"/>
    <mergeCell ref="BM54:BM55"/>
    <mergeCell ref="BN54:BN55"/>
    <mergeCell ref="BO54:BO55"/>
    <mergeCell ref="BP54:BP55"/>
    <mergeCell ref="C134:R134"/>
    <mergeCell ref="C136:R136"/>
    <mergeCell ref="AH131:AI131"/>
    <mergeCell ref="AJ131:AK131"/>
    <mergeCell ref="A132:B132"/>
    <mergeCell ref="C132:R132"/>
    <mergeCell ref="T132:U132"/>
    <mergeCell ref="V132:W132"/>
    <mergeCell ref="X132:Y132"/>
    <mergeCell ref="Z132:AA132"/>
    <mergeCell ref="AB132:AC132"/>
    <mergeCell ref="AD132:AE132"/>
    <mergeCell ref="AF132:AG132"/>
    <mergeCell ref="T136:U136"/>
    <mergeCell ref="V134:W134"/>
    <mergeCell ref="V136:W136"/>
    <mergeCell ref="X134:Y134"/>
    <mergeCell ref="X136:Y136"/>
    <mergeCell ref="T134:U134"/>
    <mergeCell ref="Z134:AA134"/>
    <mergeCell ref="AH136:AI136"/>
    <mergeCell ref="AJ133:AK133"/>
    <mergeCell ref="AB134:AC134"/>
    <mergeCell ref="AD134:AE134"/>
    <mergeCell ref="A133:B133"/>
    <mergeCell ref="C133:R133"/>
    <mergeCell ref="T133:U133"/>
    <mergeCell ref="V133:W133"/>
    <mergeCell ref="X133:Y133"/>
    <mergeCell ref="Z133:AA133"/>
    <mergeCell ref="AH132:AI132"/>
    <mergeCell ref="AJ132:AK132"/>
    <mergeCell ref="X72:Y72"/>
    <mergeCell ref="AJ98:AK98"/>
    <mergeCell ref="AJ99:AK99"/>
    <mergeCell ref="AJ100:AK100"/>
    <mergeCell ref="AD70:AE70"/>
    <mergeCell ref="AD71:AE71"/>
    <mergeCell ref="AD72:AE72"/>
    <mergeCell ref="AD73:AE73"/>
    <mergeCell ref="AD74:AE74"/>
    <mergeCell ref="AD66:AE66"/>
    <mergeCell ref="AD67:AE67"/>
    <mergeCell ref="AD68:AE68"/>
    <mergeCell ref="AF72:AG72"/>
    <mergeCell ref="AF73:AG73"/>
    <mergeCell ref="AF74:AG74"/>
    <mergeCell ref="AF66:AG66"/>
    <mergeCell ref="AF67:AG67"/>
    <mergeCell ref="AF68:AG68"/>
    <mergeCell ref="AF69:AG69"/>
    <mergeCell ref="AF70:AG70"/>
    <mergeCell ref="AF71:AG71"/>
    <mergeCell ref="AH81:AI81"/>
    <mergeCell ref="AH71:AI71"/>
    <mergeCell ref="AH72:AI72"/>
    <mergeCell ref="AJ85:AK85"/>
    <mergeCell ref="AH79:AI79"/>
    <mergeCell ref="AH91:AI91"/>
    <mergeCell ref="AH90:AI90"/>
    <mergeCell ref="AH89:AI89"/>
    <mergeCell ref="AH88:AI88"/>
    <mergeCell ref="Z71:AA71"/>
    <mergeCell ref="Z72:AA72"/>
    <mergeCell ref="A152:BR152"/>
    <mergeCell ref="E156:BO156"/>
    <mergeCell ref="E157:BO157"/>
    <mergeCell ref="E158:BO158"/>
    <mergeCell ref="E159:BO159"/>
    <mergeCell ref="E160:BO160"/>
    <mergeCell ref="E161:BO161"/>
    <mergeCell ref="E162:BO162"/>
    <mergeCell ref="A27:BR27"/>
    <mergeCell ref="A153:D153"/>
    <mergeCell ref="A154:D154"/>
    <mergeCell ref="A155:D155"/>
    <mergeCell ref="A156:D156"/>
    <mergeCell ref="A157:D157"/>
    <mergeCell ref="BP155:BR155"/>
    <mergeCell ref="BP156:BR156"/>
    <mergeCell ref="BP157:BR157"/>
    <mergeCell ref="A141:W141"/>
    <mergeCell ref="A142:W142"/>
    <mergeCell ref="A143:W143"/>
    <mergeCell ref="A144:W144"/>
    <mergeCell ref="AF134:AG134"/>
    <mergeCell ref="AF136:AG136"/>
    <mergeCell ref="AH134:AI134"/>
    <mergeCell ref="AJ134:AK134"/>
    <mergeCell ref="BP153:BR153"/>
    <mergeCell ref="BP154:BR154"/>
    <mergeCell ref="E153:BO153"/>
    <mergeCell ref="AB133:AC133"/>
    <mergeCell ref="AD133:AE133"/>
    <mergeCell ref="AF133:AG133"/>
    <mergeCell ref="AH133:AI133"/>
    <mergeCell ref="A169:D169"/>
    <mergeCell ref="A170:D170"/>
    <mergeCell ref="A171:D171"/>
    <mergeCell ref="A172:D172"/>
    <mergeCell ref="A173:D173"/>
    <mergeCell ref="A174:D174"/>
    <mergeCell ref="E174:BO174"/>
    <mergeCell ref="A163:D163"/>
    <mergeCell ref="A164:D164"/>
    <mergeCell ref="A165:D165"/>
    <mergeCell ref="A166:D166"/>
    <mergeCell ref="A167:D167"/>
    <mergeCell ref="A168:D168"/>
    <mergeCell ref="A158:D158"/>
    <mergeCell ref="A159:D159"/>
    <mergeCell ref="A160:D160"/>
    <mergeCell ref="A161:D161"/>
    <mergeCell ref="A162:D162"/>
    <mergeCell ref="E163:BO163"/>
    <mergeCell ref="E164:BO164"/>
    <mergeCell ref="E165:BO165"/>
    <mergeCell ref="E166:BO166"/>
    <mergeCell ref="E167:BO167"/>
    <mergeCell ref="A196:D196"/>
    <mergeCell ref="A197:D197"/>
    <mergeCell ref="A198:D198"/>
    <mergeCell ref="E181:BO181"/>
    <mergeCell ref="E182:BO182"/>
    <mergeCell ref="E183:BO183"/>
    <mergeCell ref="E196:BO196"/>
    <mergeCell ref="E197:BO197"/>
    <mergeCell ref="E198:BO198"/>
    <mergeCell ref="A175:D175"/>
    <mergeCell ref="A176:D176"/>
    <mergeCell ref="A177:D177"/>
    <mergeCell ref="A178:D178"/>
    <mergeCell ref="A179:D179"/>
    <mergeCell ref="A180:D180"/>
    <mergeCell ref="E175:BO175"/>
    <mergeCell ref="E176:BO176"/>
    <mergeCell ref="E177:BO177"/>
    <mergeCell ref="E178:BO178"/>
    <mergeCell ref="E179:BO179"/>
    <mergeCell ref="E180:BO180"/>
    <mergeCell ref="A220:D220"/>
    <mergeCell ref="A221:D221"/>
    <mergeCell ref="E217:BO217"/>
    <mergeCell ref="E218:BO218"/>
    <mergeCell ref="E219:BO219"/>
    <mergeCell ref="E220:BO220"/>
    <mergeCell ref="E221:BO221"/>
    <mergeCell ref="A211:D211"/>
    <mergeCell ref="A212:D212"/>
    <mergeCell ref="A213:D213"/>
    <mergeCell ref="A214:D214"/>
    <mergeCell ref="A215:D215"/>
    <mergeCell ref="A216:D216"/>
    <mergeCell ref="E211:BO211"/>
    <mergeCell ref="E212:BO212"/>
    <mergeCell ref="E213:BO213"/>
    <mergeCell ref="E214:BO214"/>
    <mergeCell ref="E215:BO215"/>
    <mergeCell ref="E216:BO216"/>
    <mergeCell ref="E228:BO228"/>
    <mergeCell ref="E229:BO229"/>
    <mergeCell ref="E222:BO222"/>
    <mergeCell ref="E223:BO223"/>
    <mergeCell ref="E224:BO224"/>
    <mergeCell ref="E225:BO225"/>
    <mergeCell ref="E226:BO226"/>
    <mergeCell ref="E227:BO227"/>
    <mergeCell ref="BP226:BR226"/>
    <mergeCell ref="BP227:BR227"/>
    <mergeCell ref="BP203:BR203"/>
    <mergeCell ref="BP204:BR204"/>
    <mergeCell ref="BP205:BR205"/>
    <mergeCell ref="BP206:BR206"/>
    <mergeCell ref="BP207:BR207"/>
    <mergeCell ref="BP208:BR208"/>
    <mergeCell ref="BP209:BR209"/>
    <mergeCell ref="BP210:BR210"/>
    <mergeCell ref="BP211:BR211"/>
    <mergeCell ref="BP212:BR212"/>
    <mergeCell ref="BP213:BR213"/>
    <mergeCell ref="BP214:BR214"/>
    <mergeCell ref="BP228:BR228"/>
    <mergeCell ref="BP229:BR229"/>
    <mergeCell ref="E205:BO205"/>
    <mergeCell ref="E206:BO206"/>
    <mergeCell ref="E207:BO207"/>
    <mergeCell ref="E208:BO208"/>
    <mergeCell ref="E209:BO209"/>
    <mergeCell ref="E210:BO210"/>
    <mergeCell ref="BP220:BR220"/>
    <mergeCell ref="BP221:BR221"/>
    <mergeCell ref="B236:BR236"/>
    <mergeCell ref="E168:BO168"/>
    <mergeCell ref="E169:BO169"/>
    <mergeCell ref="E170:BO170"/>
    <mergeCell ref="E171:BO171"/>
    <mergeCell ref="E172:BO172"/>
    <mergeCell ref="E173:BO173"/>
    <mergeCell ref="A230:D230"/>
    <mergeCell ref="A231:D231"/>
    <mergeCell ref="A232:D232"/>
    <mergeCell ref="E230:BO230"/>
    <mergeCell ref="E231:BO231"/>
    <mergeCell ref="E232:BO232"/>
    <mergeCell ref="A228:D228"/>
    <mergeCell ref="A229:D229"/>
    <mergeCell ref="BP174:BR174"/>
    <mergeCell ref="BP175:BR175"/>
    <mergeCell ref="BP176:BR176"/>
    <mergeCell ref="BP177:BR177"/>
    <mergeCell ref="BP178:BR178"/>
    <mergeCell ref="BP179:BR179"/>
    <mergeCell ref="BP180:BR180"/>
    <mergeCell ref="BP181:BR181"/>
    <mergeCell ref="BP182:BR182"/>
    <mergeCell ref="BP183:BR183"/>
    <mergeCell ref="BP196:BR196"/>
    <mergeCell ref="A222:D222"/>
    <mergeCell ref="A223:D223"/>
    <mergeCell ref="A224:D224"/>
    <mergeCell ref="A225:D225"/>
    <mergeCell ref="A226:D226"/>
    <mergeCell ref="A227:D227"/>
    <mergeCell ref="BP222:BR222"/>
    <mergeCell ref="AL110:AR110"/>
    <mergeCell ref="BP197:BR197"/>
    <mergeCell ref="BP198:BR198"/>
    <mergeCell ref="BP199:BR199"/>
    <mergeCell ref="BP200:BR200"/>
    <mergeCell ref="BP201:BR201"/>
    <mergeCell ref="BP202:BR202"/>
    <mergeCell ref="AP112:AR112"/>
    <mergeCell ref="AS112:AU112"/>
    <mergeCell ref="AV112:AX112"/>
    <mergeCell ref="AY112:BA112"/>
    <mergeCell ref="BB112:BD112"/>
    <mergeCell ref="BE112:BG112"/>
    <mergeCell ref="BH112:BJ112"/>
    <mergeCell ref="BK112:BM112"/>
    <mergeCell ref="BP158:BR158"/>
    <mergeCell ref="BP159:BR159"/>
    <mergeCell ref="BP160:BR160"/>
    <mergeCell ref="BP161:BR161"/>
    <mergeCell ref="BP162:BR162"/>
    <mergeCell ref="BP163:BR163"/>
    <mergeCell ref="BP164:BR164"/>
    <mergeCell ref="BP165:BR165"/>
    <mergeCell ref="BP166:BR166"/>
    <mergeCell ref="BP167:BR167"/>
    <mergeCell ref="AV141:AX141"/>
    <mergeCell ref="AY141:BA141"/>
    <mergeCell ref="BB141:BD141"/>
    <mergeCell ref="BE141:BG141"/>
    <mergeCell ref="E154:BO154"/>
    <mergeCell ref="E155:BO155"/>
    <mergeCell ref="BP216:BR216"/>
    <mergeCell ref="BP217:BR217"/>
    <mergeCell ref="BP218:BR218"/>
    <mergeCell ref="BP219:BR219"/>
    <mergeCell ref="E195:BO195"/>
    <mergeCell ref="BP195:BR195"/>
    <mergeCell ref="A139:W139"/>
    <mergeCell ref="A140:W140"/>
    <mergeCell ref="A217:D217"/>
    <mergeCell ref="A218:D218"/>
    <mergeCell ref="A219:D219"/>
    <mergeCell ref="A205:D205"/>
    <mergeCell ref="A206:D206"/>
    <mergeCell ref="A207:D207"/>
    <mergeCell ref="A208:D208"/>
    <mergeCell ref="A209:D209"/>
    <mergeCell ref="A210:D210"/>
    <mergeCell ref="A199:D199"/>
    <mergeCell ref="A200:D200"/>
    <mergeCell ref="A201:D201"/>
    <mergeCell ref="A202:D202"/>
    <mergeCell ref="A203:D203"/>
    <mergeCell ref="A204:D204"/>
    <mergeCell ref="E199:BO199"/>
    <mergeCell ref="E200:BO200"/>
    <mergeCell ref="E201:BO201"/>
    <mergeCell ref="E202:BO202"/>
    <mergeCell ref="E203:BO203"/>
    <mergeCell ref="E204:BO204"/>
    <mergeCell ref="A181:D181"/>
    <mergeCell ref="A182:D182"/>
    <mergeCell ref="A183:D183"/>
    <mergeCell ref="BP230:BR230"/>
    <mergeCell ref="BP231:BR231"/>
    <mergeCell ref="BP232:BR232"/>
    <mergeCell ref="A109:B113"/>
    <mergeCell ref="C109:R113"/>
    <mergeCell ref="T109:U113"/>
    <mergeCell ref="V109:W113"/>
    <mergeCell ref="X109:Y113"/>
    <mergeCell ref="Z109:AA113"/>
    <mergeCell ref="AB109:AK109"/>
    <mergeCell ref="AL109:BP109"/>
    <mergeCell ref="BN112:BP112"/>
    <mergeCell ref="BQ109:BQ113"/>
    <mergeCell ref="BR109:BR113"/>
    <mergeCell ref="AB185:AC185"/>
    <mergeCell ref="A187:T187"/>
    <mergeCell ref="AG187:AM187"/>
    <mergeCell ref="AB188:AC188"/>
    <mergeCell ref="AD188:AE188"/>
    <mergeCell ref="AB191:AC191"/>
    <mergeCell ref="AD191:AE191"/>
    <mergeCell ref="A195:D195"/>
    <mergeCell ref="BP223:BR223"/>
    <mergeCell ref="BP224:BR224"/>
    <mergeCell ref="BP225:BR225"/>
    <mergeCell ref="BP168:BR168"/>
    <mergeCell ref="BP169:BR169"/>
    <mergeCell ref="BP170:BR170"/>
    <mergeCell ref="BP171:BR171"/>
    <mergeCell ref="BP172:BR172"/>
    <mergeCell ref="BP173:BR173"/>
    <mergeCell ref="BP215:BR215"/>
    <mergeCell ref="AS110:AX110"/>
    <mergeCell ref="AY110:BD110"/>
    <mergeCell ref="BE110:BJ110"/>
    <mergeCell ref="BK110:BP110"/>
    <mergeCell ref="AD111:AE113"/>
    <mergeCell ref="AF111:AG113"/>
    <mergeCell ref="AH111:AI113"/>
    <mergeCell ref="AJ111:AK113"/>
    <mergeCell ref="AL111:AL112"/>
    <mergeCell ref="AM111:AO111"/>
    <mergeCell ref="AP111:AR111"/>
    <mergeCell ref="AS111:AU111"/>
    <mergeCell ref="AV111:AX111"/>
    <mergeCell ref="AY111:BA111"/>
    <mergeCell ref="BB111:BD111"/>
    <mergeCell ref="BE111:BG111"/>
    <mergeCell ref="BH111:BJ111"/>
    <mergeCell ref="BK111:BM111"/>
    <mergeCell ref="BN111:BP111"/>
    <mergeCell ref="AM112:AO112"/>
    <mergeCell ref="V107:W107"/>
    <mergeCell ref="X107:Y107"/>
    <mergeCell ref="Z107:AA107"/>
    <mergeCell ref="AB107:AC107"/>
    <mergeCell ref="AD107:AE107"/>
    <mergeCell ref="AF107:AG107"/>
    <mergeCell ref="AH107:AI107"/>
    <mergeCell ref="AJ107:AK107"/>
    <mergeCell ref="A105:B105"/>
    <mergeCell ref="C105:R105"/>
    <mergeCell ref="T105:U105"/>
    <mergeCell ref="V105:W105"/>
    <mergeCell ref="X105:Y105"/>
    <mergeCell ref="Z105:AA105"/>
    <mergeCell ref="AB105:AC105"/>
    <mergeCell ref="V106:W106"/>
    <mergeCell ref="X106:Y106"/>
    <mergeCell ref="Z106:AA106"/>
    <mergeCell ref="AB106:AC106"/>
    <mergeCell ref="AD106:AE106"/>
    <mergeCell ref="AF106:AG106"/>
    <mergeCell ref="AH106:AI106"/>
    <mergeCell ref="AH105:AI105"/>
    <mergeCell ref="AJ105:AK105"/>
    <mergeCell ref="AJ34:AK34"/>
    <mergeCell ref="AH34:AI34"/>
    <mergeCell ref="AF34:AG34"/>
    <mergeCell ref="AD34:AE34"/>
    <mergeCell ref="AB34:AC34"/>
    <mergeCell ref="Z34:AA34"/>
    <mergeCell ref="X34:Y34"/>
    <mergeCell ref="V34:W34"/>
    <mergeCell ref="T34:U34"/>
    <mergeCell ref="C34:R34"/>
    <mergeCell ref="A34:B34"/>
    <mergeCell ref="S28:S32"/>
    <mergeCell ref="D4:I4"/>
    <mergeCell ref="J4:O4"/>
    <mergeCell ref="A104:B104"/>
    <mergeCell ref="C104:R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J104:AK104"/>
    <mergeCell ref="AH59:AI59"/>
    <mergeCell ref="AJ59:AK59"/>
    <mergeCell ref="A76:B76"/>
    <mergeCell ref="C76:R76"/>
    <mergeCell ref="T76:U76"/>
    <mergeCell ref="V76:W76"/>
    <mergeCell ref="AH76:AI76"/>
  </mergeCells>
  <pageMargins left="0.28000000000000003" right="0.15748031496062992" top="0.43" bottom="0.4" header="0.31496062992125984" footer="0.37"/>
  <pageSetup paperSize="8" scale="35" fitToHeight="0" orientation="portrait" r:id="rId1"/>
  <rowBreaks count="1" manualBreakCount="1">
    <brk id="10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Сахонь Елизавета Сергеевна</cp:lastModifiedBy>
  <cp:lastPrinted>2024-04-25T08:37:22Z</cp:lastPrinted>
  <dcterms:created xsi:type="dcterms:W3CDTF">2023-03-09T06:31:27Z</dcterms:created>
  <dcterms:modified xsi:type="dcterms:W3CDTF">2024-07-04T14:07:21Z</dcterms:modified>
</cp:coreProperties>
</file>