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5D9DD9E8-9D8F-48FE-9131-88DA3CFEA997}" xr6:coauthVersionLast="47" xr6:coauthVersionMax="47" xr10:uidLastSave="{00000000-0000-0000-0000-000000000000}"/>
  <bookViews>
    <workbookView xWindow="0" yWindow="39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Лист1!$A$37:$BV$120</definedName>
    <definedName name="_xlnm.Print_Area" localSheetId="0">Лист1!$A$1:$BU$185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2" i="1" l="1"/>
  <c r="AI52" i="1"/>
  <c r="AQ63" i="1" l="1"/>
  <c r="AO63" i="1"/>
  <c r="AM63" i="1"/>
  <c r="AK63" i="1"/>
  <c r="AI67" i="1"/>
  <c r="AI66" i="1"/>
  <c r="AI91" i="1"/>
  <c r="AI89" i="1"/>
  <c r="AI84" i="1"/>
  <c r="AI80" i="1"/>
  <c r="AI74" i="1"/>
  <c r="AI72" i="1"/>
  <c r="AI62" i="1"/>
  <c r="AI61" i="1"/>
  <c r="AW120" i="1"/>
  <c r="AT120" i="1" l="1"/>
  <c r="AX127" i="1" l="1"/>
  <c r="AA127" i="1"/>
  <c r="AX125" i="1"/>
  <c r="AA125" i="1"/>
  <c r="BP26" i="1" l="1"/>
  <c r="BN26" i="1"/>
  <c r="BL26" i="1"/>
  <c r="BJ26" i="1"/>
  <c r="BG26" i="1"/>
  <c r="BR25" i="1"/>
  <c r="BR24" i="1"/>
  <c r="BR23" i="1"/>
  <c r="BR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R26" i="1" l="1"/>
  <c r="BO120" i="1"/>
  <c r="BL120" i="1"/>
  <c r="BI120" i="1"/>
  <c r="BF120" i="1"/>
  <c r="BC120" i="1"/>
  <c r="AZ120" i="1"/>
  <c r="BO119" i="1"/>
  <c r="BL119" i="1"/>
  <c r="BI119" i="1"/>
  <c r="BF119" i="1"/>
  <c r="BC119" i="1"/>
  <c r="AZ119" i="1"/>
  <c r="AW119" i="1"/>
  <c r="AT119" i="1"/>
  <c r="AC119" i="1" l="1"/>
  <c r="AC120" i="1"/>
  <c r="BV40" i="1"/>
  <c r="BV41" i="1"/>
  <c r="BV42" i="1"/>
  <c r="BV43" i="1"/>
  <c r="BV44" i="1"/>
  <c r="BV45" i="1"/>
  <c r="BV46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101" i="1"/>
  <c r="BV102" i="1"/>
  <c r="BV103" i="1"/>
  <c r="BV104" i="1"/>
  <c r="BV105" i="1"/>
  <c r="BV106" i="1"/>
  <c r="BV107" i="1"/>
  <c r="BV108" i="1"/>
  <c r="BV109" i="1"/>
  <c r="BV111" i="1"/>
  <c r="BV110" i="1"/>
  <c r="BV112" i="1"/>
  <c r="BV113" i="1"/>
  <c r="BV117" i="1"/>
  <c r="BV118" i="1"/>
  <c r="BV119" i="1"/>
  <c r="BV120" i="1"/>
  <c r="BV121" i="1"/>
  <c r="BV39" i="1"/>
  <c r="W102" i="1"/>
  <c r="W69" i="1"/>
  <c r="W78" i="1"/>
  <c r="W80" i="1"/>
  <c r="W62" i="1"/>
  <c r="W42" i="1"/>
  <c r="W45" i="1"/>
  <c r="W51" i="1"/>
  <c r="W55" i="1"/>
  <c r="W59" i="1"/>
  <c r="BR66" i="1" l="1"/>
  <c r="BR67" i="1"/>
  <c r="BR69" i="1"/>
  <c r="BR70" i="1"/>
  <c r="BR71" i="1"/>
  <c r="BR72" i="1"/>
  <c r="BR74" i="1"/>
  <c r="BR75" i="1"/>
  <c r="BR76" i="1"/>
  <c r="BR78" i="1"/>
  <c r="BR79" i="1"/>
  <c r="BR80" i="1"/>
  <c r="BR81" i="1"/>
  <c r="BR82" i="1"/>
  <c r="BR84" i="1"/>
  <c r="BR85" i="1"/>
  <c r="BR86" i="1"/>
  <c r="BR87" i="1"/>
  <c r="BR88" i="1"/>
  <c r="BR89" i="1"/>
  <c r="BR91" i="1"/>
  <c r="BR92" i="1"/>
  <c r="BR93" i="1"/>
  <c r="BR94" i="1"/>
  <c r="BR102" i="1"/>
  <c r="BR103" i="1"/>
  <c r="BR104" i="1"/>
  <c r="BR65" i="1"/>
  <c r="BR40" i="1" l="1"/>
  <c r="BR41" i="1"/>
  <c r="BR42" i="1"/>
  <c r="BR44" i="1"/>
  <c r="BR45" i="1"/>
  <c r="BR46" i="1"/>
  <c r="BR48" i="1"/>
  <c r="BR50" i="1"/>
  <c r="BR51" i="1"/>
  <c r="BR52" i="1"/>
  <c r="BR54" i="1"/>
  <c r="BR55" i="1"/>
  <c r="BR56" i="1"/>
  <c r="BR58" i="1"/>
  <c r="BR59" i="1"/>
  <c r="BR61" i="1"/>
  <c r="BR62" i="1"/>
  <c r="BR63" i="1"/>
  <c r="AT63" i="1"/>
  <c r="AU63" i="1"/>
  <c r="AV63" i="1"/>
  <c r="AW63" i="1"/>
  <c r="AW117" i="1" s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AS63" i="1"/>
  <c r="AE63" i="1"/>
  <c r="AC63" i="1"/>
  <c r="W63" i="1"/>
  <c r="X63" i="1"/>
  <c r="U63" i="1"/>
  <c r="BV63" i="1" l="1"/>
  <c r="BF117" i="1"/>
  <c r="BF118" i="1"/>
  <c r="AT118" i="1"/>
  <c r="AT117" i="1"/>
  <c r="AW118" i="1"/>
  <c r="AZ118" i="1"/>
  <c r="AZ117" i="1"/>
  <c r="BO118" i="1"/>
  <c r="BO117" i="1"/>
  <c r="BL118" i="1"/>
  <c r="BL117" i="1"/>
  <c r="BI117" i="1"/>
  <c r="BI118" i="1"/>
  <c r="BC117" i="1"/>
  <c r="BC118" i="1"/>
  <c r="AE37" i="1"/>
  <c r="AE115" i="1" s="1"/>
  <c r="AK37" i="1"/>
  <c r="AK115" i="1" s="1"/>
  <c r="AM37" i="1"/>
  <c r="AM115" i="1" s="1"/>
  <c r="AO37" i="1"/>
  <c r="AO115" i="1" s="1"/>
  <c r="AQ37" i="1"/>
  <c r="AQ115" i="1" s="1"/>
  <c r="W37" i="1"/>
  <c r="W115" i="1" s="1"/>
  <c r="X37" i="1"/>
  <c r="X115" i="1" s="1"/>
  <c r="U37" i="1"/>
  <c r="U115" i="1" s="1"/>
  <c r="AT37" i="1"/>
  <c r="AT115" i="1" s="1"/>
  <c r="AU37" i="1"/>
  <c r="AV37" i="1"/>
  <c r="AV115" i="1" s="1"/>
  <c r="AW37" i="1"/>
  <c r="AW115" i="1" s="1"/>
  <c r="AX37" i="1"/>
  <c r="AY37" i="1"/>
  <c r="AY115" i="1" s="1"/>
  <c r="AZ37" i="1"/>
  <c r="AZ115" i="1" s="1"/>
  <c r="BA37" i="1"/>
  <c r="BA115" i="1" s="1"/>
  <c r="BA116" i="1" s="1"/>
  <c r="BB37" i="1"/>
  <c r="BB115" i="1" s="1"/>
  <c r="BC37" i="1"/>
  <c r="BC115" i="1" s="1"/>
  <c r="BD37" i="1"/>
  <c r="BD115" i="1" s="1"/>
  <c r="BD116" i="1" s="1"/>
  <c r="BE37" i="1"/>
  <c r="BE115" i="1" s="1"/>
  <c r="BF37" i="1"/>
  <c r="BF115" i="1" s="1"/>
  <c r="BG37" i="1"/>
  <c r="BG115" i="1" s="1"/>
  <c r="BG116" i="1" s="1"/>
  <c r="BH37" i="1"/>
  <c r="BH115" i="1" s="1"/>
  <c r="BI37" i="1"/>
  <c r="BI115" i="1" s="1"/>
  <c r="BJ37" i="1"/>
  <c r="BJ115" i="1" s="1"/>
  <c r="BJ116" i="1" s="1"/>
  <c r="BK37" i="1"/>
  <c r="BK115" i="1" s="1"/>
  <c r="BL37" i="1"/>
  <c r="BL115" i="1" s="1"/>
  <c r="BM37" i="1"/>
  <c r="BM115" i="1" s="1"/>
  <c r="BM116" i="1" s="1"/>
  <c r="BN37" i="1"/>
  <c r="BN115" i="1" s="1"/>
  <c r="BO37" i="1"/>
  <c r="BO115" i="1" s="1"/>
  <c r="BP37" i="1"/>
  <c r="BP115" i="1" s="1"/>
  <c r="BP116" i="1" s="1"/>
  <c r="BQ37" i="1"/>
  <c r="BQ115" i="1" s="1"/>
  <c r="AS37" i="1"/>
  <c r="AS115" i="1" s="1"/>
  <c r="AK116" i="1" l="1"/>
  <c r="AU115" i="1"/>
  <c r="AU116" i="1" s="1"/>
  <c r="AX115" i="1"/>
  <c r="AX116" i="1" s="1"/>
  <c r="AC118" i="1"/>
  <c r="AC117" i="1"/>
  <c r="AG116" i="1"/>
  <c r="AE116" i="1" s="1"/>
  <c r="BV116" i="1" s="1"/>
  <c r="AI116" i="1"/>
  <c r="BV115" i="1"/>
  <c r="AI118" i="1"/>
  <c r="AI117" i="1"/>
  <c r="AI69" i="1"/>
  <c r="AI70" i="1"/>
  <c r="AI71" i="1"/>
  <c r="AI75" i="1"/>
  <c r="AI76" i="1"/>
  <c r="AI78" i="1"/>
  <c r="AI85" i="1"/>
  <c r="AI86" i="1"/>
  <c r="AI87" i="1"/>
  <c r="AI88" i="1"/>
  <c r="AI92" i="1"/>
  <c r="AI93" i="1"/>
  <c r="AI102" i="1"/>
  <c r="AI103" i="1"/>
  <c r="AI65" i="1"/>
  <c r="AI40" i="1"/>
  <c r="AI41" i="1"/>
  <c r="AI42" i="1"/>
  <c r="AI44" i="1"/>
  <c r="AI45" i="1"/>
  <c r="AI46" i="1"/>
  <c r="AI48" i="1"/>
  <c r="AI50" i="1"/>
  <c r="AI51" i="1"/>
  <c r="AI54" i="1"/>
  <c r="AI55" i="1"/>
  <c r="AI58" i="1"/>
  <c r="AI59" i="1"/>
  <c r="AG66" i="1"/>
  <c r="AG67" i="1"/>
  <c r="AG69" i="1"/>
  <c r="AG70" i="1"/>
  <c r="AG71" i="1"/>
  <c r="AG72" i="1"/>
  <c r="AG74" i="1"/>
  <c r="AG75" i="1"/>
  <c r="AG76" i="1"/>
  <c r="AG78" i="1"/>
  <c r="AG79" i="1"/>
  <c r="AG80" i="1"/>
  <c r="AG81" i="1"/>
  <c r="AG82" i="1"/>
  <c r="AG84" i="1"/>
  <c r="AG85" i="1"/>
  <c r="AG86" i="1"/>
  <c r="AG87" i="1"/>
  <c r="AG88" i="1"/>
  <c r="AG89" i="1"/>
  <c r="AG91" i="1"/>
  <c r="AG92" i="1"/>
  <c r="AG93" i="1"/>
  <c r="AG94" i="1"/>
  <c r="AG102" i="1"/>
  <c r="AG103" i="1"/>
  <c r="AG104" i="1"/>
  <c r="AG65" i="1"/>
  <c r="AG42" i="1"/>
  <c r="AG44" i="1"/>
  <c r="AG45" i="1"/>
  <c r="AG46" i="1"/>
  <c r="AG48" i="1"/>
  <c r="AG50" i="1"/>
  <c r="AG51" i="1"/>
  <c r="AG52" i="1"/>
  <c r="AG54" i="1"/>
  <c r="AG55" i="1"/>
  <c r="AG56" i="1"/>
  <c r="AG58" i="1"/>
  <c r="AG59" i="1"/>
  <c r="AG61" i="1"/>
  <c r="AG62" i="1"/>
  <c r="AI120" i="1" l="1"/>
  <c r="AI63" i="1"/>
  <c r="AG63" i="1"/>
  <c r="AC41" i="1"/>
  <c r="AG41" i="1" s="1"/>
  <c r="AC40" i="1"/>
  <c r="AG40" i="1" s="1"/>
  <c r="BR39" i="1"/>
  <c r="BR37" i="1" s="1"/>
  <c r="BR115" i="1" s="1"/>
  <c r="BR116" i="1" s="1"/>
  <c r="AI39" i="1"/>
  <c r="AI37" i="1" s="1"/>
  <c r="AC39" i="1"/>
  <c r="AG39" i="1" s="1"/>
  <c r="AI115" i="1" l="1"/>
  <c r="AC37" i="1"/>
  <c r="AC115" i="1" s="1"/>
  <c r="AG37" i="1"/>
  <c r="AG115" i="1" s="1"/>
  <c r="AC116" i="1" s="1"/>
</calcChain>
</file>

<file path=xl/sharedStrings.xml><?xml version="1.0" encoding="utf-8"?>
<sst xmlns="http://schemas.openxmlformats.org/spreadsheetml/2006/main" count="674" uniqueCount="415">
  <si>
    <t>II. Сводные данные по бюджету времени (в неделях)</t>
  </si>
  <si>
    <t>КУРСЫ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</si>
  <si>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</si>
  <si>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</si>
  <si>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</si>
  <si>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</si>
  <si>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</si>
  <si>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</si>
  <si>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</si>
  <si>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</si>
  <si>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</si>
  <si>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</si>
  <si>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</si>
  <si>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</si>
  <si>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</si>
  <si>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</si>
  <si>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</si>
  <si>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</si>
  <si>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</si>
  <si>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</si>
  <si>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II</t>
  </si>
  <si>
    <t>III</t>
  </si>
  <si>
    <t>IV</t>
  </si>
  <si>
    <t>Х</t>
  </si>
  <si>
    <t>/</t>
  </si>
  <si>
    <t>//</t>
  </si>
  <si>
    <t>Обозначения:</t>
  </si>
  <si>
    <t>−</t>
  </si>
  <si>
    <t>теоретическое обучение</t>
  </si>
  <si>
    <t>О</t>
  </si>
  <si>
    <t>учебная практика</t>
  </si>
  <si>
    <t>дипломное проектирование</t>
  </si>
  <si>
    <t>лабораторно-экзаменационная (установочная) сессия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</si>
  <si>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</si>
  <si>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</si>
  <si>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</si>
  <si>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</si>
  <si>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</si>
  <si>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</si>
  <si>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</si>
  <si>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</si>
  <si>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</si>
  <si>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</si>
  <si>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</si>
  <si>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</si>
  <si>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</si>
  <si>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Всего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</si>
  <si>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</si>
  <si>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</si>
  <si>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</si>
  <si>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</si>
  <si>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</si>
  <si>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</si>
  <si>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</si>
  <si>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</si>
  <si>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</si>
  <si>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</si>
  <si>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</si>
  <si>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</si>
  <si>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</si>
  <si>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</si>
  <si>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</si>
  <si>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</si>
  <si>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</si>
  <si>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</si>
  <si>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</si>
  <si>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</si>
  <si>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</si>
  <si>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1.1</t>
  </si>
  <si>
    <t>Социально-гуманитарный модуль 1</t>
  </si>
  <si>
    <t>1.1.1</t>
  </si>
  <si>
    <t>История белорусской государственности</t>
  </si>
  <si>
    <t>УК-7</t>
  </si>
  <si>
    <t>1.1.2</t>
  </si>
  <si>
    <t>Современная политэкономия</t>
  </si>
  <si>
    <t>УК-9</t>
  </si>
  <si>
    <t>1.1.3</t>
  </si>
  <si>
    <t>Философия</t>
  </si>
  <si>
    <t>УК-8</t>
  </si>
  <si>
    <t>1.2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</si>
  <si>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</si>
  <si>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</si>
  <si>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</si>
  <si>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</si>
  <si>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</si>
  <si>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</si>
  <si>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</si>
  <si>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</si>
  <si>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</si>
  <si>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1.5</t>
  </si>
  <si>
    <t>1.5.1</t>
  </si>
  <si>
    <t>1.5.2</t>
  </si>
  <si>
    <t>1.5.3</t>
  </si>
  <si>
    <t>1.6</t>
  </si>
  <si>
    <t>1.6.1</t>
  </si>
  <si>
    <t>1.6.2</t>
  </si>
  <si>
    <t>1.7</t>
  </si>
  <si>
    <t>1.7.1</t>
  </si>
  <si>
    <t>1.7.2</t>
  </si>
  <si>
    <t>2</t>
  </si>
  <si>
    <t>2.1</t>
  </si>
  <si>
    <t>2.1.1</t>
  </si>
  <si>
    <t>2.1.2</t>
  </si>
  <si>
    <t>2.1.3</t>
  </si>
  <si>
    <t>2.2</t>
  </si>
  <si>
    <t>2.2.1</t>
  </si>
  <si>
    <t>2.2.2</t>
  </si>
  <si>
    <t>2.2.3</t>
  </si>
  <si>
    <t>2.2.4</t>
  </si>
  <si>
    <t>2.3</t>
  </si>
  <si>
    <t>2.3.1</t>
  </si>
  <si>
    <t>2.3.2</t>
  </si>
  <si>
    <t>2.3.3</t>
  </si>
  <si>
    <t>2.4</t>
  </si>
  <si>
    <t>2.4.1</t>
  </si>
  <si>
    <t>2.4.2</t>
  </si>
  <si>
    <t>2.4.3</t>
  </si>
  <si>
    <t>2.4.4</t>
  </si>
  <si>
    <t>2.5</t>
  </si>
  <si>
    <t>2.6</t>
  </si>
  <si>
    <t>2.6.1</t>
  </si>
  <si>
    <t>2.6.2</t>
  </si>
  <si>
    <t>2.6.3</t>
  </si>
  <si>
    <t>2.6.4</t>
  </si>
  <si>
    <t>2.6.5</t>
  </si>
  <si>
    <t>2.6.6</t>
  </si>
  <si>
    <t>2.7</t>
  </si>
  <si>
    <t>2.7.1</t>
  </si>
  <si>
    <t>2.7.2</t>
  </si>
  <si>
    <t>2.7.3</t>
  </si>
  <si>
    <t>2.7.4</t>
  </si>
  <si>
    <t>2.8</t>
  </si>
  <si>
    <t>2.8.1</t>
  </si>
  <si>
    <t>2.8.2</t>
  </si>
  <si>
    <t>2.8.3</t>
  </si>
  <si>
    <t>2.9</t>
  </si>
  <si>
    <t>2.9.1</t>
  </si>
  <si>
    <t>2.9.2</t>
  </si>
  <si>
    <t>2.10</t>
  </si>
  <si>
    <t>2.10.1</t>
  </si>
  <si>
    <t>2.10.2</t>
  </si>
  <si>
    <t>2.10.3</t>
  </si>
  <si>
    <t>2.10.4</t>
  </si>
  <si>
    <t>2.10.5</t>
  </si>
  <si>
    <t>Модуль "Общепрофессиональный"</t>
  </si>
  <si>
    <t>Модуль "Химия-1"</t>
  </si>
  <si>
    <t>Модуль "Химическая инженерия-1"</t>
  </si>
  <si>
    <t>Модуль "Безопасность жизнедеятельности"</t>
  </si>
  <si>
    <t>Модуль "Электроника и автоматика"</t>
  </si>
  <si>
    <t>Социально-гуманитарный модуль 2</t>
  </si>
  <si>
    <t>Модуль "Химия-2"</t>
  </si>
  <si>
    <t>Модуль "Химическая инженерия-2"</t>
  </si>
  <si>
    <t>Модуль "Механика, оборудование и проектирование"</t>
  </si>
  <si>
    <t>Учебно-исследовательская работа студентов</t>
  </si>
  <si>
    <t>Модуль "Основные технологии неорганических веществ"</t>
  </si>
  <si>
    <t>Модуль "Технология минеральных удобрений"</t>
  </si>
  <si>
    <t>Модуль "Экономика и организация производства"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</si>
  <si>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</si>
  <si>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</si>
  <si>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</si>
  <si>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</si>
  <si>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</si>
  <si>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Высшая математика</t>
  </si>
  <si>
    <t>Физика</t>
  </si>
  <si>
    <t>Курсовой проект по учебной дисциплине "Процессы и аппараты химической технологии"</t>
  </si>
  <si>
    <t>Личностно-профессиональное развитие специалиста</t>
  </si>
  <si>
    <t>Политология</t>
  </si>
  <si>
    <t>Основы права / Культурология</t>
  </si>
  <si>
    <t>Поверхностные явления и дисперсные системы</t>
  </si>
  <si>
    <t>Промышленная экология</t>
  </si>
  <si>
    <t>Моделирование и оптимизация химико-технологических процессов в отрасли</t>
  </si>
  <si>
    <t>Курсовой проект по учебной дисциплине "Прикладная механика"</t>
  </si>
  <si>
    <t>Курсовой проект по учебной дисциплине "Оборудование и проектирование предприятий отрасли"</t>
  </si>
  <si>
    <t>Теоретические основы технологии неоранических веществ</t>
  </si>
  <si>
    <t>Технология обогащения полезных ископаемых</t>
  </si>
  <si>
    <t>Технология серной кислоты</t>
  </si>
  <si>
    <t>Технология катализаторов и адсорбентов</t>
  </si>
  <si>
    <t>Технология промышленной водоподготовки</t>
  </si>
  <si>
    <t>Технология содовых продуктов</t>
  </si>
  <si>
    <t>Технология связанного азота и азотных удобрений</t>
  </si>
  <si>
    <t>Технология калийных удобрений</t>
  </si>
  <si>
    <t>Технология комплексных и фосфорных удобрений</t>
  </si>
  <si>
    <t>Курсовой проект по учебной дисциплине модуля по выбору студента</t>
  </si>
  <si>
    <t>Курсовая работа по учебной дисциплине "Организация производства и управление предприятием"</t>
  </si>
  <si>
    <t>Коррупция и ее общественная опасность</t>
  </si>
  <si>
    <t>Великая Отечественная война советского народа (в контексте Второй мировой войны)</t>
  </si>
  <si>
    <t>Основы управления интеллектуальной собственностью</t>
  </si>
  <si>
    <t>Маркетинг с основами логистики</t>
  </si>
  <si>
    <t>Обзорные лекции по специальности</t>
  </si>
  <si>
    <t>/10</t>
  </si>
  <si>
    <t>/4</t>
  </si>
  <si>
    <t>/72</t>
  </si>
  <si>
    <t>/5</t>
  </si>
  <si>
    <t>/36</t>
  </si>
  <si>
    <t>/1</t>
  </si>
  <si>
    <t>/6</t>
  </si>
  <si>
    <t>/16</t>
  </si>
  <si>
    <t>/8</t>
  </si>
  <si>
    <t>/2</t>
  </si>
  <si>
    <t>Системы автоматического проектирования в отрасли / Типовые процессы в технологии неорганических веществ</t>
  </si>
  <si>
    <t>Семестр</t>
  </si>
  <si>
    <t>Недель</t>
  </si>
  <si>
    <t>Преддипломная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</si>
  <si>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</si>
  <si>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</si>
  <si>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</si>
  <si>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</si>
  <si>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1.5.3, 2.4.2, 2.4.4, 2.7.4, 2.8.3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</si>
  <si>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</si>
  <si>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</si>
  <si>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УК-3</t>
  </si>
  <si>
    <t>Осуществлять коммуникации на иностранном языке для решения задач межличностного и межкультурного взаимодействия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</si>
  <si>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</si>
  <si>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</si>
  <si>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1.2, 2.1.1</t>
  </si>
  <si>
    <t>УК-5</t>
  </si>
  <si>
    <t>Быть способным к саморазвитию и совершенствованию в профессиональной деятельности</t>
  </si>
  <si>
    <t>УК-6</t>
  </si>
  <si>
    <t>Проявлять инициативу и адаптироваться к изменениям в профессиональной деятельности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</si>
  <si>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</si>
  <si>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</si>
  <si>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</si>
  <si>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>УК-10</t>
  </si>
  <si>
    <t>Использовать основные понятия и термины специальной лексики белорусского языка в профессиональной деятельности</t>
  </si>
  <si>
    <t>УК-12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</si>
  <si>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</si>
  <si>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УК-13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</si>
  <si>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</si>
  <si>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УК-14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</si>
  <si>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</si>
  <si>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УК-15</t>
  </si>
  <si>
    <t>Обладать способностью анализировать процессы и явления национальной и мировой культуры, устанавливать межличностное взаимодействие с учетом социально-культурных особенностей, этнических и конфессиональных различий</t>
  </si>
  <si>
    <t>БПК-1</t>
  </si>
  <si>
    <t>Применять методы линейной алгебры, аналитической геометрии, математического анализа для решения задач теоретической и практической направленности</t>
  </si>
  <si>
    <t>БПК-2</t>
  </si>
  <si>
    <t>Осуществлять поиск, хранение, обработку и анализ информации из различных источников и баз данных, представлять ее в требуемом формате с использованием информационных, компьютерных и сетевых технологий</t>
  </si>
  <si>
    <t>БПК-3</t>
  </si>
  <si>
    <t>Разрабатывать и выполнять графические изображения для проектно-сметной и другой документации с учетом требований Единой системы конструкторской документации</t>
  </si>
  <si>
    <t>БПК-4</t>
  </si>
  <si>
    <t>Владеть основными понятиями и законами физики, принципами экспериментального и теоретического изучения физических явлений и процессов</t>
  </si>
  <si>
    <t>БПК-5</t>
  </si>
  <si>
    <t>Владеть основными фундаментальными законами и понятиями химии, классификацией, номенклатурой, химическими свойствами и методами получения неорганических соединений, использовать теоретические концепции для решения расчетных задач</t>
  </si>
  <si>
    <t>1.4.1, 1.4.2</t>
  </si>
  <si>
    <t>БПК-6</t>
  </si>
  <si>
    <t>Применять основы методологии теории строения, принципы получения, превращения и исследования основных классов органических соединений</t>
  </si>
  <si>
    <t>БПК-7</t>
  </si>
  <si>
    <t>Применять знания о структуре химического производства, технологических расчетов для анализа показателей и эффективности химико-технологических процессов</t>
  </si>
  <si>
    <t>БПК-8</t>
  </si>
  <si>
    <t>Рассчитывать типовые процессы и аппараты химических производств</t>
  </si>
  <si>
    <t>1.5.2, 1.5.3</t>
  </si>
  <si>
    <t>БПК-9</t>
  </si>
  <si>
    <t>Применять основные методы защиты населения от влияния негативных факторов антропогенного, техногенного и естественного происхождения, принципы рационального природопользования и энергосбережения, обеспечивать здоровые и безопасные условия труда</t>
  </si>
  <si>
    <t>БПК-10</t>
  </si>
  <si>
    <t>Разрабатывать и реализовывать мероприятия по предупреждению производственного травматизма и профессиональных заболеваний</t>
  </si>
  <si>
    <t>Проректор по учебной работе</t>
  </si>
  <si>
    <t>А.А.Сакович</t>
  </si>
  <si>
    <t>Заведующий кафедрой технологии неорганических веществ</t>
  </si>
  <si>
    <t>А.Н.Гаврилюк</t>
  </si>
  <si>
    <t>и общей химической технологии</t>
  </si>
  <si>
    <t>БПК-11</t>
  </si>
  <si>
    <t>Использовать электротехническую символику и терминологию, основные электротехнические законы, понятия, устройства и методы расчета линейных электрических цепей постоянного и переменного тока в технологическом оборудовании</t>
  </si>
  <si>
    <t>БПК-12</t>
  </si>
  <si>
    <t>Использовать в профессиональной деятельности средства автоматизации управления химико-технологическими процессами производства неорганических веществ, материалов и изделий</t>
  </si>
  <si>
    <t>СК-1</t>
  </si>
  <si>
    <t>Владеть основными понятиями и законами физической и коллоидной химии, закономерностями протекания химических реакций и способами их регулирования, физико-химическими свойствами дисперсных и коллоидных систем, методами физико-химического описания химических систем и процессов</t>
  </si>
  <si>
    <t>2.2.1, 2.2.2</t>
  </si>
  <si>
    <t>СК-2</t>
  </si>
  <si>
    <t>Применять теоретические основы химических и физико-химических методов анализа и аналитические методики для количественного определения веществ</t>
  </si>
  <si>
    <t>2.2.3, 2.2.4</t>
  </si>
  <si>
    <t>СК-3</t>
  </si>
  <si>
    <t>Анализировать основные теоретические положения построения систем автоматического проектирования и их практического использования в оборудовании и процессах предприятий химической промышленности</t>
  </si>
  <si>
    <t>СК-4</t>
  </si>
  <si>
    <t>Разбираться в физико-химических особенностях типовых процессов в технологии неорганических веществ, владеть методами управления ими</t>
  </si>
  <si>
    <t>СК-5</t>
  </si>
  <si>
    <t xml:space="preserve">Использовать математические описания основных технологических процессов на основе программных продуктов, имитационное моделирование сложных стохастических процессов для решения задач по оптимизации технологических процессов </t>
  </si>
  <si>
    <t>СК-6</t>
  </si>
  <si>
    <t xml:space="preserve">Применять методы расчетов деталей машин, технических конструкций и их элементов на прочность, устойчивость, жесткость, разрабатывать и анализировать кинематические и динамические схемы механизмов </t>
  </si>
  <si>
    <t>2.4.1, 2.4.2</t>
  </si>
  <si>
    <t>СК-7</t>
  </si>
  <si>
    <t>Использовать приемы проектирования, конструирования, выбора и расчета технологического оборудования для выполнения компоновок технологического оборудования и планов промышленных объектов</t>
  </si>
  <si>
    <t>2.4.3, 2.4.4</t>
  </si>
  <si>
    <t>СК-8</t>
  </si>
  <si>
    <t>Владеть методами и техникой экспериментального исследования процессов получения неорганических веществ, материалов и изделий</t>
  </si>
  <si>
    <t>СК-9</t>
  </si>
  <si>
    <t>Обладать способностью применять базовые научно-теоретические знания для обоснования технологических режимов химических процессов в технологии неорганических веществ</t>
  </si>
  <si>
    <t>СК-10</t>
  </si>
  <si>
    <t>Разрабатывать технологические схемы обогащения полезных ископаемых с использованием инновационных методов, прогрессивных энергоэффективных и ресурсосберегающих технологий</t>
  </si>
  <si>
    <t>СК-11</t>
  </si>
  <si>
    <t>Разрабатывать технологические схемы новых процессов производства серной кислоты, рассчитывать и обосновывать технические параметры химических и теплотехнических процессов, владеть методами оценки технического уровня применяемых технологических решений</t>
  </si>
  <si>
    <t>СК-12</t>
  </si>
  <si>
    <t>Ориентироваться в физико-химических основах процессов адсорбции и катализа, иметь возможность обосновать способы получения катализаторов, адсорбентов с заданной структурой и свойствами</t>
  </si>
  <si>
    <t>СК-13</t>
  </si>
  <si>
    <t xml:space="preserve">Располагать знаниями о требованиях к качеству воды, источникам водоснабжения и стокам, теоретических основах методов предварительной и глубокой очистки воды; применять знания при выборе метода водоподготовки и рассчитывании основных параметров аппаратов обработки воды </t>
  </si>
  <si>
    <t>СК-14</t>
  </si>
  <si>
    <t>Разбираться в физико-химических основах, технологических схемах, устройстве и принципах работы основного оборудования для получения содовых продуктов, быть способным выполнять технологические расчеты</t>
  </si>
  <si>
    <t>СК-15</t>
  </si>
  <si>
    <t>Разбираться в физико-химических основах, современных технологиях производств аммиака, азотной кислоты, азотных, калийных, фосфорных и комплексных удобрений, владеть приемами выбора и обоснования технологического режима, обладать способностью разрабатывать технологические схемы, выполнять технологические расчеты</t>
  </si>
  <si>
    <t>СК-16</t>
  </si>
  <si>
    <t>Использовать тенденции развития современных форм производства для оценки эффективности проектных, технологических и других решений,а также экономических результатов деятельности предприятия</t>
  </si>
  <si>
    <t>СК-17</t>
  </si>
  <si>
    <t>Выбирать эффективное теплотехническое оборудование и эксплуатировать его в оптимальных условиях</t>
  </si>
  <si>
    <t>СК-18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</si>
  <si>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</si>
  <si>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СК-20</t>
  </si>
  <si>
    <t>Анализировать основные аспекты взаимодействия промышленной системы с окружающей средой, применять на практике принципы рационального природопользования</t>
  </si>
  <si>
    <t>СК-24</t>
  </si>
  <si>
    <t>Анализировать товарную, ценовую, сбытовую и коммуникационную стратегию предприятия для управления движением материальных потоков в процессе закупки сырья и материалов и распределения готовой продукции</t>
  </si>
  <si>
    <t>д</t>
  </si>
  <si>
    <t>Дифференцированный зачет.</t>
  </si>
  <si>
    <t>*</t>
  </si>
  <si>
    <t>Интегрированная учебная дисциплина "Безопасность жизнедеятельности человека" включает вопросы защиты населения и объектов от чрезвычайных ситуаций, радиационной безопасности, основ экологии, основ энергосбережения.</t>
  </si>
  <si>
    <t>Инженер. Химик-технолог</t>
  </si>
  <si>
    <t>/102</t>
  </si>
  <si>
    <t>Рекомендован к утверждению научно-методическим советом БГТУ, протокол № 6  от  28.04.2023</t>
  </si>
  <si>
    <t>VIII. Матрица компетенций</t>
  </si>
  <si>
    <t>Декан факультета заочного образования</t>
  </si>
  <si>
    <t xml:space="preserve">Органическая химия </t>
  </si>
  <si>
    <t>Основы химической технологии</t>
  </si>
  <si>
    <t>Не соответствие 1 семестр</t>
  </si>
  <si>
    <t>96 ч- 2 ед.</t>
  </si>
  <si>
    <t>Теоретические основы химии</t>
  </si>
  <si>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</si>
  <si>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</si>
  <si>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</si>
  <si>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 xml:space="preserve"> </t>
  </si>
  <si>
    <t>Форма получения образования: заочная</t>
  </si>
  <si>
    <t>Степень: Бакалавр</t>
  </si>
  <si>
    <t>(интегрированная с образовательными программами среднего специального образования)</t>
  </si>
  <si>
    <t>Срок обучения: 4 года</t>
  </si>
  <si>
    <t>Квалификация специалиста: техник-технолог</t>
  </si>
  <si>
    <t>Квалификация специалиста: техник-химик</t>
  </si>
  <si>
    <t>I. График образовательного процесса</t>
  </si>
  <si>
    <t>Лабораторно-экзаменационная (установочная) сессия</t>
  </si>
  <si>
    <t>Производственные  практики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</si>
  <si>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</si>
  <si>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</si>
  <si>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</si>
  <si>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</si>
  <si>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</si>
  <si>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</si>
  <si>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6-05-0711-01  Технология неорганических веществ</t>
  </si>
  <si>
    <t>Специальность: 2-48 01 01 Химическая технология неорганических веществ, материалов и изделий</t>
  </si>
  <si>
    <t>Специальность: 2-48 01 31 Технология силикатных и тугоплавких неметаллических материалов и изделий</t>
  </si>
  <si>
    <t>Специальность: 2-48 01 34 Обогащение полезных ископаемых</t>
  </si>
  <si>
    <t>Специальность: 2-57 01 01 Охрана окружающей среды и рациональное использование природных ресурсов</t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</si>
  <si>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</si>
  <si>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</si>
  <si>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</si>
  <si>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</si>
  <si>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t>Белорусский язык (профессиональная лексика)</t>
  </si>
  <si>
    <t>Безопасность жизнедеятельности человека*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</si>
  <si>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</si>
  <si>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</si>
  <si>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</si>
  <si>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</si>
  <si>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</si>
  <si>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Уровень среднего специального образования</t>
  </si>
  <si>
    <t>Уровень высшего образования</t>
  </si>
  <si>
    <t>1. Государственный экзамен
2. Защита дипломного проекта (дипломной работы)</t>
  </si>
  <si>
    <r>
      <t xml:space="preserve">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</si>
  <si>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>Ознакомительная /</t>
    </r>
    <r>
      <rPr>
        <i/>
        <sz val="20"/>
        <rFont val="Arial"/>
        <family val="2"/>
        <charset val="204"/>
      </rPr>
      <t xml:space="preserve"> Ознакомительная / Слесарно-монтажная / По мониторингу окружающей среды / Слесарная</t>
    </r>
  </si>
  <si>
    <r>
      <t xml:space="preserve">Общеинженерная / </t>
    </r>
    <r>
      <rPr>
        <i/>
        <sz val="20"/>
        <rFont val="Arial"/>
        <family val="2"/>
        <charset val="204"/>
      </rPr>
      <t>Для получения квалификации рабочего (служащего) / Для получения квалификации рабочего</t>
    </r>
  </si>
  <si>
    <t>2 недели</t>
  </si>
  <si>
    <t>3 недели</t>
  </si>
  <si>
    <t>С.А.Прохорчик</t>
  </si>
  <si>
    <t xml:space="preserve">Физико-химические методы анализа </t>
  </si>
  <si>
    <t>НЕ ПОТОЧИТСЯ</t>
  </si>
  <si>
    <t>ТИПА ЗАПОТОЧИЛА</t>
  </si>
  <si>
    <t>Организация производства и управление предприятием</t>
  </si>
  <si>
    <t>/60</t>
  </si>
  <si>
    <t>/34</t>
  </si>
  <si>
    <t xml:space="preserve">Теплотехника </t>
  </si>
  <si>
    <t>НЕ ЗАПОТОЧИЛА</t>
  </si>
  <si>
    <r>
      <t xml:space="preserve">Оборудование и проектирование предприятий отрасли / </t>
    </r>
    <r>
      <rPr>
        <i/>
        <sz val="20"/>
        <rFont val="Arial"/>
        <family val="2"/>
        <charset val="204"/>
      </rPr>
      <t>Оборудование производства неорганических веществ / Оборудование производства силикатных и тугоплавких неиеталлических материалов и изделий / Энергенические технологии и оборудование / Электрооборудование обогатительных фабрик</t>
    </r>
  </si>
  <si>
    <r>
      <t xml:space="preserve">Экономика отрасли / </t>
    </r>
    <r>
      <rPr>
        <i/>
        <sz val="20"/>
        <rFont val="Arial"/>
        <family val="2"/>
        <charset val="204"/>
      </rPr>
      <t>Экономика организации</t>
    </r>
  </si>
  <si>
    <r>
      <t xml:space="preserve">Информатика / </t>
    </r>
    <r>
      <rPr>
        <i/>
        <sz val="20"/>
        <rFont val="Arial"/>
        <family val="2"/>
        <charset val="204"/>
      </rPr>
      <t>Информационные технологии</t>
    </r>
  </si>
  <si>
    <r>
      <t xml:space="preserve">Неорганическая химия / </t>
    </r>
    <r>
      <rPr>
        <i/>
        <sz val="20"/>
        <rFont val="Arial"/>
        <family val="2"/>
        <charset val="204"/>
      </rPr>
      <t>Неорганическая химия</t>
    </r>
  </si>
  <si>
    <r>
      <t xml:space="preserve">Процессы и аппараты химической технологии/ </t>
    </r>
    <r>
      <rPr>
        <i/>
        <sz val="20"/>
        <rFont val="Arial"/>
        <family val="2"/>
        <charset val="204"/>
      </rPr>
      <t>Процессы и аппараты химического производства/ Технологические процессы и аппараты защиты окружающей среды</t>
    </r>
  </si>
  <si>
    <r>
      <t xml:space="preserve">Охрана труда </t>
    </r>
    <r>
      <rPr>
        <i/>
        <sz val="20"/>
        <rFont val="Arial"/>
        <family val="2"/>
        <charset val="204"/>
      </rPr>
      <t>/ Охрана труда</t>
    </r>
  </si>
  <si>
    <r>
      <t xml:space="preserve">Электротехника и электроника / </t>
    </r>
    <r>
      <rPr>
        <i/>
        <sz val="20"/>
        <rFont val="Arial"/>
        <family val="2"/>
        <charset val="204"/>
      </rPr>
      <t>Электротехника с основами электроники</t>
    </r>
  </si>
  <si>
    <r>
      <t xml:space="preserve">Автоматизация химических производств / </t>
    </r>
    <r>
      <rPr>
        <i/>
        <sz val="20"/>
        <rFont val="Arial"/>
        <family val="2"/>
        <charset val="204"/>
      </rPr>
      <t>Автоматизация химического производства/ Основы автоматизации производства</t>
    </r>
  </si>
  <si>
    <r>
      <t xml:space="preserve">Физическая химия / </t>
    </r>
    <r>
      <rPr>
        <i/>
        <sz val="20"/>
        <rFont val="Arial"/>
        <family val="2"/>
        <charset val="204"/>
      </rPr>
      <t>Физическая и коллоидная химия</t>
    </r>
  </si>
  <si>
    <r>
      <t xml:space="preserve">Аналитическая химия / </t>
    </r>
    <r>
      <rPr>
        <i/>
        <sz val="20"/>
        <rFont val="Arial"/>
        <family val="2"/>
        <charset val="204"/>
      </rPr>
      <t>Аналитическая химия</t>
    </r>
  </si>
  <si>
    <r>
      <t xml:space="preserve">Прикладная механика / </t>
    </r>
    <r>
      <rPr>
        <i/>
        <sz val="20"/>
        <rFont val="Arial"/>
        <family val="2"/>
        <charset val="204"/>
      </rPr>
      <t>Основы технической механики</t>
    </r>
  </si>
  <si>
    <t>УТВЕРЖДЕНО</t>
  </si>
  <si>
    <t>Ректором БГТУ</t>
  </si>
  <si>
    <t>И.В.Войтовым</t>
  </si>
  <si>
    <t>28.04.2023</t>
  </si>
  <si>
    <t>Регистрационный № 05-071-014/уч.</t>
  </si>
  <si>
    <t>№ рег. 
в БГТУ</t>
  </si>
  <si>
    <r>
      <t>Инженерная и машинная графика /</t>
    </r>
    <r>
      <rPr>
        <sz val="20"/>
        <color rgb="FFFF0000"/>
        <rFont val="Arial"/>
        <family val="2"/>
        <charset val="204"/>
      </rPr>
      <t xml:space="preserve"> </t>
    </r>
    <r>
      <rPr>
        <i/>
        <sz val="20"/>
        <color rgb="FFFF0000"/>
        <rFont val="Arial"/>
        <family val="2"/>
        <charset val="204"/>
      </rPr>
      <t>Инженерная графика</t>
    </r>
  </si>
  <si>
    <r>
      <t>Иностранный язык /</t>
    </r>
    <r>
      <rPr>
        <i/>
        <sz val="20"/>
        <rFont val="Arial"/>
        <family val="2"/>
        <charset val="204"/>
      </rPr>
      <t xml:space="preserve"> </t>
    </r>
    <r>
      <rPr>
        <i/>
        <sz val="20"/>
        <color rgb="FFFF0000"/>
        <rFont val="Arial"/>
        <family val="2"/>
        <charset val="204"/>
      </rPr>
      <t>Иностранный язык (профессиональная лексика)</t>
    </r>
  </si>
  <si>
    <t>2030/2023</t>
  </si>
  <si>
    <t>2085/2024</t>
  </si>
  <si>
    <t>Кафедра</t>
  </si>
  <si>
    <t>2110.1/2024</t>
  </si>
  <si>
    <t>ИБиП</t>
  </si>
  <si>
    <t>ЭТиМ</t>
  </si>
  <si>
    <t>ФиП</t>
  </si>
  <si>
    <t>МКиТП</t>
  </si>
  <si>
    <t>ВМ</t>
  </si>
  <si>
    <t>ИиВД</t>
  </si>
  <si>
    <t>ИГ</t>
  </si>
  <si>
    <t>физики</t>
  </si>
  <si>
    <t>ХТЭПиМЭТ</t>
  </si>
  <si>
    <t>ОХ</t>
  </si>
  <si>
    <t>ТНВиОХТ</t>
  </si>
  <si>
    <t>ПиАХП</t>
  </si>
  <si>
    <t>БЖД</t>
  </si>
  <si>
    <t>АППиЭ</t>
  </si>
  <si>
    <t>ФиП / ИБиП</t>
  </si>
  <si>
    <t>ФКиАХ</t>
  </si>
  <si>
    <t>МиК</t>
  </si>
  <si>
    <t>БФ</t>
  </si>
  <si>
    <t>ЭГиТ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</si>
</sst>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Arial Narrow"/>
      <family val="2"/>
      <charset val="204"/>
    </font>
    <font>
      <sz val="16"/>
      <name val="Arial Narrow"/>
      <family val="2"/>
      <charset val="204"/>
    </font>
    <font>
      <b/>
      <sz val="16"/>
      <name val="Arial Narrow"/>
      <family val="2"/>
      <charset val="204"/>
    </font>
    <font>
      <b/>
      <sz val="22"/>
      <name val="Arial Narrow"/>
      <family val="2"/>
      <charset val="204"/>
    </font>
    <font>
      <sz val="11"/>
      <name val="Arial Narrow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u/>
      <sz val="18"/>
      <name val="Arial Narrow"/>
      <family val="2"/>
      <charset val="204"/>
    </font>
    <font>
      <sz val="12"/>
      <name val="Arial Narrow"/>
      <family val="2"/>
      <charset val="204"/>
    </font>
    <font>
      <b/>
      <sz val="14"/>
      <name val="Wingdings 2"/>
      <family val="1"/>
      <charset val="2"/>
    </font>
    <font>
      <b/>
      <sz val="15"/>
      <color theme="1"/>
      <name val="Arial Narrow"/>
      <family val="2"/>
      <charset val="204"/>
    </font>
    <font>
      <sz val="15"/>
      <name val="Arial Narrow"/>
      <family val="2"/>
      <charset val="204"/>
    </font>
    <font>
      <sz val="22"/>
      <name val="Arial Narrow"/>
      <family val="2"/>
      <charset val="204"/>
    </font>
    <font>
      <sz val="16"/>
      <name val="Arial"/>
      <family val="2"/>
      <charset val="204"/>
    </font>
    <font>
      <sz val="18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20"/>
      <color theme="1"/>
      <name val="Arial"/>
      <family val="2"/>
      <charset val="204"/>
    </font>
    <font>
      <sz val="12"/>
      <name val="Arial"/>
      <family val="2"/>
      <charset val="204"/>
    </font>
    <font>
      <sz val="15"/>
      <name val="Arial"/>
      <family val="2"/>
      <charset val="204"/>
    </font>
    <font>
      <sz val="12"/>
      <color indexed="10"/>
      <name val="Arial"/>
      <family val="2"/>
      <charset val="204"/>
    </font>
    <font>
      <sz val="18"/>
      <color rgb="FFFF0000"/>
      <name val="Arial"/>
      <family val="2"/>
      <charset val="204"/>
    </font>
    <font>
      <sz val="20"/>
      <color rgb="FFFF0000"/>
      <name val="Arial"/>
      <family val="2"/>
      <charset val="204"/>
    </font>
    <font>
      <sz val="22"/>
      <name val="Arial"/>
      <family val="2"/>
      <charset val="204"/>
    </font>
    <font>
      <vertAlign val="superscript"/>
      <sz val="18"/>
      <name val="Arial"/>
      <family val="2"/>
      <charset val="204"/>
    </font>
    <font>
      <sz val="19"/>
      <name val="Arial"/>
      <family val="2"/>
      <charset val="204"/>
    </font>
    <font>
      <sz val="19"/>
      <color indexed="10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b/>
      <sz val="22"/>
      <name val="Arial"/>
      <family val="2"/>
      <charset val="204"/>
    </font>
    <font>
      <sz val="18"/>
      <color rgb="FFC00000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4"/>
      <name val="Arial"/>
      <family val="2"/>
      <charset val="204"/>
    </font>
    <font>
      <b/>
      <sz val="26"/>
      <name val="Arial"/>
      <family val="2"/>
      <charset val="204"/>
    </font>
    <font>
      <sz val="20"/>
      <name val="Arial Narrow"/>
      <family val="2"/>
      <charset val="204"/>
    </font>
    <font>
      <sz val="26"/>
      <name val="Arial"/>
      <family val="2"/>
      <charset val="204"/>
    </font>
    <font>
      <sz val="26"/>
      <color theme="1"/>
      <name val="Arial"/>
      <family val="2"/>
      <charset val="204"/>
    </font>
    <font>
      <b/>
      <sz val="1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sz val="17"/>
      <name val="Arial"/>
      <family val="2"/>
      <charset val="204"/>
    </font>
    <font>
      <b/>
      <sz val="17"/>
      <name val="Arial"/>
      <family val="2"/>
      <charset val="204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sz val="18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0"/>
      <name val="Arial Narrow"/>
      <family val="2"/>
      <charset val="204"/>
    </font>
    <font>
      <b/>
      <sz val="22"/>
      <color theme="1"/>
      <name val="Arial"/>
      <family val="2"/>
      <charset val="204"/>
    </font>
    <font>
      <i/>
      <sz val="20"/>
      <name val="Arial"/>
      <family val="2"/>
      <charset val="204"/>
    </font>
    <font>
      <sz val="20"/>
      <color theme="1"/>
      <name val="Calibri"/>
      <family val="2"/>
      <charset val="204"/>
      <scheme val="minor"/>
    </font>
    <font>
      <sz val="15"/>
      <color theme="1"/>
      <name val="Arial Narrow"/>
      <family val="2"/>
      <charset val="204"/>
    </font>
    <font>
      <b/>
      <sz val="18"/>
      <color theme="0"/>
      <name val="Arial"/>
      <family val="2"/>
      <charset val="204"/>
    </font>
    <font>
      <b/>
      <sz val="24"/>
      <name val="Arial Narrow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2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0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theme="1"/>
      </left>
      <right style="double">
        <color indexed="64"/>
      </right>
      <top style="double">
        <color theme="1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/>
      </top>
      <bottom style="thin">
        <color theme="1" tint="0.499984740745262"/>
      </bottom>
      <diagonal/>
    </border>
    <border>
      <left style="double">
        <color indexed="64"/>
      </left>
      <right/>
      <top style="double">
        <color theme="1"/>
      </top>
      <bottom/>
      <diagonal/>
    </border>
    <border>
      <left/>
      <right/>
      <top style="double">
        <color theme="1"/>
      </top>
      <bottom/>
      <diagonal/>
    </border>
    <border>
      <left/>
      <right style="thin">
        <color theme="1" tint="0.499984740745262"/>
      </right>
      <top style="double">
        <color theme="1"/>
      </top>
      <bottom/>
      <diagonal/>
    </border>
    <border>
      <left style="thin">
        <color theme="1" tint="0.499984740745262"/>
      </left>
      <right/>
      <top style="double">
        <color theme="1"/>
      </top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theme="1"/>
      </right>
      <top/>
      <bottom/>
      <diagonal/>
    </border>
    <border>
      <left style="double">
        <color theme="1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theme="1"/>
      </right>
      <top/>
      <bottom style="double">
        <color indexed="64"/>
      </bottom>
      <diagonal/>
    </border>
    <border>
      <left style="double">
        <color theme="1"/>
      </left>
      <right style="double">
        <color indexed="64"/>
      </right>
      <top/>
      <bottom style="thin">
        <color theme="1" tint="0.499984740745262"/>
      </bottom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theme="1"/>
      </right>
      <top style="double">
        <color indexed="64"/>
      </top>
      <bottom style="thin">
        <color theme="1" tint="0.499984740745262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theme="1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theme="1"/>
      </left>
      <right style="double">
        <color indexed="64"/>
      </right>
      <top style="thin">
        <color theme="1" tint="0.499984740745262"/>
      </top>
      <bottom style="double">
        <color theme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theme="1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theme="1"/>
      </bottom>
      <diagonal/>
    </border>
    <border>
      <left/>
      <right/>
      <top style="thin">
        <color theme="1" tint="0.499984740745262"/>
      </top>
      <bottom style="double">
        <color theme="1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/>
      </bottom>
      <diagonal/>
    </border>
    <border>
      <left/>
      <right style="double">
        <color theme="1"/>
      </right>
      <top style="thin">
        <color theme="1" tint="0.499984740745262"/>
      </top>
      <bottom style="double">
        <color theme="1"/>
      </bottom>
      <diagonal/>
    </border>
    <border>
      <left style="double">
        <color theme="1"/>
      </left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/>
      <right style="double">
        <color indexed="64"/>
      </right>
      <top style="double">
        <color theme="1"/>
      </top>
      <bottom/>
      <diagonal/>
    </border>
    <border>
      <left style="double">
        <color indexed="64"/>
      </left>
      <right/>
      <top style="double">
        <color theme="1"/>
      </top>
      <bottom style="double">
        <color indexed="64"/>
      </bottom>
      <diagonal/>
    </border>
    <border>
      <left/>
      <right/>
      <top style="double">
        <color theme="1"/>
      </top>
      <bottom style="double">
        <color indexed="64"/>
      </bottom>
      <diagonal/>
    </border>
    <border>
      <left/>
      <right style="double">
        <color indexed="64"/>
      </right>
      <top style="double">
        <color theme="1"/>
      </top>
      <bottom style="double">
        <color indexed="64"/>
      </bottom>
      <diagonal/>
    </border>
    <border>
      <left style="double">
        <color indexed="64"/>
      </left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double">
        <color theme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theme="1"/>
      </top>
      <bottom style="thin">
        <color theme="0" tint="-0.499984740745262"/>
      </bottom>
      <diagonal/>
    </border>
    <border>
      <left/>
      <right style="thin">
        <color indexed="64"/>
      </right>
      <top style="double">
        <color theme="1"/>
      </top>
      <bottom/>
      <diagonal/>
    </border>
    <border>
      <left/>
      <right/>
      <top style="double">
        <color theme="1"/>
      </top>
      <bottom style="thin">
        <color indexed="64"/>
      </bottom>
      <diagonal/>
    </border>
    <border>
      <left/>
      <right style="double">
        <color indexed="64"/>
      </right>
      <top style="double">
        <color theme="1"/>
      </top>
      <bottom style="thin">
        <color indexed="64"/>
      </bottom>
      <diagonal/>
    </border>
    <border>
      <left style="double">
        <color indexed="64"/>
      </left>
      <right/>
      <top style="double">
        <color theme="1"/>
      </top>
      <bottom style="thin">
        <color indexed="64"/>
      </bottom>
      <diagonal/>
    </border>
    <border>
      <left style="thin">
        <color theme="0" tint="-0.499984740745262"/>
      </left>
      <right style="double">
        <color theme="1"/>
      </right>
      <top style="double">
        <color theme="1"/>
      </top>
      <bottom style="thin">
        <color theme="0" tint="-0.499984740745262"/>
      </bottom>
      <diagonal/>
    </border>
    <border>
      <left style="double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double">
        <color theme="1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indexed="64"/>
      </right>
      <top/>
      <bottom style="double">
        <color theme="1"/>
      </bottom>
      <diagonal/>
    </border>
    <border>
      <left style="double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thin">
        <color indexed="64"/>
      </right>
      <top/>
      <bottom style="double">
        <color theme="1"/>
      </bottom>
      <diagonal/>
    </border>
    <border>
      <left style="thin">
        <color indexed="64"/>
      </left>
      <right style="double">
        <color indexed="64"/>
      </right>
      <top/>
      <bottom style="double">
        <color theme="1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theme="1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double">
        <color theme="1"/>
      </bottom>
      <diagonal/>
    </border>
    <border>
      <left style="double">
        <color indexed="64"/>
      </left>
      <right/>
      <top/>
      <bottom style="double">
        <color theme="1"/>
      </bottom>
      <diagonal/>
    </border>
    <border>
      <left/>
      <right style="thin">
        <color indexed="64"/>
      </right>
      <top/>
      <bottom style="double">
        <color theme="1"/>
      </bottom>
      <diagonal/>
    </border>
    <border>
      <left/>
      <right style="thin">
        <color theme="1"/>
      </right>
      <top/>
      <bottom style="double">
        <color theme="1"/>
      </bottom>
      <diagonal/>
    </border>
    <border>
      <left/>
      <right style="hair">
        <color indexed="64"/>
      </right>
      <top/>
      <bottom style="double">
        <color theme="1"/>
      </bottom>
      <diagonal/>
    </border>
    <border>
      <left style="hair">
        <color indexed="64"/>
      </left>
      <right/>
      <top/>
      <bottom style="double">
        <color theme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theme="1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hair">
        <color indexed="64"/>
      </left>
      <right/>
      <top style="thin">
        <color indexed="64"/>
      </top>
      <bottom style="double">
        <color theme="1"/>
      </bottom>
      <diagonal/>
    </border>
    <border>
      <left style="thin">
        <color theme="0" tint="-0.499984740745262"/>
      </left>
      <right style="double">
        <color theme="1"/>
      </right>
      <top style="thin">
        <color theme="0" tint="-0.499984740745262"/>
      </top>
      <bottom style="double">
        <color theme="1"/>
      </bottom>
      <diagonal/>
    </border>
    <border>
      <left/>
      <right style="thin">
        <color indexed="64"/>
      </right>
      <top style="double">
        <color theme="1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/>
      </right>
      <top style="hair">
        <color indexed="64"/>
      </top>
      <bottom/>
      <diagonal/>
    </border>
    <border>
      <left style="thin">
        <color theme="1"/>
      </left>
      <right/>
      <top style="hair">
        <color indexed="64"/>
      </top>
      <bottom/>
      <diagonal/>
    </border>
    <border>
      <left/>
      <right style="double">
        <color theme="1"/>
      </right>
      <top style="hair">
        <color indexed="64"/>
      </top>
      <bottom/>
      <diagonal/>
    </border>
    <border>
      <left/>
      <right style="thin">
        <color theme="1"/>
      </right>
      <top/>
      <bottom style="hair">
        <color indexed="64"/>
      </bottom>
      <diagonal/>
    </border>
    <border>
      <left style="thin">
        <color theme="1"/>
      </left>
      <right/>
      <top/>
      <bottom style="hair">
        <color indexed="64"/>
      </bottom>
      <diagonal/>
    </border>
    <border>
      <left/>
      <right style="double">
        <color theme="1"/>
      </right>
      <top/>
      <bottom style="hair">
        <color indexed="64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theme="1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 style="dotted">
        <color theme="1"/>
      </left>
      <right style="dotted">
        <color theme="1"/>
      </right>
      <top style="double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uble">
        <color indexed="64"/>
      </bottom>
      <diagonal/>
    </border>
  </borders>
  <cellStyleXfs count="1">
    <xf numFmtId="0" fontId="0" fillId="0" borderId="0"/>
  </cellStyleXfs>
  <cellXfs count="1344">
    <xf numFmtId="0" fontId="0" fillId="0" borderId="0" xfId="0"/>
    <xf numFmtId="0" fontId="13" fillId="2" borderId="0" xfId="0" applyFont="1" applyFill="1" applyAlignment="1" applyProtection="1">
      <alignment vertical="center" wrapText="1"/>
      <protection locked="0"/>
    </xf>
    <xf numFmtId="0" fontId="0" fillId="2" borderId="0" xfId="0" applyFill="1"/>
    <xf numFmtId="0" fontId="1" fillId="2" borderId="0" xfId="0" applyFont="1" applyFill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justify" vertical="center" wrapText="1"/>
    </xf>
    <xf numFmtId="49" fontId="16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22" fillId="0" borderId="27" xfId="0" applyFont="1" applyBorder="1" applyAlignment="1">
      <alignment vertical="center"/>
    </xf>
    <xf numFmtId="0" fontId="18" fillId="0" borderId="27" xfId="0" applyFont="1" applyBorder="1"/>
    <xf numFmtId="0" fontId="2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0" fontId="27" fillId="0" borderId="0" xfId="0" applyFont="1"/>
    <xf numFmtId="0" fontId="27" fillId="0" borderId="27" xfId="0" applyFont="1" applyBorder="1"/>
    <xf numFmtId="0" fontId="20" fillId="0" borderId="23" xfId="0" applyFont="1" applyBorder="1" applyAlignment="1">
      <alignment vertical="center"/>
    </xf>
    <xf numFmtId="0" fontId="28" fillId="0" borderId="27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8" fillId="0" borderId="23" xfId="0" applyFont="1" applyBorder="1" applyAlignment="1">
      <alignment vertical="center"/>
    </xf>
    <xf numFmtId="0" fontId="29" fillId="0" borderId="23" xfId="0" applyFont="1" applyBorder="1"/>
    <xf numFmtId="0" fontId="30" fillId="0" borderId="23" xfId="0" applyFont="1" applyBorder="1"/>
    <xf numFmtId="0" fontId="16" fillId="2" borderId="0" xfId="0" applyFont="1" applyFill="1"/>
    <xf numFmtId="0" fontId="32" fillId="0" borderId="0" xfId="0" applyFont="1"/>
    <xf numFmtId="0" fontId="27" fillId="0" borderId="0" xfId="0" applyFont="1" applyAlignment="1">
      <alignment horizontal="left"/>
    </xf>
    <xf numFmtId="0" fontId="41" fillId="0" borderId="0" xfId="0" applyFont="1"/>
    <xf numFmtId="0" fontId="15" fillId="0" borderId="0" xfId="0" applyFont="1"/>
    <xf numFmtId="0" fontId="47" fillId="0" borderId="0" xfId="0" applyFont="1"/>
    <xf numFmtId="0" fontId="44" fillId="0" borderId="27" xfId="0" applyFont="1" applyBorder="1" applyAlignment="1">
      <alignment horizontal="center" vertical="center"/>
    </xf>
    <xf numFmtId="0" fontId="15" fillId="0" borderId="234" xfId="0" applyFont="1" applyBorder="1" applyAlignment="1">
      <alignment horizontal="center" textRotation="90"/>
    </xf>
    <xf numFmtId="0" fontId="15" fillId="0" borderId="235" xfId="0" applyFont="1" applyBorder="1" applyAlignment="1">
      <alignment horizontal="center" textRotation="90"/>
    </xf>
    <xf numFmtId="0" fontId="15" fillId="0" borderId="221" xfId="0" applyFont="1" applyBorder="1" applyAlignment="1">
      <alignment horizontal="center" textRotation="90"/>
    </xf>
    <xf numFmtId="0" fontId="15" fillId="0" borderId="238" xfId="0" applyFont="1" applyBorder="1" applyAlignment="1">
      <alignment horizontal="center" textRotation="90"/>
    </xf>
    <xf numFmtId="0" fontId="15" fillId="0" borderId="222" xfId="0" applyFont="1" applyBorder="1" applyAlignment="1">
      <alignment horizontal="center" textRotation="90"/>
    </xf>
    <xf numFmtId="0" fontId="15" fillId="0" borderId="239" xfId="0" applyFont="1" applyBorder="1" applyAlignment="1">
      <alignment horizontal="center" textRotation="90"/>
    </xf>
    <xf numFmtId="0" fontId="13" fillId="0" borderId="0" xfId="0" applyFont="1" applyAlignment="1" applyProtection="1">
      <alignment vertical="center" wrapText="1"/>
      <protection locked="0"/>
    </xf>
    <xf numFmtId="0" fontId="50" fillId="0" borderId="76" xfId="0" applyFont="1" applyBorder="1" applyAlignment="1">
      <alignment horizontal="center" vertical="center" wrapText="1"/>
    </xf>
    <xf numFmtId="0" fontId="50" fillId="0" borderId="63" xfId="0" applyFont="1" applyBorder="1" applyAlignment="1">
      <alignment horizontal="center" vertical="center" wrapText="1"/>
    </xf>
    <xf numFmtId="0" fontId="50" fillId="0" borderId="77" xfId="0" applyFont="1" applyBorder="1" applyAlignment="1">
      <alignment horizontal="center" vertical="center" wrapText="1"/>
    </xf>
    <xf numFmtId="0" fontId="50" fillId="0" borderId="66" xfId="0" applyFont="1" applyBorder="1" applyAlignment="1">
      <alignment horizontal="center" vertical="center" wrapText="1"/>
    </xf>
    <xf numFmtId="0" fontId="50" fillId="0" borderId="71" xfId="0" applyFont="1" applyBorder="1" applyAlignment="1">
      <alignment horizontal="center" vertical="center" wrapText="1"/>
    </xf>
    <xf numFmtId="0" fontId="50" fillId="0" borderId="73" xfId="0" applyFont="1" applyBorder="1" applyAlignment="1">
      <alignment horizontal="center" vertical="center" wrapText="1"/>
    </xf>
    <xf numFmtId="0" fontId="50" fillId="0" borderId="64" xfId="0" applyFont="1" applyBorder="1" applyAlignment="1">
      <alignment horizontal="center" vertical="center" wrapText="1"/>
    </xf>
    <xf numFmtId="0" fontId="50" fillId="0" borderId="70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8" fillId="0" borderId="23" xfId="0" applyFont="1" applyBorder="1"/>
    <xf numFmtId="0" fontId="21" fillId="0" borderId="0" xfId="0" applyFont="1"/>
    <xf numFmtId="0" fontId="24" fillId="0" borderId="23" xfId="0" applyFont="1" applyBorder="1"/>
    <xf numFmtId="49" fontId="49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wrapText="1"/>
    </xf>
    <xf numFmtId="0" fontId="49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0" borderId="66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0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6" fillId="0" borderId="73" xfId="0" applyFont="1" applyBorder="1" applyAlignment="1">
      <alignment horizontal="center" vertical="center" wrapText="1"/>
    </xf>
    <xf numFmtId="0" fontId="16" fillId="0" borderId="66" xfId="0" applyFont="1" applyBorder="1" applyAlignment="1">
      <alignment horizontal="center" vertical="center" wrapText="1"/>
    </xf>
    <xf numFmtId="0" fontId="52" fillId="0" borderId="73" xfId="0" applyFont="1" applyBorder="1" applyAlignment="1">
      <alignment horizontal="center" vertical="center" wrapText="1"/>
    </xf>
    <xf numFmtId="0" fontId="52" fillId="0" borderId="66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9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2" xfId="0" applyFont="1" applyBorder="1" applyAlignment="1">
      <alignment horizontal="center" vertical="center" wrapText="1"/>
    </xf>
    <xf numFmtId="0" fontId="50" fillId="0" borderId="72" xfId="0" applyFont="1" applyBorder="1" applyAlignment="1">
      <alignment horizontal="center" vertical="center" wrapText="1"/>
    </xf>
    <xf numFmtId="0" fontId="50" fillId="0" borderId="85" xfId="0" applyFont="1" applyBorder="1" applyAlignment="1">
      <alignment horizontal="center" vertical="center" wrapText="1"/>
    </xf>
    <xf numFmtId="0" fontId="8" fillId="0" borderId="65" xfId="0" applyFont="1" applyBorder="1" applyAlignment="1">
      <alignment horizontal="center" vertical="center" wrapText="1"/>
    </xf>
    <xf numFmtId="0" fontId="8" fillId="2" borderId="66" xfId="0" applyFont="1" applyFill="1" applyBorder="1" applyAlignment="1">
      <alignment horizontal="center" vertical="center" wrapText="1"/>
    </xf>
    <xf numFmtId="0" fontId="8" fillId="0" borderId="53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62" fillId="0" borderId="0" xfId="0" applyFont="1"/>
    <xf numFmtId="0" fontId="8" fillId="2" borderId="64" xfId="0" applyFont="1" applyFill="1" applyBorder="1" applyAlignment="1">
      <alignment horizontal="center" vertical="center" wrapText="1"/>
    </xf>
    <xf numFmtId="0" fontId="8" fillId="2" borderId="70" xfId="0" applyFont="1" applyFill="1" applyBorder="1" applyAlignment="1">
      <alignment horizontal="center" vertical="center" wrapText="1"/>
    </xf>
    <xf numFmtId="0" fontId="8" fillId="2" borderId="71" xfId="0" applyFont="1" applyFill="1" applyBorder="1" applyAlignment="1">
      <alignment horizontal="center" vertical="center" wrapText="1"/>
    </xf>
    <xf numFmtId="0" fontId="8" fillId="2" borderId="72" xfId="0" applyFont="1" applyFill="1" applyBorder="1" applyAlignment="1">
      <alignment horizontal="center" vertical="center" wrapText="1"/>
    </xf>
    <xf numFmtId="0" fontId="41" fillId="2" borderId="0" xfId="0" applyFont="1" applyFill="1"/>
    <xf numFmtId="0" fontId="8" fillId="0" borderId="63" xfId="0" applyFont="1" applyBorder="1" applyAlignment="1">
      <alignment horizontal="center" vertical="center" wrapText="1"/>
    </xf>
    <xf numFmtId="0" fontId="8" fillId="0" borderId="91" xfId="0" applyFont="1" applyBorder="1" applyAlignment="1">
      <alignment horizontal="center" vertical="center" wrapText="1"/>
    </xf>
    <xf numFmtId="0" fontId="8" fillId="0" borderId="89" xfId="0" applyFont="1" applyBorder="1" applyAlignment="1">
      <alignment horizontal="center" vertical="center" wrapText="1"/>
    </xf>
    <xf numFmtId="0" fontId="8" fillId="0" borderId="85" xfId="0" applyFont="1" applyBorder="1" applyAlignment="1">
      <alignment horizontal="center" vertical="center" wrapText="1"/>
    </xf>
    <xf numFmtId="0" fontId="8" fillId="0" borderId="75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73" xfId="0" applyFont="1" applyBorder="1" applyAlignment="1">
      <alignment horizontal="center" vertical="center" wrapText="1"/>
    </xf>
    <xf numFmtId="0" fontId="8" fillId="0" borderId="9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73" xfId="0" applyFont="1" applyBorder="1" applyAlignment="1" applyProtection="1">
      <alignment horizontal="right" vertical="center"/>
      <protection locked="0"/>
    </xf>
    <xf numFmtId="0" fontId="26" fillId="0" borderId="73" xfId="0" applyFont="1" applyBorder="1" applyAlignment="1" applyProtection="1">
      <alignment horizontal="left" vertical="center"/>
      <protection locked="0"/>
    </xf>
    <xf numFmtId="0" fontId="8" fillId="0" borderId="86" xfId="0" applyFont="1" applyBorder="1" applyAlignment="1">
      <alignment horizontal="center" vertical="center" wrapText="1"/>
    </xf>
    <xf numFmtId="0" fontId="50" fillId="0" borderId="86" xfId="0" applyFont="1" applyBorder="1" applyAlignment="1">
      <alignment horizontal="center" vertical="center" wrapText="1"/>
    </xf>
    <xf numFmtId="0" fontId="63" fillId="0" borderId="0" xfId="0" applyFont="1"/>
    <xf numFmtId="0" fontId="8" fillId="0" borderId="80" xfId="0" applyFont="1" applyBorder="1" applyAlignment="1">
      <alignment horizontal="center" vertical="center" wrapText="1"/>
    </xf>
    <xf numFmtId="0" fontId="60" fillId="0" borderId="0" xfId="0" applyFont="1" applyAlignment="1" applyProtection="1">
      <alignment vertical="center" wrapText="1"/>
      <protection locked="0"/>
    </xf>
    <xf numFmtId="0" fontId="8" fillId="0" borderId="49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65" fillId="0" borderId="0" xfId="0" applyFont="1"/>
    <xf numFmtId="0" fontId="18" fillId="0" borderId="73" xfId="0" applyFont="1" applyBorder="1" applyAlignment="1">
      <alignment horizontal="left" vertical="center" wrapText="1"/>
    </xf>
    <xf numFmtId="0" fontId="18" fillId="0" borderId="56" xfId="0" applyFont="1" applyBorder="1" applyAlignment="1">
      <alignment horizontal="left" vertical="center" wrapText="1"/>
    </xf>
    <xf numFmtId="0" fontId="19" fillId="0" borderId="73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left" vertical="center" wrapText="1"/>
    </xf>
    <xf numFmtId="0" fontId="16" fillId="0" borderId="160" xfId="0" applyFont="1" applyBorder="1" applyAlignment="1">
      <alignment horizontal="center" vertical="center" wrapText="1"/>
    </xf>
    <xf numFmtId="0" fontId="16" fillId="0" borderId="221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4" borderId="60" xfId="0" applyFont="1" applyFill="1" applyBorder="1" applyAlignment="1">
      <alignment horizontal="left" vertical="center" wrapText="1"/>
    </xf>
    <xf numFmtId="0" fontId="8" fillId="4" borderId="74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 applyProtection="1">
      <alignment horizontal="right" vertical="center"/>
      <protection locked="0"/>
    </xf>
    <xf numFmtId="0" fontId="26" fillId="4" borderId="61" xfId="0" applyFont="1" applyFill="1" applyBorder="1" applyAlignment="1" applyProtection="1">
      <alignment horizontal="left" vertical="center"/>
      <protection locked="0"/>
    </xf>
    <xf numFmtId="0" fontId="8" fillId="4" borderId="91" xfId="0" applyFont="1" applyFill="1" applyBorder="1" applyAlignment="1">
      <alignment horizontal="center" vertical="center" wrapText="1"/>
    </xf>
    <xf numFmtId="0" fontId="8" fillId="4" borderId="89" xfId="0" applyFont="1" applyFill="1" applyBorder="1" applyAlignment="1">
      <alignment horizontal="center" vertical="center" wrapText="1"/>
    </xf>
    <xf numFmtId="0" fontId="8" fillId="4" borderId="87" xfId="0" applyFont="1" applyFill="1" applyBorder="1" applyAlignment="1">
      <alignment horizontal="center" vertical="center" wrapText="1"/>
    </xf>
    <xf numFmtId="0" fontId="8" fillId="4" borderId="78" xfId="0" applyFont="1" applyFill="1" applyBorder="1" applyAlignment="1">
      <alignment horizontal="center" vertical="center" wrapText="1"/>
    </xf>
    <xf numFmtId="0" fontId="18" fillId="4" borderId="56" xfId="0" applyFont="1" applyFill="1" applyBorder="1" applyAlignment="1">
      <alignment horizontal="left" vertical="center" wrapText="1"/>
    </xf>
    <xf numFmtId="0" fontId="16" fillId="4" borderId="56" xfId="0" applyFont="1" applyFill="1" applyBorder="1" applyAlignment="1" applyProtection="1">
      <alignment horizontal="right" vertical="center"/>
      <protection locked="0"/>
    </xf>
    <xf numFmtId="0" fontId="26" fillId="4" borderId="45" xfId="0" applyFont="1" applyFill="1" applyBorder="1" applyAlignment="1" applyProtection="1">
      <alignment horizontal="left" vertical="center"/>
      <protection locked="0"/>
    </xf>
    <xf numFmtId="0" fontId="42" fillId="4" borderId="60" xfId="0" applyFont="1" applyFill="1" applyBorder="1" applyAlignment="1">
      <alignment horizontal="lef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90" xfId="0" applyFont="1" applyFill="1" applyBorder="1" applyAlignment="1">
      <alignment horizontal="center" vertical="center" wrapText="1"/>
    </xf>
    <xf numFmtId="0" fontId="44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44" fillId="5" borderId="27" xfId="0" applyFont="1" applyFill="1" applyBorder="1" applyAlignment="1">
      <alignment horizontal="center" vertical="center"/>
    </xf>
    <xf numFmtId="0" fontId="15" fillId="5" borderId="233" xfId="0" applyFont="1" applyFill="1" applyBorder="1" applyAlignment="1">
      <alignment horizontal="center" textRotation="90" wrapText="1"/>
    </xf>
    <xf numFmtId="0" fontId="15" fillId="5" borderId="234" xfId="0" applyFont="1" applyFill="1" applyBorder="1" applyAlignment="1">
      <alignment horizontal="center" textRotation="90"/>
    </xf>
    <xf numFmtId="0" fontId="15" fillId="5" borderId="235" xfId="0" applyFont="1" applyFill="1" applyBorder="1" applyAlignment="1">
      <alignment horizontal="center" textRotation="90"/>
    </xf>
    <xf numFmtId="0" fontId="15" fillId="5" borderId="229" xfId="0" applyFont="1" applyFill="1" applyBorder="1" applyAlignment="1">
      <alignment horizontal="center" textRotation="90"/>
    </xf>
    <xf numFmtId="0" fontId="15" fillId="5" borderId="221" xfId="0" applyFont="1" applyFill="1" applyBorder="1" applyAlignment="1">
      <alignment horizontal="center" textRotation="90"/>
    </xf>
    <xf numFmtId="0" fontId="15" fillId="5" borderId="236" xfId="0" applyFont="1" applyFill="1" applyBorder="1" applyAlignment="1">
      <alignment horizontal="center" textRotation="90"/>
    </xf>
    <xf numFmtId="0" fontId="15" fillId="5" borderId="237" xfId="0" applyFont="1" applyFill="1" applyBorder="1" applyAlignment="1">
      <alignment horizontal="center" textRotation="90"/>
    </xf>
    <xf numFmtId="0" fontId="15" fillId="5" borderId="238" xfId="0" applyFont="1" applyFill="1" applyBorder="1" applyAlignment="1">
      <alignment horizontal="center" textRotation="90"/>
    </xf>
    <xf numFmtId="0" fontId="15" fillId="5" borderId="222" xfId="0" applyFont="1" applyFill="1" applyBorder="1" applyAlignment="1">
      <alignment horizontal="center" textRotation="90"/>
    </xf>
    <xf numFmtId="0" fontId="8" fillId="5" borderId="62" xfId="0" applyFont="1" applyFill="1" applyBorder="1" applyAlignment="1">
      <alignment horizontal="center" vertical="center" wrapText="1"/>
    </xf>
    <xf numFmtId="0" fontId="8" fillId="5" borderId="70" xfId="0" applyFont="1" applyFill="1" applyBorder="1" applyAlignment="1">
      <alignment horizontal="center" vertical="center" wrapText="1"/>
    </xf>
    <xf numFmtId="0" fontId="8" fillId="5" borderId="71" xfId="0" applyFont="1" applyFill="1" applyBorder="1" applyAlignment="1">
      <alignment horizontal="center" vertical="center" wrapText="1"/>
    </xf>
    <xf numFmtId="0" fontId="8" fillId="5" borderId="66" xfId="0" applyFont="1" applyFill="1" applyBorder="1" applyAlignment="1">
      <alignment horizontal="center" vertical="center" wrapText="1"/>
    </xf>
    <xf numFmtId="0" fontId="8" fillId="5" borderId="67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 wrapText="1"/>
    </xf>
    <xf numFmtId="0" fontId="8" fillId="5" borderId="65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89" xfId="0" applyFont="1" applyFill="1" applyBorder="1" applyAlignment="1">
      <alignment horizontal="center" vertical="center" wrapText="1"/>
    </xf>
    <xf numFmtId="0" fontId="8" fillId="5" borderId="90" xfId="0" applyFont="1" applyFill="1" applyBorder="1" applyAlignment="1">
      <alignment horizontal="center" vertical="center" wrapText="1"/>
    </xf>
    <xf numFmtId="0" fontId="8" fillId="5" borderId="42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73" xfId="0" applyFont="1" applyFill="1" applyBorder="1" applyAlignment="1">
      <alignment horizontal="center" vertical="center" wrapText="1"/>
    </xf>
    <xf numFmtId="0" fontId="8" fillId="5" borderId="91" xfId="0" applyFont="1" applyFill="1" applyBorder="1" applyAlignment="1">
      <alignment horizontal="center" vertical="center" wrapText="1"/>
    </xf>
    <xf numFmtId="0" fontId="8" fillId="5" borderId="78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0" fontId="50" fillId="5" borderId="73" xfId="0" applyFont="1" applyFill="1" applyBorder="1" applyAlignment="1">
      <alignment horizontal="center" vertical="center" wrapText="1"/>
    </xf>
    <xf numFmtId="0" fontId="50" fillId="5" borderId="71" xfId="0" applyFont="1" applyFill="1" applyBorder="1" applyAlignment="1">
      <alignment horizontal="center" vertical="center" wrapText="1"/>
    </xf>
    <xf numFmtId="0" fontId="50" fillId="5" borderId="6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8" fillId="5" borderId="52" xfId="0" applyFont="1" applyFill="1" applyBorder="1" applyAlignment="1">
      <alignment horizontal="center" vertical="center" wrapText="1"/>
    </xf>
    <xf numFmtId="0" fontId="8" fillId="5" borderId="72" xfId="0" applyFont="1" applyFill="1" applyBorder="1" applyAlignment="1">
      <alignment horizontal="center" vertical="center" wrapText="1"/>
    </xf>
    <xf numFmtId="0" fontId="8" fillId="5" borderId="92" xfId="0" applyFont="1" applyFill="1" applyBorder="1" applyAlignment="1">
      <alignment horizontal="center" vertical="center" wrapText="1"/>
    </xf>
    <xf numFmtId="0" fontId="8" fillId="5" borderId="82" xfId="0" applyFont="1" applyFill="1" applyBorder="1" applyAlignment="1">
      <alignment horizontal="center" vertical="center" wrapText="1"/>
    </xf>
    <xf numFmtId="0" fontId="8" fillId="5" borderId="68" xfId="0" applyFont="1" applyFill="1" applyBorder="1" applyAlignment="1">
      <alignment horizontal="center" vertical="center" wrapText="1"/>
    </xf>
    <xf numFmtId="0" fontId="8" fillId="5" borderId="83" xfId="0" applyFont="1" applyFill="1" applyBorder="1" applyAlignment="1">
      <alignment horizontal="center" vertical="center" wrapText="1"/>
    </xf>
    <xf numFmtId="0" fontId="50" fillId="5" borderId="70" xfId="0" applyFont="1" applyFill="1" applyBorder="1" applyAlignment="1">
      <alignment horizontal="center" vertical="center" wrapText="1"/>
    </xf>
    <xf numFmtId="0" fontId="50" fillId="5" borderId="72" xfId="0" applyFont="1" applyFill="1" applyBorder="1" applyAlignment="1">
      <alignment horizontal="center" vertical="center" wrapText="1"/>
    </xf>
    <xf numFmtId="0" fontId="50" fillId="5" borderId="68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8" fillId="5" borderId="53" xfId="0" applyFont="1" applyFill="1" applyBorder="1" applyAlignment="1">
      <alignment horizontal="center" vertical="center" wrapText="1"/>
    </xf>
    <xf numFmtId="0" fontId="8" fillId="5" borderId="85" xfId="0" applyFont="1" applyFill="1" applyBorder="1" applyAlignment="1">
      <alignment horizontal="center" vertical="center" wrapText="1"/>
    </xf>
    <xf numFmtId="0" fontId="0" fillId="5" borderId="0" xfId="0" applyFill="1"/>
    <xf numFmtId="0" fontId="16" fillId="5" borderId="0" xfId="0" applyFont="1" applyFill="1" applyAlignment="1">
      <alignment horizontal="justify" vertical="center" wrapText="1"/>
    </xf>
    <xf numFmtId="0" fontId="27" fillId="5" borderId="0" xfId="0" applyFont="1" applyFill="1"/>
    <xf numFmtId="0" fontId="22" fillId="5" borderId="0" xfId="0" applyFont="1" applyFill="1" applyAlignment="1">
      <alignment vertical="center"/>
    </xf>
    <xf numFmtId="0" fontId="22" fillId="5" borderId="27" xfId="0" applyFont="1" applyFill="1" applyBorder="1" applyAlignment="1">
      <alignment vertical="center"/>
    </xf>
    <xf numFmtId="0" fontId="16" fillId="5" borderId="0" xfId="0" applyFont="1" applyFill="1" applyAlignment="1">
      <alignment vertical="center"/>
    </xf>
    <xf numFmtId="0" fontId="10" fillId="0" borderId="0" xfId="0" applyFont="1" applyProtection="1">
      <protection locked="0"/>
    </xf>
    <xf numFmtId="49" fontId="18" fillId="0" borderId="0" xfId="0" applyNumberFormat="1" applyFont="1" applyAlignment="1" applyProtection="1">
      <alignment vertical="center"/>
      <protection locked="0"/>
    </xf>
    <xf numFmtId="49" fontId="25" fillId="0" borderId="0" xfId="0" applyNumberFormat="1" applyFont="1" applyAlignment="1">
      <alignment vertical="center"/>
    </xf>
    <xf numFmtId="0" fontId="18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0" borderId="0" xfId="0" applyFont="1" applyProtection="1">
      <protection locked="0"/>
    </xf>
    <xf numFmtId="49" fontId="25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37" fillId="0" borderId="0" xfId="0" applyFont="1" applyProtection="1"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38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wrapText="1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14" fillId="0" borderId="0" xfId="0" applyFont="1" applyProtection="1">
      <protection locked="0"/>
    </xf>
    <xf numFmtId="0" fontId="25" fillId="0" borderId="0" xfId="0" applyFont="1" applyAlignment="1" applyProtection="1">
      <alignment horizontal="center" vertical="center"/>
      <protection locked="0"/>
    </xf>
    <xf numFmtId="49" fontId="25" fillId="0" borderId="0" xfId="0" applyNumberFormat="1" applyFont="1" applyAlignment="1" applyProtection="1">
      <alignment horizontal="left" vertical="center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0" borderId="0" xfId="0" applyFont="1" applyAlignment="1" applyProtection="1">
      <alignment horizontal="left" vertical="center"/>
      <protection locked="0"/>
    </xf>
    <xf numFmtId="0" fontId="1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0" fillId="0" borderId="0" xfId="0" applyFont="1" applyProtection="1">
      <protection locked="0"/>
    </xf>
    <xf numFmtId="0" fontId="40" fillId="0" borderId="0" xfId="0" applyFont="1" applyAlignment="1" applyProtection="1">
      <alignment horizontal="right" vertical="center"/>
      <protection locked="0"/>
    </xf>
    <xf numFmtId="1" fontId="7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vertical="center"/>
      <protection locked="0"/>
    </xf>
    <xf numFmtId="1" fontId="2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left" vertical="center"/>
    </xf>
    <xf numFmtId="0" fontId="7" fillId="0" borderId="0" xfId="0" applyFont="1" applyAlignment="1" applyProtection="1">
      <alignment horizontal="left" vertical="center"/>
      <protection locked="0"/>
    </xf>
    <xf numFmtId="0" fontId="41" fillId="0" borderId="0" xfId="0" applyFont="1" applyAlignment="1">
      <alignment horizontal="center" vertical="center"/>
    </xf>
    <xf numFmtId="0" fontId="20" fillId="0" borderId="0" xfId="0" applyFont="1"/>
    <xf numFmtId="0" fontId="31" fillId="0" borderId="0" xfId="0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2" fillId="0" borderId="0" xfId="0" applyFont="1" applyAlignment="1">
      <alignment horizontal="right" vertical="center"/>
    </xf>
    <xf numFmtId="0" fontId="43" fillId="0" borderId="0" xfId="0" applyFont="1" applyAlignment="1">
      <alignment horizontal="left"/>
    </xf>
    <xf numFmtId="0" fontId="43" fillId="0" borderId="0" xfId="0" applyFont="1"/>
    <xf numFmtId="0" fontId="15" fillId="0" borderId="157" xfId="0" applyFont="1" applyBorder="1" applyAlignment="1">
      <alignment horizontal="center" vertical="center"/>
    </xf>
    <xf numFmtId="0" fontId="44" fillId="0" borderId="165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66" xfId="0" applyFont="1" applyBorder="1" applyAlignment="1">
      <alignment horizontal="center" vertical="center"/>
    </xf>
    <xf numFmtId="0" fontId="15" fillId="0" borderId="169" xfId="0" applyFont="1" applyBorder="1" applyAlignment="1">
      <alignment horizontal="center" vertical="center"/>
    </xf>
    <xf numFmtId="0" fontId="15" fillId="0" borderId="137" xfId="0" applyFont="1" applyBorder="1" applyAlignment="1">
      <alignment horizontal="center" vertical="center"/>
    </xf>
    <xf numFmtId="0" fontId="15" fillId="0" borderId="170" xfId="0" applyFont="1" applyBorder="1" applyAlignment="1">
      <alignment horizontal="center" vertical="center"/>
    </xf>
    <xf numFmtId="0" fontId="45" fillId="0" borderId="172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left" vertical="center" wrapText="1"/>
    </xf>
    <xf numFmtId="0" fontId="45" fillId="0" borderId="1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49" fontId="45" fillId="0" borderId="13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164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49" fontId="45" fillId="0" borderId="9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81" xfId="0" applyFont="1" applyBorder="1" applyAlignment="1">
      <alignment horizontal="center" vertical="center" wrapText="1"/>
    </xf>
    <xf numFmtId="0" fontId="45" fillId="0" borderId="182" xfId="0" applyFont="1" applyBorder="1" applyAlignment="1">
      <alignment horizontal="center" vertical="center" wrapText="1"/>
    </xf>
    <xf numFmtId="0" fontId="45" fillId="0" borderId="183" xfId="0" applyFont="1" applyBorder="1" applyAlignment="1">
      <alignment horizontal="center" vertical="center" wrapText="1"/>
    </xf>
    <xf numFmtId="0" fontId="44" fillId="0" borderId="183" xfId="0" applyFont="1" applyBorder="1" applyAlignment="1">
      <alignment horizontal="center" vertical="center" wrapText="1"/>
    </xf>
    <xf numFmtId="0" fontId="45" fillId="0" borderId="184" xfId="0" applyFont="1" applyBorder="1" applyAlignment="1">
      <alignment horizontal="center" vertical="center"/>
    </xf>
    <xf numFmtId="49" fontId="45" fillId="0" borderId="183" xfId="0" applyNumberFormat="1" applyFont="1" applyBorder="1" applyAlignment="1">
      <alignment horizontal="center" vertical="center"/>
    </xf>
    <xf numFmtId="0" fontId="45" fillId="0" borderId="185" xfId="0" applyFont="1" applyBorder="1" applyAlignment="1">
      <alignment horizontal="center" vertical="center"/>
    </xf>
    <xf numFmtId="49" fontId="45" fillId="0" borderId="184" xfId="0" applyNumberFormat="1" applyFont="1" applyBorder="1" applyAlignment="1">
      <alignment horizontal="center" vertical="center"/>
    </xf>
    <xf numFmtId="49" fontId="45" fillId="0" borderId="186" xfId="0" applyNumberFormat="1" applyFont="1" applyBorder="1" applyAlignment="1">
      <alignment horizontal="center" vertical="center"/>
    </xf>
    <xf numFmtId="49" fontId="45" fillId="0" borderId="183" xfId="0" applyNumberFormat="1" applyFont="1" applyBorder="1" applyAlignment="1">
      <alignment horizontal="center" vertical="center" wrapText="1"/>
    </xf>
    <xf numFmtId="0" fontId="45" fillId="0" borderId="187" xfId="0" applyFont="1" applyBorder="1" applyAlignment="1">
      <alignment horizontal="center" vertical="center" wrapText="1"/>
    </xf>
    <xf numFmtId="0" fontId="44" fillId="0" borderId="0" xfId="0" applyFont="1"/>
    <xf numFmtId="0" fontId="44" fillId="0" borderId="0" xfId="0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44" fillId="0" borderId="0" xfId="0" applyFont="1" applyAlignment="1">
      <alignment horizontal="left"/>
    </xf>
    <xf numFmtId="0" fontId="44" fillId="0" borderId="0" xfId="0" applyFont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40" fillId="0" borderId="15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40" fillId="0" borderId="15" xfId="0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53" fillId="6" borderId="33" xfId="0" applyFont="1" applyFill="1" applyBorder="1" applyAlignment="1">
      <alignment horizontal="left" vertical="center" wrapText="1"/>
    </xf>
    <xf numFmtId="0" fontId="49" fillId="6" borderId="32" xfId="0" applyFont="1" applyFill="1" applyBorder="1" applyAlignment="1">
      <alignment horizontal="center" vertical="center" wrapText="1"/>
    </xf>
    <xf numFmtId="0" fontId="49" fillId="6" borderId="37" xfId="0" applyFont="1" applyFill="1" applyBorder="1" applyAlignment="1">
      <alignment horizontal="center" vertical="center" wrapText="1"/>
    </xf>
    <xf numFmtId="0" fontId="49" fillId="6" borderId="113" xfId="0" applyFont="1" applyFill="1" applyBorder="1" applyAlignment="1">
      <alignment horizontal="center" vertical="center" wrapText="1"/>
    </xf>
    <xf numFmtId="0" fontId="49" fillId="6" borderId="40" xfId="0" applyFont="1" applyFill="1" applyBorder="1" applyAlignment="1">
      <alignment horizontal="center" vertical="center" wrapText="1"/>
    </xf>
    <xf numFmtId="0" fontId="49" fillId="6" borderId="39" xfId="0" applyFont="1" applyFill="1" applyBorder="1" applyAlignment="1">
      <alignment horizontal="center" vertical="center" wrapText="1"/>
    </xf>
    <xf numFmtId="0" fontId="49" fillId="6" borderId="41" xfId="0" applyFont="1" applyFill="1" applyBorder="1" applyAlignment="1">
      <alignment horizontal="center" vertical="center" wrapText="1"/>
    </xf>
    <xf numFmtId="0" fontId="49" fillId="6" borderId="115" xfId="0" applyFont="1" applyFill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49" fillId="6" borderId="112" xfId="0" applyFont="1" applyFill="1" applyBorder="1" applyAlignment="1">
      <alignment horizontal="center" vertical="center" wrapText="1"/>
    </xf>
    <xf numFmtId="0" fontId="1" fillId="6" borderId="0" xfId="0" applyFont="1" applyFill="1"/>
    <xf numFmtId="0" fontId="0" fillId="6" borderId="0" xfId="0" applyFill="1"/>
    <xf numFmtId="0" fontId="42" fillId="6" borderId="0" xfId="0" applyFont="1" applyFill="1" applyAlignment="1">
      <alignment horizontal="left" vertical="center" wrapText="1"/>
    </xf>
    <xf numFmtId="0" fontId="7" fillId="6" borderId="43" xfId="0" applyFont="1" applyFill="1" applyBorder="1" applyAlignment="1">
      <alignment horizontal="center" vertical="center" wrapText="1"/>
    </xf>
    <xf numFmtId="0" fontId="7" fillId="6" borderId="44" xfId="0" applyFont="1" applyFill="1" applyBorder="1" applyAlignment="1">
      <alignment horizontal="center" vertical="center" wrapText="1"/>
    </xf>
    <xf numFmtId="0" fontId="7" fillId="6" borderId="45" xfId="0" applyFont="1" applyFill="1" applyBorder="1" applyAlignment="1">
      <alignment horizontal="center" vertical="center" wrapText="1"/>
    </xf>
    <xf numFmtId="0" fontId="7" fillId="6" borderId="51" xfId="0" applyFont="1" applyFill="1" applyBorder="1" applyAlignment="1">
      <alignment horizontal="center" vertical="center" wrapText="1"/>
    </xf>
    <xf numFmtId="0" fontId="7" fillId="6" borderId="52" xfId="0" applyFont="1" applyFill="1" applyBorder="1" applyAlignment="1">
      <alignment horizontal="center" vertical="center" wrapText="1"/>
    </xf>
    <xf numFmtId="0" fontId="7" fillId="6" borderId="47" xfId="0" applyFont="1" applyFill="1" applyBorder="1" applyAlignment="1">
      <alignment horizontal="center" vertical="center" wrapText="1"/>
    </xf>
    <xf numFmtId="0" fontId="7" fillId="6" borderId="48" xfId="0" applyFont="1" applyFill="1" applyBorder="1" applyAlignment="1">
      <alignment horizontal="center" vertical="center" wrapText="1"/>
    </xf>
    <xf numFmtId="0" fontId="7" fillId="6" borderId="93" xfId="0" applyFont="1" applyFill="1" applyBorder="1" applyAlignment="1">
      <alignment horizontal="center" vertical="center" wrapText="1"/>
    </xf>
    <xf numFmtId="0" fontId="7" fillId="6" borderId="53" xfId="0" applyFont="1" applyFill="1" applyBorder="1" applyAlignment="1">
      <alignment horizontal="center" vertical="center" wrapText="1"/>
    </xf>
    <xf numFmtId="0" fontId="62" fillId="6" borderId="0" xfId="0" applyFont="1" applyFill="1"/>
    <xf numFmtId="0" fontId="41" fillId="6" borderId="0" xfId="0" applyFont="1" applyFill="1"/>
    <xf numFmtId="0" fontId="42" fillId="6" borderId="60" xfId="0" applyFont="1" applyFill="1" applyBorder="1" applyAlignment="1">
      <alignment horizontal="left" vertical="center" wrapText="1"/>
    </xf>
    <xf numFmtId="0" fontId="7" fillId="6" borderId="66" xfId="0" applyFont="1" applyFill="1" applyBorder="1" applyAlignment="1">
      <alignment horizontal="center" vertical="center" wrapText="1"/>
    </xf>
    <xf numFmtId="0" fontId="7" fillId="6" borderId="63" xfId="0" applyFont="1" applyFill="1" applyBorder="1" applyAlignment="1">
      <alignment horizontal="center" vertical="center" wrapText="1"/>
    </xf>
    <xf numFmtId="0" fontId="8" fillId="6" borderId="63" xfId="0" applyFont="1" applyFill="1" applyBorder="1" applyAlignment="1">
      <alignment horizontal="center" vertical="center" wrapText="1"/>
    </xf>
    <xf numFmtId="0" fontId="7" fillId="6" borderId="77" xfId="0" applyFont="1" applyFill="1" applyBorder="1" applyAlignment="1">
      <alignment horizontal="center" vertical="center" wrapText="1"/>
    </xf>
    <xf numFmtId="0" fontId="7" fillId="6" borderId="73" xfId="0" applyFont="1" applyFill="1" applyBorder="1" applyAlignment="1">
      <alignment horizontal="center" vertical="center" wrapText="1"/>
    </xf>
    <xf numFmtId="0" fontId="7" fillId="6" borderId="71" xfId="0" applyFont="1" applyFill="1" applyBorder="1" applyAlignment="1">
      <alignment horizontal="center" vertic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70" xfId="0" applyFont="1" applyFill="1" applyBorder="1" applyAlignment="1">
      <alignment horizontal="center" vertical="center" wrapText="1"/>
    </xf>
    <xf numFmtId="0" fontId="7" fillId="6" borderId="72" xfId="0" applyFont="1" applyFill="1" applyBorder="1" applyAlignment="1">
      <alignment horizontal="center" vertical="center" wrapText="1"/>
    </xf>
    <xf numFmtId="0" fontId="7" fillId="6" borderId="86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13" fillId="6" borderId="0" xfId="0" applyFont="1" applyFill="1" applyAlignment="1" applyProtection="1">
      <alignment vertical="center" wrapText="1"/>
      <protection locked="0"/>
    </xf>
    <xf numFmtId="0" fontId="42" fillId="6" borderId="73" xfId="0" applyFont="1" applyFill="1" applyBorder="1" applyAlignment="1">
      <alignment horizontal="left" vertical="center" wrapText="1"/>
    </xf>
    <xf numFmtId="0" fontId="7" fillId="6" borderId="42" xfId="0" applyFont="1" applyFill="1" applyBorder="1" applyAlignment="1">
      <alignment horizontal="center" vertical="center" wrapText="1"/>
    </xf>
    <xf numFmtId="0" fontId="7" fillId="6" borderId="76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9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92" xfId="0" applyFont="1" applyFill="1" applyBorder="1" applyAlignment="1">
      <alignment horizontal="center" vertical="center" wrapText="1"/>
    </xf>
    <xf numFmtId="0" fontId="7" fillId="6" borderId="82" xfId="0" applyFont="1" applyFill="1" applyBorder="1" applyAlignment="1">
      <alignment horizontal="center" vertical="center" wrapText="1"/>
    </xf>
    <xf numFmtId="0" fontId="7" fillId="6" borderId="80" xfId="0" applyFont="1" applyFill="1" applyBorder="1" applyAlignment="1">
      <alignment horizontal="center" vertical="center" wrapText="1"/>
    </xf>
    <xf numFmtId="0" fontId="7" fillId="6" borderId="94" xfId="0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0" fontId="18" fillId="6" borderId="56" xfId="0" applyFont="1" applyFill="1" applyBorder="1" applyAlignment="1">
      <alignment horizontal="left" vertical="center" wrapText="1"/>
    </xf>
    <xf numFmtId="0" fontId="8" fillId="6" borderId="66" xfId="0" applyFont="1" applyFill="1" applyBorder="1" applyAlignment="1">
      <alignment horizontal="center" vertical="center" wrapText="1"/>
    </xf>
    <xf numFmtId="0" fontId="8" fillId="6" borderId="77" xfId="0" applyFont="1" applyFill="1" applyBorder="1" applyAlignment="1">
      <alignment horizontal="center" vertical="center" wrapText="1"/>
    </xf>
    <xf numFmtId="0" fontId="8" fillId="6" borderId="73" xfId="0" applyFont="1" applyFill="1" applyBorder="1" applyAlignment="1">
      <alignment horizontal="center" vertical="center" wrapText="1"/>
    </xf>
    <xf numFmtId="0" fontId="8" fillId="6" borderId="71" xfId="0" applyFont="1" applyFill="1" applyBorder="1" applyAlignment="1">
      <alignment horizontal="center" vertical="center" wrapText="1"/>
    </xf>
    <xf numFmtId="0" fontId="8" fillId="6" borderId="64" xfId="0" applyFont="1" applyFill="1" applyBorder="1" applyAlignment="1">
      <alignment horizontal="center" vertical="center" wrapText="1"/>
    </xf>
    <xf numFmtId="0" fontId="8" fillId="6" borderId="70" xfId="0" applyFont="1" applyFill="1" applyBorder="1" applyAlignment="1">
      <alignment horizontal="center" vertical="center" wrapText="1"/>
    </xf>
    <xf numFmtId="0" fontId="8" fillId="6" borderId="72" xfId="0" applyFont="1" applyFill="1" applyBorder="1" applyAlignment="1">
      <alignment horizontal="center" vertical="center" wrapText="1"/>
    </xf>
    <xf numFmtId="0" fontId="8" fillId="6" borderId="86" xfId="0" applyFont="1" applyFill="1" applyBorder="1" applyAlignment="1">
      <alignment horizontal="center" vertical="center" wrapText="1"/>
    </xf>
    <xf numFmtId="0" fontId="8" fillId="6" borderId="85" xfId="0" applyFont="1" applyFill="1" applyBorder="1" applyAlignment="1">
      <alignment horizontal="center" vertical="center" wrapText="1"/>
    </xf>
    <xf numFmtId="0" fontId="42" fillId="6" borderId="56" xfId="0" applyFont="1" applyFill="1" applyBorder="1" applyAlignment="1">
      <alignment horizontal="left" vertical="center" wrapText="1"/>
    </xf>
    <xf numFmtId="0" fontId="7" fillId="6" borderId="84" xfId="0" applyFont="1" applyFill="1" applyBorder="1" applyAlignment="1">
      <alignment horizontal="center" vertical="center" wrapText="1"/>
    </xf>
    <xf numFmtId="0" fontId="18" fillId="6" borderId="73" xfId="0" applyFont="1" applyFill="1" applyBorder="1" applyAlignment="1">
      <alignment horizontal="left" vertical="center" wrapText="1"/>
    </xf>
    <xf numFmtId="0" fontId="18" fillId="6" borderId="0" xfId="0" applyFont="1" applyFill="1" applyAlignment="1">
      <alignment horizontal="left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76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90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92" xfId="0" applyFont="1" applyFill="1" applyBorder="1" applyAlignment="1">
      <alignment horizontal="center" vertical="center" wrapText="1"/>
    </xf>
    <xf numFmtId="0" fontId="8" fillId="6" borderId="82" xfId="0" applyFont="1" applyFill="1" applyBorder="1" applyAlignment="1">
      <alignment horizontal="center" vertical="center" wrapText="1"/>
    </xf>
    <xf numFmtId="0" fontId="8" fillId="6" borderId="94" xfId="0" applyFont="1" applyFill="1" applyBorder="1" applyAlignment="1">
      <alignment horizontal="center" vertical="center" wrapText="1"/>
    </xf>
    <xf numFmtId="0" fontId="18" fillId="6" borderId="98" xfId="0" applyFont="1" applyFill="1" applyBorder="1" applyAlignment="1">
      <alignment horizontal="left" vertical="center" wrapText="1"/>
    </xf>
    <xf numFmtId="0" fontId="18" fillId="6" borderId="60" xfId="0" applyFont="1" applyFill="1" applyBorder="1" applyAlignment="1">
      <alignment horizontal="left" vertical="center" wrapText="1"/>
    </xf>
    <xf numFmtId="0" fontId="8" fillId="6" borderId="62" xfId="0" applyFont="1" applyFill="1" applyBorder="1" applyAlignment="1">
      <alignment horizontal="center" vertical="center" wrapText="1"/>
    </xf>
    <xf numFmtId="0" fontId="8" fillId="6" borderId="99" xfId="0" applyFont="1" applyFill="1" applyBorder="1" applyAlignment="1">
      <alignment horizontal="center" vertical="center" wrapText="1"/>
    </xf>
    <xf numFmtId="0" fontId="8" fillId="6" borderId="98" xfId="0" applyFont="1" applyFill="1" applyBorder="1" applyAlignment="1">
      <alignment horizontal="center" vertical="center" wrapText="1"/>
    </xf>
    <xf numFmtId="0" fontId="8" fillId="6" borderId="101" xfId="0" applyFont="1" applyFill="1" applyBorder="1" applyAlignment="1">
      <alignment horizontal="center" vertical="center" wrapText="1"/>
    </xf>
    <xf numFmtId="0" fontId="8" fillId="6" borderId="103" xfId="0" applyFont="1" applyFill="1" applyBorder="1" applyAlignment="1">
      <alignment horizontal="center" vertical="center" wrapText="1"/>
    </xf>
    <xf numFmtId="0" fontId="8" fillId="6" borderId="100" xfId="0" applyFont="1" applyFill="1" applyBorder="1" applyAlignment="1">
      <alignment horizontal="center" vertical="center" wrapText="1"/>
    </xf>
    <xf numFmtId="0" fontId="8" fillId="6" borderId="108" xfId="0" applyFont="1" applyFill="1" applyBorder="1" applyAlignment="1">
      <alignment horizontal="center" vertical="center" wrapText="1"/>
    </xf>
    <xf numFmtId="0" fontId="8" fillId="6" borderId="114" xfId="0" applyFont="1" applyFill="1" applyBorder="1" applyAlignment="1">
      <alignment horizontal="center" vertical="center" wrapText="1"/>
    </xf>
    <xf numFmtId="0" fontId="8" fillId="6" borderId="109" xfId="0" applyFont="1" applyFill="1" applyBorder="1" applyAlignment="1">
      <alignment horizontal="center" vertical="center" wrapText="1"/>
    </xf>
    <xf numFmtId="0" fontId="53" fillId="6" borderId="0" xfId="0" applyFont="1" applyFill="1" applyAlignment="1">
      <alignment horizontal="left" vertical="center" wrapText="1"/>
    </xf>
    <xf numFmtId="0" fontId="49" fillId="6" borderId="36" xfId="0" applyFont="1" applyFill="1" applyBorder="1" applyAlignment="1">
      <alignment horizontal="center" vertical="center" wrapText="1"/>
    </xf>
    <xf numFmtId="0" fontId="49" fillId="6" borderId="35" xfId="0" applyFont="1" applyFill="1" applyBorder="1" applyAlignment="1">
      <alignment horizontal="center" vertical="center" wrapText="1"/>
    </xf>
    <xf numFmtId="0" fontId="49" fillId="6" borderId="116" xfId="0" applyFont="1" applyFill="1" applyBorder="1" applyAlignment="1">
      <alignment horizontal="center" vertical="center" wrapText="1"/>
    </xf>
    <xf numFmtId="0" fontId="7" fillId="6" borderId="110" xfId="0" applyFont="1" applyFill="1" applyBorder="1" applyAlignment="1">
      <alignment horizontal="center" vertical="center" wrapText="1"/>
    </xf>
    <xf numFmtId="0" fontId="7" fillId="6" borderId="56" xfId="0" applyFont="1" applyFill="1" applyBorder="1" applyAlignment="1">
      <alignment horizontal="center" vertical="center" wrapText="1"/>
    </xf>
    <xf numFmtId="0" fontId="16" fillId="6" borderId="73" xfId="0" applyFont="1" applyFill="1" applyBorder="1" applyAlignment="1" applyProtection="1">
      <alignment horizontal="right" vertical="center"/>
      <protection locked="0"/>
    </xf>
    <xf numFmtId="0" fontId="26" fillId="6" borderId="73" xfId="0" applyFont="1" applyFill="1" applyBorder="1" applyAlignment="1" applyProtection="1">
      <alignment horizontal="left" vertical="center"/>
      <protection locked="0"/>
    </xf>
    <xf numFmtId="0" fontId="8" fillId="6" borderId="75" xfId="0" applyFont="1" applyFill="1" applyBorder="1" applyAlignment="1">
      <alignment horizontal="center" vertical="center" wrapText="1"/>
    </xf>
    <xf numFmtId="0" fontId="8" fillId="6" borderId="110" xfId="0" applyFont="1" applyFill="1" applyBorder="1" applyAlignment="1">
      <alignment horizontal="center" vertical="center" wrapText="1"/>
    </xf>
    <xf numFmtId="0" fontId="8" fillId="6" borderId="68" xfId="0" applyFont="1" applyFill="1" applyBorder="1" applyAlignment="1">
      <alignment horizontal="center" vertical="center" wrapText="1"/>
    </xf>
    <xf numFmtId="0" fontId="7" fillId="6" borderId="83" xfId="0" applyFont="1" applyFill="1" applyBorder="1" applyAlignment="1">
      <alignment horizontal="center" vertical="center" wrapText="1"/>
    </xf>
    <xf numFmtId="0" fontId="8" fillId="6" borderId="83" xfId="0" applyFont="1" applyFill="1" applyBorder="1" applyAlignment="1">
      <alignment horizontal="center" vertical="center" wrapText="1"/>
    </xf>
    <xf numFmtId="0" fontId="7" fillId="6" borderId="62" xfId="0" applyFont="1" applyFill="1" applyBorder="1" applyAlignment="1">
      <alignment horizontal="center" vertical="center" wrapText="1"/>
    </xf>
    <xf numFmtId="0" fontId="52" fillId="6" borderId="64" xfId="0" applyFont="1" applyFill="1" applyBorder="1" applyAlignment="1">
      <alignment horizontal="center" vertical="center" wrapText="1"/>
    </xf>
    <xf numFmtId="0" fontId="61" fillId="6" borderId="0" xfId="0" applyFont="1" applyFill="1" applyAlignment="1">
      <alignment horizontal="left"/>
    </xf>
    <xf numFmtId="0" fontId="19" fillId="6" borderId="0" xfId="0" applyFont="1" applyFill="1" applyAlignment="1">
      <alignment horizontal="left" vertical="center" wrapText="1"/>
    </xf>
    <xf numFmtId="0" fontId="50" fillId="6" borderId="42" xfId="0" applyFont="1" applyFill="1" applyBorder="1" applyAlignment="1">
      <alignment horizontal="center" vertical="center" wrapText="1"/>
    </xf>
    <xf numFmtId="0" fontId="50" fillId="6" borderId="76" xfId="0" applyFont="1" applyFill="1" applyBorder="1" applyAlignment="1">
      <alignment horizontal="center" vertical="center" wrapText="1"/>
    </xf>
    <xf numFmtId="0" fontId="50" fillId="6" borderId="63" xfId="0" applyFont="1" applyFill="1" applyBorder="1" applyAlignment="1">
      <alignment horizontal="center" vertical="center" wrapText="1"/>
    </xf>
    <xf numFmtId="0" fontId="50" fillId="6" borderId="22" xfId="0" applyFont="1" applyFill="1" applyBorder="1" applyAlignment="1">
      <alignment horizontal="center" vertical="center" wrapText="1"/>
    </xf>
    <xf numFmtId="0" fontId="50" fillId="6" borderId="92" xfId="0" applyFont="1" applyFill="1" applyBorder="1" applyAlignment="1">
      <alignment horizontal="center" vertical="center" wrapText="1"/>
    </xf>
    <xf numFmtId="0" fontId="50" fillId="6" borderId="90" xfId="0" applyFont="1" applyFill="1" applyBorder="1" applyAlignment="1">
      <alignment horizontal="center" vertical="center" wrapText="1"/>
    </xf>
    <xf numFmtId="0" fontId="50" fillId="6" borderId="7" xfId="0" applyFont="1" applyFill="1" applyBorder="1" applyAlignment="1">
      <alignment horizontal="center" vertical="center" wrapText="1"/>
    </xf>
    <xf numFmtId="0" fontId="50" fillId="6" borderId="82" xfId="0" applyFont="1" applyFill="1" applyBorder="1" applyAlignment="1">
      <alignment horizontal="center" vertical="center" wrapText="1"/>
    </xf>
    <xf numFmtId="0" fontId="50" fillId="6" borderId="83" xfId="0" applyFont="1" applyFill="1" applyBorder="1" applyAlignment="1">
      <alignment horizontal="center" vertical="center" wrapText="1"/>
    </xf>
    <xf numFmtId="0" fontId="50" fillId="6" borderId="94" xfId="0" applyFont="1" applyFill="1" applyBorder="1" applyAlignment="1">
      <alignment horizontal="center" vertical="center" wrapText="1"/>
    </xf>
    <xf numFmtId="0" fontId="53" fillId="6" borderId="60" xfId="0" applyFont="1" applyFill="1" applyBorder="1" applyAlignment="1">
      <alignment horizontal="left" vertical="center" wrapText="1"/>
    </xf>
    <xf numFmtId="0" fontId="49" fillId="6" borderId="66" xfId="0" applyFont="1" applyFill="1" applyBorder="1" applyAlignment="1">
      <alignment horizontal="center" vertical="center" wrapText="1"/>
    </xf>
    <xf numFmtId="0" fontId="49" fillId="6" borderId="63" xfId="0" applyFont="1" applyFill="1" applyBorder="1" applyAlignment="1">
      <alignment horizontal="center" vertical="center" wrapText="1"/>
    </xf>
    <xf numFmtId="0" fontId="49" fillId="6" borderId="77" xfId="0" applyFont="1" applyFill="1" applyBorder="1" applyAlignment="1">
      <alignment horizontal="center" vertical="center" wrapText="1"/>
    </xf>
    <xf numFmtId="0" fontId="52" fillId="6" borderId="67" xfId="0" applyFont="1" applyFill="1" applyBorder="1" applyAlignment="1">
      <alignment horizontal="center" vertical="center" wrapText="1"/>
    </xf>
    <xf numFmtId="0" fontId="50" fillId="6" borderId="66" xfId="0" applyFont="1" applyFill="1" applyBorder="1" applyAlignment="1">
      <alignment horizontal="center" vertical="center" wrapText="1"/>
    </xf>
    <xf numFmtId="0" fontId="50" fillId="6" borderId="70" xfId="0" applyFont="1" applyFill="1" applyBorder="1" applyAlignment="1">
      <alignment horizontal="center" vertical="center" wrapText="1"/>
    </xf>
    <xf numFmtId="0" fontId="50" fillId="6" borderId="71" xfId="0" applyFont="1" applyFill="1" applyBorder="1" applyAlignment="1">
      <alignment horizontal="center" vertical="center" wrapText="1"/>
    </xf>
    <xf numFmtId="0" fontId="50" fillId="6" borderId="64" xfId="0" applyFont="1" applyFill="1" applyBorder="1" applyAlignment="1">
      <alignment horizontal="center" vertical="center" wrapText="1"/>
    </xf>
    <xf numFmtId="0" fontId="50" fillId="6" borderId="72" xfId="0" applyFont="1" applyFill="1" applyBorder="1" applyAlignment="1">
      <alignment horizontal="center" vertical="center" wrapText="1"/>
    </xf>
    <xf numFmtId="0" fontId="50" fillId="6" borderId="68" xfId="0" applyFont="1" applyFill="1" applyBorder="1" applyAlignment="1">
      <alignment horizontal="center" vertical="center" wrapText="1"/>
    </xf>
    <xf numFmtId="0" fontId="50" fillId="6" borderId="85" xfId="0" applyFont="1" applyFill="1" applyBorder="1" applyAlignment="1">
      <alignment horizontal="center" vertical="center" wrapText="1"/>
    </xf>
    <xf numFmtId="0" fontId="49" fillId="6" borderId="42" xfId="0" applyFont="1" applyFill="1" applyBorder="1" applyAlignment="1">
      <alignment horizontal="center" vertical="center" wrapText="1"/>
    </xf>
    <xf numFmtId="0" fontId="49" fillId="6" borderId="76" xfId="0" applyFont="1" applyFill="1" applyBorder="1" applyAlignment="1">
      <alignment horizontal="center" vertical="center" wrapText="1"/>
    </xf>
    <xf numFmtId="0" fontId="49" fillId="6" borderId="22" xfId="0" applyFont="1" applyFill="1" applyBorder="1" applyAlignment="1">
      <alignment horizontal="center" vertical="center" wrapText="1"/>
    </xf>
    <xf numFmtId="0" fontId="49" fillId="6" borderId="92" xfId="0" applyFont="1" applyFill="1" applyBorder="1" applyAlignment="1">
      <alignment horizontal="center" vertical="center" wrapText="1"/>
    </xf>
    <xf numFmtId="0" fontId="49" fillId="6" borderId="90" xfId="0" applyFont="1" applyFill="1" applyBorder="1" applyAlignment="1">
      <alignment horizontal="center" vertical="center" wrapText="1"/>
    </xf>
    <xf numFmtId="0" fontId="49" fillId="6" borderId="7" xfId="0" applyFont="1" applyFill="1" applyBorder="1" applyAlignment="1">
      <alignment horizontal="center" vertical="center" wrapText="1"/>
    </xf>
    <xf numFmtId="0" fontId="49" fillId="6" borderId="82" xfId="0" applyFont="1" applyFill="1" applyBorder="1" applyAlignment="1">
      <alignment horizontal="center" vertical="center" wrapText="1"/>
    </xf>
    <xf numFmtId="0" fontId="49" fillId="6" borderId="83" xfId="0" applyFont="1" applyFill="1" applyBorder="1" applyAlignment="1">
      <alignment horizontal="center" vertical="center" wrapText="1"/>
    </xf>
    <xf numFmtId="0" fontId="49" fillId="6" borderId="94" xfId="0" applyFont="1" applyFill="1" applyBorder="1" applyAlignment="1">
      <alignment horizontal="center" vertical="center" wrapText="1"/>
    </xf>
    <xf numFmtId="0" fontId="19" fillId="6" borderId="73" xfId="0" applyFont="1" applyFill="1" applyBorder="1" applyAlignment="1">
      <alignment horizontal="left" vertical="center" wrapText="1"/>
    </xf>
    <xf numFmtId="0" fontId="50" fillId="6" borderId="77" xfId="0" applyFont="1" applyFill="1" applyBorder="1" applyAlignment="1">
      <alignment horizontal="center" vertical="center" wrapText="1"/>
    </xf>
    <xf numFmtId="0" fontId="50" fillId="6" borderId="73" xfId="0" applyFont="1" applyFill="1" applyBorder="1" applyAlignment="1">
      <alignment horizontal="center" vertical="center" wrapText="1"/>
    </xf>
    <xf numFmtId="0" fontId="50" fillId="6" borderId="75" xfId="0" applyFont="1" applyFill="1" applyBorder="1" applyAlignment="1">
      <alignment horizontal="center" vertical="center" wrapText="1"/>
    </xf>
    <xf numFmtId="0" fontId="7" fillId="6" borderId="68" xfId="0" applyFont="1" applyFill="1" applyBorder="1" applyAlignment="1">
      <alignment horizontal="center" vertical="center" wrapText="1"/>
    </xf>
    <xf numFmtId="0" fontId="8" fillId="6" borderId="51" xfId="0" applyFont="1" applyFill="1" applyBorder="1" applyAlignment="1">
      <alignment horizontal="center" vertical="center" wrapText="1"/>
    </xf>
    <xf numFmtId="0" fontId="8" fillId="6" borderId="52" xfId="0" applyFont="1" applyFill="1" applyBorder="1" applyAlignment="1">
      <alignment horizontal="center" vertical="center" wrapText="1"/>
    </xf>
    <xf numFmtId="0" fontId="8" fillId="6" borderId="89" xfId="0" applyFont="1" applyFill="1" applyBorder="1" applyAlignment="1">
      <alignment horizontal="center" vertical="center" wrapText="1"/>
    </xf>
    <xf numFmtId="0" fontId="8" fillId="6" borderId="91" xfId="0" applyFont="1" applyFill="1" applyBorder="1" applyAlignment="1">
      <alignment horizontal="center" vertical="center" wrapText="1"/>
    </xf>
    <xf numFmtId="0" fontId="8" fillId="6" borderId="78" xfId="0" applyFont="1" applyFill="1" applyBorder="1" applyAlignment="1">
      <alignment horizontal="center" vertical="center" wrapText="1"/>
    </xf>
    <xf numFmtId="0" fontId="8" fillId="6" borderId="65" xfId="0" applyFont="1" applyFill="1" applyBorder="1" applyAlignment="1">
      <alignment horizontal="center" vertical="center" wrapText="1"/>
    </xf>
    <xf numFmtId="0" fontId="8" fillId="6" borderId="58" xfId="0" applyFont="1" applyFill="1" applyBorder="1" applyAlignment="1">
      <alignment horizontal="center" vertical="center" wrapText="1"/>
    </xf>
    <xf numFmtId="0" fontId="8" fillId="6" borderId="61" xfId="0" applyFont="1" applyFill="1" applyBorder="1" applyAlignment="1">
      <alignment horizontal="center" vertical="center" wrapText="1"/>
    </xf>
    <xf numFmtId="0" fontId="8" fillId="6" borderId="95" xfId="0" applyFont="1" applyFill="1" applyBorder="1" applyAlignment="1">
      <alignment horizontal="center" vertical="center" wrapText="1"/>
    </xf>
    <xf numFmtId="0" fontId="8" fillId="6" borderId="56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8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8" fillId="6" borderId="107" xfId="0" applyFont="1" applyFill="1" applyBorder="1" applyAlignment="1">
      <alignment horizontal="center" vertical="center" wrapText="1"/>
    </xf>
    <xf numFmtId="49" fontId="50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2" fillId="0" borderId="0" xfId="0" applyFont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49" fontId="42" fillId="0" borderId="97" xfId="0" applyNumberFormat="1" applyFont="1" applyBorder="1" applyAlignment="1">
      <alignment horizontal="left" vertical="center" wrapText="1"/>
    </xf>
    <xf numFmtId="0" fontId="7" fillId="0" borderId="243" xfId="0" applyFont="1" applyBorder="1" applyAlignment="1">
      <alignment horizontal="center" vertical="center" wrapText="1"/>
    </xf>
    <xf numFmtId="0" fontId="7" fillId="0" borderId="121" xfId="0" applyFont="1" applyBorder="1" applyAlignment="1">
      <alignment horizontal="center" vertical="center" wrapText="1"/>
    </xf>
    <xf numFmtId="0" fontId="7" fillId="0" borderId="120" xfId="0" applyFont="1" applyBorder="1" applyAlignment="1">
      <alignment horizontal="center" vertical="center" wrapText="1"/>
    </xf>
    <xf numFmtId="0" fontId="7" fillId="0" borderId="97" xfId="0" applyFont="1" applyBorder="1" applyAlignment="1">
      <alignment horizontal="center" vertical="center" wrapText="1"/>
    </xf>
    <xf numFmtId="0" fontId="7" fillId="0" borderId="119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7" fillId="0" borderId="117" xfId="0" applyFont="1" applyBorder="1" applyAlignment="1">
      <alignment horizontal="center" vertical="center" wrapText="1"/>
    </xf>
    <xf numFmtId="0" fontId="7" fillId="0" borderId="122" xfId="0" applyFont="1" applyBorder="1" applyAlignment="1">
      <alignment horizontal="center" vertical="center" wrapText="1"/>
    </xf>
    <xf numFmtId="0" fontId="7" fillId="0" borderId="118" xfId="0" applyFont="1" applyBorder="1" applyAlignment="1">
      <alignment horizontal="center" vertical="center" wrapText="1"/>
    </xf>
    <xf numFmtId="0" fontId="7" fillId="0" borderId="123" xfId="0" applyFont="1" applyBorder="1" applyAlignment="1">
      <alignment horizontal="center" vertical="center" wrapText="1"/>
    </xf>
    <xf numFmtId="0" fontId="1" fillId="0" borderId="0" xfId="0" applyFont="1"/>
    <xf numFmtId="49" fontId="42" fillId="0" borderId="0" xfId="0" applyNumberFormat="1" applyFont="1" applyAlignment="1">
      <alignment horizontal="left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2" xfId="0" applyFont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92" xfId="0" applyFont="1" applyBorder="1" applyAlignment="1">
      <alignment horizontal="center" vertical="center" wrapText="1"/>
    </xf>
    <xf numFmtId="0" fontId="7" fillId="0" borderId="82" xfId="0" applyFont="1" applyBorder="1" applyAlignment="1">
      <alignment horizontal="center" vertical="center" wrapText="1"/>
    </xf>
    <xf numFmtId="1" fontId="7" fillId="0" borderId="90" xfId="0" applyNumberFormat="1" applyFont="1" applyBorder="1" applyAlignment="1">
      <alignment horizontal="center" vertical="center" wrapText="1"/>
    </xf>
    <xf numFmtId="0" fontId="7" fillId="0" borderId="94" xfId="0" applyFont="1" applyBorder="1" applyAlignment="1">
      <alignment horizontal="center" vertical="center" wrapText="1"/>
    </xf>
    <xf numFmtId="49" fontId="53" fillId="0" borderId="73" xfId="0" applyNumberFormat="1" applyFont="1" applyBorder="1" applyAlignment="1">
      <alignment horizontal="left" vertical="center" wrapText="1"/>
    </xf>
    <xf numFmtId="0" fontId="49" fillId="0" borderId="62" xfId="0" applyFont="1" applyBorder="1" applyAlignment="1">
      <alignment horizontal="center" vertical="center" wrapText="1"/>
    </xf>
    <xf numFmtId="0" fontId="49" fillId="0" borderId="63" xfId="0" applyFont="1" applyBorder="1" applyAlignment="1">
      <alignment horizontal="center" vertical="center" wrapText="1"/>
    </xf>
    <xf numFmtId="0" fontId="49" fillId="0" borderId="77" xfId="0" applyFont="1" applyBorder="1" applyAlignment="1">
      <alignment horizontal="center" vertical="center" wrapText="1"/>
    </xf>
    <xf numFmtId="0" fontId="49" fillId="0" borderId="66" xfId="0" applyFont="1" applyBorder="1" applyAlignment="1">
      <alignment vertical="center" wrapText="1"/>
    </xf>
    <xf numFmtId="0" fontId="49" fillId="0" borderId="66" xfId="0" applyFont="1" applyBorder="1" applyAlignment="1">
      <alignment horizontal="center" vertical="center" wrapText="1"/>
    </xf>
    <xf numFmtId="49" fontId="53" fillId="0" borderId="0" xfId="0" applyNumberFormat="1" applyFont="1" applyAlignment="1">
      <alignment horizontal="left" vertical="center" wrapText="1"/>
    </xf>
    <xf numFmtId="0" fontId="49" fillId="0" borderId="25" xfId="0" applyFont="1" applyBorder="1" applyAlignment="1">
      <alignment horizontal="center" vertical="center" wrapText="1"/>
    </xf>
    <xf numFmtId="0" fontId="49" fillId="0" borderId="76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25" xfId="0" applyFont="1" applyBorder="1" applyAlignment="1">
      <alignment vertical="center" wrapText="1"/>
    </xf>
    <xf numFmtId="49" fontId="53" fillId="0" borderId="98" xfId="0" applyNumberFormat="1" applyFont="1" applyBorder="1" applyAlignment="1">
      <alignment horizontal="left" vertical="center" wrapText="1"/>
    </xf>
    <xf numFmtId="0" fontId="49" fillId="0" borderId="99" xfId="0" applyFont="1" applyBorder="1" applyAlignment="1">
      <alignment horizontal="center" vertical="center" wrapText="1"/>
    </xf>
    <xf numFmtId="0" fontId="49" fillId="0" borderId="107" xfId="0" applyFont="1" applyBorder="1" applyAlignment="1">
      <alignment horizontal="center" vertical="center" wrapText="1"/>
    </xf>
    <xf numFmtId="0" fontId="49" fillId="0" borderId="111" xfId="0" applyFont="1" applyBorder="1" applyAlignment="1">
      <alignment horizontal="center" vertical="center" wrapText="1"/>
    </xf>
    <xf numFmtId="0" fontId="49" fillId="0" borderId="99" xfId="0" applyFont="1" applyBorder="1" applyAlignment="1">
      <alignment vertical="center" wrapText="1"/>
    </xf>
    <xf numFmtId="0" fontId="16" fillId="0" borderId="299" xfId="0" applyFont="1" applyBorder="1" applyAlignment="1">
      <alignment horizontal="center" vertical="center" wrapText="1"/>
    </xf>
    <xf numFmtId="0" fontId="18" fillId="0" borderId="300" xfId="0" applyFont="1" applyBorder="1" applyAlignment="1">
      <alignment horizontal="center" vertical="center"/>
    </xf>
    <xf numFmtId="0" fontId="18" fillId="0" borderId="301" xfId="0" applyFont="1" applyBorder="1" applyAlignment="1">
      <alignment horizontal="center" vertical="center"/>
    </xf>
    <xf numFmtId="0" fontId="18" fillId="0" borderId="302" xfId="0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6" borderId="292" xfId="0" applyFont="1" applyFill="1" applyBorder="1" applyAlignment="1">
      <alignment horizontal="center" textRotation="90" wrapText="1"/>
    </xf>
    <xf numFmtId="0" fontId="15" fillId="6" borderId="293" xfId="0" applyFont="1" applyFill="1" applyBorder="1" applyAlignment="1">
      <alignment horizontal="center" textRotation="90"/>
    </xf>
    <xf numFmtId="0" fontId="15" fillId="6" borderId="294" xfId="0" applyFont="1" applyFill="1" applyBorder="1" applyAlignment="1">
      <alignment horizontal="center" textRotation="90"/>
    </xf>
    <xf numFmtId="0" fontId="15" fillId="6" borderId="31" xfId="0" applyFont="1" applyFill="1" applyBorder="1" applyAlignment="1">
      <alignment horizontal="center" textRotation="90"/>
    </xf>
    <xf numFmtId="0" fontId="15" fillId="6" borderId="1" xfId="0" applyFont="1" applyFill="1" applyBorder="1" applyAlignment="1">
      <alignment horizontal="center" textRotation="90"/>
    </xf>
    <xf numFmtId="0" fontId="15" fillId="6" borderId="295" xfId="0" applyFont="1" applyFill="1" applyBorder="1" applyAlignment="1">
      <alignment horizontal="center" textRotation="90"/>
    </xf>
    <xf numFmtId="0" fontId="15" fillId="6" borderId="296" xfId="0" applyFont="1" applyFill="1" applyBorder="1" applyAlignment="1">
      <alignment horizontal="center" textRotation="90"/>
    </xf>
    <xf numFmtId="0" fontId="15" fillId="6" borderId="297" xfId="0" applyFont="1" applyFill="1" applyBorder="1" applyAlignment="1">
      <alignment horizontal="center" textRotation="90"/>
    </xf>
    <xf numFmtId="0" fontId="15" fillId="6" borderId="12" xfId="0" applyFont="1" applyFill="1" applyBorder="1" applyAlignment="1">
      <alignment horizontal="center" textRotation="90"/>
    </xf>
    <xf numFmtId="0" fontId="15" fillId="6" borderId="298" xfId="0" applyFont="1" applyFill="1" applyBorder="1" applyAlignment="1">
      <alignment horizontal="center" textRotation="90"/>
    </xf>
    <xf numFmtId="0" fontId="18" fillId="4" borderId="0" xfId="0" applyFont="1" applyFill="1" applyAlignment="1">
      <alignment horizontal="left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76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2" xfId="0" applyFont="1" applyFill="1" applyBorder="1" applyAlignment="1">
      <alignment horizontal="center" vertical="center" wrapText="1"/>
    </xf>
    <xf numFmtId="0" fontId="8" fillId="4" borderId="82" xfId="0" applyFont="1" applyFill="1" applyBorder="1" applyAlignment="1">
      <alignment horizontal="center" vertical="center" wrapText="1"/>
    </xf>
    <xf numFmtId="0" fontId="8" fillId="4" borderId="80" xfId="0" applyFont="1" applyFill="1" applyBorder="1" applyAlignment="1">
      <alignment horizontal="center" vertical="center" wrapText="1"/>
    </xf>
    <xf numFmtId="0" fontId="8" fillId="4" borderId="94" xfId="0" applyFont="1" applyFill="1" applyBorder="1" applyAlignment="1">
      <alignment horizontal="center" vertical="center" wrapText="1"/>
    </xf>
    <xf numFmtId="0" fontId="13" fillId="4" borderId="0" xfId="0" applyFont="1" applyFill="1" applyAlignment="1" applyProtection="1">
      <alignment vertical="center" wrapText="1"/>
      <protection locked="0"/>
    </xf>
    <xf numFmtId="0" fontId="41" fillId="4" borderId="0" xfId="0" applyFont="1" applyFill="1"/>
    <xf numFmtId="0" fontId="53" fillId="6" borderId="304" xfId="0" applyFont="1" applyFill="1" applyBorder="1" applyAlignment="1">
      <alignment horizontal="left" vertical="center" wrapText="1"/>
    </xf>
    <xf numFmtId="0" fontId="42" fillId="6" borderId="304" xfId="0" applyFont="1" applyFill="1" applyBorder="1" applyAlignment="1">
      <alignment horizontal="left" vertical="center" wrapText="1"/>
    </xf>
    <xf numFmtId="0" fontId="18" fillId="0" borderId="304" xfId="0" applyFont="1" applyBorder="1" applyAlignment="1">
      <alignment horizontal="left" vertical="center" wrapText="1"/>
    </xf>
    <xf numFmtId="0" fontId="18" fillId="4" borderId="304" xfId="0" applyFont="1" applyFill="1" applyBorder="1" applyAlignment="1">
      <alignment horizontal="left" vertical="center" wrapText="1"/>
    </xf>
    <xf numFmtId="0" fontId="19" fillId="0" borderId="304" xfId="0" applyFont="1" applyBorder="1" applyAlignment="1">
      <alignment horizontal="left" vertical="center" wrapText="1"/>
    </xf>
    <xf numFmtId="0" fontId="18" fillId="6" borderId="304" xfId="0" applyFont="1" applyFill="1" applyBorder="1" applyAlignment="1">
      <alignment horizontal="left" vertical="center" wrapText="1"/>
    </xf>
    <xf numFmtId="0" fontId="19" fillId="6" borderId="304" xfId="0" applyFont="1" applyFill="1" applyBorder="1" applyAlignment="1">
      <alignment horizontal="left" vertical="center" wrapText="1"/>
    </xf>
    <xf numFmtId="0" fontId="12" fillId="2" borderId="304" xfId="0" applyFont="1" applyFill="1" applyBorder="1" applyAlignment="1">
      <alignment horizontal="left" vertical="center" wrapText="1"/>
    </xf>
    <xf numFmtId="0" fontId="16" fillId="6" borderId="304" xfId="0" applyFont="1" applyFill="1" applyBorder="1" applyAlignment="1">
      <alignment horizontal="center" vertical="center" wrapText="1"/>
    </xf>
    <xf numFmtId="0" fontId="18" fillId="6" borderId="305" xfId="0" applyFont="1" applyFill="1" applyBorder="1" applyAlignment="1">
      <alignment horizontal="left" vertical="center" wrapText="1"/>
    </xf>
    <xf numFmtId="0" fontId="16" fillId="0" borderId="303" xfId="0" applyFont="1" applyBorder="1" applyAlignment="1">
      <alignment horizontal="center" vertical="center" wrapText="1"/>
    </xf>
    <xf numFmtId="0" fontId="16" fillId="0" borderId="304" xfId="0" applyFont="1" applyBorder="1" applyAlignment="1">
      <alignment horizontal="center" vertical="center" wrapText="1"/>
    </xf>
    <xf numFmtId="0" fontId="18" fillId="4" borderId="304" xfId="0" applyFont="1" applyFill="1" applyBorder="1" applyAlignment="1">
      <alignment horizontal="left" vertical="center" wrapText="1"/>
    </xf>
    <xf numFmtId="0" fontId="16" fillId="0" borderId="20" xfId="0" applyFont="1" applyBorder="1" applyAlignment="1">
      <alignment horizontal="left"/>
    </xf>
    <xf numFmtId="0" fontId="0" fillId="0" borderId="20" xfId="0" applyBorder="1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/>
    <xf numFmtId="0" fontId="16" fillId="0" borderId="0" xfId="0" applyFont="1" applyAlignment="1">
      <alignment horizontal="left" vertical="top" wrapText="1"/>
    </xf>
    <xf numFmtId="49" fontId="44" fillId="6" borderId="283" xfId="0" applyNumberFormat="1" applyFont="1" applyFill="1" applyBorder="1" applyAlignment="1">
      <alignment horizontal="center" vertical="center"/>
    </xf>
    <xf numFmtId="49" fontId="44" fillId="6" borderId="23" xfId="0" applyNumberFormat="1" applyFont="1" applyFill="1" applyBorder="1" applyAlignment="1">
      <alignment horizontal="center" vertical="center"/>
    </xf>
    <xf numFmtId="49" fontId="44" fillId="6" borderId="24" xfId="0" applyNumberFormat="1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6" fillId="6" borderId="34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 textRotation="90"/>
    </xf>
    <xf numFmtId="0" fontId="16" fillId="6" borderId="136" xfId="0" applyFont="1" applyFill="1" applyBorder="1" applyAlignment="1">
      <alignment horizontal="center" vertical="center" textRotation="90"/>
    </xf>
    <xf numFmtId="0" fontId="16" fillId="6" borderId="6" xfId="0" applyFont="1" applyFill="1" applyBorder="1" applyAlignment="1">
      <alignment horizontal="center" vertical="center" textRotation="90"/>
    </xf>
    <xf numFmtId="0" fontId="16" fillId="6" borderId="42" xfId="0" applyFont="1" applyFill="1" applyBorder="1" applyAlignment="1">
      <alignment horizontal="center" vertical="center" textRotation="90"/>
    </xf>
    <xf numFmtId="0" fontId="16" fillId="6" borderId="11" xfId="0" applyFont="1" applyFill="1" applyBorder="1" applyAlignment="1">
      <alignment horizontal="center" vertical="center" textRotation="90"/>
    </xf>
    <xf numFmtId="0" fontId="16" fillId="6" borderId="31" xfId="0" applyFont="1" applyFill="1" applyBorder="1" applyAlignment="1">
      <alignment horizontal="center" vertical="center" textRotation="90"/>
    </xf>
    <xf numFmtId="0" fontId="16" fillId="6" borderId="16" xfId="0" applyFont="1" applyFill="1" applyBorder="1" applyAlignment="1">
      <alignment horizontal="center" vertical="center" textRotation="90"/>
    </xf>
    <xf numFmtId="0" fontId="16" fillId="6" borderId="3" xfId="0" applyFont="1" applyFill="1" applyBorder="1" applyAlignment="1">
      <alignment horizontal="center" vertical="center" textRotation="90"/>
    </xf>
    <xf numFmtId="0" fontId="16" fillId="6" borderId="18" xfId="0" applyFont="1" applyFill="1" applyBorder="1" applyAlignment="1">
      <alignment horizontal="center" vertical="center" textRotation="90"/>
    </xf>
    <xf numFmtId="0" fontId="16" fillId="6" borderId="7" xfId="0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center" vertical="center" textRotation="90"/>
    </xf>
    <xf numFmtId="0" fontId="16" fillId="6" borderId="12" xfId="0" applyFont="1" applyFill="1" applyBorder="1" applyAlignment="1">
      <alignment horizontal="center" vertical="center" textRotation="90"/>
    </xf>
    <xf numFmtId="0" fontId="15" fillId="6" borderId="2" xfId="0" applyFont="1" applyFill="1" applyBorder="1" applyAlignment="1">
      <alignment horizontal="center" vertical="center" textRotation="90" wrapText="1"/>
    </xf>
    <xf numFmtId="0" fontId="15" fillId="6" borderId="136" xfId="0" applyFont="1" applyFill="1" applyBorder="1" applyAlignment="1">
      <alignment horizontal="center" vertical="center" textRotation="90" wrapText="1"/>
    </xf>
    <xf numFmtId="0" fontId="15" fillId="6" borderId="6" xfId="0" applyFont="1" applyFill="1" applyBorder="1" applyAlignment="1">
      <alignment horizontal="center" vertical="center" textRotation="90" wrapText="1"/>
    </xf>
    <xf numFmtId="0" fontId="15" fillId="6" borderId="42" xfId="0" applyFont="1" applyFill="1" applyBorder="1" applyAlignment="1">
      <alignment horizontal="center" vertical="center" textRotation="90" wrapText="1"/>
    </xf>
    <xf numFmtId="0" fontId="15" fillId="6" borderId="11" xfId="0" applyFont="1" applyFill="1" applyBorder="1" applyAlignment="1">
      <alignment horizontal="center" vertical="center" textRotation="90" wrapText="1"/>
    </xf>
    <xf numFmtId="0" fontId="15" fillId="6" borderId="31" xfId="0" applyFont="1" applyFill="1" applyBorder="1" applyAlignment="1">
      <alignment horizontal="center" vertical="center" textRotation="90" wrapText="1"/>
    </xf>
    <xf numFmtId="0" fontId="15" fillId="6" borderId="16" xfId="0" applyFont="1" applyFill="1" applyBorder="1" applyAlignment="1">
      <alignment horizontal="center" vertical="center" textRotation="90" wrapText="1"/>
    </xf>
    <xf numFmtId="0" fontId="15" fillId="6" borderId="3" xfId="0" applyFont="1" applyFill="1" applyBorder="1" applyAlignment="1">
      <alignment horizontal="center" vertical="center" textRotation="90" wrapText="1"/>
    </xf>
    <xf numFmtId="0" fontId="15" fillId="6" borderId="18" xfId="0" applyFont="1" applyFill="1" applyBorder="1" applyAlignment="1">
      <alignment horizontal="center" vertical="center" textRotation="90" wrapText="1"/>
    </xf>
    <xf numFmtId="0" fontId="15" fillId="6" borderId="7" xfId="0" applyFont="1" applyFill="1" applyBorder="1" applyAlignment="1">
      <alignment horizontal="center" vertical="center" textRotation="90" wrapText="1"/>
    </xf>
    <xf numFmtId="0" fontId="15" fillId="6" borderId="30" xfId="0" applyFont="1" applyFill="1" applyBorder="1" applyAlignment="1">
      <alignment horizontal="center" vertical="center" textRotation="90" wrapText="1"/>
    </xf>
    <xf numFmtId="0" fontId="15" fillId="6" borderId="12" xfId="0" applyFont="1" applyFill="1" applyBorder="1" applyAlignment="1">
      <alignment horizontal="center" vertical="center" textRotation="90" wrapText="1"/>
    </xf>
    <xf numFmtId="0" fontId="16" fillId="6" borderId="2" xfId="0" applyFont="1" applyFill="1" applyBorder="1" applyAlignment="1">
      <alignment horizontal="center" vertical="center" textRotation="90" wrapText="1"/>
    </xf>
    <xf numFmtId="0" fontId="16" fillId="6" borderId="3" xfId="0" applyFont="1" applyFill="1" applyBorder="1" applyAlignment="1">
      <alignment horizontal="center" vertical="center" textRotation="90" wrapText="1"/>
    </xf>
    <xf numFmtId="0" fontId="16" fillId="6" borderId="6" xfId="0" applyFont="1" applyFill="1" applyBorder="1" applyAlignment="1">
      <alignment horizontal="center" vertical="center" textRotation="90" wrapText="1"/>
    </xf>
    <xf numFmtId="0" fontId="16" fillId="6" borderId="7" xfId="0" applyFont="1" applyFill="1" applyBorder="1" applyAlignment="1">
      <alignment horizontal="center" vertical="center" textRotation="90" wrapText="1"/>
    </xf>
    <xf numFmtId="0" fontId="16" fillId="6" borderId="11" xfId="0" applyFont="1" applyFill="1" applyBorder="1" applyAlignment="1">
      <alignment horizontal="center" vertical="center" textRotation="90" wrapText="1"/>
    </xf>
    <xf numFmtId="0" fontId="16" fillId="6" borderId="12" xfId="0" applyFont="1" applyFill="1" applyBorder="1" applyAlignment="1">
      <alignment horizontal="center" vertical="center" textRotation="90" wrapText="1"/>
    </xf>
    <xf numFmtId="0" fontId="16" fillId="6" borderId="276" xfId="0" applyFont="1" applyFill="1" applyBorder="1" applyAlignment="1">
      <alignment horizontal="center" vertical="center"/>
    </xf>
    <xf numFmtId="0" fontId="16" fillId="6" borderId="277" xfId="0" applyFont="1" applyFill="1" applyBorder="1" applyAlignment="1">
      <alignment horizontal="center" vertical="center"/>
    </xf>
    <xf numFmtId="0" fontId="16" fillId="6" borderId="278" xfId="0" applyFont="1" applyFill="1" applyBorder="1" applyAlignment="1">
      <alignment horizontal="center" vertical="center"/>
    </xf>
    <xf numFmtId="0" fontId="16" fillId="0" borderId="68" xfId="0" applyFont="1" applyBorder="1" applyAlignment="1">
      <alignment horizontal="justify" vertical="center" wrapText="1"/>
    </xf>
    <xf numFmtId="0" fontId="0" fillId="0" borderId="71" xfId="0" applyBorder="1"/>
    <xf numFmtId="0" fontId="0" fillId="0" borderId="69" xfId="0" applyBorder="1"/>
    <xf numFmtId="0" fontId="16" fillId="0" borderId="106" xfId="0" applyFont="1" applyBorder="1" applyAlignment="1">
      <alignment horizontal="justify" vertical="center" wrapText="1"/>
    </xf>
    <xf numFmtId="0" fontId="0" fillId="0" borderId="101" xfId="0" applyBorder="1"/>
    <xf numFmtId="0" fontId="0" fillId="0" borderId="102" xfId="0" applyBorder="1"/>
    <xf numFmtId="0" fontId="16" fillId="0" borderId="0" xfId="0" applyFont="1" applyAlignment="1">
      <alignment horizontal="justify" vertical="center" wrapText="1"/>
    </xf>
    <xf numFmtId="0" fontId="16" fillId="0" borderId="65" xfId="0" applyFont="1" applyBorder="1" applyAlignment="1">
      <alignment horizontal="justify" vertical="center" wrapText="1"/>
    </xf>
    <xf numFmtId="0" fontId="0" fillId="0" borderId="73" xfId="0" applyBorder="1"/>
    <xf numFmtId="0" fontId="15" fillId="6" borderId="280" xfId="0" applyFont="1" applyFill="1" applyBorder="1" applyAlignment="1">
      <alignment horizontal="center" vertical="center" textRotation="90"/>
    </xf>
    <xf numFmtId="0" fontId="15" fillId="6" borderId="25" xfId="0" applyFont="1" applyFill="1" applyBorder="1" applyAlignment="1">
      <alignment horizontal="center" vertical="center" textRotation="90"/>
    </xf>
    <xf numFmtId="0" fontId="15" fillId="6" borderId="288" xfId="0" applyFont="1" applyFill="1" applyBorder="1" applyAlignment="1">
      <alignment horizontal="center" vertical="center" textRotation="90"/>
    </xf>
    <xf numFmtId="0" fontId="15" fillId="6" borderId="281" xfId="0" applyFont="1" applyFill="1" applyBorder="1" applyAlignment="1">
      <alignment horizontal="center" vertical="center" textRotation="90"/>
    </xf>
    <xf numFmtId="0" fontId="15" fillId="6" borderId="76" xfId="0" applyFont="1" applyFill="1" applyBorder="1" applyAlignment="1">
      <alignment horizontal="center" vertical="center" textRotation="90"/>
    </xf>
    <xf numFmtId="0" fontId="15" fillId="6" borderId="289" xfId="0" applyFont="1" applyFill="1" applyBorder="1" applyAlignment="1">
      <alignment horizontal="center" vertical="center" textRotation="90"/>
    </xf>
    <xf numFmtId="0" fontId="15" fillId="6" borderId="282" xfId="0" applyFont="1" applyFill="1" applyBorder="1" applyAlignment="1">
      <alignment horizontal="center" vertical="center" textRotation="90"/>
    </xf>
    <xf numFmtId="0" fontId="15" fillId="6" borderId="22" xfId="0" applyFont="1" applyFill="1" applyBorder="1" applyAlignment="1">
      <alignment horizontal="center" vertical="center" textRotation="90"/>
    </xf>
    <xf numFmtId="0" fontId="15" fillId="6" borderId="290" xfId="0" applyFont="1" applyFill="1" applyBorder="1" applyAlignment="1">
      <alignment horizontal="center" vertical="center" textRotation="90"/>
    </xf>
    <xf numFmtId="0" fontId="16" fillId="6" borderId="19" xfId="0" applyFont="1" applyFill="1" applyBorder="1" applyAlignment="1">
      <alignment horizontal="center" vertical="center" textRotation="90" wrapText="1"/>
    </xf>
    <xf numFmtId="0" fontId="16" fillId="6" borderId="148" xfId="0" applyFont="1" applyFill="1" applyBorder="1" applyAlignment="1">
      <alignment horizontal="center" vertical="center" textRotation="90" wrapText="1"/>
    </xf>
    <xf numFmtId="0" fontId="16" fillId="6" borderId="42" xfId="0" applyFont="1" applyFill="1" applyBorder="1" applyAlignment="1">
      <alignment horizontal="center" vertical="center" textRotation="90" wrapText="1"/>
    </xf>
    <xf numFmtId="0" fontId="16" fillId="6" borderId="31" xfId="0" applyFont="1" applyFill="1" applyBorder="1" applyAlignment="1">
      <alignment horizontal="center" vertical="center" textRotation="90" wrapText="1"/>
    </xf>
    <xf numFmtId="0" fontId="16" fillId="6" borderId="283" xfId="0" applyFont="1" applyFill="1" applyBorder="1" applyAlignment="1">
      <alignment horizontal="center" vertical="center"/>
    </xf>
    <xf numFmtId="0" fontId="16" fillId="6" borderId="23" xfId="0" applyFont="1" applyFill="1" applyBorder="1" applyAlignment="1">
      <alignment horizontal="center" vertical="center"/>
    </xf>
    <xf numFmtId="0" fontId="16" fillId="6" borderId="24" xfId="0" applyFont="1" applyFill="1" applyBorder="1" applyAlignment="1">
      <alignment horizontal="center" vertical="center"/>
    </xf>
    <xf numFmtId="0" fontId="16" fillId="6" borderId="284" xfId="0" applyFont="1" applyFill="1" applyBorder="1" applyAlignment="1">
      <alignment horizontal="center" vertical="center"/>
    </xf>
    <xf numFmtId="0" fontId="16" fillId="6" borderId="149" xfId="0" applyFont="1" applyFill="1" applyBorder="1" applyAlignment="1">
      <alignment horizontal="center" vertical="center" textRotation="90"/>
    </xf>
    <xf numFmtId="0" fontId="16" fillId="6" borderId="215" xfId="0" applyFont="1" applyFill="1" applyBorder="1" applyAlignment="1">
      <alignment horizontal="center" vertical="center" textRotation="90"/>
    </xf>
    <xf numFmtId="0" fontId="16" fillId="6" borderId="83" xfId="0" applyFont="1" applyFill="1" applyBorder="1" applyAlignment="1">
      <alignment horizontal="center" vertical="center" textRotation="90"/>
    </xf>
    <xf numFmtId="0" fontId="16" fillId="6" borderId="291" xfId="0" applyFont="1" applyFill="1" applyBorder="1" applyAlignment="1">
      <alignment horizontal="center" vertical="center" textRotation="90"/>
    </xf>
    <xf numFmtId="0" fontId="16" fillId="6" borderId="216" xfId="0" applyFont="1" applyFill="1" applyBorder="1" applyAlignment="1">
      <alignment horizontal="center" vertical="center" textRotation="90" wrapText="1"/>
    </xf>
    <xf numFmtId="0" fontId="16" fillId="6" borderId="215" xfId="0" applyFont="1" applyFill="1" applyBorder="1" applyAlignment="1">
      <alignment horizontal="center" vertical="center" textRotation="90" wrapText="1"/>
    </xf>
    <xf numFmtId="0" fontId="16" fillId="6" borderId="81" xfId="0" applyFont="1" applyFill="1" applyBorder="1" applyAlignment="1">
      <alignment horizontal="center" vertical="center" textRotation="90" wrapText="1"/>
    </xf>
    <xf numFmtId="0" fontId="16" fillId="6" borderId="83" xfId="0" applyFont="1" applyFill="1" applyBorder="1" applyAlignment="1">
      <alignment horizontal="center" vertical="center" textRotation="90" wrapText="1"/>
    </xf>
    <xf numFmtId="0" fontId="16" fillId="6" borderId="275" xfId="0" applyFont="1" applyFill="1" applyBorder="1" applyAlignment="1">
      <alignment horizontal="center" vertical="center" textRotation="90" wrapText="1"/>
    </xf>
    <xf numFmtId="0" fontId="16" fillId="6" borderId="291" xfId="0" applyFont="1" applyFill="1" applyBorder="1" applyAlignment="1">
      <alignment horizontal="center" vertical="center" textRotation="90" wrapText="1"/>
    </xf>
    <xf numFmtId="0" fontId="16" fillId="6" borderId="21" xfId="0" applyFont="1" applyFill="1" applyBorder="1" applyAlignment="1">
      <alignment horizontal="center" vertical="center" textRotation="90" wrapText="1"/>
    </xf>
    <xf numFmtId="0" fontId="16" fillId="6" borderId="285" xfId="0" applyFont="1" applyFill="1" applyBorder="1" applyAlignment="1">
      <alignment horizontal="center" vertical="center"/>
    </xf>
    <xf numFmtId="0" fontId="16" fillId="6" borderId="287" xfId="0" applyFont="1" applyFill="1" applyBorder="1" applyAlignment="1">
      <alignment horizontal="center" vertical="center"/>
    </xf>
    <xf numFmtId="0" fontId="44" fillId="6" borderId="283" xfId="0" applyFont="1" applyFill="1" applyBorder="1" applyAlignment="1">
      <alignment horizontal="center" vertical="center"/>
    </xf>
    <xf numFmtId="0" fontId="44" fillId="6" borderId="23" xfId="0" applyFont="1" applyFill="1" applyBorder="1" applyAlignment="1">
      <alignment horizontal="center" vertical="center"/>
    </xf>
    <xf numFmtId="0" fontId="44" fillId="6" borderId="286" xfId="0" applyFont="1" applyFill="1" applyBorder="1" applyAlignment="1">
      <alignment horizontal="center" vertical="center"/>
    </xf>
    <xf numFmtId="0" fontId="44" fillId="6" borderId="24" xfId="0" applyFont="1" applyFill="1" applyBorder="1" applyAlignment="1">
      <alignment horizontal="center" vertical="center"/>
    </xf>
    <xf numFmtId="0" fontId="44" fillId="6" borderId="284" xfId="0" applyFont="1" applyFill="1" applyBorder="1" applyAlignment="1">
      <alignment horizontal="center" vertical="center"/>
    </xf>
    <xf numFmtId="49" fontId="44" fillId="6" borderId="286" xfId="0" applyNumberFormat="1" applyFont="1" applyFill="1" applyBorder="1" applyAlignment="1">
      <alignment horizontal="center" vertical="center"/>
    </xf>
    <xf numFmtId="49" fontId="44" fillId="6" borderId="284" xfId="0" applyNumberFormat="1" applyFont="1" applyFill="1" applyBorder="1" applyAlignment="1">
      <alignment horizontal="center" vertical="center"/>
    </xf>
    <xf numFmtId="49" fontId="16" fillId="0" borderId="104" xfId="0" applyNumberFormat="1" applyFont="1" applyBorder="1" applyAlignment="1">
      <alignment horizontal="center" vertical="center" wrapText="1"/>
    </xf>
    <xf numFmtId="0" fontId="0" fillId="0" borderId="98" xfId="0" applyBorder="1"/>
    <xf numFmtId="0" fontId="0" fillId="0" borderId="103" xfId="0" applyBorder="1"/>
    <xf numFmtId="49" fontId="16" fillId="0" borderId="46" xfId="0" applyNumberFormat="1" applyFont="1" applyBorder="1" applyAlignment="1">
      <alignment horizontal="center" vertical="center" wrapText="1"/>
    </xf>
    <xf numFmtId="0" fontId="0" fillId="0" borderId="56" xfId="0" applyBorder="1"/>
    <xf numFmtId="0" fontId="0" fillId="0" borderId="45" xfId="0" applyBorder="1"/>
    <xf numFmtId="49" fontId="16" fillId="0" borderId="72" xfId="0" applyNumberFormat="1" applyFont="1" applyBorder="1" applyAlignment="1">
      <alignment horizontal="center" vertical="center" wrapText="1"/>
    </xf>
    <xf numFmtId="0" fontId="0" fillId="0" borderId="85" xfId="0" applyBorder="1"/>
    <xf numFmtId="49" fontId="16" fillId="0" borderId="65" xfId="0" applyNumberFormat="1" applyFont="1" applyBorder="1" applyAlignment="1">
      <alignment horizontal="center" vertical="center" wrapText="1"/>
    </xf>
    <xf numFmtId="0" fontId="0" fillId="0" borderId="64" xfId="0" applyBorder="1"/>
    <xf numFmtId="0" fontId="51" fillId="0" borderId="65" xfId="0" applyFont="1" applyBorder="1" applyAlignment="1">
      <alignment horizontal="center" vertical="center" wrapText="1"/>
    </xf>
    <xf numFmtId="0" fontId="51" fillId="0" borderId="66" xfId="0" applyFont="1" applyBorder="1" applyAlignment="1">
      <alignment horizontal="center" vertical="center" wrapText="1"/>
    </xf>
    <xf numFmtId="1" fontId="15" fillId="3" borderId="32" xfId="0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49" fontId="16" fillId="0" borderId="53" xfId="0" applyNumberFormat="1" applyFont="1" applyBorder="1" applyAlignment="1">
      <alignment horizontal="center" vertical="center" wrapText="1"/>
    </xf>
    <xf numFmtId="0" fontId="0" fillId="0" borderId="52" xfId="0" applyBorder="1"/>
    <xf numFmtId="0" fontId="0" fillId="0" borderId="84" xfId="0" applyBorder="1"/>
    <xf numFmtId="0" fontId="16" fillId="3" borderId="32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justify" vertical="center" wrapText="1"/>
    </xf>
    <xf numFmtId="0" fontId="51" fillId="0" borderId="98" xfId="0" applyFont="1" applyBorder="1" applyAlignment="1">
      <alignment horizontal="center" vertical="center" wrapText="1"/>
    </xf>
    <xf numFmtId="0" fontId="51" fillId="0" borderId="99" xfId="0" applyFont="1" applyBorder="1" applyAlignment="1">
      <alignment horizontal="center" vertical="center" wrapText="1"/>
    </xf>
    <xf numFmtId="0" fontId="51" fillId="0" borderId="105" xfId="0" applyFont="1" applyBorder="1" applyAlignment="1">
      <alignment horizontal="center" vertical="center" wrapText="1"/>
    </xf>
    <xf numFmtId="0" fontId="51" fillId="0" borderId="103" xfId="0" applyFont="1" applyBorder="1" applyAlignment="1">
      <alignment horizontal="center" vertical="center" wrapText="1"/>
    </xf>
    <xf numFmtId="0" fontId="51" fillId="0" borderId="104" xfId="0" applyFont="1" applyBorder="1" applyAlignment="1">
      <alignment horizontal="center" vertical="center" wrapText="1"/>
    </xf>
    <xf numFmtId="0" fontId="59" fillId="0" borderId="105" xfId="0" applyFont="1" applyBorder="1" applyAlignment="1">
      <alignment horizontal="center" vertical="center" wrapText="1"/>
    </xf>
    <xf numFmtId="0" fontId="59" fillId="0" borderId="103" xfId="0" applyFont="1" applyBorder="1" applyAlignment="1">
      <alignment horizontal="center" vertical="center" wrapText="1"/>
    </xf>
    <xf numFmtId="0" fontId="59" fillId="0" borderId="104" xfId="0" applyFont="1" applyBorder="1" applyAlignment="1">
      <alignment horizontal="center" vertical="center" wrapText="1"/>
    </xf>
    <xf numFmtId="0" fontId="59" fillId="0" borderId="99" xfId="0" applyFont="1" applyBorder="1" applyAlignment="1">
      <alignment horizontal="center" vertical="center" wrapText="1"/>
    </xf>
    <xf numFmtId="0" fontId="51" fillId="0" borderId="106" xfId="0" applyFont="1" applyBorder="1" applyAlignment="1">
      <alignment horizontal="center" vertical="center" wrapText="1"/>
    </xf>
    <xf numFmtId="0" fontId="51" fillId="0" borderId="102" xfId="0" applyFont="1" applyBorder="1" applyAlignment="1">
      <alignment horizontal="center" vertical="center" wrapText="1"/>
    </xf>
    <xf numFmtId="0" fontId="59" fillId="0" borderId="67" xfId="0" applyFont="1" applyBorder="1" applyAlignment="1">
      <alignment horizontal="center" vertical="center" wrapText="1"/>
    </xf>
    <xf numFmtId="0" fontId="59" fillId="0" borderId="64" xfId="0" applyFont="1" applyBorder="1" applyAlignment="1">
      <alignment horizontal="center" vertical="center" wrapText="1"/>
    </xf>
    <xf numFmtId="0" fontId="18" fillId="0" borderId="254" xfId="0" applyFont="1" applyBorder="1" applyAlignment="1">
      <alignment horizontal="center" vertical="center"/>
    </xf>
    <xf numFmtId="0" fontId="18" fillId="0" borderId="135" xfId="0" applyFont="1" applyBorder="1" applyAlignment="1">
      <alignment horizontal="center" vertical="center"/>
    </xf>
    <xf numFmtId="0" fontId="18" fillId="0" borderId="259" xfId="0" applyFont="1" applyBorder="1" applyAlignment="1">
      <alignment horizontal="center" vertical="center"/>
    </xf>
    <xf numFmtId="0" fontId="18" fillId="0" borderId="26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57" fillId="0" borderId="5" xfId="0" applyFont="1" applyBorder="1" applyAlignment="1">
      <alignment horizontal="left" vertical="center" wrapText="1"/>
    </xf>
    <xf numFmtId="0" fontId="57" fillId="0" borderId="136" xfId="0" applyFont="1" applyBorder="1" applyAlignment="1">
      <alignment horizontal="left" vertical="center" wrapText="1"/>
    </xf>
    <xf numFmtId="0" fontId="57" fillId="0" borderId="6" xfId="0" applyFont="1" applyBorder="1" applyAlignment="1">
      <alignment horizontal="left" vertical="center" wrapText="1"/>
    </xf>
    <xf numFmtId="0" fontId="57" fillId="0" borderId="0" xfId="0" applyFont="1" applyAlignment="1">
      <alignment horizontal="left" vertical="center" wrapText="1"/>
    </xf>
    <xf numFmtId="0" fontId="57" fillId="0" borderId="42" xfId="0" applyFont="1" applyBorder="1" applyAlignment="1">
      <alignment horizontal="left" vertical="center" wrapText="1"/>
    </xf>
    <xf numFmtId="0" fontId="49" fillId="0" borderId="98" xfId="0" applyFont="1" applyBorder="1" applyAlignment="1">
      <alignment horizontal="center" vertical="center" wrapText="1"/>
    </xf>
    <xf numFmtId="0" fontId="49" fillId="0" borderId="103" xfId="0" applyFont="1" applyBorder="1" applyAlignment="1">
      <alignment horizontal="center" vertical="center" wrapText="1"/>
    </xf>
    <xf numFmtId="0" fontId="49" fillId="0" borderId="98" xfId="0" applyFont="1" applyBorder="1" applyAlignment="1">
      <alignment horizontal="left" vertical="center" wrapText="1"/>
    </xf>
    <xf numFmtId="0" fontId="49" fillId="0" borderId="103" xfId="0" applyFont="1" applyBorder="1" applyAlignment="1">
      <alignment horizontal="left" vertical="center" wrapText="1"/>
    </xf>
    <xf numFmtId="0" fontId="49" fillId="0" borderId="105" xfId="0" applyFont="1" applyBorder="1" applyAlignment="1">
      <alignment horizontal="center" vertical="center" wrapText="1"/>
    </xf>
    <xf numFmtId="0" fontId="49" fillId="0" borderId="99" xfId="0" applyFont="1" applyBorder="1" applyAlignment="1">
      <alignment horizontal="center" vertical="center" wrapText="1"/>
    </xf>
    <xf numFmtId="0" fontId="49" fillId="0" borderId="67" xfId="0" applyFont="1" applyBorder="1" applyAlignment="1">
      <alignment horizontal="center" vertical="center" wrapText="1"/>
    </xf>
    <xf numFmtId="0" fontId="49" fillId="0" borderId="73" xfId="0" applyFont="1" applyBorder="1" applyAlignment="1">
      <alignment horizontal="center" vertical="center" wrapText="1"/>
    </xf>
    <xf numFmtId="0" fontId="49" fillId="0" borderId="64" xfId="0" applyFont="1" applyBorder="1" applyAlignment="1">
      <alignment horizontal="center" vertical="center" wrapText="1"/>
    </xf>
    <xf numFmtId="0" fontId="49" fillId="0" borderId="66" xfId="0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 wrapText="1"/>
    </xf>
    <xf numFmtId="0" fontId="49" fillId="0" borderId="7" xfId="0" applyFont="1" applyBorder="1" applyAlignment="1">
      <alignment horizontal="left" vertical="center" wrapText="1"/>
    </xf>
    <xf numFmtId="49" fontId="53" fillId="0" borderId="65" xfId="0" applyNumberFormat="1" applyFont="1" applyBorder="1" applyAlignment="1">
      <alignment horizontal="left" vertical="center" wrapText="1"/>
    </xf>
    <xf numFmtId="49" fontId="53" fillId="0" borderId="73" xfId="0" applyNumberFormat="1" applyFont="1" applyBorder="1" applyAlignment="1">
      <alignment horizontal="left" vertical="center" wrapText="1"/>
    </xf>
    <xf numFmtId="49" fontId="53" fillId="0" borderId="64" xfId="0" applyNumberFormat="1" applyFont="1" applyBorder="1" applyAlignment="1">
      <alignment horizontal="left" vertical="center" wrapText="1"/>
    </xf>
    <xf numFmtId="49" fontId="53" fillId="0" borderId="104" xfId="0" applyNumberFormat="1" applyFont="1" applyBorder="1" applyAlignment="1">
      <alignment horizontal="left" vertical="center" wrapText="1"/>
    </xf>
    <xf numFmtId="49" fontId="53" fillId="0" borderId="98" xfId="0" applyNumberFormat="1" applyFont="1" applyBorder="1" applyAlignment="1">
      <alignment horizontal="left" vertical="center" wrapText="1"/>
    </xf>
    <xf numFmtId="49" fontId="53" fillId="0" borderId="103" xfId="0" applyNumberFormat="1" applyFont="1" applyBorder="1" applyAlignment="1">
      <alignment horizontal="left" vertical="center" wrapText="1"/>
    </xf>
    <xf numFmtId="0" fontId="51" fillId="0" borderId="69" xfId="0" applyFont="1" applyBorder="1" applyAlignment="1">
      <alignment horizontal="center" vertical="center" wrapText="1"/>
    </xf>
    <xf numFmtId="0" fontId="51" fillId="0" borderId="64" xfId="0" applyFont="1" applyBorder="1" applyAlignment="1">
      <alignment horizontal="center" vertical="center" wrapText="1"/>
    </xf>
    <xf numFmtId="0" fontId="49" fillId="0" borderId="73" xfId="0" applyFont="1" applyBorder="1" applyAlignment="1">
      <alignment horizontal="left" vertical="center" wrapText="1"/>
    </xf>
    <xf numFmtId="0" fontId="49" fillId="0" borderId="64" xfId="0" applyFont="1" applyBorder="1" applyAlignment="1">
      <alignment horizontal="left" vertical="center" wrapText="1"/>
    </xf>
    <xf numFmtId="0" fontId="51" fillId="0" borderId="73" xfId="0" applyFont="1" applyBorder="1" applyAlignment="1">
      <alignment horizontal="center" vertical="center" wrapText="1"/>
    </xf>
    <xf numFmtId="0" fontId="51" fillId="0" borderId="67" xfId="0" applyFont="1" applyBorder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0" borderId="42" xfId="0" applyFont="1" applyBorder="1" applyAlignment="1">
      <alignment horizontal="center" vertical="center" wrapText="1"/>
    </xf>
    <xf numFmtId="0" fontId="49" fillId="0" borderId="65" xfId="0" applyFont="1" applyBorder="1" applyAlignment="1">
      <alignment horizontal="center" vertical="center" wrapText="1"/>
    </xf>
    <xf numFmtId="0" fontId="50" fillId="6" borderId="0" xfId="0" applyFont="1" applyFill="1" applyAlignment="1">
      <alignment horizontal="left" vertical="center" wrapText="1"/>
    </xf>
    <xf numFmtId="0" fontId="50" fillId="6" borderId="7" xfId="0" applyFont="1" applyFill="1" applyBorder="1" applyAlignment="1">
      <alignment horizontal="left" vertical="center" wrapText="1"/>
    </xf>
    <xf numFmtId="0" fontId="52" fillId="6" borderId="57" xfId="0" applyFont="1" applyFill="1" applyBorder="1" applyAlignment="1">
      <alignment horizontal="center" vertical="center" wrapText="1"/>
    </xf>
    <xf numFmtId="0" fontId="52" fillId="6" borderId="61" xfId="0" applyFont="1" applyFill="1" applyBorder="1" applyAlignment="1">
      <alignment horizontal="center" vertical="center" wrapText="1"/>
    </xf>
    <xf numFmtId="0" fontId="50" fillId="6" borderId="73" xfId="0" applyFont="1" applyFill="1" applyBorder="1" applyAlignment="1">
      <alignment horizontal="left" vertical="center" wrapText="1"/>
    </xf>
    <xf numFmtId="0" fontId="50" fillId="6" borderId="64" xfId="0" applyFont="1" applyFill="1" applyBorder="1" applyAlignment="1">
      <alignment horizontal="left" vertical="center" wrapText="1"/>
    </xf>
    <xf numFmtId="0" fontId="52" fillId="6" borderId="65" xfId="0" applyFont="1" applyFill="1" applyBorder="1" applyAlignment="1">
      <alignment horizontal="center" vertical="center" wrapText="1"/>
    </xf>
    <xf numFmtId="0" fontId="52" fillId="6" borderId="64" xfId="0" applyFont="1" applyFill="1" applyBorder="1" applyAlignment="1">
      <alignment horizontal="center" vertical="center" wrapText="1"/>
    </xf>
    <xf numFmtId="0" fontId="50" fillId="6" borderId="65" xfId="0" applyFont="1" applyFill="1" applyBorder="1" applyAlignment="1">
      <alignment horizontal="left" vertical="center" wrapText="1"/>
    </xf>
    <xf numFmtId="0" fontId="52" fillId="6" borderId="0" xfId="0" applyFont="1" applyFill="1" applyAlignment="1">
      <alignment horizontal="center" vertical="center" wrapText="1"/>
    </xf>
    <xf numFmtId="0" fontId="52" fillId="6" borderId="7" xfId="0" applyFont="1" applyFill="1" applyBorder="1" applyAlignment="1">
      <alignment horizontal="center" vertical="center" wrapText="1"/>
    </xf>
    <xf numFmtId="0" fontId="49" fillId="6" borderId="0" xfId="0" applyFont="1" applyFill="1" applyAlignment="1">
      <alignment horizontal="left" vertical="center" wrapText="1"/>
    </xf>
    <xf numFmtId="0" fontId="49" fillId="6" borderId="7" xfId="0" applyFont="1" applyFill="1" applyBorder="1" applyAlignment="1">
      <alignment horizontal="left" vertical="center" wrapText="1"/>
    </xf>
    <xf numFmtId="0" fontId="52" fillId="0" borderId="57" xfId="0" applyFont="1" applyBorder="1" applyAlignment="1">
      <alignment horizontal="center" vertical="center" wrapText="1"/>
    </xf>
    <xf numFmtId="0" fontId="52" fillId="0" borderId="61" xfId="0" applyFont="1" applyBorder="1" applyAlignment="1">
      <alignment horizontal="center" vertical="center" wrapText="1"/>
    </xf>
    <xf numFmtId="0" fontId="50" fillId="5" borderId="73" xfId="0" applyFont="1" applyFill="1" applyBorder="1" applyAlignment="1">
      <alignment horizontal="left" vertical="center" wrapText="1"/>
    </xf>
    <xf numFmtId="0" fontId="50" fillId="5" borderId="64" xfId="0" applyFont="1" applyFill="1" applyBorder="1" applyAlignment="1">
      <alignment horizontal="left" vertical="center" wrapText="1"/>
    </xf>
    <xf numFmtId="0" fontId="16" fillId="6" borderId="65" xfId="0" applyFont="1" applyFill="1" applyBorder="1" applyAlignment="1">
      <alignment horizontal="center" vertical="center" wrapText="1"/>
    </xf>
    <xf numFmtId="0" fontId="16" fillId="6" borderId="64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16" fillId="6" borderId="57" xfId="0" applyFont="1" applyFill="1" applyBorder="1" applyAlignment="1">
      <alignment horizontal="center" vertical="center" wrapText="1"/>
    </xf>
    <xf numFmtId="0" fontId="16" fillId="6" borderId="61" xfId="0" applyFont="1" applyFill="1" applyBorder="1" applyAlignment="1">
      <alignment horizontal="center" vertical="center" wrapText="1"/>
    </xf>
    <xf numFmtId="0" fontId="8" fillId="6" borderId="73" xfId="0" applyFont="1" applyFill="1" applyBorder="1" applyAlignment="1">
      <alignment horizontal="left" vertical="center" wrapText="1"/>
    </xf>
    <xf numFmtId="0" fontId="8" fillId="6" borderId="64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7" xfId="0" applyFont="1" applyFill="1" applyBorder="1" applyAlignment="1">
      <alignment horizontal="left" vertical="center" wrapText="1"/>
    </xf>
    <xf numFmtId="0" fontId="16" fillId="0" borderId="73" xfId="0" applyFont="1" applyBorder="1" applyAlignment="1">
      <alignment horizontal="center" vertical="center" wrapText="1"/>
    </xf>
    <xf numFmtId="0" fontId="16" fillId="0" borderId="64" xfId="0" applyFont="1" applyBorder="1" applyAlignment="1">
      <alignment horizontal="center" vertical="center" wrapText="1"/>
    </xf>
    <xf numFmtId="0" fontId="8" fillId="5" borderId="73" xfId="0" applyFont="1" applyFill="1" applyBorder="1" applyAlignment="1">
      <alignment horizontal="left" vertical="center" wrapText="1"/>
    </xf>
    <xf numFmtId="0" fontId="8" fillId="5" borderId="64" xfId="0" applyFont="1" applyFill="1" applyBorder="1" applyAlignment="1">
      <alignment horizontal="left" vertical="center" wrapText="1"/>
    </xf>
    <xf numFmtId="0" fontId="16" fillId="0" borderId="65" xfId="0" applyFont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8" fillId="6" borderId="56" xfId="0" applyFont="1" applyFill="1" applyBorder="1" applyAlignment="1">
      <alignment horizontal="left" vertical="center" wrapText="1"/>
    </xf>
    <xf numFmtId="0" fontId="8" fillId="6" borderId="45" xfId="0" applyFont="1" applyFill="1" applyBorder="1" applyAlignment="1">
      <alignment horizontal="left" vertical="center" wrapText="1"/>
    </xf>
    <xf numFmtId="0" fontId="40" fillId="6" borderId="65" xfId="0" applyFont="1" applyFill="1" applyBorder="1" applyAlignment="1">
      <alignment horizontal="center" vertical="center" wrapText="1"/>
    </xf>
    <xf numFmtId="0" fontId="40" fillId="6" borderId="64" xfId="0" applyFont="1" applyFill="1" applyBorder="1" applyAlignment="1">
      <alignment horizontal="center" vertical="center" wrapText="1"/>
    </xf>
    <xf numFmtId="0" fontId="8" fillId="6" borderId="60" xfId="0" applyFont="1" applyFill="1" applyBorder="1" applyAlignment="1">
      <alignment horizontal="left" vertical="center" wrapText="1"/>
    </xf>
    <xf numFmtId="0" fontId="8" fillId="6" borderId="61" xfId="0" applyFont="1" applyFill="1" applyBorder="1" applyAlignment="1">
      <alignment horizontal="left" vertical="center" wrapText="1"/>
    </xf>
    <xf numFmtId="0" fontId="16" fillId="6" borderId="279" xfId="0" applyFont="1" applyFill="1" applyBorder="1" applyAlignment="1">
      <alignment horizontal="center" vertical="center" textRotation="90"/>
    </xf>
    <xf numFmtId="0" fontId="16" fillId="6" borderId="167" xfId="0" applyFont="1" applyFill="1" applyBorder="1" applyAlignment="1">
      <alignment horizontal="center" vertical="center" textRotation="90"/>
    </xf>
    <xf numFmtId="0" fontId="16" fillId="6" borderId="171" xfId="0" applyFont="1" applyFill="1" applyBorder="1" applyAlignment="1">
      <alignment horizontal="center" vertical="center" textRotation="90"/>
    </xf>
    <xf numFmtId="0" fontId="16" fillId="0" borderId="66" xfId="0" applyFont="1" applyBorder="1" applyAlignment="1">
      <alignment horizontal="center" vertical="center" wrapText="1"/>
    </xf>
    <xf numFmtId="0" fontId="8" fillId="5" borderId="65" xfId="0" applyFont="1" applyFill="1" applyBorder="1" applyAlignment="1">
      <alignment horizontal="left" vertical="center" wrapText="1"/>
    </xf>
    <xf numFmtId="0" fontId="16" fillId="6" borderId="104" xfId="0" applyFont="1" applyFill="1" applyBorder="1" applyAlignment="1">
      <alignment horizontal="center" vertical="center" wrapText="1"/>
    </xf>
    <xf numFmtId="0" fontId="16" fillId="6" borderId="103" xfId="0" applyFont="1" applyFill="1" applyBorder="1" applyAlignment="1">
      <alignment horizontal="center" vertical="center" wrapText="1"/>
    </xf>
    <xf numFmtId="0" fontId="8" fillId="6" borderId="104" xfId="0" applyFont="1" applyFill="1" applyBorder="1" applyAlignment="1">
      <alignment horizontal="left" vertical="center" wrapText="1"/>
    </xf>
    <xf numFmtId="0" fontId="8" fillId="6" borderId="103" xfId="0" applyFont="1" applyFill="1" applyBorder="1" applyAlignment="1">
      <alignment horizontal="left" vertical="center" wrapText="1"/>
    </xf>
    <xf numFmtId="0" fontId="16" fillId="4" borderId="65" xfId="0" applyFont="1" applyFill="1" applyBorder="1" applyAlignment="1">
      <alignment horizontal="center" vertical="center" wrapText="1"/>
    </xf>
    <xf numFmtId="0" fontId="16" fillId="4" borderId="66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left" vertical="center" wrapText="1"/>
    </xf>
    <xf numFmtId="0" fontId="8" fillId="4" borderId="64" xfId="0" applyFont="1" applyFill="1" applyBorder="1" applyAlignment="1">
      <alignment horizontal="left" vertical="center" wrapText="1"/>
    </xf>
    <xf numFmtId="0" fontId="16" fillId="6" borderId="66" xfId="0" applyFont="1" applyFill="1" applyBorder="1" applyAlignment="1">
      <alignment horizontal="center" vertical="center" wrapText="1"/>
    </xf>
    <xf numFmtId="0" fontId="7" fillId="6" borderId="65" xfId="0" applyFont="1" applyFill="1" applyBorder="1" applyAlignment="1">
      <alignment horizontal="left" vertical="center" wrapText="1"/>
    </xf>
    <xf numFmtId="0" fontId="7" fillId="6" borderId="64" xfId="0" applyFont="1" applyFill="1" applyBorder="1" applyAlignment="1">
      <alignment horizontal="left" vertical="center" wrapText="1"/>
    </xf>
    <xf numFmtId="0" fontId="8" fillId="6" borderId="65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52" fillId="0" borderId="69" xfId="0" applyFont="1" applyBorder="1" applyAlignment="1">
      <alignment horizontal="center" vertical="center" wrapText="1"/>
    </xf>
    <xf numFmtId="0" fontId="52" fillId="0" borderId="64" xfId="0" applyFont="1" applyBorder="1" applyAlignment="1">
      <alignment horizontal="center" vertical="center" wrapText="1"/>
    </xf>
    <xf numFmtId="0" fontId="16" fillId="6" borderId="81" xfId="0" applyFont="1" applyFill="1" applyBorder="1" applyAlignment="1">
      <alignment horizontal="center" vertical="center" wrapText="1"/>
    </xf>
    <xf numFmtId="0" fontId="16" fillId="6" borderId="83" xfId="0" applyFont="1" applyFill="1" applyBorder="1" applyAlignment="1">
      <alignment horizontal="center" vertical="center" wrapText="1"/>
    </xf>
    <xf numFmtId="0" fontId="40" fillId="6" borderId="69" xfId="0" applyFont="1" applyFill="1" applyBorder="1" applyAlignment="1">
      <alignment horizontal="center" vertical="center" wrapText="1"/>
    </xf>
    <xf numFmtId="0" fontId="40" fillId="6" borderId="68" xfId="0" applyFont="1" applyFill="1" applyBorder="1" applyAlignment="1">
      <alignment horizontal="center" vertical="center" wrapText="1"/>
    </xf>
    <xf numFmtId="0" fontId="16" fillId="0" borderId="81" xfId="0" applyFont="1" applyBorder="1" applyAlignment="1">
      <alignment horizontal="center" vertical="center" wrapText="1"/>
    </xf>
    <xf numFmtId="0" fontId="16" fillId="0" borderId="83" xfId="0" applyFont="1" applyBorder="1" applyAlignment="1">
      <alignment horizontal="center" vertical="center" wrapText="1"/>
    </xf>
    <xf numFmtId="0" fontId="40" fillId="6" borderId="81" xfId="0" applyFont="1" applyFill="1" applyBorder="1" applyAlignment="1">
      <alignment horizontal="center" vertical="center" wrapText="1"/>
    </xf>
    <xf numFmtId="0" fontId="40" fillId="6" borderId="7" xfId="0" applyFont="1" applyFill="1" applyBorder="1" applyAlignment="1">
      <alignment horizontal="center" vertical="center" wrapText="1"/>
    </xf>
    <xf numFmtId="0" fontId="16" fillId="0" borderId="69" xfId="0" applyFont="1" applyBorder="1" applyAlignment="1">
      <alignment horizontal="center" vertical="center" wrapText="1"/>
    </xf>
    <xf numFmtId="0" fontId="40" fillId="6" borderId="83" xfId="0" applyFont="1" applyFill="1" applyBorder="1" applyAlignment="1">
      <alignment horizontal="center" vertical="center" wrapText="1"/>
    </xf>
    <xf numFmtId="0" fontId="7" fillId="6" borderId="73" xfId="0" applyFont="1" applyFill="1" applyBorder="1" applyAlignment="1">
      <alignment horizontal="left" vertical="center" wrapText="1"/>
    </xf>
    <xf numFmtId="0" fontId="16" fillId="0" borderId="57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40" fillId="6" borderId="56" xfId="0" applyFont="1" applyFill="1" applyBorder="1" applyAlignment="1">
      <alignment horizontal="center" vertical="center" wrapText="1"/>
    </xf>
    <xf numFmtId="0" fontId="40" fillId="6" borderId="45" xfId="0" applyFont="1" applyFill="1" applyBorder="1" applyAlignment="1">
      <alignment horizontal="center" vertical="center" wrapText="1"/>
    </xf>
    <xf numFmtId="0" fontId="7" fillId="6" borderId="56" xfId="0" applyFont="1" applyFill="1" applyBorder="1" applyAlignment="1">
      <alignment horizontal="left" vertical="center" wrapText="1"/>
    </xf>
    <xf numFmtId="0" fontId="7" fillId="6" borderId="45" xfId="0" applyFont="1" applyFill="1" applyBorder="1" applyAlignment="1">
      <alignment horizontal="left" vertical="center" wrapText="1"/>
    </xf>
    <xf numFmtId="0" fontId="8" fillId="6" borderId="6" xfId="0" applyFont="1" applyFill="1" applyBorder="1" applyAlignment="1">
      <alignment horizontal="left" vertical="center" wrapText="1"/>
    </xf>
    <xf numFmtId="0" fontId="16" fillId="0" borderId="68" xfId="0" applyFont="1" applyBorder="1" applyAlignment="1">
      <alignment horizontal="center" vertical="center" wrapText="1"/>
    </xf>
    <xf numFmtId="0" fontId="50" fillId="5" borderId="65" xfId="0" applyFont="1" applyFill="1" applyBorder="1" applyAlignment="1">
      <alignment horizontal="left" vertical="center" wrapText="1"/>
    </xf>
    <xf numFmtId="0" fontId="51" fillId="6" borderId="81" xfId="0" applyFont="1" applyFill="1" applyBorder="1" applyAlignment="1">
      <alignment horizontal="center" vertical="center" wrapText="1"/>
    </xf>
    <xf numFmtId="0" fontId="51" fillId="6" borderId="7" xfId="0" applyFont="1" applyFill="1" applyBorder="1" applyAlignment="1">
      <alignment horizontal="center" vertical="center" wrapText="1"/>
    </xf>
    <xf numFmtId="0" fontId="16" fillId="6" borderId="50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6" borderId="69" xfId="0" applyFont="1" applyFill="1" applyBorder="1" applyAlignment="1">
      <alignment horizontal="center" vertical="center" wrapText="1"/>
    </xf>
    <xf numFmtId="0" fontId="16" fillId="6" borderId="68" xfId="0" applyFont="1" applyFill="1" applyBorder="1" applyAlignment="1">
      <alignment horizontal="center" vertical="center" wrapText="1"/>
    </xf>
    <xf numFmtId="0" fontId="16" fillId="6" borderId="88" xfId="0" applyFont="1" applyFill="1" applyBorder="1" applyAlignment="1">
      <alignment horizontal="center" vertical="center" wrapText="1"/>
    </xf>
    <xf numFmtId="0" fontId="16" fillId="6" borderId="79" xfId="0" applyFont="1" applyFill="1" applyBorder="1" applyAlignment="1">
      <alignment horizontal="center" vertical="center" wrapText="1"/>
    </xf>
    <xf numFmtId="0" fontId="16" fillId="6" borderId="49" xfId="0" applyFont="1" applyFill="1" applyBorder="1" applyAlignment="1">
      <alignment horizontal="center" vertical="center" wrapText="1"/>
    </xf>
    <xf numFmtId="0" fontId="51" fillId="6" borderId="32" xfId="0" applyFont="1" applyFill="1" applyBorder="1" applyAlignment="1">
      <alignment horizontal="center" vertical="center" wrapText="1"/>
    </xf>
    <xf numFmtId="0" fontId="51" fillId="6" borderId="34" xfId="0" applyFont="1" applyFill="1" applyBorder="1" applyAlignment="1">
      <alignment horizontal="center" vertical="center" wrapText="1"/>
    </xf>
    <xf numFmtId="0" fontId="49" fillId="6" borderId="32" xfId="0" applyFont="1" applyFill="1" applyBorder="1" applyAlignment="1">
      <alignment horizontal="left" vertical="center" wrapText="1"/>
    </xf>
    <xf numFmtId="0" fontId="49" fillId="6" borderId="34" xfId="0" applyFont="1" applyFill="1" applyBorder="1" applyAlignment="1">
      <alignment horizontal="left" vertical="center" wrapText="1"/>
    </xf>
    <xf numFmtId="0" fontId="52" fillId="6" borderId="81" xfId="0" applyFont="1" applyFill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 wrapText="1"/>
    </xf>
    <xf numFmtId="0" fontId="52" fillId="0" borderId="66" xfId="0" applyFont="1" applyBorder="1" applyAlignment="1">
      <alignment horizontal="center" vertical="center" wrapText="1"/>
    </xf>
    <xf numFmtId="0" fontId="16" fillId="0" borderId="50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52" fillId="6" borderId="83" xfId="0" applyFont="1" applyFill="1" applyBorder="1" applyAlignment="1">
      <alignment horizontal="center" vertical="center" wrapText="1"/>
    </xf>
    <xf numFmtId="0" fontId="52" fillId="6" borderId="69" xfId="0" applyFont="1" applyFill="1" applyBorder="1" applyAlignment="1">
      <alignment horizontal="center" vertical="center" wrapText="1"/>
    </xf>
    <xf numFmtId="0" fontId="52" fillId="6" borderId="68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 vertical="center" wrapText="1"/>
    </xf>
    <xf numFmtId="0" fontId="52" fillId="6" borderId="88" xfId="0" applyFont="1" applyFill="1" applyBorder="1" applyAlignment="1">
      <alignment horizontal="center" vertical="center" wrapText="1"/>
    </xf>
    <xf numFmtId="0" fontId="16" fillId="6" borderId="73" xfId="0" applyFont="1" applyFill="1" applyBorder="1" applyAlignment="1">
      <alignment horizontal="center" vertical="center" wrapText="1"/>
    </xf>
    <xf numFmtId="0" fontId="40" fillId="6" borderId="6" xfId="0" applyFont="1" applyFill="1" applyBorder="1" applyAlignment="1">
      <alignment horizontal="center" vertical="center" wrapText="1"/>
    </xf>
    <xf numFmtId="0" fontId="40" fillId="6" borderId="42" xfId="0" applyFont="1" applyFill="1" applyBorder="1" applyAlignment="1">
      <alignment horizontal="center" vertical="center" wrapText="1"/>
    </xf>
    <xf numFmtId="0" fontId="52" fillId="6" borderId="66" xfId="0" applyFont="1" applyFill="1" applyBorder="1" applyAlignment="1">
      <alignment horizontal="center" vertical="center" wrapText="1"/>
    </xf>
    <xf numFmtId="0" fontId="16" fillId="6" borderId="56" xfId="0" applyFont="1" applyFill="1" applyBorder="1" applyAlignment="1">
      <alignment horizontal="center" vertical="center" wrapText="1"/>
    </xf>
    <xf numFmtId="0" fontId="16" fillId="6" borderId="60" xfId="0" applyFont="1" applyFill="1" applyBorder="1" applyAlignment="1">
      <alignment horizontal="center" vertical="center" wrapText="1"/>
    </xf>
    <xf numFmtId="0" fontId="52" fillId="6" borderId="73" xfId="0" applyFont="1" applyFill="1" applyBorder="1" applyAlignment="1">
      <alignment horizontal="center" vertical="center" wrapText="1"/>
    </xf>
    <xf numFmtId="0" fontId="51" fillId="6" borderId="83" xfId="0" applyFont="1" applyFill="1" applyBorder="1" applyAlignment="1">
      <alignment horizontal="center" vertical="center" wrapText="1"/>
    </xf>
    <xf numFmtId="0" fontId="16" fillId="0" borderId="5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52" fillId="6" borderId="6" xfId="0" applyFont="1" applyFill="1" applyBorder="1" applyAlignment="1">
      <alignment horizontal="center" vertical="center" wrapText="1"/>
    </xf>
    <xf numFmtId="0" fontId="52" fillId="6" borderId="42" xfId="0" applyFont="1" applyFill="1" applyBorder="1" applyAlignment="1">
      <alignment horizontal="center" vertical="center" wrapText="1"/>
    </xf>
    <xf numFmtId="0" fontId="52" fillId="6" borderId="67" xfId="0" applyFont="1" applyFill="1" applyBorder="1" applyAlignment="1">
      <alignment horizontal="center" vertical="center" wrapText="1"/>
    </xf>
    <xf numFmtId="0" fontId="16" fillId="6" borderId="46" xfId="0" applyFont="1" applyFill="1" applyBorder="1" applyAlignment="1">
      <alignment horizontal="center" vertical="center" wrapText="1"/>
    </xf>
    <xf numFmtId="0" fontId="16" fillId="6" borderId="47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51" fillId="6" borderId="0" xfId="0" applyFont="1" applyFill="1" applyAlignment="1">
      <alignment horizontal="center" vertical="center" wrapText="1"/>
    </xf>
    <xf numFmtId="0" fontId="40" fillId="6" borderId="73" xfId="0" applyFont="1" applyFill="1" applyBorder="1" applyAlignment="1">
      <alignment horizontal="center" vertical="center" wrapText="1"/>
    </xf>
    <xf numFmtId="0" fontId="52" fillId="0" borderId="73" xfId="0" applyFont="1" applyBorder="1" applyAlignment="1">
      <alignment horizontal="center" vertical="center" wrapText="1"/>
    </xf>
    <xf numFmtId="0" fontId="52" fillId="0" borderId="68" xfId="0" applyFont="1" applyBorder="1" applyAlignment="1">
      <alignment horizontal="center" vertical="center" wrapText="1"/>
    </xf>
    <xf numFmtId="0" fontId="16" fillId="0" borderId="88" xfId="0" applyFont="1" applyBorder="1" applyAlignment="1">
      <alignment horizontal="center" vertical="center" wrapText="1"/>
    </xf>
    <xf numFmtId="0" fontId="16" fillId="0" borderId="79" xfId="0" applyFont="1" applyBorder="1" applyAlignment="1">
      <alignment horizontal="center" vertical="center" wrapText="1"/>
    </xf>
    <xf numFmtId="0" fontId="40" fillId="6" borderId="50" xfId="0" applyFont="1" applyFill="1" applyBorder="1" applyAlignment="1">
      <alignment horizontal="center" vertical="center" wrapText="1"/>
    </xf>
    <xf numFmtId="0" fontId="40" fillId="6" borderId="49" xfId="0" applyFont="1" applyFill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6" borderId="102" xfId="0" applyFont="1" applyFill="1" applyBorder="1" applyAlignment="1">
      <alignment horizontal="center" vertical="center" wrapText="1"/>
    </xf>
    <xf numFmtId="0" fontId="16" fillId="6" borderId="106" xfId="0" applyFont="1" applyFill="1" applyBorder="1" applyAlignment="1">
      <alignment horizontal="center" vertical="center" wrapText="1"/>
    </xf>
    <xf numFmtId="0" fontId="51" fillId="6" borderId="33" xfId="0" applyFont="1" applyFill="1" applyBorder="1" applyAlignment="1">
      <alignment horizontal="center" vertical="center" wrapText="1"/>
    </xf>
    <xf numFmtId="0" fontId="51" fillId="6" borderId="39" xfId="0" applyFont="1" applyFill="1" applyBorder="1" applyAlignment="1">
      <alignment horizontal="center" vertical="center" wrapText="1"/>
    </xf>
    <xf numFmtId="0" fontId="51" fillId="6" borderId="38" xfId="0" applyFont="1" applyFill="1" applyBorder="1" applyAlignment="1">
      <alignment horizontal="center" vertical="center" wrapText="1"/>
    </xf>
    <xf numFmtId="0" fontId="16" fillId="6" borderId="48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>
      <alignment horizontal="center" vertical="center" wrapText="1"/>
    </xf>
    <xf numFmtId="0" fontId="16" fillId="0" borderId="67" xfId="0" applyFont="1" applyBorder="1" applyAlignment="1">
      <alignment horizontal="center" vertical="center" wrapText="1"/>
    </xf>
    <xf numFmtId="0" fontId="16" fillId="6" borderId="67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40" fillId="6" borderId="67" xfId="0" applyFont="1" applyFill="1" applyBorder="1" applyAlignment="1">
      <alignment horizontal="center" vertical="center" wrapText="1"/>
    </xf>
    <xf numFmtId="0" fontId="52" fillId="0" borderId="67" xfId="0" applyFont="1" applyBorder="1" applyAlignment="1">
      <alignment horizontal="center" vertical="center" wrapText="1"/>
    </xf>
    <xf numFmtId="0" fontId="52" fillId="6" borderId="18" xfId="0" applyFont="1" applyFill="1" applyBorder="1" applyAlignment="1">
      <alignment horizontal="center" vertical="center" wrapText="1"/>
    </xf>
    <xf numFmtId="0" fontId="51" fillId="6" borderId="18" xfId="0" applyFont="1" applyFill="1" applyBorder="1" applyAlignment="1">
      <alignment horizontal="center" vertical="center" wrapText="1"/>
    </xf>
    <xf numFmtId="0" fontId="16" fillId="6" borderId="59" xfId="0" applyFont="1" applyFill="1" applyBorder="1" applyAlignment="1">
      <alignment horizontal="center" vertical="center" wrapText="1"/>
    </xf>
    <xf numFmtId="0" fontId="51" fillId="6" borderId="36" xfId="0" applyFont="1" applyFill="1" applyBorder="1" applyAlignment="1">
      <alignment horizontal="center" vertical="center" wrapText="1"/>
    </xf>
    <xf numFmtId="0" fontId="16" fillId="6" borderId="58" xfId="0" applyFont="1" applyFill="1" applyBorder="1" applyAlignment="1">
      <alignment horizontal="center" vertical="center" wrapText="1"/>
    </xf>
    <xf numFmtId="0" fontId="16" fillId="6" borderId="42" xfId="0" applyFont="1" applyFill="1" applyBorder="1" applyAlignment="1">
      <alignment horizontal="center" vertical="center" wrapText="1"/>
    </xf>
    <xf numFmtId="0" fontId="40" fillId="6" borderId="66" xfId="0" applyFont="1" applyFill="1" applyBorder="1" applyAlignment="1">
      <alignment horizontal="center" vertical="center" wrapText="1"/>
    </xf>
    <xf numFmtId="0" fontId="16" fillId="6" borderId="105" xfId="0" applyFont="1" applyFill="1" applyBorder="1" applyAlignment="1">
      <alignment horizontal="center" vertical="center" wrapText="1"/>
    </xf>
    <xf numFmtId="0" fontId="51" fillId="6" borderId="37" xfId="0" applyFont="1" applyFill="1" applyBorder="1" applyAlignment="1">
      <alignment horizontal="center" vertical="center" wrapText="1"/>
    </xf>
    <xf numFmtId="0" fontId="40" fillId="6" borderId="46" xfId="0" applyFont="1" applyFill="1" applyBorder="1" applyAlignment="1">
      <alignment horizontal="center" vertical="center" wrapText="1"/>
    </xf>
    <xf numFmtId="0" fontId="51" fillId="6" borderId="42" xfId="0" applyFont="1" applyFill="1" applyBorder="1" applyAlignment="1">
      <alignment horizontal="center" vertical="center" wrapText="1"/>
    </xf>
    <xf numFmtId="0" fontId="51" fillId="6" borderId="6" xfId="0" applyFont="1" applyFill="1" applyBorder="1" applyAlignment="1">
      <alignment horizontal="center" vertical="center" wrapText="1"/>
    </xf>
    <xf numFmtId="0" fontId="16" fillId="6" borderId="98" xfId="0" applyFont="1" applyFill="1" applyBorder="1" applyAlignment="1">
      <alignment horizontal="center" vertical="center" wrapText="1"/>
    </xf>
    <xf numFmtId="0" fontId="16" fillId="6" borderId="99" xfId="0" applyFont="1" applyFill="1" applyBorder="1" applyAlignment="1">
      <alignment horizontal="center" vertical="center" wrapText="1"/>
    </xf>
    <xf numFmtId="0" fontId="40" fillId="6" borderId="47" xfId="0" applyFont="1" applyFill="1" applyBorder="1" applyAlignment="1">
      <alignment horizontal="center" vertical="center" wrapText="1"/>
    </xf>
    <xf numFmtId="0" fontId="40" fillId="6" borderId="48" xfId="0" applyFont="1" applyFill="1" applyBorder="1" applyAlignment="1">
      <alignment horizontal="center" vertical="center" wrapText="1"/>
    </xf>
    <xf numFmtId="0" fontId="16" fillId="4" borderId="88" xfId="0" applyFont="1" applyFill="1" applyBorder="1" applyAlignment="1">
      <alignment horizontal="center" vertical="center" wrapText="1"/>
    </xf>
    <xf numFmtId="0" fontId="16" fillId="4" borderId="61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59" xfId="0" applyFont="1" applyFill="1" applyBorder="1" applyAlignment="1">
      <alignment horizontal="center" vertical="center" wrapText="1"/>
    </xf>
    <xf numFmtId="0" fontId="16" fillId="4" borderId="64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4" borderId="83" xfId="0" applyFont="1" applyFill="1" applyBorder="1" applyAlignment="1">
      <alignment horizontal="center" vertical="center" wrapText="1"/>
    </xf>
    <xf numFmtId="0" fontId="16" fillId="4" borderId="81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6" fillId="4" borderId="4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42" fillId="6" borderId="73" xfId="0" applyFont="1" applyFill="1" applyBorder="1" applyAlignment="1">
      <alignment horizontal="left" vertical="center" wrapText="1"/>
    </xf>
    <xf numFmtId="0" fontId="16" fillId="4" borderId="60" xfId="0" applyFont="1" applyFill="1" applyBorder="1" applyAlignment="1">
      <alignment horizontal="center" vertical="center" wrapText="1"/>
    </xf>
    <xf numFmtId="0" fontId="16" fillId="4" borderId="79" xfId="0" applyFont="1" applyFill="1" applyBorder="1" applyAlignment="1">
      <alignment horizontal="center" vertical="center" wrapText="1"/>
    </xf>
    <xf numFmtId="0" fontId="18" fillId="0" borderId="73" xfId="0" applyFont="1" applyBorder="1" applyAlignment="1">
      <alignment horizontal="left" vertical="center" wrapText="1"/>
    </xf>
    <xf numFmtId="0" fontId="18" fillId="6" borderId="105" xfId="0" applyFont="1" applyFill="1" applyBorder="1" applyAlignment="1">
      <alignment horizontal="left" vertical="center" wrapText="1"/>
    </xf>
    <xf numFmtId="0" fontId="18" fillId="6" borderId="98" xfId="0" applyFont="1" applyFill="1" applyBorder="1" applyAlignment="1">
      <alignment horizontal="left" vertical="center" wrapText="1"/>
    </xf>
    <xf numFmtId="0" fontId="53" fillId="6" borderId="0" xfId="0" applyFont="1" applyFill="1" applyAlignment="1">
      <alignment horizontal="left" vertical="center" wrapText="1"/>
    </xf>
    <xf numFmtId="0" fontId="42" fillId="6" borderId="97" xfId="0" applyFont="1" applyFill="1" applyBorder="1" applyAlignment="1">
      <alignment horizontal="left" vertical="center" wrapText="1"/>
    </xf>
    <xf numFmtId="0" fontId="18" fillId="6" borderId="73" xfId="0" applyFont="1" applyFill="1" applyBorder="1" applyAlignment="1">
      <alignment horizontal="left" vertical="center" wrapText="1"/>
    </xf>
    <xf numFmtId="0" fontId="18" fillId="6" borderId="56" xfId="0" applyFont="1" applyFill="1" applyBorder="1" applyAlignment="1">
      <alignment horizontal="left" vertical="center" wrapText="1"/>
    </xf>
    <xf numFmtId="0" fontId="42" fillId="6" borderId="56" xfId="0" applyFont="1" applyFill="1" applyBorder="1" applyAlignment="1">
      <alignment horizontal="left" vertical="center" wrapText="1"/>
    </xf>
    <xf numFmtId="0" fontId="42" fillId="6" borderId="67" xfId="0" applyFont="1" applyFill="1" applyBorder="1" applyAlignment="1">
      <alignment horizontal="left" vertical="center" wrapText="1"/>
    </xf>
    <xf numFmtId="0" fontId="19" fillId="6" borderId="67" xfId="0" applyFont="1" applyFill="1" applyBorder="1" applyAlignment="1">
      <alignment horizontal="left" vertical="center" wrapText="1"/>
    </xf>
    <xf numFmtId="0" fontId="19" fillId="6" borderId="73" xfId="0" applyFont="1" applyFill="1" applyBorder="1" applyAlignment="1">
      <alignment horizontal="left" vertical="center" wrapText="1"/>
    </xf>
    <xf numFmtId="0" fontId="19" fillId="6" borderId="18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left" vertical="center" wrapText="1"/>
    </xf>
    <xf numFmtId="0" fontId="18" fillId="6" borderId="67" xfId="0" applyFont="1" applyFill="1" applyBorder="1" applyAlignment="1">
      <alignment horizontal="left" vertical="center" wrapText="1"/>
    </xf>
    <xf numFmtId="0" fontId="42" fillId="6" borderId="18" xfId="0" applyFont="1" applyFill="1" applyBorder="1" applyAlignment="1">
      <alignment horizontal="left" vertical="center" wrapText="1"/>
    </xf>
    <xf numFmtId="0" fontId="42" fillId="6" borderId="0" xfId="0" applyFont="1" applyFill="1" applyAlignment="1">
      <alignment horizontal="left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30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49" fontId="8" fillId="6" borderId="57" xfId="0" applyNumberFormat="1" applyFont="1" applyFill="1" applyBorder="1" applyAlignment="1">
      <alignment horizontal="center" vertical="center" wrapText="1"/>
    </xf>
    <xf numFmtId="49" fontId="8" fillId="6" borderId="60" xfId="0" applyNumberFormat="1" applyFont="1" applyFill="1" applyBorder="1" applyAlignment="1">
      <alignment horizontal="center" vertical="center" wrapText="1"/>
    </xf>
    <xf numFmtId="49" fontId="7" fillId="6" borderId="57" xfId="0" applyNumberFormat="1" applyFont="1" applyFill="1" applyBorder="1" applyAlignment="1">
      <alignment horizontal="center" vertical="center" wrapText="1"/>
    </xf>
    <xf numFmtId="49" fontId="7" fillId="6" borderId="58" xfId="0" applyNumberFormat="1" applyFont="1" applyFill="1" applyBorder="1" applyAlignment="1">
      <alignment horizontal="center" vertical="center" wrapText="1"/>
    </xf>
    <xf numFmtId="49" fontId="8" fillId="0" borderId="65" xfId="0" applyNumberFormat="1" applyFont="1" applyBorder="1" applyAlignment="1">
      <alignment horizontal="center" vertical="center" wrapText="1"/>
    </xf>
    <xf numFmtId="49" fontId="8" fillId="0" borderId="66" xfId="0" applyNumberFormat="1" applyFont="1" applyBorder="1" applyAlignment="1">
      <alignment horizontal="center" vertical="center" wrapText="1"/>
    </xf>
    <xf numFmtId="49" fontId="8" fillId="0" borderId="57" xfId="0" applyNumberFormat="1" applyFont="1" applyBorder="1" applyAlignment="1">
      <alignment horizontal="center" vertical="center" wrapText="1"/>
    </xf>
    <xf numFmtId="49" fontId="8" fillId="0" borderId="60" xfId="0" applyNumberFormat="1" applyFont="1" applyBorder="1" applyAlignment="1">
      <alignment horizontal="center" vertical="center" wrapText="1"/>
    </xf>
    <xf numFmtId="0" fontId="18" fillId="0" borderId="67" xfId="0" applyFont="1" applyBorder="1" applyAlignment="1">
      <alignment horizontal="left" vertical="center" wrapText="1"/>
    </xf>
    <xf numFmtId="49" fontId="8" fillId="6" borderId="58" xfId="0" applyNumberFormat="1" applyFont="1" applyFill="1" applyBorder="1" applyAlignment="1">
      <alignment horizontal="center" vertical="center" wrapText="1"/>
    </xf>
    <xf numFmtId="49" fontId="8" fillId="6" borderId="65" xfId="0" applyNumberFormat="1" applyFont="1" applyFill="1" applyBorder="1" applyAlignment="1">
      <alignment horizontal="center" vertical="center" wrapText="1"/>
    </xf>
    <xf numFmtId="49" fontId="8" fillId="6" borderId="66" xfId="0" applyNumberFormat="1" applyFont="1" applyFill="1" applyBorder="1" applyAlignment="1">
      <alignment horizontal="center" vertical="center" wrapText="1"/>
    </xf>
    <xf numFmtId="49" fontId="50" fillId="6" borderId="65" xfId="0" applyNumberFormat="1" applyFont="1" applyFill="1" applyBorder="1" applyAlignment="1">
      <alignment horizontal="center" vertical="center" wrapText="1"/>
    </xf>
    <xf numFmtId="49" fontId="50" fillId="6" borderId="66" xfId="0" applyNumberFormat="1" applyFont="1" applyFill="1" applyBorder="1" applyAlignment="1">
      <alignment horizontal="center" vertical="center" wrapText="1"/>
    </xf>
    <xf numFmtId="49" fontId="50" fillId="6" borderId="6" xfId="0" applyNumberFormat="1" applyFont="1" applyFill="1" applyBorder="1" applyAlignment="1">
      <alignment horizontal="center" vertical="center" wrapText="1"/>
    </xf>
    <xf numFmtId="49" fontId="50" fillId="6" borderId="42" xfId="0" applyNumberFormat="1" applyFont="1" applyFill="1" applyBorder="1" applyAlignment="1">
      <alignment horizontal="center" vertical="center" wrapText="1"/>
    </xf>
    <xf numFmtId="49" fontId="50" fillId="6" borderId="57" xfId="0" applyNumberFormat="1" applyFont="1" applyFill="1" applyBorder="1" applyAlignment="1">
      <alignment horizontal="center" vertical="center" wrapText="1"/>
    </xf>
    <xf numFmtId="49" fontId="50" fillId="6" borderId="58" xfId="0" applyNumberFormat="1" applyFont="1" applyFill="1" applyBorder="1" applyAlignment="1">
      <alignment horizontal="center" vertical="center" wrapText="1"/>
    </xf>
    <xf numFmtId="49" fontId="7" fillId="6" borderId="60" xfId="0" applyNumberFormat="1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136" xfId="0" applyFont="1" applyFill="1" applyBorder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6" borderId="31" xfId="0" applyFont="1" applyFill="1" applyBorder="1" applyAlignment="1">
      <alignment horizontal="center" vertical="center" wrapText="1"/>
    </xf>
    <xf numFmtId="0" fontId="42" fillId="6" borderId="60" xfId="0" applyFont="1" applyFill="1" applyBorder="1" applyAlignment="1">
      <alignment horizontal="left" vertical="center" wrapText="1"/>
    </xf>
    <xf numFmtId="0" fontId="19" fillId="0" borderId="73" xfId="0" applyFont="1" applyBorder="1" applyAlignment="1">
      <alignment horizontal="left" vertical="center" wrapText="1"/>
    </xf>
    <xf numFmtId="0" fontId="42" fillId="4" borderId="73" xfId="0" applyFont="1" applyFill="1" applyBorder="1" applyAlignment="1">
      <alignment horizontal="left" vertical="center" wrapText="1"/>
    </xf>
    <xf numFmtId="0" fontId="18" fillId="4" borderId="73" xfId="0" applyFont="1" applyFill="1" applyBorder="1" applyAlignment="1">
      <alignment horizontal="left" vertical="center" wrapText="1"/>
    </xf>
    <xf numFmtId="49" fontId="49" fillId="6" borderId="6" xfId="0" applyNumberFormat="1" applyFont="1" applyFill="1" applyBorder="1" applyAlignment="1">
      <alignment horizontal="center" vertical="center" wrapText="1"/>
    </xf>
    <xf numFmtId="49" fontId="49" fillId="6" borderId="42" xfId="0" applyNumberFormat="1" applyFont="1" applyFill="1" applyBorder="1" applyAlignment="1">
      <alignment horizontal="center" vertical="center" wrapText="1"/>
    </xf>
    <xf numFmtId="49" fontId="49" fillId="6" borderId="57" xfId="0" applyNumberFormat="1" applyFont="1" applyFill="1" applyBorder="1" applyAlignment="1">
      <alignment horizontal="center" vertical="center" wrapText="1"/>
    </xf>
    <xf numFmtId="49" fontId="49" fillId="6" borderId="58" xfId="0" applyNumberFormat="1" applyFont="1" applyFill="1" applyBorder="1" applyAlignment="1">
      <alignment horizontal="center" vertical="center" wrapText="1"/>
    </xf>
    <xf numFmtId="49" fontId="50" fillId="0" borderId="65" xfId="0" applyNumberFormat="1" applyFont="1" applyBorder="1" applyAlignment="1">
      <alignment horizontal="center" vertical="center" wrapText="1"/>
    </xf>
    <xf numFmtId="49" fontId="50" fillId="0" borderId="66" xfId="0" applyNumberFormat="1" applyFont="1" applyBorder="1" applyAlignment="1">
      <alignment horizontal="center" vertical="center" wrapText="1"/>
    </xf>
    <xf numFmtId="49" fontId="8" fillId="0" borderId="58" xfId="0" applyNumberFormat="1" applyFont="1" applyBorder="1" applyAlignment="1">
      <alignment horizontal="center" vertical="center" wrapText="1"/>
    </xf>
    <xf numFmtId="49" fontId="7" fillId="6" borderId="65" xfId="0" applyNumberFormat="1" applyFont="1" applyFill="1" applyBorder="1" applyAlignment="1">
      <alignment horizontal="center" vertical="center" wrapText="1"/>
    </xf>
    <xf numFmtId="49" fontId="7" fillId="6" borderId="66" xfId="0" applyNumberFormat="1" applyFont="1" applyFill="1" applyBorder="1" applyAlignment="1">
      <alignment horizontal="center" vertical="center" wrapText="1"/>
    </xf>
    <xf numFmtId="0" fontId="53" fillId="6" borderId="73" xfId="0" applyFont="1" applyFill="1" applyBorder="1" applyAlignment="1">
      <alignment horizontal="left" vertical="center" wrapText="1"/>
    </xf>
    <xf numFmtId="0" fontId="53" fillId="6" borderId="60" xfId="0" applyFont="1" applyFill="1" applyBorder="1" applyAlignment="1">
      <alignment horizontal="left" vertical="center" wrapText="1"/>
    </xf>
    <xf numFmtId="49" fontId="8" fillId="6" borderId="104" xfId="0" applyNumberFormat="1" applyFont="1" applyFill="1" applyBorder="1" applyAlignment="1">
      <alignment horizontal="center" vertical="center" wrapText="1"/>
    </xf>
    <xf numFmtId="49" fontId="8" fillId="6" borderId="99" xfId="0" applyNumberFormat="1" applyFont="1" applyFill="1" applyBorder="1" applyAlignment="1">
      <alignment horizontal="center" vertical="center" wrapText="1"/>
    </xf>
    <xf numFmtId="49" fontId="49" fillId="6" borderId="32" xfId="0" applyNumberFormat="1" applyFont="1" applyFill="1" applyBorder="1" applyAlignment="1">
      <alignment horizontal="center" vertical="center" wrapText="1"/>
    </xf>
    <xf numFmtId="49" fontId="49" fillId="6" borderId="36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7" fillId="6" borderId="42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42" xfId="0" applyNumberFormat="1" applyFont="1" applyBorder="1" applyAlignment="1">
      <alignment horizontal="center" vertical="center" wrapText="1"/>
    </xf>
    <xf numFmtId="49" fontId="7" fillId="4" borderId="65" xfId="0" applyNumberFormat="1" applyFont="1" applyFill="1" applyBorder="1" applyAlignment="1">
      <alignment horizontal="center" vertical="center" wrapText="1"/>
    </xf>
    <xf numFmtId="49" fontId="7" fillId="4" borderId="66" xfId="0" applyNumberFormat="1" applyFont="1" applyFill="1" applyBorder="1" applyAlignment="1">
      <alignment horizontal="center" vertical="center" wrapText="1"/>
    </xf>
    <xf numFmtId="49" fontId="8" fillId="4" borderId="57" xfId="0" applyNumberFormat="1" applyFont="1" applyFill="1" applyBorder="1" applyAlignment="1">
      <alignment horizontal="center" vertical="center" wrapText="1"/>
    </xf>
    <xf numFmtId="49" fontId="8" fillId="4" borderId="58" xfId="0" applyNumberFormat="1" applyFont="1" applyFill="1" applyBorder="1" applyAlignment="1">
      <alignment horizontal="center" vertical="center" wrapText="1"/>
    </xf>
    <xf numFmtId="0" fontId="16" fillId="2" borderId="65" xfId="0" applyFont="1" applyFill="1" applyBorder="1" applyAlignment="1">
      <alignment horizontal="center" vertical="center" wrapText="1"/>
    </xf>
    <xf numFmtId="0" fontId="16" fillId="2" borderId="66" xfId="0" applyFont="1" applyFill="1" applyBorder="1" applyAlignment="1">
      <alignment horizontal="center" vertical="center" wrapText="1"/>
    </xf>
    <xf numFmtId="0" fontId="8" fillId="5" borderId="65" xfId="0" applyFont="1" applyFill="1" applyBorder="1" applyAlignment="1" applyProtection="1">
      <alignment horizontal="left" vertical="center" wrapText="1"/>
      <protection locked="0"/>
    </xf>
    <xf numFmtId="0" fontId="8" fillId="5" borderId="64" xfId="0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>
      <alignment horizontal="center" vertical="center"/>
    </xf>
    <xf numFmtId="49" fontId="8" fillId="2" borderId="42" xfId="0" applyNumberFormat="1" applyFont="1" applyFill="1" applyBorder="1" applyAlignment="1">
      <alignment horizontal="center" vertical="center"/>
    </xf>
    <xf numFmtId="49" fontId="8" fillId="2" borderId="65" xfId="0" applyNumberFormat="1" applyFont="1" applyFill="1" applyBorder="1" applyAlignment="1">
      <alignment horizontal="center" vertical="center"/>
    </xf>
    <xf numFmtId="49" fontId="8" fillId="2" borderId="66" xfId="0" applyNumberFormat="1" applyFont="1" applyFill="1" applyBorder="1" applyAlignment="1">
      <alignment horizontal="center" vertical="center"/>
    </xf>
    <xf numFmtId="0" fontId="18" fillId="0" borderId="60" xfId="0" applyFont="1" applyBorder="1" applyAlignment="1">
      <alignment horizontal="left" vertical="center" wrapText="1"/>
    </xf>
    <xf numFmtId="0" fontId="51" fillId="6" borderId="195" xfId="0" applyFont="1" applyFill="1" applyBorder="1" applyAlignment="1">
      <alignment horizontal="center" vertical="center" wrapText="1"/>
    </xf>
    <xf numFmtId="0" fontId="51" fillId="6" borderId="241" xfId="0" applyFont="1" applyFill="1" applyBorder="1" applyAlignment="1">
      <alignment horizontal="center" vertical="center" wrapText="1"/>
    </xf>
    <xf numFmtId="49" fontId="49" fillId="6" borderId="32" xfId="0" applyNumberFormat="1" applyFont="1" applyFill="1" applyBorder="1" applyAlignment="1">
      <alignment horizontal="center" vertical="center"/>
    </xf>
    <xf numFmtId="49" fontId="49" fillId="6" borderId="36" xfId="0" applyNumberFormat="1" applyFont="1" applyFill="1" applyBorder="1" applyAlignment="1">
      <alignment horizontal="center" vertical="center"/>
    </xf>
    <xf numFmtId="0" fontId="53" fillId="6" borderId="33" xfId="0" applyFont="1" applyFill="1" applyBorder="1" applyAlignment="1">
      <alignment horizontal="left" vertical="center" wrapText="1"/>
    </xf>
    <xf numFmtId="49" fontId="8" fillId="2" borderId="57" xfId="0" applyNumberFormat="1" applyFont="1" applyFill="1" applyBorder="1" applyAlignment="1">
      <alignment horizontal="center" vertical="center"/>
    </xf>
    <xf numFmtId="49" fontId="8" fillId="2" borderId="58" xfId="0" applyNumberFormat="1" applyFont="1" applyFill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  <xf numFmtId="49" fontId="7" fillId="6" borderId="42" xfId="0" applyNumberFormat="1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8" fillId="6" borderId="98" xfId="0" applyFont="1" applyFill="1" applyBorder="1" applyAlignment="1">
      <alignment horizontal="left"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243" xfId="0" applyFont="1" applyBorder="1" applyAlignment="1">
      <alignment horizontal="center" vertical="center" wrapText="1"/>
    </xf>
    <xf numFmtId="0" fontId="40" fillId="0" borderId="96" xfId="0" applyFont="1" applyBorder="1" applyAlignment="1">
      <alignment horizontal="center" vertical="center" wrapText="1"/>
    </xf>
    <xf numFmtId="0" fontId="40" fillId="0" borderId="55" xfId="0" applyFont="1" applyBorder="1" applyAlignment="1">
      <alignment horizontal="center" vertical="center" wrapText="1"/>
    </xf>
    <xf numFmtId="0" fontId="40" fillId="0" borderId="97" xfId="0" applyFont="1" applyBorder="1" applyAlignment="1">
      <alignment horizontal="center" vertical="center" wrapText="1"/>
    </xf>
    <xf numFmtId="0" fontId="40" fillId="0" borderId="118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0" fontId="49" fillId="0" borderId="97" xfId="0" applyFont="1" applyBorder="1" applyAlignment="1">
      <alignment horizontal="left" vertical="center" wrapText="1"/>
    </xf>
    <xf numFmtId="0" fontId="49" fillId="0" borderId="55" xfId="0" applyFont="1" applyBorder="1" applyAlignment="1">
      <alignment horizontal="left" vertical="center" wrapText="1"/>
    </xf>
    <xf numFmtId="49" fontId="42" fillId="0" borderId="54" xfId="0" applyNumberFormat="1" applyFont="1" applyBorder="1" applyAlignment="1">
      <alignment horizontal="left" vertical="center" wrapText="1"/>
    </xf>
    <xf numFmtId="49" fontId="42" fillId="0" borderId="97" xfId="0" applyNumberFormat="1" applyFont="1" applyBorder="1" applyAlignment="1">
      <alignment horizontal="left" vertical="center" wrapText="1"/>
    </xf>
    <xf numFmtId="49" fontId="42" fillId="0" borderId="55" xfId="0" applyNumberFormat="1" applyFont="1" applyBorder="1" applyAlignment="1">
      <alignment horizontal="left" vertical="center" wrapText="1"/>
    </xf>
    <xf numFmtId="0" fontId="59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83" xfId="0" applyFont="1" applyBorder="1" applyAlignment="1">
      <alignment horizontal="center" vertical="center" wrapText="1"/>
    </xf>
    <xf numFmtId="0" fontId="40" fillId="0" borderId="81" xfId="0" applyFont="1" applyBorder="1" applyAlignment="1">
      <alignment horizontal="center" vertical="center" wrapText="1"/>
    </xf>
    <xf numFmtId="0" fontId="40" fillId="0" borderId="83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49" fontId="42" fillId="0" borderId="65" xfId="0" applyNumberFormat="1" applyFont="1" applyBorder="1" applyAlignment="1">
      <alignment horizontal="left" vertical="center" wrapText="1"/>
    </xf>
    <xf numFmtId="49" fontId="42" fillId="0" borderId="73" xfId="0" applyNumberFormat="1" applyFont="1" applyBorder="1" applyAlignment="1">
      <alignment horizontal="left" vertical="center" wrapText="1"/>
    </xf>
    <xf numFmtId="49" fontId="42" fillId="0" borderId="64" xfId="0" applyNumberFormat="1" applyFont="1" applyBorder="1" applyAlignment="1">
      <alignment horizontal="left" vertical="center" wrapText="1"/>
    </xf>
    <xf numFmtId="0" fontId="40" fillId="0" borderId="6" xfId="0" applyFont="1" applyBorder="1" applyAlignment="1">
      <alignment horizontal="center" vertical="center" wrapText="1"/>
    </xf>
    <xf numFmtId="0" fontId="40" fillId="0" borderId="42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51" fillId="0" borderId="56" xfId="0" applyFont="1" applyBorder="1" applyAlignment="1">
      <alignment horizontal="center" vertical="center" wrapText="1"/>
    </xf>
    <xf numFmtId="0" fontId="51" fillId="0" borderId="49" xfId="0" applyFont="1" applyBorder="1" applyAlignment="1">
      <alignment horizontal="center" vertical="center" wrapText="1"/>
    </xf>
    <xf numFmtId="0" fontId="51" fillId="0" borderId="50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9" fillId="0" borderId="65" xfId="0" applyFont="1" applyBorder="1" applyAlignment="1">
      <alignment horizontal="center" vertical="center" wrapText="1"/>
    </xf>
    <xf numFmtId="0" fontId="59" fillId="0" borderId="66" xfId="0" applyFont="1" applyBorder="1" applyAlignment="1">
      <alignment horizontal="center" vertical="center" wrapText="1"/>
    </xf>
    <xf numFmtId="0" fontId="51" fillId="0" borderId="68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6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0" fontId="25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4" fillId="0" borderId="155" xfId="0" applyFont="1" applyBorder="1" applyAlignment="1">
      <alignment horizontal="center" vertical="center" textRotation="255"/>
    </xf>
    <xf numFmtId="0" fontId="44" fillId="0" borderId="164" xfId="0" applyFont="1" applyBorder="1" applyAlignment="1">
      <alignment horizontal="center" vertical="center" textRotation="255"/>
    </xf>
    <xf numFmtId="0" fontId="44" fillId="0" borderId="168" xfId="0" applyFont="1" applyBorder="1" applyAlignment="1">
      <alignment horizontal="center" vertical="center" textRotation="255"/>
    </xf>
    <xf numFmtId="0" fontId="15" fillId="0" borderId="156" xfId="0" applyFont="1" applyBorder="1" applyAlignment="1">
      <alignment horizontal="center" vertical="center"/>
    </xf>
    <xf numFmtId="0" fontId="15" fillId="0" borderId="157" xfId="0" applyFont="1" applyBorder="1" applyAlignment="1">
      <alignment horizontal="center" vertical="center"/>
    </xf>
    <xf numFmtId="0" fontId="15" fillId="0" borderId="158" xfId="0" applyFont="1" applyBorder="1" applyAlignment="1">
      <alignment horizontal="center" vertical="center"/>
    </xf>
    <xf numFmtId="0" fontId="8" fillId="0" borderId="159" xfId="0" applyFont="1" applyBorder="1" applyAlignment="1">
      <alignment horizontal="left" vertical="center" textRotation="90" wrapText="1"/>
    </xf>
    <xf numFmtId="0" fontId="8" fillId="0" borderId="160" xfId="0" applyFont="1" applyBorder="1" applyAlignment="1">
      <alignment horizontal="left" vertical="center" textRotation="90" wrapText="1"/>
    </xf>
    <xf numFmtId="0" fontId="0" fillId="0" borderId="161" xfId="0" applyBorder="1" applyAlignment="1">
      <alignment horizontal="left" vertical="center" textRotation="90" wrapText="1"/>
    </xf>
    <xf numFmtId="0" fontId="8" fillId="0" borderId="6" xfId="0" applyFont="1" applyBorder="1" applyAlignment="1">
      <alignment horizontal="left" vertical="center" textRotation="90" wrapText="1"/>
    </xf>
    <xf numFmtId="0" fontId="8" fillId="0" borderId="0" xfId="0" applyFont="1" applyAlignment="1">
      <alignment horizontal="left" vertical="center" textRotation="90" wrapText="1"/>
    </xf>
    <xf numFmtId="0" fontId="0" fillId="0" borderId="146" xfId="0" applyBorder="1" applyAlignment="1">
      <alignment horizontal="left" vertical="center" textRotation="90" wrapText="1"/>
    </xf>
    <xf numFmtId="0" fontId="8" fillId="0" borderId="11" xfId="0" applyFont="1" applyBorder="1" applyAlignment="1">
      <alignment horizontal="left" vertical="center" textRotation="90" wrapText="1"/>
    </xf>
    <xf numFmtId="0" fontId="8" fillId="0" borderId="1" xfId="0" applyFont="1" applyBorder="1" applyAlignment="1">
      <alignment horizontal="left" vertical="center" textRotation="90" wrapText="1"/>
    </xf>
    <xf numFmtId="0" fontId="0" fillId="0" borderId="139" xfId="0" applyBorder="1" applyAlignment="1">
      <alignment horizontal="left" vertical="center" textRotation="90" wrapText="1"/>
    </xf>
    <xf numFmtId="0" fontId="8" fillId="0" borderId="162" xfId="0" applyFont="1" applyBorder="1" applyAlignment="1">
      <alignment horizontal="center" vertical="center" textRotation="90" wrapText="1"/>
    </xf>
    <xf numFmtId="0" fontId="0" fillId="0" borderId="161" xfId="0" applyBorder="1" applyAlignment="1">
      <alignment horizontal="center" vertical="center" textRotation="90" wrapText="1"/>
    </xf>
    <xf numFmtId="0" fontId="0" fillId="0" borderId="150" xfId="0" applyBorder="1" applyAlignment="1">
      <alignment horizontal="center" vertical="center" textRotation="90" wrapText="1"/>
    </xf>
    <xf numFmtId="0" fontId="0" fillId="0" borderId="146" xfId="0" applyBorder="1" applyAlignment="1">
      <alignment horizontal="center" vertical="center" textRotation="90" wrapText="1"/>
    </xf>
    <xf numFmtId="0" fontId="0" fillId="0" borderId="141" xfId="0" applyBorder="1" applyAlignment="1">
      <alignment horizontal="center" vertical="center" textRotation="90" wrapText="1"/>
    </xf>
    <xf numFmtId="0" fontId="0" fillId="0" borderId="139" xfId="0" applyBorder="1" applyAlignment="1">
      <alignment horizontal="center" vertical="center" textRotation="90" wrapText="1"/>
    </xf>
    <xf numFmtId="0" fontId="16" fillId="0" borderId="162" xfId="0" applyFont="1" applyBorder="1" applyAlignment="1">
      <alignment horizontal="center" vertical="center" textRotation="90" wrapText="1"/>
    </xf>
    <xf numFmtId="0" fontId="0" fillId="0" borderId="163" xfId="0" applyBorder="1" applyAlignment="1">
      <alignment horizontal="center" vertical="center" textRotation="90" wrapText="1"/>
    </xf>
    <xf numFmtId="0" fontId="0" fillId="0" borderId="167" xfId="0" applyBorder="1" applyAlignment="1">
      <alignment horizontal="center" vertical="center" textRotation="90" wrapText="1"/>
    </xf>
    <xf numFmtId="0" fontId="0" fillId="0" borderId="171" xfId="0" applyBorder="1" applyAlignment="1">
      <alignment horizontal="center" vertical="center" textRotation="90" wrapText="1"/>
    </xf>
    <xf numFmtId="0" fontId="16" fillId="0" borderId="176" xfId="0" applyFont="1" applyBorder="1" applyAlignment="1">
      <alignment horizontal="center" vertical="center" wrapText="1"/>
    </xf>
    <xf numFmtId="0" fontId="0" fillId="0" borderId="175" xfId="0" applyBorder="1" applyAlignment="1">
      <alignment horizontal="center" vertical="center" wrapText="1"/>
    </xf>
    <xf numFmtId="0" fontId="40" fillId="0" borderId="176" xfId="0" applyFont="1" applyBorder="1" applyAlignment="1">
      <alignment horizontal="center" vertical="center" wrapText="1"/>
    </xf>
    <xf numFmtId="0" fontId="40" fillId="0" borderId="177" xfId="0" applyFont="1" applyBorder="1" applyAlignment="1">
      <alignment horizontal="center" vertical="center" wrapText="1"/>
    </xf>
    <xf numFmtId="0" fontId="16" fillId="0" borderId="178" xfId="0" applyFont="1" applyBorder="1" applyAlignment="1">
      <alignment horizontal="center" vertical="center" wrapText="1"/>
    </xf>
    <xf numFmtId="0" fontId="16" fillId="0" borderId="179" xfId="0" applyFont="1" applyBorder="1" applyAlignment="1">
      <alignment horizontal="center" vertical="center" wrapText="1"/>
    </xf>
    <xf numFmtId="0" fontId="0" fillId="0" borderId="165" xfId="0" applyBorder="1" applyAlignment="1">
      <alignment horizontal="center" vertical="center" wrapText="1"/>
    </xf>
    <xf numFmtId="0" fontId="16" fillId="0" borderId="166" xfId="0" applyFont="1" applyBorder="1" applyAlignment="1">
      <alignment horizontal="center" vertical="center" wrapText="1"/>
    </xf>
    <xf numFmtId="0" fontId="40" fillId="0" borderId="166" xfId="0" applyFont="1" applyBorder="1" applyAlignment="1">
      <alignment horizontal="center" vertical="center" wrapText="1"/>
    </xf>
    <xf numFmtId="0" fontId="40" fillId="0" borderId="180" xfId="0" applyFont="1" applyBorder="1" applyAlignment="1">
      <alignment horizontal="center" vertical="center" wrapText="1"/>
    </xf>
    <xf numFmtId="0" fontId="16" fillId="0" borderId="188" xfId="0" applyFont="1" applyBorder="1" applyAlignment="1">
      <alignment horizontal="center" vertical="center" wrapText="1"/>
    </xf>
    <xf numFmtId="0" fontId="16" fillId="0" borderId="189" xfId="0" applyFont="1" applyBorder="1" applyAlignment="1">
      <alignment horizontal="center" vertical="center" wrapText="1"/>
    </xf>
    <xf numFmtId="0" fontId="0" fillId="0" borderId="190" xfId="0" applyBorder="1" applyAlignment="1">
      <alignment horizontal="center" vertical="center" wrapText="1"/>
    </xf>
    <xf numFmtId="0" fontId="16" fillId="0" borderId="191" xfId="0" applyFont="1" applyBorder="1" applyAlignment="1">
      <alignment horizontal="center" vertical="center" wrapText="1"/>
    </xf>
    <xf numFmtId="0" fontId="40" fillId="0" borderId="191" xfId="0" applyFont="1" applyBorder="1" applyAlignment="1">
      <alignment horizontal="center" vertical="center" wrapText="1"/>
    </xf>
    <xf numFmtId="0" fontId="40" fillId="0" borderId="192" xfId="0" applyFont="1" applyBorder="1" applyAlignment="1">
      <alignment horizontal="center" vertical="center" wrapText="1"/>
    </xf>
    <xf numFmtId="0" fontId="16" fillId="0" borderId="173" xfId="0" applyFont="1" applyBorder="1" applyAlignment="1">
      <alignment horizontal="center" vertical="center" wrapText="1"/>
    </xf>
    <xf numFmtId="0" fontId="16" fillId="0" borderId="174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40" fillId="0" borderId="141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8" fillId="4" borderId="74" xfId="0" applyFont="1" applyFill="1" applyBorder="1" applyAlignment="1">
      <alignment horizontal="center" vertical="center" wrapText="1"/>
    </xf>
    <xf numFmtId="0" fontId="64" fillId="4" borderId="43" xfId="0" applyFont="1" applyFill="1" applyBorder="1" applyAlignment="1">
      <alignment horizontal="center" vertical="center" wrapText="1"/>
    </xf>
    <xf numFmtId="0" fontId="8" fillId="4" borderId="91" xfId="0" applyFont="1" applyFill="1" applyBorder="1" applyAlignment="1">
      <alignment horizontal="center" vertical="center" wrapText="1"/>
    </xf>
    <xf numFmtId="0" fontId="64" fillId="4" borderId="51" xfId="0" applyFont="1" applyFill="1" applyBorder="1" applyAlignment="1">
      <alignment horizontal="center" vertical="center" wrapText="1"/>
    </xf>
    <xf numFmtId="0" fontId="8" fillId="4" borderId="89" xfId="0" applyFont="1" applyFill="1" applyBorder="1" applyAlignment="1">
      <alignment horizontal="center" vertical="center" wrapText="1"/>
    </xf>
    <xf numFmtId="0" fontId="64" fillId="4" borderId="52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16" fillId="2" borderId="193" xfId="0" applyFont="1" applyFill="1" applyBorder="1" applyAlignment="1">
      <alignment horizontal="center" vertical="center" wrapText="1"/>
    </xf>
    <xf numFmtId="0" fontId="16" fillId="2" borderId="199" xfId="0" applyFont="1" applyFill="1" applyBorder="1" applyAlignment="1">
      <alignment horizontal="center" vertical="center"/>
    </xf>
    <xf numFmtId="0" fontId="16" fillId="2" borderId="207" xfId="0" applyFont="1" applyFill="1" applyBorder="1" applyAlignment="1">
      <alignment horizontal="center" vertical="center"/>
    </xf>
    <xf numFmtId="0" fontId="16" fillId="2" borderId="208" xfId="0" applyFont="1" applyFill="1" applyBorder="1" applyAlignment="1">
      <alignment horizontal="center" vertical="center"/>
    </xf>
    <xf numFmtId="0" fontId="16" fillId="2" borderId="220" xfId="0" applyFont="1" applyFill="1" applyBorder="1" applyAlignment="1">
      <alignment horizontal="center" vertical="center"/>
    </xf>
    <xf numFmtId="0" fontId="16" fillId="2" borderId="227" xfId="0" applyFont="1" applyFill="1" applyBorder="1" applyAlignment="1">
      <alignment horizontal="center" vertical="center"/>
    </xf>
    <xf numFmtId="0" fontId="16" fillId="0" borderId="160" xfId="0" applyFont="1" applyBorder="1" applyAlignment="1">
      <alignment horizontal="center" vertical="center" wrapText="1"/>
    </xf>
    <xf numFmtId="0" fontId="16" fillId="0" borderId="221" xfId="0" applyFont="1" applyBorder="1" applyAlignment="1">
      <alignment horizontal="center" vertical="center" wrapText="1"/>
    </xf>
    <xf numFmtId="0" fontId="16" fillId="0" borderId="195" xfId="0" applyFont="1" applyBorder="1" applyAlignment="1">
      <alignment horizontal="center" vertical="center"/>
    </xf>
    <xf numFmtId="0" fontId="16" fillId="0" borderId="196" xfId="0" applyFont="1" applyBorder="1" applyAlignment="1">
      <alignment horizontal="center" vertical="center"/>
    </xf>
    <xf numFmtId="0" fontId="16" fillId="0" borderId="197" xfId="0" applyFont="1" applyBorder="1" applyAlignment="1">
      <alignment horizontal="center" vertical="center"/>
    </xf>
    <xf numFmtId="0" fontId="16" fillId="0" borderId="198" xfId="0" applyFont="1" applyBorder="1" applyAlignment="1">
      <alignment horizontal="center" vertical="center" textRotation="90"/>
    </xf>
    <xf numFmtId="0" fontId="16" fillId="0" borderId="199" xfId="0" applyFont="1" applyBorder="1" applyAlignment="1">
      <alignment horizontal="center" vertical="center" textRotation="90"/>
    </xf>
    <xf numFmtId="0" fontId="16" fillId="0" borderId="17" xfId="0" applyFont="1" applyBorder="1" applyAlignment="1">
      <alignment horizontal="center" vertical="center" textRotation="90"/>
    </xf>
    <xf numFmtId="0" fontId="16" fillId="0" borderId="208" xfId="0" applyFont="1" applyBorder="1" applyAlignment="1">
      <alignment horizontal="center" vertical="center" textRotation="90"/>
    </xf>
    <xf numFmtId="0" fontId="16" fillId="0" borderId="226" xfId="0" applyFont="1" applyBorder="1" applyAlignment="1">
      <alignment horizontal="center" vertical="center" textRotation="90"/>
    </xf>
    <xf numFmtId="0" fontId="16" fillId="0" borderId="227" xfId="0" applyFont="1" applyBorder="1" applyAlignment="1">
      <alignment horizontal="center" vertical="center" textRotation="90"/>
    </xf>
    <xf numFmtId="0" fontId="16" fillId="0" borderId="200" xfId="0" applyFont="1" applyBorder="1" applyAlignment="1">
      <alignment horizontal="center" vertical="center" textRotation="90"/>
    </xf>
    <xf numFmtId="0" fontId="16" fillId="0" borderId="201" xfId="0" applyFont="1" applyBorder="1" applyAlignment="1">
      <alignment horizontal="center" vertical="center" textRotation="90"/>
    </xf>
    <xf numFmtId="0" fontId="16" fillId="0" borderId="8" xfId="0" applyFont="1" applyBorder="1" applyAlignment="1">
      <alignment horizontal="center" vertical="center" textRotation="90"/>
    </xf>
    <xf numFmtId="0" fontId="16" fillId="0" borderId="10" xfId="0" applyFont="1" applyBorder="1" applyAlignment="1">
      <alignment horizontal="center" vertical="center" textRotation="90"/>
    </xf>
    <xf numFmtId="0" fontId="16" fillId="0" borderId="182" xfId="0" applyFont="1" applyBorder="1" applyAlignment="1">
      <alignment horizontal="center" vertical="center" textRotation="90"/>
    </xf>
    <xf numFmtId="0" fontId="16" fillId="0" borderId="187" xfId="0" applyFont="1" applyBorder="1" applyAlignment="1">
      <alignment horizontal="center" vertical="center" textRotation="90"/>
    </xf>
    <xf numFmtId="0" fontId="15" fillId="0" borderId="159" xfId="0" applyFont="1" applyBorder="1" applyAlignment="1">
      <alignment horizontal="center" vertical="center" textRotation="90" wrapText="1"/>
    </xf>
    <xf numFmtId="0" fontId="0" fillId="0" borderId="20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28" xfId="0" applyBorder="1" applyAlignment="1">
      <alignment horizontal="center" vertical="center"/>
    </xf>
    <xf numFmtId="0" fontId="0" fillId="0" borderId="229" xfId="0" applyBorder="1" applyAlignment="1">
      <alignment horizontal="center" vertical="center"/>
    </xf>
    <xf numFmtId="0" fontId="15" fillId="0" borderId="160" xfId="0" applyFont="1" applyBorder="1" applyAlignment="1">
      <alignment horizontal="center" vertical="center" textRotation="90" wrapText="1"/>
    </xf>
    <xf numFmtId="0" fontId="0" fillId="0" borderId="160" xfId="0" applyBorder="1" applyAlignment="1">
      <alignment horizontal="center" vertical="center"/>
    </xf>
    <xf numFmtId="0" fontId="0" fillId="0" borderId="221" xfId="0" applyBorder="1" applyAlignment="1">
      <alignment horizontal="center" vertical="center"/>
    </xf>
    <xf numFmtId="0" fontId="16" fillId="0" borderId="159" xfId="0" applyFont="1" applyBorder="1" applyAlignment="1">
      <alignment horizontal="center" vertical="center" textRotation="90" wrapText="1"/>
    </xf>
    <xf numFmtId="0" fontId="0" fillId="0" borderId="19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28" xfId="0" applyBorder="1" applyAlignment="1">
      <alignment horizontal="center" vertical="center" wrapText="1"/>
    </xf>
    <xf numFmtId="0" fontId="0" fillId="0" borderId="222" xfId="0" applyBorder="1" applyAlignment="1">
      <alignment horizontal="center" vertical="center" wrapText="1"/>
    </xf>
    <xf numFmtId="0" fontId="16" fillId="0" borderId="203" xfId="0" applyFont="1" applyBorder="1" applyAlignment="1">
      <alignment horizontal="center" vertical="center"/>
    </xf>
    <xf numFmtId="0" fontId="0" fillId="0" borderId="203" xfId="0" applyBorder="1" applyAlignment="1">
      <alignment horizontal="center" vertical="center"/>
    </xf>
    <xf numFmtId="0" fontId="0" fillId="0" borderId="204" xfId="0" applyBorder="1" applyAlignment="1">
      <alignment horizontal="center" vertical="center"/>
    </xf>
    <xf numFmtId="0" fontId="16" fillId="0" borderId="205" xfId="0" applyFont="1" applyBorder="1" applyAlignment="1">
      <alignment horizontal="center" vertical="center"/>
    </xf>
    <xf numFmtId="0" fontId="16" fillId="0" borderId="204" xfId="0" applyFont="1" applyBorder="1" applyAlignment="1">
      <alignment horizontal="center" vertical="center"/>
    </xf>
    <xf numFmtId="0" fontId="16" fillId="0" borderId="198" xfId="0" applyFont="1" applyBorder="1" applyAlignment="1">
      <alignment horizontal="center" vertical="center" textRotation="90" wrapText="1"/>
    </xf>
    <xf numFmtId="0" fontId="16" fillId="0" borderId="201" xfId="0" applyFont="1" applyBorder="1" applyAlignment="1">
      <alignment horizontal="center" vertical="center" textRotation="90" wrapText="1"/>
    </xf>
    <xf numFmtId="0" fontId="16" fillId="0" borderId="17" xfId="0" applyFont="1" applyBorder="1" applyAlignment="1">
      <alignment horizontal="center" vertical="center" textRotation="90" wrapText="1"/>
    </xf>
    <xf numFmtId="0" fontId="16" fillId="0" borderId="10" xfId="0" applyFont="1" applyBorder="1" applyAlignment="1">
      <alignment horizontal="center" vertical="center" textRotation="90" wrapText="1"/>
    </xf>
    <xf numFmtId="0" fontId="16" fillId="0" borderId="226" xfId="0" applyFont="1" applyBorder="1" applyAlignment="1">
      <alignment horizontal="center" vertical="center" textRotation="90" wrapText="1"/>
    </xf>
    <xf numFmtId="0" fontId="16" fillId="0" borderId="187" xfId="0" applyFont="1" applyBorder="1" applyAlignment="1">
      <alignment horizontal="center" vertical="center" textRotation="90" wrapText="1"/>
    </xf>
    <xf numFmtId="0" fontId="15" fillId="0" borderId="25" xfId="0" applyFont="1" applyBorder="1" applyAlignment="1">
      <alignment horizontal="center" vertical="center" textRotation="90"/>
    </xf>
    <xf numFmtId="0" fontId="15" fillId="0" borderId="223" xfId="0" applyFont="1" applyBorder="1" applyAlignment="1">
      <alignment horizontal="center" vertical="center" textRotation="90"/>
    </xf>
    <xf numFmtId="0" fontId="15" fillId="0" borderId="76" xfId="0" applyFont="1" applyBorder="1" applyAlignment="1">
      <alignment horizontal="center" vertical="center" textRotation="90"/>
    </xf>
    <xf numFmtId="0" fontId="15" fillId="0" borderId="224" xfId="0" applyFont="1" applyBorder="1" applyAlignment="1">
      <alignment horizontal="center" vertical="center" textRotation="90"/>
    </xf>
    <xf numFmtId="0" fontId="15" fillId="0" borderId="0" xfId="0" applyFont="1" applyAlignment="1">
      <alignment horizontal="center" vertical="center" textRotation="90"/>
    </xf>
    <xf numFmtId="0" fontId="15" fillId="0" borderId="221" xfId="0" applyFont="1" applyBorder="1" applyAlignment="1">
      <alignment horizontal="center" vertical="center" textRotation="90"/>
    </xf>
    <xf numFmtId="0" fontId="15" fillId="0" borderId="22" xfId="0" applyFont="1" applyBorder="1" applyAlignment="1">
      <alignment horizontal="center" vertical="center" textRotation="90"/>
    </xf>
    <xf numFmtId="0" fontId="15" fillId="0" borderId="225" xfId="0" applyFont="1" applyBorder="1" applyAlignment="1">
      <alignment horizontal="center" vertical="center" textRotation="90"/>
    </xf>
    <xf numFmtId="0" fontId="16" fillId="0" borderId="19" xfId="0" applyFont="1" applyBorder="1" applyAlignment="1">
      <alignment horizontal="center" vertical="center" textRotation="90" wrapText="1"/>
    </xf>
    <xf numFmtId="0" fontId="16" fillId="0" borderId="209" xfId="0" applyFont="1" applyBorder="1" applyAlignment="1">
      <alignment horizontal="center" vertical="center" textRotation="90" wrapText="1"/>
    </xf>
    <xf numFmtId="0" fontId="16" fillId="0" borderId="6" xfId="0" applyFont="1" applyBorder="1" applyAlignment="1">
      <alignment horizontal="center" vertical="center" textRotation="90" wrapText="1"/>
    </xf>
    <xf numFmtId="0" fontId="16" fillId="0" borderId="214" xfId="0" applyFont="1" applyBorder="1" applyAlignment="1">
      <alignment horizontal="center" vertical="center" textRotation="90" wrapText="1"/>
    </xf>
    <xf numFmtId="0" fontId="16" fillId="0" borderId="228" xfId="0" applyFont="1" applyBorder="1" applyAlignment="1">
      <alignment horizontal="center" vertical="center" textRotation="90" wrapText="1"/>
    </xf>
    <xf numFmtId="0" fontId="16" fillId="0" borderId="230" xfId="0" applyFont="1" applyBorder="1" applyAlignment="1">
      <alignment horizontal="center" vertical="center" textRotation="90" wrapText="1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/>
    </xf>
    <xf numFmtId="0" fontId="16" fillId="5" borderId="29" xfId="0" applyFont="1" applyFill="1" applyBorder="1" applyAlignment="1">
      <alignment horizontal="center" vertical="center"/>
    </xf>
    <xf numFmtId="0" fontId="40" fillId="6" borderId="54" xfId="0" applyFont="1" applyFill="1" applyBorder="1" applyAlignment="1">
      <alignment horizontal="center" vertical="center" wrapText="1"/>
    </xf>
    <xf numFmtId="0" fontId="40" fillId="6" borderId="55" xfId="0" applyFont="1" applyFill="1" applyBorder="1" applyAlignment="1">
      <alignment horizontal="center" vertical="center" wrapText="1"/>
    </xf>
    <xf numFmtId="0" fontId="16" fillId="5" borderId="210" xfId="0" applyFont="1" applyFill="1" applyBorder="1" applyAlignment="1">
      <alignment horizontal="center" vertical="center"/>
    </xf>
    <xf numFmtId="0" fontId="16" fillId="5" borderId="211" xfId="0" applyFont="1" applyFill="1" applyBorder="1" applyAlignment="1">
      <alignment horizontal="center" vertical="center"/>
    </xf>
    <xf numFmtId="0" fontId="16" fillId="5" borderId="212" xfId="0" applyFont="1" applyFill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210" xfId="0" applyFont="1" applyBorder="1" applyAlignment="1">
      <alignment horizontal="center" vertical="center"/>
    </xf>
    <xf numFmtId="0" fontId="16" fillId="0" borderId="211" xfId="0" applyFont="1" applyBorder="1" applyAlignment="1">
      <alignment horizontal="center" vertical="center"/>
    </xf>
    <xf numFmtId="0" fontId="16" fillId="0" borderId="21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textRotation="90"/>
    </xf>
    <xf numFmtId="0" fontId="16" fillId="0" borderId="215" xfId="0" applyFont="1" applyBorder="1" applyAlignment="1">
      <alignment horizontal="center" vertical="center" textRotation="90"/>
    </xf>
    <xf numFmtId="0" fontId="16" fillId="0" borderId="0" xfId="0" applyFont="1" applyAlignment="1">
      <alignment horizontal="center" vertical="center" textRotation="90"/>
    </xf>
    <xf numFmtId="0" fontId="16" fillId="0" borderId="83" xfId="0" applyFont="1" applyBorder="1" applyAlignment="1">
      <alignment horizontal="center" vertical="center" textRotation="90"/>
    </xf>
    <xf numFmtId="0" fontId="16" fillId="0" borderId="221" xfId="0" applyFont="1" applyBorder="1" applyAlignment="1">
      <alignment horizontal="center" vertical="center" textRotation="90"/>
    </xf>
    <xf numFmtId="0" fontId="16" fillId="0" borderId="231" xfId="0" applyFont="1" applyBorder="1" applyAlignment="1">
      <alignment horizontal="center" vertical="center" textRotation="90"/>
    </xf>
    <xf numFmtId="0" fontId="16" fillId="0" borderId="216" xfId="0" applyFont="1" applyBorder="1" applyAlignment="1">
      <alignment horizontal="center" vertical="center" textRotation="90" wrapText="1"/>
    </xf>
    <xf numFmtId="0" fontId="16" fillId="0" borderId="215" xfId="0" applyFont="1" applyBorder="1" applyAlignment="1">
      <alignment horizontal="center" vertical="center" textRotation="90" wrapText="1"/>
    </xf>
    <xf numFmtId="0" fontId="16" fillId="0" borderId="81" xfId="0" applyFont="1" applyBorder="1" applyAlignment="1">
      <alignment horizontal="center" vertical="center" textRotation="90" wrapText="1"/>
    </xf>
    <xf numFmtId="0" fontId="16" fillId="0" borderId="83" xfId="0" applyFont="1" applyBorder="1" applyAlignment="1">
      <alignment horizontal="center" vertical="center" textRotation="90" wrapText="1"/>
    </xf>
    <xf numFmtId="0" fontId="16" fillId="0" borderId="232" xfId="0" applyFont="1" applyBorder="1" applyAlignment="1">
      <alignment horizontal="center" vertical="center" textRotation="90" wrapText="1"/>
    </xf>
    <xf numFmtId="0" fontId="16" fillId="0" borderId="231" xfId="0" applyFont="1" applyBorder="1" applyAlignment="1">
      <alignment horizontal="center" vertical="center" textRotation="90" wrapText="1"/>
    </xf>
    <xf numFmtId="0" fontId="16" fillId="0" borderId="21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 textRotation="90" wrapText="1"/>
    </xf>
    <xf numFmtId="0" fontId="16" fillId="0" borderId="222" xfId="0" applyFont="1" applyBorder="1" applyAlignment="1">
      <alignment horizontal="center" vertical="center" textRotation="90" wrapText="1"/>
    </xf>
    <xf numFmtId="0" fontId="16" fillId="5" borderId="25" xfId="0" applyFont="1" applyFill="1" applyBorder="1" applyAlignment="1">
      <alignment horizontal="center" vertical="center"/>
    </xf>
    <xf numFmtId="0" fontId="44" fillId="5" borderId="217" xfId="0" applyFont="1" applyFill="1" applyBorder="1" applyAlignment="1">
      <alignment horizontal="center" vertical="center"/>
    </xf>
    <xf numFmtId="0" fontId="44" fillId="5" borderId="211" xfId="0" applyFont="1" applyFill="1" applyBorder="1" applyAlignment="1">
      <alignment horizontal="center" vertical="center"/>
    </xf>
    <xf numFmtId="0" fontId="44" fillId="5" borderId="218" xfId="0" applyFont="1" applyFill="1" applyBorder="1" applyAlignment="1">
      <alignment horizontal="center" vertical="center"/>
    </xf>
    <xf numFmtId="0" fontId="44" fillId="5" borderId="219" xfId="0" applyFont="1" applyFill="1" applyBorder="1" applyAlignment="1">
      <alignment horizontal="center" vertical="center"/>
    </xf>
    <xf numFmtId="0" fontId="44" fillId="5" borderId="212" xfId="0" applyFont="1" applyFill="1" applyBorder="1" applyAlignment="1">
      <alignment horizontal="center" vertical="center"/>
    </xf>
    <xf numFmtId="0" fontId="44" fillId="0" borderId="219" xfId="0" applyFont="1" applyBorder="1" applyAlignment="1">
      <alignment horizontal="center" vertical="center"/>
    </xf>
    <xf numFmtId="0" fontId="44" fillId="0" borderId="211" xfId="0" applyFont="1" applyBorder="1" applyAlignment="1">
      <alignment horizontal="center" vertical="center"/>
    </xf>
    <xf numFmtId="0" fontId="44" fillId="0" borderId="218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217" xfId="0" applyFont="1" applyBorder="1" applyAlignment="1">
      <alignment horizontal="center" vertical="center"/>
    </xf>
    <xf numFmtId="0" fontId="44" fillId="0" borderId="212" xfId="0" applyFont="1" applyBorder="1" applyAlignment="1">
      <alignment horizontal="center" vertical="center"/>
    </xf>
    <xf numFmtId="0" fontId="44" fillId="5" borderId="27" xfId="0" applyFont="1" applyFill="1" applyBorder="1" applyAlignment="1">
      <alignment horizontal="center" vertical="center"/>
    </xf>
    <xf numFmtId="0" fontId="44" fillId="5" borderId="29" xfId="0" applyFont="1" applyFill="1" applyBorder="1" applyAlignment="1">
      <alignment horizontal="center" vertical="center"/>
    </xf>
    <xf numFmtId="0" fontId="44" fillId="5" borderId="28" xfId="0" applyFont="1" applyFill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12" fillId="6" borderId="33" xfId="0" applyFont="1" applyFill="1" applyBorder="1" applyAlignment="1">
      <alignment horizontal="center" vertical="center" wrapText="1"/>
    </xf>
    <xf numFmtId="0" fontId="12" fillId="6" borderId="34" xfId="0" applyFont="1" applyFill="1" applyBorder="1" applyAlignment="1">
      <alignment horizontal="center" vertical="center" wrapText="1"/>
    </xf>
    <xf numFmtId="0" fontId="16" fillId="0" borderId="142" xfId="0" applyFont="1" applyBorder="1" applyAlignment="1">
      <alignment horizontal="center" vertical="center" wrapText="1"/>
    </xf>
    <xf numFmtId="0" fontId="16" fillId="0" borderId="143" xfId="0" applyFont="1" applyBorder="1" applyAlignment="1">
      <alignment horizontal="center" vertical="center" wrapText="1"/>
    </xf>
    <xf numFmtId="0" fontId="16" fillId="0" borderId="249" xfId="0" applyFont="1" applyBorder="1" applyAlignment="1">
      <alignment horizontal="center" vertical="center" wrapText="1"/>
    </xf>
    <xf numFmtId="0" fontId="16" fillId="0" borderId="250" xfId="0" applyFont="1" applyBorder="1" applyAlignment="1">
      <alignment horizontal="center" vertical="center"/>
    </xf>
    <xf numFmtId="0" fontId="16" fillId="0" borderId="14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6" xfId="0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42" xfId="0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8" fillId="0" borderId="134" xfId="0" applyFont="1" applyBorder="1" applyAlignment="1">
      <alignment horizontal="center" vertical="center"/>
    </xf>
    <xf numFmtId="0" fontId="18" fillId="0" borderId="252" xfId="0" applyFont="1" applyBorder="1" applyAlignment="1">
      <alignment horizontal="center" vertical="center"/>
    </xf>
    <xf numFmtId="0" fontId="18" fillId="0" borderId="255" xfId="0" applyFont="1" applyBorder="1" applyAlignment="1">
      <alignment horizontal="center" vertical="center"/>
    </xf>
    <xf numFmtId="0" fontId="18" fillId="0" borderId="16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66" xfId="0" applyFont="1" applyBorder="1" applyAlignment="1">
      <alignment horizontal="center" vertical="center"/>
    </xf>
    <xf numFmtId="0" fontId="18" fillId="0" borderId="169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/>
    </xf>
    <xf numFmtId="0" fontId="18" fillId="0" borderId="170" xfId="0" applyFont="1" applyBorder="1" applyAlignment="1">
      <alignment horizontal="center" vertical="center"/>
    </xf>
    <xf numFmtId="0" fontId="18" fillId="0" borderId="262" xfId="0" applyFont="1" applyBorder="1" applyAlignment="1">
      <alignment horizontal="center" vertical="center"/>
    </xf>
    <xf numFmtId="0" fontId="18" fillId="0" borderId="144" xfId="0" applyFont="1" applyBorder="1" applyAlignment="1">
      <alignment horizontal="center" vertical="center"/>
    </xf>
    <xf numFmtId="0" fontId="18" fillId="0" borderId="263" xfId="0" applyFont="1" applyBorder="1" applyAlignment="1">
      <alignment horizontal="center" vertical="center"/>
    </xf>
    <xf numFmtId="0" fontId="18" fillId="0" borderId="145" xfId="0" applyFont="1" applyBorder="1" applyAlignment="1">
      <alignment horizontal="center" vertical="center"/>
    </xf>
    <xf numFmtId="0" fontId="18" fillId="0" borderId="264" xfId="0" applyFont="1" applyBorder="1" applyAlignment="1">
      <alignment horizontal="center" vertical="center"/>
    </xf>
    <xf numFmtId="0" fontId="18" fillId="0" borderId="265" xfId="0" applyFont="1" applyBorder="1" applyAlignment="1">
      <alignment horizontal="center" vertical="center"/>
    </xf>
    <xf numFmtId="0" fontId="18" fillId="0" borderId="267" xfId="0" applyFont="1" applyBorder="1" applyAlignment="1">
      <alignment horizontal="center" vertical="center"/>
    </xf>
    <xf numFmtId="0" fontId="18" fillId="0" borderId="138" xfId="0" applyFont="1" applyBorder="1" applyAlignment="1">
      <alignment horizontal="center" vertical="center"/>
    </xf>
    <xf numFmtId="0" fontId="8" fillId="4" borderId="87" xfId="0" applyFont="1" applyFill="1" applyBorder="1" applyAlignment="1">
      <alignment horizontal="center" vertical="center" wrapText="1"/>
    </xf>
    <xf numFmtId="0" fontId="64" fillId="4" borderId="242" xfId="0" applyFont="1" applyFill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4" xfId="0" applyFont="1" applyBorder="1" applyAlignment="1">
      <alignment horizontal="center" vertical="center"/>
    </xf>
    <xf numFmtId="0" fontId="16" fillId="4" borderId="50" xfId="0" applyFont="1" applyFill="1" applyBorder="1" applyAlignment="1">
      <alignment horizontal="center" vertical="center" wrapText="1"/>
    </xf>
    <xf numFmtId="0" fontId="16" fillId="4" borderId="49" xfId="0" applyFont="1" applyFill="1" applyBorder="1" applyAlignment="1">
      <alignment horizontal="center" vertical="center" wrapText="1"/>
    </xf>
    <xf numFmtId="0" fontId="16" fillId="4" borderId="45" xfId="0" applyFont="1" applyFill="1" applyBorder="1" applyAlignment="1">
      <alignment horizontal="center" vertical="center" wrapText="1"/>
    </xf>
    <xf numFmtId="0" fontId="55" fillId="0" borderId="32" xfId="0" applyFont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 wrapText="1"/>
    </xf>
    <xf numFmtId="0" fontId="55" fillId="0" borderId="34" xfId="0" applyFont="1" applyBorder="1" applyAlignment="1">
      <alignment horizontal="center" vertical="center" wrapText="1"/>
    </xf>
    <xf numFmtId="0" fontId="16" fillId="0" borderId="133" xfId="0" applyFont="1" applyBorder="1" applyAlignment="1">
      <alignment horizontal="center" vertical="center" wrapText="1"/>
    </xf>
    <xf numFmtId="0" fontId="16" fillId="0" borderId="124" xfId="0" applyFont="1" applyBorder="1" applyAlignment="1">
      <alignment horizontal="center" vertical="center" wrapText="1"/>
    </xf>
    <xf numFmtId="0" fontId="16" fillId="0" borderId="125" xfId="0" applyFont="1" applyBorder="1" applyAlignment="1">
      <alignment horizontal="center" vertical="center" wrapText="1"/>
    </xf>
    <xf numFmtId="0" fontId="16" fillId="0" borderId="246" xfId="0" applyFont="1" applyBorder="1" applyAlignment="1">
      <alignment horizontal="center" vertical="center" wrapText="1"/>
    </xf>
    <xf numFmtId="0" fontId="16" fillId="0" borderId="137" xfId="0" applyFont="1" applyBorder="1" applyAlignment="1">
      <alignment horizontal="center" vertical="center" wrapText="1"/>
    </xf>
    <xf numFmtId="0" fontId="16" fillId="0" borderId="138" xfId="0" applyFont="1" applyBorder="1" applyAlignment="1">
      <alignment horizontal="center" vertical="center" wrapText="1"/>
    </xf>
    <xf numFmtId="0" fontId="16" fillId="0" borderId="129" xfId="0" applyFont="1" applyBorder="1" applyAlignment="1">
      <alignment horizontal="center" vertical="center" wrapText="1"/>
    </xf>
    <xf numFmtId="0" fontId="16" fillId="0" borderId="127" xfId="0" applyFont="1" applyBorder="1" applyAlignment="1">
      <alignment horizontal="center" vertical="center" wrapText="1"/>
    </xf>
    <xf numFmtId="0" fontId="16" fillId="0" borderId="128" xfId="0" applyFont="1" applyBorder="1" applyAlignment="1">
      <alignment horizontal="center" vertical="center" wrapText="1"/>
    </xf>
    <xf numFmtId="0" fontId="16" fillId="0" borderId="147" xfId="0" applyFont="1" applyBorder="1" applyAlignment="1">
      <alignment horizontal="center" vertical="center" wrapText="1"/>
    </xf>
    <xf numFmtId="0" fontId="16" fillId="0" borderId="244" xfId="0" applyFont="1" applyBorder="1" applyAlignment="1">
      <alignment horizontal="center" vertical="center" wrapText="1"/>
    </xf>
    <xf numFmtId="0" fontId="16" fillId="0" borderId="245" xfId="0" applyFont="1" applyBorder="1" applyAlignment="1">
      <alignment horizontal="center" vertical="center" wrapText="1"/>
    </xf>
    <xf numFmtId="0" fontId="44" fillId="0" borderId="131" xfId="0" applyFont="1" applyBorder="1" applyAlignment="1">
      <alignment horizontal="right" vertical="center" textRotation="90" wrapText="1"/>
    </xf>
    <xf numFmtId="0" fontId="44" fillId="0" borderId="132" xfId="0" applyFont="1" applyBorder="1" applyAlignment="1">
      <alignment horizontal="right" vertical="center" textRotation="90" wrapText="1"/>
    </xf>
    <xf numFmtId="0" fontId="44" fillId="0" borderId="144" xfId="0" applyFont="1" applyBorder="1" applyAlignment="1">
      <alignment horizontal="right" vertical="center" textRotation="90" wrapText="1"/>
    </xf>
    <xf numFmtId="0" fontId="44" fillId="0" borderId="145" xfId="0" applyFont="1" applyBorder="1" applyAlignment="1">
      <alignment horizontal="right" vertical="center" textRotation="90" wrapText="1"/>
    </xf>
    <xf numFmtId="0" fontId="16" fillId="0" borderId="130" xfId="0" applyFont="1" applyBorder="1" applyAlignment="1">
      <alignment horizontal="center" vertical="center" wrapText="1"/>
    </xf>
    <xf numFmtId="0" fontId="16" fillId="0" borderId="126" xfId="0" applyFont="1" applyBorder="1" applyAlignment="1">
      <alignment horizontal="center" vertical="center" wrapText="1"/>
    </xf>
    <xf numFmtId="0" fontId="16" fillId="0" borderId="133" xfId="0" applyFont="1" applyBorder="1" applyAlignment="1">
      <alignment horizontal="center" vertical="center" textRotation="90"/>
    </xf>
    <xf numFmtId="0" fontId="16" fillId="0" borderId="124" xfId="0" applyFont="1" applyBorder="1" applyAlignment="1">
      <alignment horizontal="center" vertical="center" textRotation="90"/>
    </xf>
    <xf numFmtId="0" fontId="16" fillId="0" borderId="176" xfId="0" applyFont="1" applyBorder="1" applyAlignment="1">
      <alignment horizontal="center" vertical="center" textRotation="90"/>
    </xf>
    <xf numFmtId="0" fontId="16" fillId="0" borderId="246" xfId="0" applyFont="1" applyBorder="1" applyAlignment="1">
      <alignment horizontal="center" vertical="center" textRotation="90"/>
    </xf>
    <xf numFmtId="0" fontId="16" fillId="0" borderId="137" xfId="0" applyFont="1" applyBorder="1" applyAlignment="1">
      <alignment horizontal="center" vertical="center" textRotation="90"/>
    </xf>
    <xf numFmtId="0" fontId="16" fillId="0" borderId="170" xfId="0" applyFont="1" applyBorder="1" applyAlignment="1">
      <alignment horizontal="center" vertical="center" textRotation="90"/>
    </xf>
    <xf numFmtId="0" fontId="16" fillId="0" borderId="131" xfId="0" applyFont="1" applyBorder="1" applyAlignment="1">
      <alignment horizontal="center" vertical="center" textRotation="90"/>
    </xf>
    <xf numFmtId="0" fontId="16" fillId="0" borderId="144" xfId="0" applyFont="1" applyBorder="1" applyAlignment="1">
      <alignment horizontal="center" vertical="center" textRotation="90"/>
    </xf>
    <xf numFmtId="0" fontId="16" fillId="0" borderId="131" xfId="0" applyFont="1" applyBorder="1" applyAlignment="1">
      <alignment horizontal="center" vertical="center" textRotation="90" wrapText="1"/>
    </xf>
    <xf numFmtId="0" fontId="16" fillId="0" borderId="124" xfId="0" applyFont="1" applyBorder="1" applyAlignment="1">
      <alignment horizontal="center" vertical="center" textRotation="90" wrapText="1"/>
    </xf>
    <xf numFmtId="0" fontId="16" fillId="0" borderId="132" xfId="0" applyFont="1" applyBorder="1" applyAlignment="1">
      <alignment horizontal="center" vertical="center" textRotation="90" wrapText="1"/>
    </xf>
    <xf numFmtId="0" fontId="16" fillId="0" borderId="144" xfId="0" applyFont="1" applyBorder="1" applyAlignment="1">
      <alignment horizontal="center" vertical="center" textRotation="90" wrapText="1"/>
    </xf>
    <xf numFmtId="0" fontId="16" fillId="0" borderId="137" xfId="0" applyFont="1" applyBorder="1" applyAlignment="1">
      <alignment horizontal="center" vertical="center" textRotation="90" wrapText="1"/>
    </xf>
    <xf numFmtId="0" fontId="16" fillId="0" borderId="145" xfId="0" applyFont="1" applyBorder="1" applyAlignment="1">
      <alignment horizontal="center" vertical="center" textRotation="90" wrapText="1"/>
    </xf>
    <xf numFmtId="0" fontId="18" fillId="0" borderId="5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247" xfId="0" applyFont="1" applyBorder="1" applyAlignment="1">
      <alignment horizontal="center" vertical="center"/>
    </xf>
    <xf numFmtId="0" fontId="16" fillId="0" borderId="140" xfId="0" applyFont="1" applyBorder="1" applyAlignment="1">
      <alignment horizontal="center" vertical="center"/>
    </xf>
    <xf numFmtId="0" fontId="16" fillId="0" borderId="141" xfId="0" applyFont="1" applyBorder="1" applyAlignment="1">
      <alignment horizontal="center" vertical="center"/>
    </xf>
    <xf numFmtId="0" fontId="16" fillId="0" borderId="248" xfId="0" applyFont="1" applyBorder="1" applyAlignment="1">
      <alignment horizontal="center" vertical="center" wrapText="1"/>
    </xf>
    <xf numFmtId="0" fontId="16" fillId="0" borderId="142" xfId="0" applyFont="1" applyBorder="1" applyAlignment="1">
      <alignment horizontal="center" vertical="center"/>
    </xf>
    <xf numFmtId="0" fontId="16" fillId="0" borderId="248" xfId="0" applyFont="1" applyBorder="1" applyAlignment="1">
      <alignment horizontal="center" vertical="center"/>
    </xf>
    <xf numFmtId="0" fontId="16" fillId="0" borderId="139" xfId="0" applyFont="1" applyBorder="1" applyAlignment="1">
      <alignment horizontal="center" vertical="center"/>
    </xf>
    <xf numFmtId="0" fontId="8" fillId="4" borderId="95" xfId="0" applyFont="1" applyFill="1" applyBorder="1" applyAlignment="1">
      <alignment horizontal="center" vertical="center" wrapText="1"/>
    </xf>
    <xf numFmtId="0" fontId="64" fillId="4" borderId="84" xfId="0" applyFont="1" applyFill="1" applyBorder="1" applyAlignment="1">
      <alignment horizontal="center" vertical="center" wrapText="1"/>
    </xf>
    <xf numFmtId="0" fontId="18" fillId="0" borderId="251" xfId="0" applyFont="1" applyBorder="1" applyAlignment="1">
      <alignment horizontal="left" vertical="center" wrapText="1"/>
    </xf>
    <xf numFmtId="0" fontId="18" fillId="0" borderId="252" xfId="0" applyFont="1" applyBorder="1" applyAlignment="1">
      <alignment horizontal="left" vertical="center" wrapText="1"/>
    </xf>
    <xf numFmtId="0" fontId="18" fillId="0" borderId="253" xfId="0" applyFont="1" applyBorder="1" applyAlignment="1">
      <alignment horizontal="left" vertical="center" wrapText="1"/>
    </xf>
    <xf numFmtId="0" fontId="18" fillId="0" borderId="256" xfId="0" applyFont="1" applyBorder="1" applyAlignment="1">
      <alignment horizontal="left" vertical="center" wrapText="1"/>
    </xf>
    <xf numFmtId="0" fontId="18" fillId="0" borderId="257" xfId="0" applyFont="1" applyBorder="1" applyAlignment="1">
      <alignment horizontal="left" vertical="center" wrapText="1"/>
    </xf>
    <xf numFmtId="0" fontId="18" fillId="0" borderId="258" xfId="0" applyFont="1" applyBorder="1" applyAlignment="1">
      <alignment horizontal="left" vertical="center" wrapText="1"/>
    </xf>
    <xf numFmtId="0" fontId="18" fillId="0" borderId="257" xfId="0" applyFont="1" applyBorder="1" applyAlignment="1">
      <alignment horizontal="center" vertical="center"/>
    </xf>
    <xf numFmtId="0" fontId="18" fillId="0" borderId="260" xfId="0" applyFont="1" applyBorder="1" applyAlignment="1">
      <alignment horizontal="center" vertical="center"/>
    </xf>
    <xf numFmtId="0" fontId="18" fillId="0" borderId="253" xfId="0" applyFont="1" applyBorder="1" applyAlignment="1">
      <alignment horizontal="center" vertical="center"/>
    </xf>
    <xf numFmtId="0" fontId="18" fillId="0" borderId="258" xfId="0" applyFont="1" applyBorder="1" applyAlignment="1">
      <alignment horizontal="center" vertical="center"/>
    </xf>
    <xf numFmtId="0" fontId="8" fillId="4" borderId="78" xfId="0" applyFont="1" applyFill="1" applyBorder="1" applyAlignment="1">
      <alignment horizontal="center" vertical="center" wrapText="1"/>
    </xf>
    <xf numFmtId="0" fontId="64" fillId="4" borderId="53" xfId="0" applyFont="1" applyFill="1" applyBorder="1" applyAlignment="1">
      <alignment horizontal="center" vertical="center" wrapText="1"/>
    </xf>
    <xf numFmtId="0" fontId="18" fillId="0" borderId="255" xfId="0" applyFont="1" applyBorder="1" applyAlignment="1">
      <alignment horizontal="left" vertical="center" wrapText="1"/>
    </xf>
    <xf numFmtId="0" fontId="18" fillId="0" borderId="246" xfId="0" applyFont="1" applyBorder="1" applyAlignment="1">
      <alignment horizontal="left" vertical="center" wrapText="1"/>
    </xf>
    <xf numFmtId="0" fontId="18" fillId="0" borderId="137" xfId="0" applyFont="1" applyBorder="1" applyAlignment="1">
      <alignment horizontal="left" vertical="center" wrapText="1"/>
    </xf>
    <xf numFmtId="0" fontId="18" fillId="0" borderId="170" xfId="0" applyFont="1" applyBorder="1" applyAlignment="1">
      <alignment horizontal="left" vertical="center" wrapText="1"/>
    </xf>
    <xf numFmtId="0" fontId="18" fillId="0" borderId="266" xfId="0" applyFont="1" applyBorder="1" applyAlignment="1">
      <alignment horizontal="center" vertical="center"/>
    </xf>
    <xf numFmtId="0" fontId="18" fillId="0" borderId="268" xfId="0" applyFont="1" applyBorder="1" applyAlignment="1">
      <alignment horizontal="center" vertical="center"/>
    </xf>
    <xf numFmtId="0" fontId="18" fillId="0" borderId="19" xfId="0" applyFont="1" applyBorder="1" applyAlignment="1">
      <alignment horizontal="left" vertical="center"/>
    </xf>
    <xf numFmtId="0" fontId="57" fillId="0" borderId="20" xfId="0" applyFont="1" applyBorder="1" applyAlignment="1">
      <alignment horizontal="left" vertical="center"/>
    </xf>
    <xf numFmtId="0" fontId="57" fillId="0" borderId="148" xfId="0" applyFont="1" applyBorder="1" applyAlignment="1">
      <alignment horizontal="left" vertical="center"/>
    </xf>
    <xf numFmtId="0" fontId="57" fillId="0" borderId="11" xfId="0" applyFont="1" applyBorder="1" applyAlignment="1">
      <alignment horizontal="left" vertical="center"/>
    </xf>
    <xf numFmtId="0" fontId="57" fillId="0" borderId="1" xfId="0" applyFont="1" applyBorder="1" applyAlignment="1">
      <alignment horizontal="left" vertical="center"/>
    </xf>
    <xf numFmtId="0" fontId="57" fillId="0" borderId="31" xfId="0" applyFont="1" applyBorder="1" applyAlignment="1">
      <alignment horizontal="left" vertical="center"/>
    </xf>
    <xf numFmtId="0" fontId="18" fillId="0" borderId="149" xfId="0" applyFont="1" applyBorder="1" applyAlignment="1">
      <alignment horizontal="center" vertical="center"/>
    </xf>
    <xf numFmtId="0" fontId="57" fillId="0" borderId="20" xfId="0" applyFont="1" applyBorder="1" applyAlignment="1">
      <alignment horizontal="center" vertical="center"/>
    </xf>
    <xf numFmtId="0" fontId="57" fillId="0" borderId="148" xfId="0" applyFont="1" applyBorder="1" applyAlignment="1">
      <alignment horizontal="center" vertical="center"/>
    </xf>
    <xf numFmtId="0" fontId="57" fillId="0" borderId="30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7" fillId="0" borderId="31" xfId="0" applyFont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49" fontId="8" fillId="4" borderId="269" xfId="0" applyNumberFormat="1" applyFont="1" applyFill="1" applyBorder="1" applyAlignment="1">
      <alignment horizontal="center" vertical="center" wrapText="1"/>
    </xf>
    <xf numFmtId="0" fontId="64" fillId="4" borderId="46" xfId="0" applyFont="1" applyFill="1" applyBorder="1" applyAlignment="1">
      <alignment horizontal="center" vertical="center" wrapText="1"/>
    </xf>
    <xf numFmtId="0" fontId="64" fillId="4" borderId="272" xfId="0" applyFont="1" applyFill="1" applyBorder="1" applyAlignment="1">
      <alignment horizontal="center" vertical="center" wrapText="1"/>
    </xf>
    <xf numFmtId="0" fontId="18" fillId="4" borderId="60" xfId="0" applyFont="1" applyFill="1" applyBorder="1" applyAlignment="1">
      <alignment horizontal="left" vertical="center" wrapText="1"/>
    </xf>
    <xf numFmtId="0" fontId="18" fillId="4" borderId="56" xfId="0" applyFont="1" applyFill="1" applyBorder="1" applyAlignment="1">
      <alignment horizontal="left" vertical="center" wrapText="1"/>
    </xf>
    <xf numFmtId="0" fontId="8" fillId="4" borderId="75" xfId="0" applyFont="1" applyFill="1" applyBorder="1" applyAlignment="1">
      <alignment horizontal="center" vertical="center" wrapText="1"/>
    </xf>
    <xf numFmtId="0" fontId="64" fillId="4" borderId="44" xfId="0" applyFont="1" applyFill="1" applyBorder="1" applyAlignment="1">
      <alignment horizontal="center" vertical="center" wrapText="1"/>
    </xf>
    <xf numFmtId="0" fontId="8" fillId="4" borderId="154" xfId="0" applyFont="1" applyFill="1" applyBorder="1" applyAlignment="1">
      <alignment horizontal="center" vertical="center" wrapText="1"/>
    </xf>
    <xf numFmtId="0" fontId="64" fillId="4" borderId="110" xfId="0" applyFont="1" applyFill="1" applyBorder="1" applyAlignment="1">
      <alignment horizontal="center" vertical="center" wrapText="1"/>
    </xf>
    <xf numFmtId="0" fontId="16" fillId="4" borderId="46" xfId="0" applyFont="1" applyFill="1" applyBorder="1" applyAlignment="1">
      <alignment horizontal="center" vertical="center" wrapText="1"/>
    </xf>
    <xf numFmtId="0" fontId="16" fillId="4" borderId="47" xfId="0" applyFont="1" applyFill="1" applyBorder="1" applyAlignment="1">
      <alignment horizontal="center" vertical="center" wrapText="1"/>
    </xf>
    <xf numFmtId="0" fontId="16" fillId="4" borderId="269" xfId="0" applyFont="1" applyFill="1" applyBorder="1" applyAlignment="1">
      <alignment horizontal="center" vertical="center" wrapText="1"/>
    </xf>
    <xf numFmtId="0" fontId="16" fillId="4" borderId="272" xfId="0" applyFont="1" applyFill="1" applyBorder="1" applyAlignment="1">
      <alignment horizontal="center" vertical="center" wrapText="1"/>
    </xf>
    <xf numFmtId="0" fontId="16" fillId="4" borderId="270" xfId="0" applyFont="1" applyFill="1" applyBorder="1" applyAlignment="1">
      <alignment horizontal="center" vertical="center" wrapText="1"/>
    </xf>
    <xf numFmtId="0" fontId="16" fillId="4" borderId="273" xfId="0" applyFont="1" applyFill="1" applyBorder="1" applyAlignment="1">
      <alignment horizontal="center" vertical="center" wrapText="1"/>
    </xf>
    <xf numFmtId="1" fontId="16" fillId="4" borderId="57" xfId="0" applyNumberFormat="1" applyFont="1" applyFill="1" applyBorder="1" applyAlignment="1">
      <alignment horizontal="center" vertical="center" wrapText="1"/>
    </xf>
    <xf numFmtId="0" fontId="16" fillId="4" borderId="56" xfId="0" applyFont="1" applyFill="1" applyBorder="1" applyAlignment="1">
      <alignment horizontal="center" vertical="center" wrapText="1"/>
    </xf>
    <xf numFmtId="0" fontId="16" fillId="0" borderId="72" xfId="0" applyFont="1" applyBorder="1" applyAlignment="1">
      <alignment horizontal="center" vertical="center" wrapText="1"/>
    </xf>
    <xf numFmtId="0" fontId="16" fillId="0" borderId="71" xfId="0" applyFont="1" applyBorder="1" applyAlignment="1">
      <alignment horizontal="center" vertical="center" wrapText="1"/>
    </xf>
    <xf numFmtId="0" fontId="8" fillId="4" borderId="57" xfId="0" applyFont="1" applyFill="1" applyBorder="1" applyAlignment="1" applyProtection="1">
      <alignment horizontal="left" vertical="center" wrapText="1"/>
      <protection locked="0"/>
    </xf>
    <xf numFmtId="0" fontId="64" fillId="4" borderId="271" xfId="0" applyFont="1" applyFill="1" applyBorder="1" applyAlignment="1">
      <alignment horizontal="left" vertical="center" wrapText="1"/>
    </xf>
    <xf numFmtId="0" fontId="41" fillId="4" borderId="46" xfId="0" applyFont="1" applyFill="1" applyBorder="1" applyAlignment="1">
      <alignment horizontal="left" vertical="center" wrapText="1"/>
    </xf>
    <xf numFmtId="0" fontId="41" fillId="4" borderId="274" xfId="0" applyFont="1" applyFill="1" applyBorder="1" applyAlignment="1">
      <alignment horizontal="left" vertical="center" wrapText="1"/>
    </xf>
    <xf numFmtId="1" fontId="15" fillId="3" borderId="115" xfId="0" applyNumberFormat="1" applyFont="1" applyFill="1" applyBorder="1" applyAlignment="1">
      <alignment horizontal="center" vertical="center" wrapText="1"/>
    </xf>
    <xf numFmtId="1" fontId="15" fillId="3" borderId="112" xfId="0" applyNumberFormat="1" applyFont="1" applyFill="1" applyBorder="1" applyAlignment="1">
      <alignment horizontal="center" vertical="center" wrapText="1"/>
    </xf>
    <xf numFmtId="1" fontId="15" fillId="3" borderId="39" xfId="0" applyNumberFormat="1" applyFont="1" applyFill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151" xfId="0" applyFont="1" applyBorder="1" applyAlignment="1">
      <alignment horizontal="center" vertical="center" wrapText="1"/>
    </xf>
    <xf numFmtId="0" fontId="16" fillId="0" borderId="152" xfId="0" applyFont="1" applyBorder="1" applyAlignment="1">
      <alignment horizontal="center" vertical="center" wrapText="1"/>
    </xf>
    <xf numFmtId="0" fontId="16" fillId="0" borderId="153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31" fillId="0" borderId="5" xfId="0" applyFont="1" applyBorder="1" applyAlignment="1">
      <alignment horizontal="center"/>
    </xf>
    <xf numFmtId="0" fontId="0" fillId="0" borderId="5" xfId="0" applyBorder="1"/>
    <xf numFmtId="0" fontId="16" fillId="0" borderId="85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16" fillId="0" borderId="200" xfId="0" applyFont="1" applyFill="1" applyBorder="1" applyAlignment="1">
      <alignment horizontal="center" vertical="center" textRotation="90"/>
    </xf>
    <xf numFmtId="0" fontId="16" fillId="0" borderId="206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213" xfId="0" applyFont="1" applyFill="1" applyBorder="1" applyAlignment="1">
      <alignment horizontal="center" vertical="center" textRotation="90"/>
    </xf>
    <xf numFmtId="0" fontId="16" fillId="0" borderId="182" xfId="0" applyFont="1" applyFill="1" applyBorder="1" applyAlignment="1">
      <alignment horizontal="center" vertical="center" textRotation="90"/>
    </xf>
    <xf numFmtId="0" fontId="16" fillId="0" borderId="240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40820</xdr:colOff>
      <xdr:row>0</xdr:row>
      <xdr:rowOff>380999</xdr:rowOff>
    </xdr:from>
    <xdr:to>
      <xdr:col>2</xdr:col>
      <xdr:colOff>444500</xdr:colOff>
      <xdr:row>4</xdr:row>
      <xdr:rowOff>74835</xdr:rowOff>
    </xdr:to>
    <xdr:pic>
      <xdr:nvPicPr>
        <xdr:cNvPr id="3" name="Picture 2" descr="gerb_BGTU_6_6c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820" y="380999"/>
          <a:ext cx="1086305" cy="1344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85"/>
  <sheetViews>
    <sheetView showZeros="0" tabSelected="1" view="pageBreakPreview" topLeftCell="A19" zoomScale="40" zoomScaleNormal="55" zoomScaleSheetLayoutView="40" workbookViewId="0">
      <selection activeCell="BT32" sqref="BT32:BU36"/>
    </sheetView>
  </sheetViews>
  <sheetFormatPr defaultRowHeight="15" x14ac:dyDescent="0.25"/>
  <cols>
    <col min="1" max="1" width="4.5703125" style="2" customWidth="1"/>
    <col min="2" max="2" width="5.7109375" style="2" customWidth="1"/>
    <col min="3" max="4" width="7.140625" customWidth="1"/>
    <col min="5" max="5" width="6.28515625" customWidth="1"/>
    <col min="6" max="6" width="5.85546875" customWidth="1"/>
    <col min="7" max="7" width="5.28515625" customWidth="1"/>
    <col min="8" max="8" width="6.140625" customWidth="1"/>
    <col min="9" max="9" width="5.5703125" customWidth="1"/>
    <col min="10" max="10" width="5.425781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3.140625" customWidth="1"/>
    <col min="18" max="20" width="5.5703125" customWidth="1"/>
    <col min="21" max="21" width="6.5703125" customWidth="1"/>
    <col min="22" max="22" width="6" customWidth="1"/>
    <col min="23" max="23" width="6.5703125" customWidth="1"/>
    <col min="24" max="24" width="6.42578125" customWidth="1"/>
    <col min="25" max="26" width="5.140625" customWidth="1"/>
    <col min="27" max="27" width="7.140625" customWidth="1"/>
    <col min="28" max="28" width="6" customWidth="1"/>
    <col min="29" max="29" width="6.85546875" customWidth="1"/>
    <col min="30" max="30" width="6.42578125" customWidth="1"/>
    <col min="31" max="31" width="6.5703125" customWidth="1"/>
    <col min="32" max="32" width="7.5703125" customWidth="1"/>
    <col min="33" max="33" width="5.28515625" customWidth="1"/>
    <col min="34" max="34" width="5" customWidth="1"/>
    <col min="35" max="35" width="5.140625" customWidth="1"/>
    <col min="36" max="36" width="5.85546875" customWidth="1"/>
    <col min="37" max="37" width="5.140625" customWidth="1"/>
    <col min="38" max="38" width="5.7109375" customWidth="1"/>
    <col min="39" max="39" width="5.140625" customWidth="1"/>
    <col min="40" max="40" width="5.28515625" customWidth="1"/>
    <col min="41" max="41" width="5" customWidth="1"/>
    <col min="42" max="42" width="6" customWidth="1"/>
    <col min="43" max="43" width="5.28515625" customWidth="1"/>
    <col min="44" max="44" width="5.5703125" customWidth="1"/>
    <col min="45" max="45" width="5.140625" style="186" customWidth="1"/>
    <col min="46" max="46" width="6.42578125" style="186" customWidth="1"/>
    <col min="47" max="47" width="6" style="186" customWidth="1"/>
    <col min="48" max="48" width="5.140625" style="186" customWidth="1"/>
    <col min="49" max="49" width="6.5703125" style="186" customWidth="1"/>
    <col min="50" max="51" width="6.42578125" style="186" customWidth="1"/>
    <col min="52" max="52" width="9.42578125" style="186" customWidth="1"/>
    <col min="53" max="53" width="6.5703125" style="186" customWidth="1"/>
    <col min="54" max="54" width="6.42578125" style="186" customWidth="1"/>
    <col min="55" max="55" width="6.7109375" style="186" customWidth="1"/>
    <col min="56" max="56" width="6" style="186" customWidth="1"/>
    <col min="57" max="57" width="5" style="186" customWidth="1"/>
    <col min="58" max="58" width="7.85546875" customWidth="1"/>
    <col min="59" max="59" width="6" customWidth="1"/>
    <col min="60" max="60" width="5" customWidth="1"/>
    <col min="61" max="61" width="6.85546875" customWidth="1"/>
    <col min="62" max="62" width="6.42578125" customWidth="1"/>
    <col min="63" max="63" width="5.140625" customWidth="1"/>
    <col min="64" max="64" width="7" customWidth="1"/>
    <col min="65" max="65" width="6" customWidth="1"/>
    <col min="66" max="66" width="5.5703125" customWidth="1"/>
    <col min="67" max="67" width="7.5703125" customWidth="1"/>
    <col min="68" max="68" width="5.42578125" customWidth="1"/>
    <col min="69" max="69" width="5.85546875" customWidth="1"/>
    <col min="70" max="70" width="5.5703125" customWidth="1"/>
    <col min="71" max="71" width="5.42578125" customWidth="1"/>
    <col min="72" max="72" width="5.28515625" customWidth="1"/>
    <col min="73" max="73" width="17.85546875" customWidth="1"/>
    <col min="74" max="74" width="9.7109375" bestFit="1" customWidth="1"/>
  </cols>
  <sheetData>
    <row r="1" spans="1:76" s="192" customFormat="1" ht="38.25" customHeight="1" x14ac:dyDescent="0.25">
      <c r="A1" s="1003" t="s">
        <v>321</v>
      </c>
      <c r="B1" s="1004"/>
      <c r="C1" s="1004"/>
      <c r="D1" s="1004"/>
      <c r="E1" s="1004"/>
      <c r="F1" s="1004"/>
      <c r="G1" s="1004"/>
      <c r="H1" s="1004"/>
      <c r="I1" s="1004"/>
      <c r="J1" s="1004"/>
      <c r="K1" s="1004"/>
      <c r="L1" s="1004"/>
      <c r="M1" s="1004"/>
      <c r="N1" s="1004"/>
      <c r="O1" s="1004"/>
      <c r="P1" s="1004"/>
      <c r="Q1" s="1004"/>
      <c r="R1" s="1004"/>
      <c r="S1" s="1004"/>
      <c r="T1" s="1004"/>
      <c r="U1" s="1004"/>
      <c r="V1" s="1004"/>
      <c r="W1" s="1004"/>
      <c r="X1" s="1004"/>
      <c r="Y1" s="1004"/>
      <c r="Z1" s="1004"/>
      <c r="AA1" s="1004"/>
      <c r="AB1" s="1004"/>
      <c r="AC1" s="1004"/>
      <c r="AD1" s="1004"/>
      <c r="AE1" s="1004"/>
      <c r="AF1" s="1004"/>
      <c r="AG1" s="1004"/>
      <c r="AH1" s="1004"/>
      <c r="AI1" s="1004"/>
      <c r="AJ1" s="1004"/>
      <c r="AK1" s="1004"/>
      <c r="AL1" s="1004"/>
      <c r="AM1" s="1004"/>
      <c r="AN1" s="1004"/>
      <c r="AO1" s="1004"/>
      <c r="AP1" s="1004"/>
      <c r="AQ1" s="1004"/>
      <c r="AR1" s="1004"/>
      <c r="AS1" s="1004"/>
      <c r="AT1" s="1004"/>
      <c r="AU1" s="1004"/>
      <c r="AV1" s="1004"/>
      <c r="AW1" s="1004"/>
      <c r="AX1" s="1004"/>
      <c r="AY1" s="1004"/>
      <c r="AZ1" s="1004"/>
      <c r="BA1" s="1004"/>
      <c r="BB1" s="1004"/>
      <c r="BC1" s="1004"/>
      <c r="BD1" s="1004"/>
      <c r="BE1" s="1004"/>
      <c r="BF1" s="1004"/>
      <c r="BG1" s="1004"/>
      <c r="BH1" s="1004"/>
      <c r="BI1" s="1004"/>
      <c r="BJ1" s="1004"/>
      <c r="BK1" s="1004"/>
      <c r="BL1" s="1004"/>
      <c r="BM1" s="1004"/>
      <c r="BN1" s="1004"/>
      <c r="BO1" s="1004"/>
      <c r="BP1" s="1004"/>
      <c r="BQ1" s="1004"/>
      <c r="BR1" s="1004"/>
      <c r="BS1" s="1004"/>
      <c r="BT1" s="1004"/>
      <c r="BU1" s="1004"/>
      <c r="BV1" s="1004"/>
    </row>
    <row r="2" spans="1:76" s="192" customFormat="1" ht="30" x14ac:dyDescent="0.4">
      <c r="A2" s="193"/>
      <c r="B2" s="193"/>
      <c r="C2" s="193"/>
      <c r="D2" s="194" t="s">
        <v>384</v>
      </c>
      <c r="E2" s="194"/>
      <c r="F2" s="194"/>
      <c r="G2" s="194"/>
      <c r="H2" s="194"/>
      <c r="I2" s="194"/>
      <c r="J2" s="193"/>
      <c r="K2" s="195"/>
      <c r="L2" s="193"/>
      <c r="M2" s="193"/>
      <c r="N2" s="193"/>
      <c r="O2" s="193"/>
      <c r="U2" s="196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7"/>
      <c r="AW2" s="197"/>
      <c r="AX2" s="197"/>
      <c r="AY2" s="197"/>
      <c r="AZ2" s="197"/>
      <c r="BA2" s="197"/>
      <c r="BB2" s="197"/>
      <c r="BC2" s="197"/>
      <c r="BD2" s="197"/>
      <c r="BE2" s="197"/>
      <c r="BF2" s="196"/>
      <c r="BG2" s="198"/>
      <c r="BH2" s="199"/>
      <c r="BI2" s="199"/>
      <c r="BJ2" s="195"/>
      <c r="BK2" s="195"/>
      <c r="BL2" s="199"/>
      <c r="BM2" s="195"/>
      <c r="BN2" s="195"/>
      <c r="BO2" s="195"/>
      <c r="BP2" s="195"/>
      <c r="BQ2" s="195"/>
      <c r="BR2" s="195"/>
      <c r="BS2" s="195"/>
      <c r="BT2" s="195"/>
      <c r="BU2" s="195"/>
      <c r="BV2" s="199"/>
    </row>
    <row r="3" spans="1:76" s="192" customFormat="1" ht="33.75" x14ac:dyDescent="0.5">
      <c r="B3" s="193"/>
      <c r="C3" s="193"/>
      <c r="D3" s="200" t="s">
        <v>385</v>
      </c>
      <c r="E3" s="200"/>
      <c r="F3" s="200"/>
      <c r="G3" s="200"/>
      <c r="H3" s="200"/>
      <c r="I3" s="200"/>
      <c r="J3" s="193"/>
      <c r="K3" s="193"/>
      <c r="L3" s="193"/>
      <c r="M3" s="193"/>
      <c r="N3" s="193"/>
      <c r="O3" s="193"/>
      <c r="P3" s="1005" t="s">
        <v>322</v>
      </c>
      <c r="Q3" s="1005"/>
      <c r="R3" s="1005"/>
      <c r="S3" s="1005"/>
      <c r="T3" s="1005"/>
      <c r="U3" s="1006"/>
      <c r="V3" s="1006"/>
      <c r="W3" s="1006"/>
      <c r="X3" s="1006"/>
      <c r="Y3" s="1006"/>
      <c r="Z3" s="1006"/>
      <c r="AA3" s="1006"/>
      <c r="AB3" s="1006"/>
      <c r="AC3" s="1006"/>
      <c r="AD3" s="1006"/>
      <c r="AE3" s="1006"/>
      <c r="AF3" s="1006"/>
      <c r="AG3" s="1006"/>
      <c r="AH3" s="1006"/>
      <c r="AI3" s="1006"/>
      <c r="AJ3" s="1006"/>
      <c r="AK3" s="1006"/>
      <c r="AL3" s="1006"/>
      <c r="AM3" s="1006"/>
      <c r="AN3" s="1006"/>
      <c r="AO3" s="1006"/>
      <c r="AP3" s="1006"/>
      <c r="AQ3" s="1006"/>
      <c r="AR3" s="1006"/>
      <c r="AS3" s="1006"/>
      <c r="AT3" s="1006"/>
      <c r="AU3" s="1006"/>
      <c r="AV3" s="1006"/>
      <c r="AW3" s="1006"/>
      <c r="AX3" s="1006"/>
      <c r="AY3" s="1006"/>
      <c r="AZ3" s="1006"/>
      <c r="BA3" s="1006"/>
      <c r="BB3" s="1006"/>
      <c r="BC3" s="1006"/>
      <c r="BD3" s="1006"/>
      <c r="BE3" s="1006"/>
      <c r="BF3" s="1006"/>
      <c r="BG3" s="201"/>
      <c r="BH3" s="199"/>
      <c r="BI3" s="199"/>
      <c r="BJ3" s="195"/>
      <c r="BK3" s="195"/>
      <c r="BL3" s="199"/>
      <c r="BM3" s="195"/>
      <c r="BN3" s="195"/>
      <c r="BO3" s="195"/>
      <c r="BP3" s="195"/>
      <c r="BQ3" s="195"/>
      <c r="BR3" s="195"/>
      <c r="BS3" s="195"/>
      <c r="BT3" s="195"/>
      <c r="BU3" s="195"/>
      <c r="BV3" s="199"/>
    </row>
    <row r="4" spans="1:76" s="192" customFormat="1" ht="27" x14ac:dyDescent="0.35">
      <c r="B4" s="193"/>
      <c r="C4" s="193"/>
      <c r="D4" s="200" t="s">
        <v>386</v>
      </c>
      <c r="E4" s="200"/>
      <c r="F4" s="200"/>
      <c r="G4" s="200"/>
      <c r="H4" s="200"/>
      <c r="I4" s="200"/>
      <c r="J4" s="193"/>
      <c r="K4" s="193"/>
      <c r="L4" s="193"/>
      <c r="M4" s="193"/>
      <c r="N4" s="193"/>
      <c r="O4" s="193"/>
      <c r="P4" s="202"/>
      <c r="Q4" s="202"/>
      <c r="R4" s="202"/>
      <c r="S4" s="202"/>
      <c r="T4" s="202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2"/>
      <c r="BH4" s="199"/>
      <c r="BI4" s="199"/>
      <c r="BJ4" s="204"/>
      <c r="BK4" s="195"/>
      <c r="BL4" s="199"/>
      <c r="BM4" s="195"/>
      <c r="BN4" s="195"/>
      <c r="BO4" s="195"/>
      <c r="BP4" s="195"/>
      <c r="BQ4" s="195"/>
      <c r="BR4" s="195"/>
      <c r="BS4" s="195"/>
      <c r="BT4" s="195"/>
      <c r="BU4" s="195"/>
      <c r="BV4" s="199"/>
    </row>
    <row r="5" spans="1:76" s="192" customFormat="1" ht="30" customHeight="1" x14ac:dyDescent="0.45">
      <c r="B5" s="193"/>
      <c r="C5" s="193"/>
      <c r="D5" s="200" t="s">
        <v>387</v>
      </c>
      <c r="E5" s="200"/>
      <c r="F5" s="200"/>
      <c r="G5" s="200"/>
      <c r="H5" s="200"/>
      <c r="I5" s="200"/>
      <c r="J5" s="193"/>
      <c r="K5" s="195"/>
      <c r="L5" s="193"/>
      <c r="M5" s="193"/>
      <c r="N5" s="193"/>
      <c r="O5" s="193"/>
      <c r="P5" s="202"/>
      <c r="Q5" s="202"/>
      <c r="R5" s="202"/>
      <c r="S5" s="202"/>
      <c r="T5" s="202"/>
      <c r="U5" s="205"/>
      <c r="V5" s="1007" t="s">
        <v>340</v>
      </c>
      <c r="W5" s="1007"/>
      <c r="X5" s="1007"/>
      <c r="Y5" s="1007"/>
      <c r="Z5" s="1007"/>
      <c r="AA5" s="1007"/>
      <c r="AB5" s="1007"/>
      <c r="AC5" s="1007"/>
      <c r="AD5" s="1007"/>
      <c r="AE5" s="1007"/>
      <c r="AF5" s="1007"/>
      <c r="AG5" s="1007"/>
      <c r="AH5" s="1007"/>
      <c r="AI5" s="1007"/>
      <c r="AJ5" s="1007"/>
      <c r="AK5" s="1007"/>
      <c r="AL5" s="1007"/>
      <c r="AM5" s="1007"/>
      <c r="AN5" s="1007"/>
      <c r="AO5" s="1007"/>
      <c r="AP5" s="1007"/>
      <c r="AQ5" s="1007"/>
      <c r="AR5" s="1007"/>
      <c r="AS5" s="1007"/>
      <c r="AT5" s="1007"/>
      <c r="AU5" s="1007"/>
      <c r="AV5" s="1007"/>
      <c r="AW5" s="1007"/>
      <c r="AX5" s="1007"/>
      <c r="AY5" s="1007"/>
      <c r="AZ5" s="1007"/>
      <c r="BA5" s="1007"/>
      <c r="BB5" s="1007"/>
      <c r="BC5" s="1007"/>
      <c r="BD5" s="1007"/>
      <c r="BE5" s="1007"/>
      <c r="BF5" s="1007"/>
      <c r="BL5" s="206" t="s">
        <v>323</v>
      </c>
      <c r="BM5" s="207"/>
      <c r="BN5" s="199"/>
      <c r="BO5" s="195"/>
      <c r="BP5" s="195"/>
      <c r="BQ5" s="195"/>
      <c r="BR5" s="195"/>
      <c r="BS5" s="195"/>
      <c r="BT5" s="195"/>
      <c r="BU5" s="195"/>
      <c r="BV5" s="195"/>
      <c r="BW5" s="195"/>
      <c r="BX5" s="199"/>
    </row>
    <row r="6" spans="1:76" s="192" customFormat="1" ht="31.5" x14ac:dyDescent="0.35">
      <c r="B6" s="193"/>
      <c r="C6" s="193"/>
      <c r="D6" s="208" t="s">
        <v>388</v>
      </c>
      <c r="E6" s="208"/>
      <c r="F6" s="208"/>
      <c r="G6" s="208"/>
      <c r="H6" s="208"/>
      <c r="I6" s="208"/>
      <c r="J6" s="193"/>
      <c r="K6" s="195"/>
      <c r="L6" s="193"/>
      <c r="M6" s="193"/>
      <c r="N6" s="193"/>
      <c r="O6" s="193"/>
      <c r="P6" s="207"/>
      <c r="Q6" s="207"/>
      <c r="R6" s="207"/>
      <c r="S6" s="207"/>
      <c r="T6" s="207"/>
      <c r="U6" s="209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 t="s">
        <v>324</v>
      </c>
      <c r="AQ6" s="210"/>
      <c r="AR6" s="210"/>
      <c r="AS6" s="210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07"/>
      <c r="BL6" s="206" t="s">
        <v>311</v>
      </c>
      <c r="BM6" s="211"/>
      <c r="BN6" s="211"/>
      <c r="BO6" s="211"/>
      <c r="BP6" s="211"/>
      <c r="BQ6" s="211"/>
      <c r="BR6" s="211"/>
      <c r="BS6" s="211"/>
      <c r="BT6" s="211"/>
      <c r="BU6" s="195"/>
      <c r="BV6" s="195"/>
      <c r="BW6" s="195"/>
      <c r="BX6" s="199"/>
    </row>
    <row r="7" spans="1:76" s="192" customFormat="1" ht="23.25" customHeight="1" x14ac:dyDescent="0.35"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9"/>
      <c r="Q7" s="199"/>
      <c r="R7" s="199"/>
      <c r="S7" s="199"/>
      <c r="T7" s="199"/>
      <c r="U7" s="209"/>
      <c r="BL7" s="212"/>
      <c r="BM7" s="207"/>
      <c r="BN7" s="199"/>
      <c r="BO7" s="193"/>
      <c r="BP7" s="193"/>
      <c r="BQ7" s="193"/>
      <c r="BR7" s="193"/>
      <c r="BS7" s="193"/>
      <c r="BT7" s="193"/>
      <c r="BU7" s="193"/>
      <c r="BV7" s="193"/>
      <c r="BW7" s="193"/>
      <c r="BX7" s="193"/>
    </row>
    <row r="8" spans="1:76" s="192" customFormat="1" ht="27" x14ac:dyDescent="0.35"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9"/>
      <c r="Q8" s="199"/>
      <c r="R8" s="199"/>
      <c r="S8" s="199"/>
      <c r="T8" s="199"/>
      <c r="U8" s="193"/>
      <c r="V8" s="1008" t="s">
        <v>325</v>
      </c>
      <c r="W8" s="1009"/>
      <c r="X8" s="1009"/>
      <c r="Y8" s="1009"/>
      <c r="Z8" s="1009"/>
      <c r="AA8" s="1009"/>
      <c r="AB8" s="1009"/>
      <c r="AC8" s="1009"/>
      <c r="AD8" s="1009"/>
      <c r="AE8" s="1009"/>
      <c r="AF8" s="1009"/>
      <c r="AG8" s="1009"/>
      <c r="AH8" s="1009"/>
      <c r="AI8" s="1009"/>
      <c r="AJ8" s="1009"/>
      <c r="AK8" s="1009"/>
      <c r="AL8" s="1009"/>
      <c r="AM8" s="1009"/>
      <c r="AN8" s="1009"/>
      <c r="AO8" s="1009"/>
      <c r="AP8" s="1009"/>
      <c r="AQ8" s="1009"/>
      <c r="AR8" s="1009"/>
      <c r="AS8" s="1009"/>
      <c r="AT8" s="1009"/>
      <c r="AU8" s="1009"/>
      <c r="AV8" s="1009"/>
      <c r="AW8" s="1009"/>
      <c r="AX8" s="1009"/>
      <c r="AY8" s="1009"/>
      <c r="AZ8" s="1009"/>
      <c r="BA8" s="1009"/>
      <c r="BB8" s="1009"/>
      <c r="BC8" s="1009"/>
      <c r="BD8" s="1009"/>
      <c r="BE8" s="1009"/>
      <c r="BF8" s="1009"/>
      <c r="BG8" s="1009"/>
      <c r="BL8" s="214" t="s">
        <v>326</v>
      </c>
      <c r="BM8" s="195"/>
      <c r="BN8" s="199"/>
      <c r="BO8" s="195"/>
      <c r="BP8" s="195"/>
      <c r="BQ8" s="195"/>
      <c r="BR8" s="195"/>
      <c r="BS8" s="195"/>
      <c r="BT8" s="195"/>
      <c r="BU8" s="195"/>
      <c r="BV8" s="195"/>
      <c r="BW8" s="195"/>
      <c r="BX8" s="199"/>
    </row>
    <row r="9" spans="1:76" s="218" customFormat="1" ht="24" customHeight="1" x14ac:dyDescent="0.35">
      <c r="A9" s="215"/>
      <c r="B9" s="216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5"/>
      <c r="O9" s="215"/>
      <c r="P9" s="217"/>
      <c r="Q9" s="217"/>
      <c r="R9" s="217"/>
      <c r="S9" s="217"/>
      <c r="T9" s="217"/>
      <c r="U9" s="215"/>
      <c r="V9" s="1008" t="s">
        <v>327</v>
      </c>
      <c r="W9" s="1009"/>
      <c r="X9" s="1009"/>
      <c r="Y9" s="1009"/>
      <c r="Z9" s="1009"/>
      <c r="AA9" s="1009"/>
      <c r="AB9" s="1009"/>
      <c r="AC9" s="1009"/>
      <c r="AD9" s="1009"/>
      <c r="AE9" s="1009"/>
      <c r="AF9" s="1009"/>
      <c r="AG9" s="1009"/>
      <c r="AH9" s="1009"/>
      <c r="AI9" s="1009"/>
      <c r="AJ9" s="1009"/>
      <c r="AK9" s="1009"/>
      <c r="AL9" s="1009"/>
      <c r="AM9" s="1009"/>
      <c r="AN9" s="1009"/>
      <c r="AO9" s="1009"/>
      <c r="AP9" s="1009"/>
      <c r="AQ9" s="1009"/>
      <c r="AR9" s="1009"/>
      <c r="AS9" s="1009"/>
      <c r="AT9" s="1009"/>
      <c r="AU9" s="1009"/>
      <c r="AV9" s="1009"/>
      <c r="AW9" s="1009"/>
      <c r="AX9" s="1009"/>
      <c r="AY9" s="1009"/>
      <c r="AZ9" s="1009"/>
      <c r="BA9" s="1009"/>
      <c r="BB9" s="1009"/>
      <c r="BC9" s="1009"/>
      <c r="BD9" s="1009"/>
      <c r="BE9" s="1009"/>
      <c r="BF9" s="1009"/>
      <c r="BG9" s="1009"/>
      <c r="BL9" s="219"/>
      <c r="BM9" s="215"/>
      <c r="BN9" s="220"/>
      <c r="BO9" s="221"/>
      <c r="BP9" s="221"/>
      <c r="BQ9" s="221"/>
      <c r="BR9" s="221"/>
      <c r="BS9" s="221"/>
      <c r="BT9" s="221"/>
      <c r="BU9" s="221"/>
      <c r="BV9" s="221"/>
      <c r="BW9" s="221"/>
      <c r="BX9" s="221"/>
    </row>
    <row r="10" spans="1:76" s="218" customFormat="1" ht="27" x14ac:dyDescent="0.35">
      <c r="A10" s="215"/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5"/>
      <c r="O10" s="215"/>
      <c r="P10" s="217"/>
      <c r="Q10" s="217"/>
      <c r="R10" s="217"/>
      <c r="S10" s="217"/>
      <c r="T10" s="217"/>
      <c r="BG10" s="215"/>
      <c r="BL10" s="206" t="s">
        <v>328</v>
      </c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</row>
    <row r="11" spans="1:76" s="31" customFormat="1" ht="24.75" customHeight="1" x14ac:dyDescent="0.25">
      <c r="A11" s="222"/>
      <c r="B11" s="222"/>
      <c r="C11" s="223" t="s">
        <v>341</v>
      </c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3" t="s">
        <v>343</v>
      </c>
      <c r="AQ11" s="223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I11" s="225"/>
      <c r="BJ11" s="225"/>
      <c r="BK11" s="225"/>
      <c r="BL11" s="225"/>
      <c r="BM11" s="225"/>
      <c r="BN11" s="225"/>
      <c r="BO11" s="226"/>
      <c r="BP11" s="226"/>
      <c r="BQ11" s="226"/>
      <c r="BR11" s="226"/>
      <c r="BS11" s="222"/>
      <c r="BT11" s="222"/>
      <c r="BU11" s="227"/>
    </row>
    <row r="12" spans="1:76" s="31" customFormat="1" ht="22.5" customHeight="1" x14ac:dyDescent="0.35">
      <c r="A12" s="222"/>
      <c r="B12" s="222"/>
      <c r="C12" s="223" t="s">
        <v>329</v>
      </c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8"/>
      <c r="W12" s="224"/>
      <c r="X12" s="229"/>
      <c r="Y12" s="224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23" t="s">
        <v>329</v>
      </c>
      <c r="AQ12" s="223"/>
      <c r="AR12" s="224"/>
      <c r="AS12" s="224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I12" s="231"/>
      <c r="BJ12" s="231"/>
      <c r="BK12" s="231"/>
      <c r="BL12" s="231"/>
      <c r="BM12" s="231"/>
      <c r="BN12" s="231"/>
      <c r="BO12" s="231"/>
      <c r="BP12" s="226"/>
      <c r="BQ12" s="226"/>
      <c r="BR12" s="226"/>
      <c r="BS12" s="222"/>
      <c r="BT12" s="222"/>
      <c r="BU12" s="227"/>
    </row>
    <row r="13" spans="1:76" s="31" customFormat="1" ht="20.25" customHeight="1" x14ac:dyDescent="0.25">
      <c r="A13" s="222"/>
      <c r="B13" s="222"/>
      <c r="C13" s="223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3"/>
      <c r="AQ13" s="223"/>
      <c r="AR13" s="224"/>
      <c r="AS13" s="224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I13" s="225"/>
      <c r="BJ13" s="225"/>
      <c r="BK13" s="225"/>
      <c r="BL13" s="225"/>
      <c r="BM13" s="225"/>
      <c r="BN13" s="225"/>
      <c r="BO13" s="225"/>
      <c r="BP13" s="226"/>
      <c r="BQ13" s="226"/>
      <c r="BR13" s="226"/>
      <c r="BS13" s="222"/>
      <c r="BT13" s="222"/>
      <c r="BU13" s="227"/>
    </row>
    <row r="14" spans="1:76" s="31" customFormat="1" ht="23.25" customHeight="1" x14ac:dyDescent="0.35">
      <c r="A14" s="222"/>
      <c r="B14" s="222"/>
      <c r="C14" s="223" t="s">
        <v>342</v>
      </c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8"/>
      <c r="W14" s="224"/>
      <c r="X14" s="229"/>
      <c r="Y14" s="224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23" t="s">
        <v>344</v>
      </c>
      <c r="AQ14" s="223"/>
      <c r="AR14" s="224"/>
      <c r="AS14" s="224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I14" s="225"/>
      <c r="BJ14" s="225"/>
      <c r="BK14" s="225"/>
      <c r="BL14" s="225"/>
      <c r="BM14" s="225"/>
      <c r="BN14" s="225"/>
      <c r="BO14" s="225"/>
      <c r="BP14" s="226"/>
      <c r="BQ14" s="226"/>
      <c r="BR14" s="226"/>
      <c r="BS14" s="222"/>
      <c r="BT14" s="222"/>
      <c r="BU14" s="227"/>
    </row>
    <row r="15" spans="1:76" s="31" customFormat="1" ht="23.25" customHeight="1" x14ac:dyDescent="0.25">
      <c r="A15" s="222"/>
      <c r="B15" s="222"/>
      <c r="C15" s="223" t="s">
        <v>329</v>
      </c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V15" s="224"/>
      <c r="W15" s="224"/>
      <c r="X15" s="224"/>
      <c r="Y15" s="224"/>
      <c r="Z15" s="224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  <c r="AO15" s="224"/>
      <c r="AP15" s="223" t="s">
        <v>330</v>
      </c>
      <c r="AQ15" s="223"/>
      <c r="AR15" s="224"/>
      <c r="AS15" s="224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I15" s="224"/>
      <c r="BJ15" s="224"/>
      <c r="BK15" s="224"/>
      <c r="BL15" s="224"/>
      <c r="BM15" s="224"/>
      <c r="BN15" s="224"/>
      <c r="BO15" s="224"/>
      <c r="BP15" s="224"/>
      <c r="BQ15" s="222"/>
      <c r="BR15" s="222"/>
      <c r="BS15" s="222"/>
      <c r="BT15" s="222"/>
      <c r="BU15" s="227"/>
    </row>
    <row r="16" spans="1:76" s="218" customFormat="1" ht="27" x14ac:dyDescent="0.35">
      <c r="A16" s="215"/>
      <c r="B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5"/>
      <c r="O16" s="215"/>
      <c r="P16" s="217"/>
      <c r="Q16" s="217"/>
      <c r="R16" s="217"/>
      <c r="S16" s="217"/>
      <c r="T16" s="217"/>
      <c r="U16" s="213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15"/>
      <c r="BJ16" s="206"/>
      <c r="BK16" s="215"/>
      <c r="BL16" s="220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</row>
    <row r="17" spans="1:74" s="233" customFormat="1" ht="29.25" customHeight="1" thickBot="1" x14ac:dyDescent="0.4">
      <c r="B17" s="234" t="s">
        <v>331</v>
      </c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C17" s="234" t="s">
        <v>0</v>
      </c>
      <c r="BH17" s="237"/>
      <c r="BI17" s="237"/>
      <c r="BJ17" s="237"/>
      <c r="BK17" s="237"/>
      <c r="BL17" s="237"/>
      <c r="BM17" s="237"/>
      <c r="BN17" s="8"/>
      <c r="BO17" s="8"/>
      <c r="BP17" s="8"/>
      <c r="BQ17" s="8"/>
      <c r="BR17" s="235"/>
      <c r="BS17" s="238"/>
      <c r="BT17" s="239"/>
    </row>
    <row r="18" spans="1:74" s="233" customFormat="1" ht="46.5" customHeight="1" thickTop="1" x14ac:dyDescent="0.25">
      <c r="B18" s="1010" t="s">
        <v>1</v>
      </c>
      <c r="C18" s="1013" t="s">
        <v>2</v>
      </c>
      <c r="D18" s="1014"/>
      <c r="E18" s="1014"/>
      <c r="F18" s="1014"/>
      <c r="G18" s="240"/>
      <c r="H18" s="1014" t="s">
        <v>3</v>
      </c>
      <c r="I18" s="1014"/>
      <c r="J18" s="1014"/>
      <c r="K18" s="240"/>
      <c r="L18" s="1014" t="s">
        <v>4</v>
      </c>
      <c r="M18" s="1014"/>
      <c r="N18" s="1014"/>
      <c r="O18" s="1014"/>
      <c r="P18" s="1014" t="s">
        <v>5</v>
      </c>
      <c r="Q18" s="1014"/>
      <c r="R18" s="1014"/>
      <c r="S18" s="1014"/>
      <c r="T18" s="1014"/>
      <c r="U18" s="1014"/>
      <c r="V18" s="1014"/>
      <c r="W18" s="1014"/>
      <c r="X18" s="240"/>
      <c r="Y18" s="1014" t="s">
        <v>6</v>
      </c>
      <c r="Z18" s="1014"/>
      <c r="AA18" s="1014"/>
      <c r="AB18" s="240"/>
      <c r="AC18" s="1014" t="s">
        <v>7</v>
      </c>
      <c r="AD18" s="1014"/>
      <c r="AE18" s="1014"/>
      <c r="AF18" s="240"/>
      <c r="AG18" s="1014" t="s">
        <v>8</v>
      </c>
      <c r="AH18" s="1014"/>
      <c r="AI18" s="1014"/>
      <c r="AJ18" s="1014"/>
      <c r="AK18" s="240"/>
      <c r="AL18" s="1014" t="s">
        <v>9</v>
      </c>
      <c r="AM18" s="1014"/>
      <c r="AN18" s="1014"/>
      <c r="AO18" s="240"/>
      <c r="AP18" s="1014" t="s">
        <v>10</v>
      </c>
      <c r="AQ18" s="1014"/>
      <c r="AR18" s="1014"/>
      <c r="AS18" s="1014"/>
      <c r="AT18" s="1014" t="s">
        <v>11</v>
      </c>
      <c r="AU18" s="1014"/>
      <c r="AV18" s="1014"/>
      <c r="AW18" s="1014"/>
      <c r="AX18" s="240"/>
      <c r="AY18" s="1014" t="s">
        <v>12</v>
      </c>
      <c r="AZ18" s="1014"/>
      <c r="BA18" s="1014"/>
      <c r="BB18" s="240"/>
      <c r="BC18" s="1014" t="s">
        <v>13</v>
      </c>
      <c r="BD18" s="1014"/>
      <c r="BE18" s="1014"/>
      <c r="BF18" s="1015"/>
      <c r="BG18" s="1016" t="s">
        <v>332</v>
      </c>
      <c r="BH18" s="1017"/>
      <c r="BI18" s="1018"/>
      <c r="BJ18" s="1025" t="s">
        <v>14</v>
      </c>
      <c r="BK18" s="1026"/>
      <c r="BL18" s="1025" t="s">
        <v>333</v>
      </c>
      <c r="BM18" s="1026"/>
      <c r="BN18" s="1025" t="s">
        <v>15</v>
      </c>
      <c r="BO18" s="1026"/>
      <c r="BP18" s="1025" t="s">
        <v>16</v>
      </c>
      <c r="BQ18" s="1026"/>
      <c r="BR18" s="1031" t="s">
        <v>17</v>
      </c>
      <c r="BS18" s="1032"/>
      <c r="BT18" s="239"/>
    </row>
    <row r="19" spans="1:74" s="233" customFormat="1" ht="41.25" customHeight="1" x14ac:dyDescent="0.25">
      <c r="B19" s="1011"/>
      <c r="C19" s="241">
        <v>1</v>
      </c>
      <c r="D19" s="242">
        <v>8</v>
      </c>
      <c r="E19" s="242">
        <v>15</v>
      </c>
      <c r="F19" s="242">
        <v>22</v>
      </c>
      <c r="G19" s="242">
        <v>29</v>
      </c>
      <c r="H19" s="242">
        <v>6</v>
      </c>
      <c r="I19" s="242">
        <v>13</v>
      </c>
      <c r="J19" s="242">
        <v>20</v>
      </c>
      <c r="K19" s="242">
        <v>27</v>
      </c>
      <c r="L19" s="242">
        <v>3</v>
      </c>
      <c r="M19" s="242">
        <v>10</v>
      </c>
      <c r="N19" s="242">
        <v>17</v>
      </c>
      <c r="O19" s="242">
        <v>24</v>
      </c>
      <c r="P19" s="242">
        <v>1</v>
      </c>
      <c r="Q19" s="242"/>
      <c r="R19" s="242"/>
      <c r="S19" s="242"/>
      <c r="T19" s="242"/>
      <c r="U19" s="242">
        <v>8</v>
      </c>
      <c r="V19" s="242">
        <v>15</v>
      </c>
      <c r="W19" s="242">
        <v>22</v>
      </c>
      <c r="X19" s="242">
        <v>29</v>
      </c>
      <c r="Y19" s="242">
        <v>5</v>
      </c>
      <c r="Z19" s="242">
        <v>12</v>
      </c>
      <c r="AA19" s="242">
        <v>19</v>
      </c>
      <c r="AB19" s="242">
        <v>26</v>
      </c>
      <c r="AC19" s="242">
        <v>2</v>
      </c>
      <c r="AD19" s="242">
        <v>9</v>
      </c>
      <c r="AE19" s="242">
        <v>16</v>
      </c>
      <c r="AF19" s="242">
        <v>23</v>
      </c>
      <c r="AG19" s="242">
        <v>2</v>
      </c>
      <c r="AH19" s="242">
        <v>9</v>
      </c>
      <c r="AI19" s="242">
        <v>16</v>
      </c>
      <c r="AJ19" s="242">
        <v>23</v>
      </c>
      <c r="AK19" s="242">
        <v>30</v>
      </c>
      <c r="AL19" s="242">
        <v>6</v>
      </c>
      <c r="AM19" s="242">
        <v>13</v>
      </c>
      <c r="AN19" s="242">
        <v>20</v>
      </c>
      <c r="AO19" s="242">
        <v>27</v>
      </c>
      <c r="AP19" s="242">
        <v>4</v>
      </c>
      <c r="AQ19" s="242">
        <v>11</v>
      </c>
      <c r="AR19" s="242">
        <v>18</v>
      </c>
      <c r="AS19" s="242">
        <v>25</v>
      </c>
      <c r="AT19" s="242">
        <v>1</v>
      </c>
      <c r="AU19" s="242">
        <v>8</v>
      </c>
      <c r="AV19" s="242">
        <v>15</v>
      </c>
      <c r="AW19" s="242">
        <v>22</v>
      </c>
      <c r="AX19" s="242">
        <v>29</v>
      </c>
      <c r="AY19" s="242">
        <v>6</v>
      </c>
      <c r="AZ19" s="242">
        <v>13</v>
      </c>
      <c r="BA19" s="242">
        <v>20</v>
      </c>
      <c r="BB19" s="242">
        <v>27</v>
      </c>
      <c r="BC19" s="242">
        <v>3</v>
      </c>
      <c r="BD19" s="242">
        <v>10</v>
      </c>
      <c r="BE19" s="242">
        <v>17</v>
      </c>
      <c r="BF19" s="243">
        <v>24</v>
      </c>
      <c r="BG19" s="1019"/>
      <c r="BH19" s="1020"/>
      <c r="BI19" s="1021"/>
      <c r="BJ19" s="1027"/>
      <c r="BK19" s="1028"/>
      <c r="BL19" s="1027"/>
      <c r="BM19" s="1028"/>
      <c r="BN19" s="1027"/>
      <c r="BO19" s="1028"/>
      <c r="BP19" s="1027"/>
      <c r="BQ19" s="1028"/>
      <c r="BR19" s="1027"/>
      <c r="BS19" s="1033"/>
      <c r="BT19" s="239"/>
    </row>
    <row r="20" spans="1:74" s="233" customFormat="1" ht="36.75" customHeight="1" x14ac:dyDescent="0.25">
      <c r="B20" s="1011"/>
      <c r="C20" s="241">
        <v>7</v>
      </c>
      <c r="D20" s="242">
        <v>14</v>
      </c>
      <c r="E20" s="242">
        <v>21</v>
      </c>
      <c r="F20" s="242">
        <v>28</v>
      </c>
      <c r="G20" s="242">
        <v>5</v>
      </c>
      <c r="H20" s="242">
        <v>12</v>
      </c>
      <c r="I20" s="242">
        <v>19</v>
      </c>
      <c r="J20" s="242">
        <v>26</v>
      </c>
      <c r="K20" s="242">
        <v>2</v>
      </c>
      <c r="L20" s="242">
        <v>9</v>
      </c>
      <c r="M20" s="242">
        <v>16</v>
      </c>
      <c r="N20" s="242">
        <v>23</v>
      </c>
      <c r="O20" s="242">
        <v>30</v>
      </c>
      <c r="P20" s="242">
        <v>7</v>
      </c>
      <c r="Q20" s="242"/>
      <c r="R20" s="242"/>
      <c r="S20" s="242"/>
      <c r="T20" s="242"/>
      <c r="U20" s="242">
        <v>14</v>
      </c>
      <c r="V20" s="242">
        <v>21</v>
      </c>
      <c r="W20" s="242">
        <v>28</v>
      </c>
      <c r="X20" s="242">
        <v>4</v>
      </c>
      <c r="Y20" s="242">
        <v>11</v>
      </c>
      <c r="Z20" s="242">
        <v>18</v>
      </c>
      <c r="AA20" s="242">
        <v>25</v>
      </c>
      <c r="AB20" s="242">
        <v>1</v>
      </c>
      <c r="AC20" s="242">
        <v>8</v>
      </c>
      <c r="AD20" s="242">
        <v>15</v>
      </c>
      <c r="AE20" s="242">
        <v>22</v>
      </c>
      <c r="AF20" s="242">
        <v>1</v>
      </c>
      <c r="AG20" s="242">
        <v>8</v>
      </c>
      <c r="AH20" s="242">
        <v>15</v>
      </c>
      <c r="AI20" s="242">
        <v>22</v>
      </c>
      <c r="AJ20" s="242">
        <v>29</v>
      </c>
      <c r="AK20" s="242">
        <v>5</v>
      </c>
      <c r="AL20" s="242">
        <v>12</v>
      </c>
      <c r="AM20" s="242">
        <v>19</v>
      </c>
      <c r="AN20" s="242">
        <v>26</v>
      </c>
      <c r="AO20" s="242">
        <v>3</v>
      </c>
      <c r="AP20" s="242">
        <v>10</v>
      </c>
      <c r="AQ20" s="242">
        <v>17</v>
      </c>
      <c r="AR20" s="242">
        <v>24</v>
      </c>
      <c r="AS20" s="242">
        <v>31</v>
      </c>
      <c r="AT20" s="242">
        <v>7</v>
      </c>
      <c r="AU20" s="242">
        <v>14</v>
      </c>
      <c r="AV20" s="242">
        <v>21</v>
      </c>
      <c r="AW20" s="242">
        <v>28</v>
      </c>
      <c r="AX20" s="242">
        <v>5</v>
      </c>
      <c r="AY20" s="242">
        <v>12</v>
      </c>
      <c r="AZ20" s="242">
        <v>19</v>
      </c>
      <c r="BA20" s="242">
        <v>26</v>
      </c>
      <c r="BB20" s="242">
        <v>2</v>
      </c>
      <c r="BC20" s="242">
        <v>9</v>
      </c>
      <c r="BD20" s="242">
        <v>16</v>
      </c>
      <c r="BE20" s="242">
        <v>23</v>
      </c>
      <c r="BF20" s="243">
        <v>31</v>
      </c>
      <c r="BG20" s="1019"/>
      <c r="BH20" s="1020"/>
      <c r="BI20" s="1021"/>
      <c r="BJ20" s="1027"/>
      <c r="BK20" s="1028"/>
      <c r="BL20" s="1027"/>
      <c r="BM20" s="1028"/>
      <c r="BN20" s="1027"/>
      <c r="BO20" s="1028"/>
      <c r="BP20" s="1027"/>
      <c r="BQ20" s="1028"/>
      <c r="BR20" s="1027"/>
      <c r="BS20" s="1033"/>
      <c r="BT20" s="239"/>
    </row>
    <row r="21" spans="1:74" s="233" customFormat="1" ht="35.25" customHeight="1" thickBot="1" x14ac:dyDescent="0.3">
      <c r="B21" s="1012"/>
      <c r="C21" s="244">
        <v>1</v>
      </c>
      <c r="D21" s="245">
        <f t="shared" ref="D21:BF21" si="0">C21+1</f>
        <v>2</v>
      </c>
      <c r="E21" s="245">
        <f t="shared" si="0"/>
        <v>3</v>
      </c>
      <c r="F21" s="245">
        <f t="shared" si="0"/>
        <v>4</v>
      </c>
      <c r="G21" s="245">
        <f t="shared" si="0"/>
        <v>5</v>
      </c>
      <c r="H21" s="245">
        <f t="shared" si="0"/>
        <v>6</v>
      </c>
      <c r="I21" s="245">
        <f t="shared" si="0"/>
        <v>7</v>
      </c>
      <c r="J21" s="245">
        <f t="shared" si="0"/>
        <v>8</v>
      </c>
      <c r="K21" s="245">
        <f t="shared" si="0"/>
        <v>9</v>
      </c>
      <c r="L21" s="245">
        <f t="shared" si="0"/>
        <v>10</v>
      </c>
      <c r="M21" s="245">
        <f t="shared" si="0"/>
        <v>11</v>
      </c>
      <c r="N21" s="245">
        <f t="shared" si="0"/>
        <v>12</v>
      </c>
      <c r="O21" s="245">
        <f t="shared" si="0"/>
        <v>13</v>
      </c>
      <c r="P21" s="245">
        <f t="shared" si="0"/>
        <v>14</v>
      </c>
      <c r="Q21" s="245"/>
      <c r="R21" s="245"/>
      <c r="S21" s="245"/>
      <c r="T21" s="245"/>
      <c r="U21" s="245">
        <f>P21+1</f>
        <v>15</v>
      </c>
      <c r="V21" s="245">
        <f t="shared" si="0"/>
        <v>16</v>
      </c>
      <c r="W21" s="245">
        <f t="shared" si="0"/>
        <v>17</v>
      </c>
      <c r="X21" s="245">
        <f t="shared" si="0"/>
        <v>18</v>
      </c>
      <c r="Y21" s="245">
        <f t="shared" si="0"/>
        <v>19</v>
      </c>
      <c r="Z21" s="245">
        <f t="shared" si="0"/>
        <v>20</v>
      </c>
      <c r="AA21" s="245">
        <f t="shared" si="0"/>
        <v>21</v>
      </c>
      <c r="AB21" s="245">
        <f t="shared" si="0"/>
        <v>22</v>
      </c>
      <c r="AC21" s="245">
        <f t="shared" si="0"/>
        <v>23</v>
      </c>
      <c r="AD21" s="245">
        <f t="shared" si="0"/>
        <v>24</v>
      </c>
      <c r="AE21" s="245">
        <f t="shared" si="0"/>
        <v>25</v>
      </c>
      <c r="AF21" s="245">
        <f t="shared" si="0"/>
        <v>26</v>
      </c>
      <c r="AG21" s="245">
        <f t="shared" si="0"/>
        <v>27</v>
      </c>
      <c r="AH21" s="245">
        <f t="shared" si="0"/>
        <v>28</v>
      </c>
      <c r="AI21" s="245">
        <f t="shared" si="0"/>
        <v>29</v>
      </c>
      <c r="AJ21" s="245">
        <f t="shared" si="0"/>
        <v>30</v>
      </c>
      <c r="AK21" s="245">
        <f t="shared" si="0"/>
        <v>31</v>
      </c>
      <c r="AL21" s="245">
        <f t="shared" si="0"/>
        <v>32</v>
      </c>
      <c r="AM21" s="245">
        <f t="shared" si="0"/>
        <v>33</v>
      </c>
      <c r="AN21" s="245">
        <f t="shared" si="0"/>
        <v>34</v>
      </c>
      <c r="AO21" s="245">
        <f t="shared" si="0"/>
        <v>35</v>
      </c>
      <c r="AP21" s="245">
        <f t="shared" si="0"/>
        <v>36</v>
      </c>
      <c r="AQ21" s="245">
        <f t="shared" si="0"/>
        <v>37</v>
      </c>
      <c r="AR21" s="245">
        <f t="shared" si="0"/>
        <v>38</v>
      </c>
      <c r="AS21" s="245">
        <f t="shared" si="0"/>
        <v>39</v>
      </c>
      <c r="AT21" s="245">
        <f t="shared" si="0"/>
        <v>40</v>
      </c>
      <c r="AU21" s="245">
        <f t="shared" si="0"/>
        <v>41</v>
      </c>
      <c r="AV21" s="245">
        <f t="shared" si="0"/>
        <v>42</v>
      </c>
      <c r="AW21" s="245">
        <f t="shared" si="0"/>
        <v>43</v>
      </c>
      <c r="AX21" s="245">
        <f t="shared" si="0"/>
        <v>44</v>
      </c>
      <c r="AY21" s="245">
        <f t="shared" si="0"/>
        <v>45</v>
      </c>
      <c r="AZ21" s="245">
        <f t="shared" si="0"/>
        <v>46</v>
      </c>
      <c r="BA21" s="245">
        <f t="shared" si="0"/>
        <v>47</v>
      </c>
      <c r="BB21" s="245">
        <f t="shared" si="0"/>
        <v>48</v>
      </c>
      <c r="BC21" s="245">
        <f t="shared" si="0"/>
        <v>49</v>
      </c>
      <c r="BD21" s="245">
        <f t="shared" si="0"/>
        <v>50</v>
      </c>
      <c r="BE21" s="245">
        <f t="shared" si="0"/>
        <v>51</v>
      </c>
      <c r="BF21" s="246">
        <f t="shared" si="0"/>
        <v>52</v>
      </c>
      <c r="BG21" s="1022"/>
      <c r="BH21" s="1023"/>
      <c r="BI21" s="1024"/>
      <c r="BJ21" s="1029"/>
      <c r="BK21" s="1030"/>
      <c r="BL21" s="1029"/>
      <c r="BM21" s="1030"/>
      <c r="BN21" s="1029"/>
      <c r="BO21" s="1030"/>
      <c r="BP21" s="1029"/>
      <c r="BQ21" s="1030"/>
      <c r="BR21" s="1029"/>
      <c r="BS21" s="1034"/>
      <c r="BT21" s="239"/>
    </row>
    <row r="22" spans="1:74" s="233" customFormat="1" ht="27" customHeight="1" thickTop="1" x14ac:dyDescent="0.3">
      <c r="B22" s="247" t="s">
        <v>18</v>
      </c>
      <c r="C22" s="248"/>
      <c r="D22" s="249"/>
      <c r="E22" s="249"/>
      <c r="F22" s="249" t="s">
        <v>19</v>
      </c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50"/>
      <c r="X22" s="250"/>
      <c r="Y22" s="250"/>
      <c r="Z22" s="250"/>
      <c r="AA22" s="249" t="s">
        <v>19</v>
      </c>
      <c r="AB22" s="249" t="s">
        <v>19</v>
      </c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51"/>
      <c r="AT22" s="251" t="s">
        <v>19</v>
      </c>
      <c r="AU22" s="251" t="s">
        <v>19</v>
      </c>
      <c r="AV22" s="249"/>
      <c r="AW22" s="249"/>
      <c r="AX22" s="252"/>
      <c r="AY22" s="252"/>
      <c r="AZ22" s="252"/>
      <c r="BA22" s="252"/>
      <c r="BB22" s="252"/>
      <c r="BC22" s="252"/>
      <c r="BD22" s="252"/>
      <c r="BE22" s="252"/>
      <c r="BF22" s="253"/>
      <c r="BG22" s="1051">
        <v>5</v>
      </c>
      <c r="BH22" s="1052"/>
      <c r="BI22" s="1036"/>
      <c r="BJ22" s="1035"/>
      <c r="BK22" s="1036"/>
      <c r="BL22" s="1035"/>
      <c r="BM22" s="1036"/>
      <c r="BN22" s="1035"/>
      <c r="BO22" s="1036"/>
      <c r="BP22" s="1035"/>
      <c r="BQ22" s="1036"/>
      <c r="BR22" s="1037">
        <f>SUM(BG22:BQ22)</f>
        <v>5</v>
      </c>
      <c r="BS22" s="1038"/>
      <c r="BT22" s="239"/>
    </row>
    <row r="23" spans="1:74" s="233" customFormat="1" ht="24.75" customHeight="1" x14ac:dyDescent="0.25">
      <c r="B23" s="254" t="s">
        <v>20</v>
      </c>
      <c r="C23" s="255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 t="s">
        <v>19</v>
      </c>
      <c r="P23" s="256" t="s">
        <v>19</v>
      </c>
      <c r="Q23" s="256"/>
      <c r="R23" s="256"/>
      <c r="S23" s="256"/>
      <c r="T23" s="256"/>
      <c r="U23" s="256"/>
      <c r="V23" s="256"/>
      <c r="W23" s="257"/>
      <c r="X23" s="257"/>
      <c r="Y23" s="257"/>
      <c r="Z23" s="257"/>
      <c r="AA23" s="256"/>
      <c r="AB23" s="256"/>
      <c r="AC23" s="256"/>
      <c r="AD23" s="256"/>
      <c r="AE23" s="256"/>
      <c r="AF23" s="256"/>
      <c r="AG23" s="256"/>
      <c r="AH23" s="256"/>
      <c r="AI23" s="256" t="s">
        <v>19</v>
      </c>
      <c r="AJ23" s="256" t="s">
        <v>19</v>
      </c>
      <c r="AK23" s="256" t="s">
        <v>19</v>
      </c>
      <c r="AL23" s="256"/>
      <c r="AM23" s="256"/>
      <c r="AN23" s="256"/>
      <c r="AO23" s="256"/>
      <c r="AP23" s="256"/>
      <c r="AQ23" s="256"/>
      <c r="AR23" s="256"/>
      <c r="AS23" s="258"/>
      <c r="AT23" s="258"/>
      <c r="AU23" s="258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9"/>
      <c r="BG23" s="1039">
        <v>5</v>
      </c>
      <c r="BH23" s="1040"/>
      <c r="BI23" s="1041"/>
      <c r="BJ23" s="1042"/>
      <c r="BK23" s="1041"/>
      <c r="BL23" s="1042"/>
      <c r="BM23" s="1041"/>
      <c r="BN23" s="1042"/>
      <c r="BO23" s="1041"/>
      <c r="BP23" s="1042"/>
      <c r="BQ23" s="1041"/>
      <c r="BR23" s="1043">
        <f>SUM(BG23:BQ23)</f>
        <v>5</v>
      </c>
      <c r="BS23" s="1044"/>
      <c r="BT23" s="239"/>
    </row>
    <row r="24" spans="1:74" s="233" customFormat="1" ht="24.75" customHeight="1" x14ac:dyDescent="0.25">
      <c r="B24" s="254" t="s">
        <v>21</v>
      </c>
      <c r="C24" s="255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7"/>
      <c r="X24" s="257"/>
      <c r="Y24" s="256" t="s">
        <v>19</v>
      </c>
      <c r="Z24" s="256" t="s">
        <v>19</v>
      </c>
      <c r="AA24" s="256" t="s">
        <v>19</v>
      </c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 t="s">
        <v>19</v>
      </c>
      <c r="AR24" s="256" t="s">
        <v>19</v>
      </c>
      <c r="AS24" s="256" t="s">
        <v>19</v>
      </c>
      <c r="AT24" s="258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9"/>
      <c r="BG24" s="1039">
        <v>6</v>
      </c>
      <c r="BH24" s="1040"/>
      <c r="BI24" s="1041"/>
      <c r="BJ24" s="1042"/>
      <c r="BK24" s="1041"/>
      <c r="BL24" s="1042"/>
      <c r="BM24" s="1041"/>
      <c r="BN24" s="1042"/>
      <c r="BO24" s="1041"/>
      <c r="BP24" s="1042"/>
      <c r="BQ24" s="1041"/>
      <c r="BR24" s="1043">
        <f>SUM(BG24:BQ24)</f>
        <v>6</v>
      </c>
      <c r="BS24" s="1044"/>
      <c r="BT24" s="239"/>
    </row>
    <row r="25" spans="1:74" s="233" customFormat="1" ht="25.5" customHeight="1" thickBot="1" x14ac:dyDescent="0.3">
      <c r="B25" s="260" t="s">
        <v>22</v>
      </c>
      <c r="C25" s="261"/>
      <c r="D25" s="262"/>
      <c r="E25" s="262"/>
      <c r="F25" s="262"/>
      <c r="G25" s="262"/>
      <c r="H25" s="262"/>
      <c r="I25" s="262"/>
      <c r="J25" s="262" t="s">
        <v>19</v>
      </c>
      <c r="K25" s="262" t="s">
        <v>19</v>
      </c>
      <c r="L25" s="262" t="s">
        <v>19</v>
      </c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3"/>
      <c r="X25" s="263"/>
      <c r="Y25" s="263"/>
      <c r="Z25" s="263"/>
      <c r="AA25" s="264" t="s">
        <v>23</v>
      </c>
      <c r="AB25" s="264" t="s">
        <v>23</v>
      </c>
      <c r="AC25" s="265" t="s">
        <v>23</v>
      </c>
      <c r="AD25" s="265" t="s">
        <v>23</v>
      </c>
      <c r="AE25" s="266" t="s">
        <v>23</v>
      </c>
      <c r="AF25" s="264" t="s">
        <v>23</v>
      </c>
      <c r="AG25" s="262" t="s">
        <v>19</v>
      </c>
      <c r="AH25" s="262" t="s">
        <v>19</v>
      </c>
      <c r="AI25" s="262"/>
      <c r="AJ25" s="267"/>
      <c r="AK25" s="268" t="s">
        <v>25</v>
      </c>
      <c r="AL25" s="268" t="s">
        <v>24</v>
      </c>
      <c r="AM25" s="267" t="s">
        <v>24</v>
      </c>
      <c r="AN25" s="267" t="s">
        <v>24</v>
      </c>
      <c r="AO25" s="269" t="s">
        <v>24</v>
      </c>
      <c r="AP25" s="269" t="s">
        <v>24</v>
      </c>
      <c r="AQ25" s="269" t="s">
        <v>24</v>
      </c>
      <c r="AR25" s="269" t="s">
        <v>24</v>
      </c>
      <c r="AS25" s="269" t="s">
        <v>24</v>
      </c>
      <c r="AT25" s="269" t="s">
        <v>24</v>
      </c>
      <c r="AU25" s="269" t="s">
        <v>24</v>
      </c>
      <c r="AV25" s="269" t="s">
        <v>24</v>
      </c>
      <c r="AW25" s="267" t="s">
        <v>25</v>
      </c>
      <c r="AX25" s="267"/>
      <c r="AY25" s="262"/>
      <c r="AZ25" s="262"/>
      <c r="BA25" s="262"/>
      <c r="BB25" s="262"/>
      <c r="BC25" s="262"/>
      <c r="BD25" s="262"/>
      <c r="BE25" s="262"/>
      <c r="BF25" s="270"/>
      <c r="BG25" s="1045">
        <v>5</v>
      </c>
      <c r="BH25" s="1046"/>
      <c r="BI25" s="1047"/>
      <c r="BJ25" s="1048"/>
      <c r="BK25" s="1047"/>
      <c r="BL25" s="1048">
        <v>6</v>
      </c>
      <c r="BM25" s="1047"/>
      <c r="BN25" s="1048">
        <v>11</v>
      </c>
      <c r="BO25" s="1047"/>
      <c r="BP25" s="1048">
        <v>2</v>
      </c>
      <c r="BQ25" s="1047"/>
      <c r="BR25" s="1049">
        <f>SUM(BG25:BQ25)</f>
        <v>24</v>
      </c>
      <c r="BS25" s="1050"/>
      <c r="BT25" s="239"/>
    </row>
    <row r="26" spans="1:74" s="32" customFormat="1" ht="24.75" thickTop="1" thickBot="1" x14ac:dyDescent="0.35">
      <c r="A26" s="271"/>
      <c r="B26" s="271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3"/>
      <c r="AK26" s="273"/>
      <c r="AL26" s="273"/>
      <c r="AM26" s="273"/>
      <c r="AN26" s="273"/>
      <c r="AO26" s="273"/>
      <c r="AP26" s="273"/>
      <c r="AQ26" s="273"/>
      <c r="AR26" s="273"/>
      <c r="AS26" s="273"/>
      <c r="AT26" s="273"/>
      <c r="AU26" s="272"/>
      <c r="AV26" s="272"/>
      <c r="AW26" s="272"/>
      <c r="AX26" s="272"/>
      <c r="AY26" s="272"/>
      <c r="AZ26" s="272"/>
      <c r="BA26" s="272"/>
      <c r="BB26" s="272"/>
      <c r="BC26" s="272"/>
      <c r="BD26" s="272"/>
      <c r="BE26" s="272"/>
      <c r="BG26" s="1053">
        <f>SUM(BG22:BH25)</f>
        <v>21</v>
      </c>
      <c r="BH26" s="1054"/>
      <c r="BI26" s="1055"/>
      <c r="BJ26" s="1056">
        <f>SUM(BJ22:BK25)</f>
        <v>0</v>
      </c>
      <c r="BK26" s="1055"/>
      <c r="BL26" s="1056">
        <f>SUM(BL22:BM25)</f>
        <v>6</v>
      </c>
      <c r="BM26" s="1055"/>
      <c r="BN26" s="1056">
        <f>SUM(BN22:BO25)</f>
        <v>11</v>
      </c>
      <c r="BO26" s="1055"/>
      <c r="BP26" s="1056">
        <f>SUM(BP22:BQ25)</f>
        <v>2</v>
      </c>
      <c r="BQ26" s="1055"/>
      <c r="BR26" s="1056">
        <f>SUM(BR22:BS25)</f>
        <v>40</v>
      </c>
      <c r="BS26" s="1057"/>
      <c r="BT26" s="239"/>
    </row>
    <row r="27" spans="1:74" s="32" customFormat="1" ht="24" thickTop="1" x14ac:dyDescent="0.35">
      <c r="A27" s="271"/>
      <c r="B27" s="271"/>
      <c r="C27" s="274" t="s">
        <v>26</v>
      </c>
      <c r="D27" s="275"/>
      <c r="E27" s="276"/>
      <c r="F27" s="276"/>
      <c r="G27" s="276"/>
      <c r="H27" s="275"/>
      <c r="I27" s="277"/>
      <c r="J27" s="12" t="s">
        <v>27</v>
      </c>
      <c r="K27" s="274" t="s">
        <v>28</v>
      </c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8"/>
      <c r="X27" s="278"/>
      <c r="Y27" s="279"/>
      <c r="Z27" s="279"/>
      <c r="AA27" s="279"/>
      <c r="AB27" s="279"/>
      <c r="AC27" s="279"/>
      <c r="AD27" s="279"/>
      <c r="AE27" s="279"/>
      <c r="AF27" s="279"/>
      <c r="AG27" s="279"/>
      <c r="AH27" s="280" t="s">
        <v>29</v>
      </c>
      <c r="AI27" s="12" t="s">
        <v>27</v>
      </c>
      <c r="AJ27" s="274" t="s">
        <v>30</v>
      </c>
      <c r="AK27" s="278"/>
      <c r="AL27" s="279"/>
      <c r="AM27" s="279"/>
      <c r="AN27" s="279"/>
      <c r="AO27" s="274"/>
      <c r="AP27" s="274"/>
      <c r="AQ27" s="281"/>
      <c r="AR27" s="279"/>
      <c r="AS27" s="279"/>
      <c r="AT27" s="279"/>
      <c r="AU27" s="278"/>
      <c r="AV27" s="280" t="s">
        <v>24</v>
      </c>
      <c r="AW27" s="12" t="s">
        <v>27</v>
      </c>
      <c r="AX27" s="274" t="s">
        <v>31</v>
      </c>
      <c r="AY27" s="278"/>
      <c r="AZ27" s="278"/>
      <c r="BA27" s="278"/>
      <c r="BB27" s="278"/>
      <c r="BC27" s="278"/>
      <c r="BD27" s="278"/>
      <c r="BE27" s="274"/>
      <c r="BF27" s="274"/>
      <c r="BG27" s="274"/>
      <c r="BH27" s="223"/>
      <c r="BI27" s="276"/>
      <c r="BJ27" s="276"/>
      <c r="BK27" s="276"/>
      <c r="BL27" s="271"/>
      <c r="BM27" s="271"/>
      <c r="BN27" s="271"/>
      <c r="BO27" s="271"/>
      <c r="BP27" s="271"/>
      <c r="BQ27" s="271"/>
      <c r="BR27" s="282"/>
      <c r="BS27" s="238"/>
      <c r="BT27" s="239"/>
    </row>
    <row r="28" spans="1:74" s="233" customFormat="1" ht="18" customHeight="1" x14ac:dyDescent="0.25">
      <c r="C28" s="283"/>
      <c r="D28" s="284"/>
      <c r="E28" s="283"/>
      <c r="F28" s="283"/>
      <c r="G28" s="283"/>
      <c r="H28" s="283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23"/>
      <c r="BI28" s="283"/>
      <c r="BJ28" s="283"/>
      <c r="BK28" s="283"/>
      <c r="BR28" s="284"/>
      <c r="BS28" s="238"/>
      <c r="BT28" s="239"/>
    </row>
    <row r="29" spans="1:74" s="32" customFormat="1" ht="23.25" x14ac:dyDescent="0.35">
      <c r="A29" s="271"/>
      <c r="B29" s="271"/>
      <c r="C29" s="276"/>
      <c r="D29" s="276"/>
      <c r="E29" s="276"/>
      <c r="F29" s="276"/>
      <c r="G29" s="276"/>
      <c r="H29" s="275"/>
      <c r="I29" s="285" t="s">
        <v>19</v>
      </c>
      <c r="J29" s="12" t="s">
        <v>27</v>
      </c>
      <c r="K29" s="274" t="s">
        <v>32</v>
      </c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8"/>
      <c r="X29" s="278"/>
      <c r="Y29" s="279"/>
      <c r="Z29" s="279"/>
      <c r="AA29" s="279"/>
      <c r="AB29" s="279"/>
      <c r="AC29" s="279"/>
      <c r="AD29" s="279"/>
      <c r="AE29" s="279"/>
      <c r="AF29" s="279"/>
      <c r="AG29" s="279"/>
      <c r="AH29" s="285" t="s">
        <v>23</v>
      </c>
      <c r="AI29" s="12" t="s">
        <v>27</v>
      </c>
      <c r="AJ29" s="274" t="s">
        <v>33</v>
      </c>
      <c r="AK29" s="278"/>
      <c r="AL29" s="279"/>
      <c r="AM29" s="279"/>
      <c r="AN29" s="279"/>
      <c r="AO29" s="274"/>
      <c r="AP29" s="274"/>
      <c r="AQ29" s="281"/>
      <c r="AR29" s="279"/>
      <c r="AS29" s="279"/>
      <c r="AT29" s="279"/>
      <c r="AU29" s="281"/>
      <c r="AV29" s="280" t="s">
        <v>25</v>
      </c>
      <c r="AW29" s="12" t="s">
        <v>27</v>
      </c>
      <c r="AX29" s="274" t="s">
        <v>34</v>
      </c>
      <c r="AY29" s="281"/>
      <c r="AZ29" s="281"/>
      <c r="BA29" s="281"/>
      <c r="BB29" s="281"/>
      <c r="BC29" s="281"/>
      <c r="BD29" s="281"/>
      <c r="BE29" s="274"/>
      <c r="BF29" s="274"/>
      <c r="BG29" s="274"/>
      <c r="BH29" s="223"/>
      <c r="BI29" s="276"/>
      <c r="BJ29" s="276"/>
      <c r="BK29" s="276"/>
      <c r="BL29" s="271"/>
      <c r="BM29" s="271"/>
      <c r="BN29" s="271"/>
      <c r="BO29" s="271"/>
      <c r="BP29" s="271"/>
      <c r="BQ29" s="271"/>
      <c r="BR29" s="282"/>
      <c r="BS29" s="238"/>
      <c r="BT29" s="239"/>
    </row>
    <row r="30" spans="1:74" ht="28.5" customHeight="1" x14ac:dyDescent="0.3">
      <c r="A30" s="286"/>
      <c r="B30" s="286"/>
      <c r="C30" s="287"/>
      <c r="D30" s="287"/>
      <c r="E30" s="287"/>
      <c r="F30" s="287"/>
      <c r="G30" s="287"/>
      <c r="H30" s="288"/>
      <c r="I30" s="289"/>
      <c r="J30" s="290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8"/>
      <c r="X30" s="288"/>
      <c r="Y30" s="291"/>
      <c r="Z30" s="291"/>
      <c r="AA30" s="291"/>
      <c r="AB30" s="291"/>
      <c r="AC30" s="291"/>
      <c r="AD30" s="291"/>
      <c r="AE30" s="291"/>
      <c r="AF30" s="291"/>
      <c r="AG30" s="291"/>
      <c r="AH30" s="292"/>
      <c r="AI30" s="293"/>
      <c r="AJ30" s="287"/>
      <c r="AK30" s="294"/>
      <c r="AL30" s="295"/>
      <c r="AM30" s="291"/>
      <c r="AN30" s="291"/>
      <c r="AO30" s="287"/>
      <c r="AP30" s="287"/>
      <c r="AQ30" s="296"/>
      <c r="AR30" s="291"/>
      <c r="AS30" s="291"/>
      <c r="AT30" s="291"/>
      <c r="AU30" s="296"/>
      <c r="AV30" s="297"/>
      <c r="AW30" s="290"/>
      <c r="AX30" s="287"/>
      <c r="AY30" s="296"/>
      <c r="AZ30" s="296"/>
      <c r="BA30" s="296"/>
      <c r="BB30" s="296"/>
      <c r="BC30" s="296"/>
      <c r="BD30" s="296"/>
      <c r="BE30" s="287"/>
      <c r="BF30" s="287"/>
      <c r="BG30" s="287"/>
      <c r="BH30" s="298"/>
      <c r="BI30" s="298"/>
      <c r="BJ30" s="298"/>
      <c r="BK30" s="298"/>
      <c r="BL30" s="298"/>
      <c r="BM30" s="298"/>
      <c r="BN30" s="298"/>
      <c r="BO30" s="298"/>
      <c r="BP30" s="298"/>
      <c r="BQ30" s="286"/>
      <c r="BR30" s="286"/>
      <c r="BS30" s="286"/>
      <c r="BT30" s="286"/>
      <c r="BU30" s="286"/>
    </row>
    <row r="31" spans="1:74" s="32" customFormat="1" ht="29.25" thickBot="1" x14ac:dyDescent="0.5">
      <c r="A31" s="1064" t="s">
        <v>334</v>
      </c>
      <c r="B31" s="540"/>
      <c r="C31" s="540"/>
      <c r="D31" s="540"/>
      <c r="E31" s="540"/>
      <c r="F31" s="540"/>
      <c r="G31" s="540"/>
      <c r="H31" s="540"/>
      <c r="I31" s="540"/>
      <c r="J31" s="540"/>
      <c r="K31" s="540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0"/>
      <c r="AD31" s="540"/>
      <c r="AE31" s="540"/>
      <c r="AF31" s="540"/>
      <c r="AG31" s="540"/>
      <c r="AH31" s="540"/>
      <c r="AI31" s="540"/>
      <c r="AJ31" s="540"/>
      <c r="AK31" s="540"/>
      <c r="AL31" s="540"/>
      <c r="AM31" s="540"/>
      <c r="AN31" s="540"/>
      <c r="AO31" s="540"/>
      <c r="AP31" s="540"/>
      <c r="AQ31" s="540"/>
      <c r="AR31" s="540"/>
      <c r="AS31" s="540"/>
      <c r="AT31" s="540"/>
      <c r="AU31" s="540"/>
      <c r="AV31" s="540"/>
      <c r="AW31" s="540"/>
      <c r="AX31" s="540"/>
      <c r="AY31" s="540"/>
      <c r="AZ31" s="540"/>
      <c r="BA31" s="540"/>
      <c r="BB31" s="540"/>
      <c r="BC31" s="540"/>
      <c r="BD31" s="540"/>
      <c r="BE31" s="540"/>
      <c r="BF31" s="540"/>
      <c r="BG31" s="540"/>
      <c r="BH31" s="540"/>
      <c r="BI31" s="540"/>
      <c r="BJ31" s="540"/>
      <c r="BK31" s="540"/>
      <c r="BL31" s="540"/>
      <c r="BM31" s="540"/>
      <c r="BN31" s="540"/>
      <c r="BO31" s="540"/>
      <c r="BP31" s="540"/>
      <c r="BQ31" s="540"/>
      <c r="BR31" s="540"/>
      <c r="BS31" s="540"/>
      <c r="BT31" s="540"/>
      <c r="BU31" s="540"/>
      <c r="BV31" s="33"/>
    </row>
    <row r="32" spans="1:74" ht="24.75" thickTop="1" thickBot="1" x14ac:dyDescent="0.3">
      <c r="A32" s="1065" t="s">
        <v>35</v>
      </c>
      <c r="B32" s="1066"/>
      <c r="C32" s="1071" t="s">
        <v>335</v>
      </c>
      <c r="D32" s="1071"/>
      <c r="E32" s="1071"/>
      <c r="F32" s="1071"/>
      <c r="G32" s="1071"/>
      <c r="H32" s="1071"/>
      <c r="I32" s="1071"/>
      <c r="J32" s="1071"/>
      <c r="K32" s="1071"/>
      <c r="L32" s="1071"/>
      <c r="M32" s="1071"/>
      <c r="N32" s="1071"/>
      <c r="O32" s="1071"/>
      <c r="P32" s="1071"/>
      <c r="Q32" s="534" t="s">
        <v>389</v>
      </c>
      <c r="R32" s="120"/>
      <c r="S32" s="120"/>
      <c r="T32" s="120"/>
      <c r="U32" s="1073" t="s">
        <v>36</v>
      </c>
      <c r="V32" s="1074"/>
      <c r="W32" s="1074"/>
      <c r="X32" s="1075"/>
      <c r="Y32" s="1076" t="s">
        <v>37</v>
      </c>
      <c r="Z32" s="1077"/>
      <c r="AA32" s="1082" t="s">
        <v>38</v>
      </c>
      <c r="AB32" s="1083"/>
      <c r="AC32" s="1088" t="s">
        <v>336</v>
      </c>
      <c r="AD32" s="1089"/>
      <c r="AE32" s="1094" t="s">
        <v>337</v>
      </c>
      <c r="AF32" s="1095"/>
      <c r="AG32" s="1097" t="s">
        <v>338</v>
      </c>
      <c r="AH32" s="1098"/>
      <c r="AI32" s="1103" t="s">
        <v>339</v>
      </c>
      <c r="AJ32" s="1104"/>
      <c r="AK32" s="1104"/>
      <c r="AL32" s="1104"/>
      <c r="AM32" s="1104"/>
      <c r="AN32" s="1104"/>
      <c r="AO32" s="1104"/>
      <c r="AP32" s="1104"/>
      <c r="AQ32" s="1104"/>
      <c r="AR32" s="1105"/>
      <c r="AS32" s="1106" t="s">
        <v>39</v>
      </c>
      <c r="AT32" s="1103"/>
      <c r="AU32" s="1103"/>
      <c r="AV32" s="1103"/>
      <c r="AW32" s="1103"/>
      <c r="AX32" s="1103"/>
      <c r="AY32" s="1103"/>
      <c r="AZ32" s="1103"/>
      <c r="BA32" s="1103"/>
      <c r="BB32" s="1103"/>
      <c r="BC32" s="1103"/>
      <c r="BD32" s="1103"/>
      <c r="BE32" s="1103"/>
      <c r="BF32" s="1103"/>
      <c r="BG32" s="1103"/>
      <c r="BH32" s="1103"/>
      <c r="BI32" s="1103"/>
      <c r="BJ32" s="1103"/>
      <c r="BK32" s="1103"/>
      <c r="BL32" s="1103"/>
      <c r="BM32" s="1103"/>
      <c r="BN32" s="1103"/>
      <c r="BO32" s="1103"/>
      <c r="BP32" s="1103"/>
      <c r="BQ32" s="1107"/>
      <c r="BR32" s="1108" t="s">
        <v>40</v>
      </c>
      <c r="BS32" s="1109"/>
      <c r="BT32" s="1338" t="s">
        <v>394</v>
      </c>
      <c r="BU32" s="1339"/>
    </row>
    <row r="33" spans="1:78" ht="21.75" customHeight="1" thickTop="1" x14ac:dyDescent="0.25">
      <c r="A33" s="1067"/>
      <c r="B33" s="1068"/>
      <c r="C33" s="756"/>
      <c r="D33" s="756"/>
      <c r="E33" s="756"/>
      <c r="F33" s="756"/>
      <c r="G33" s="756"/>
      <c r="H33" s="756"/>
      <c r="I33" s="756"/>
      <c r="J33" s="756"/>
      <c r="K33" s="756"/>
      <c r="L33" s="756"/>
      <c r="M33" s="756"/>
      <c r="N33" s="756"/>
      <c r="O33" s="756"/>
      <c r="P33" s="756"/>
      <c r="Q33" s="535"/>
      <c r="R33" s="4"/>
      <c r="S33" s="4"/>
      <c r="T33" s="4"/>
      <c r="U33" s="1114" t="s">
        <v>42</v>
      </c>
      <c r="V33" s="1116" t="s">
        <v>43</v>
      </c>
      <c r="W33" s="1118" t="s">
        <v>44</v>
      </c>
      <c r="X33" s="1120" t="s">
        <v>45</v>
      </c>
      <c r="Y33" s="1078"/>
      <c r="Z33" s="1079"/>
      <c r="AA33" s="1084"/>
      <c r="AB33" s="1085"/>
      <c r="AC33" s="1090"/>
      <c r="AD33" s="1091"/>
      <c r="AE33" s="1009"/>
      <c r="AF33" s="1009"/>
      <c r="AG33" s="1099"/>
      <c r="AH33" s="1100"/>
      <c r="AI33" s="1122" t="s">
        <v>46</v>
      </c>
      <c r="AJ33" s="1123"/>
      <c r="AK33" s="1128" t="s">
        <v>47</v>
      </c>
      <c r="AL33" s="1128"/>
      <c r="AM33" s="1128"/>
      <c r="AN33" s="1128"/>
      <c r="AO33" s="1128"/>
      <c r="AP33" s="1128"/>
      <c r="AQ33" s="1128"/>
      <c r="AR33" s="1129"/>
      <c r="AS33" s="1130" t="s">
        <v>48</v>
      </c>
      <c r="AT33" s="1131"/>
      <c r="AU33" s="1131"/>
      <c r="AV33" s="1131"/>
      <c r="AW33" s="1131"/>
      <c r="AX33" s="1131"/>
      <c r="AY33" s="1132"/>
      <c r="AZ33" s="1135" t="s">
        <v>49</v>
      </c>
      <c r="BA33" s="1136"/>
      <c r="BB33" s="1136"/>
      <c r="BC33" s="1136"/>
      <c r="BD33" s="1136"/>
      <c r="BE33" s="1137"/>
      <c r="BF33" s="1138" t="s">
        <v>50</v>
      </c>
      <c r="BG33" s="1139"/>
      <c r="BH33" s="1139"/>
      <c r="BI33" s="1139"/>
      <c r="BJ33" s="1139"/>
      <c r="BK33" s="1140"/>
      <c r="BL33" s="1141" t="s">
        <v>51</v>
      </c>
      <c r="BM33" s="1142"/>
      <c r="BN33" s="1142"/>
      <c r="BO33" s="1142"/>
      <c r="BP33" s="1142"/>
      <c r="BQ33" s="1143"/>
      <c r="BR33" s="1110"/>
      <c r="BS33" s="1111"/>
      <c r="BT33" s="1340"/>
      <c r="BU33" s="1341"/>
    </row>
    <row r="34" spans="1:78" ht="21.75" customHeight="1" x14ac:dyDescent="0.25">
      <c r="A34" s="1067"/>
      <c r="B34" s="1068"/>
      <c r="C34" s="756"/>
      <c r="D34" s="756"/>
      <c r="E34" s="756"/>
      <c r="F34" s="756"/>
      <c r="G34" s="756"/>
      <c r="H34" s="756"/>
      <c r="I34" s="756"/>
      <c r="J34" s="756"/>
      <c r="K34" s="756"/>
      <c r="L34" s="756"/>
      <c r="M34" s="756"/>
      <c r="N34" s="756"/>
      <c r="O34" s="756"/>
      <c r="P34" s="756"/>
      <c r="Q34" s="535"/>
      <c r="R34" s="4"/>
      <c r="S34" s="4"/>
      <c r="T34" s="4"/>
      <c r="U34" s="1114"/>
      <c r="V34" s="1116"/>
      <c r="W34" s="1118"/>
      <c r="X34" s="1120"/>
      <c r="Y34" s="1078"/>
      <c r="Z34" s="1079"/>
      <c r="AA34" s="1084"/>
      <c r="AB34" s="1085"/>
      <c r="AC34" s="1090"/>
      <c r="AD34" s="1091"/>
      <c r="AE34" s="1009"/>
      <c r="AF34" s="1009"/>
      <c r="AG34" s="1099"/>
      <c r="AH34" s="1100"/>
      <c r="AI34" s="1124"/>
      <c r="AJ34" s="1125"/>
      <c r="AK34" s="1144" t="s">
        <v>52</v>
      </c>
      <c r="AL34" s="1145"/>
      <c r="AM34" s="1150" t="s">
        <v>53</v>
      </c>
      <c r="AN34" s="1151"/>
      <c r="AO34" s="1150" t="s">
        <v>54</v>
      </c>
      <c r="AP34" s="1151"/>
      <c r="AQ34" s="1150" t="s">
        <v>55</v>
      </c>
      <c r="AR34" s="1156"/>
      <c r="AS34" s="1159" t="s">
        <v>56</v>
      </c>
      <c r="AT34" s="1160" t="s">
        <v>57</v>
      </c>
      <c r="AU34" s="1161"/>
      <c r="AV34" s="1162"/>
      <c r="AW34" s="1163" t="s">
        <v>58</v>
      </c>
      <c r="AX34" s="1161"/>
      <c r="AY34" s="1164"/>
      <c r="AZ34" s="1163" t="s">
        <v>59</v>
      </c>
      <c r="BA34" s="1161"/>
      <c r="BB34" s="1162"/>
      <c r="BC34" s="1163" t="s">
        <v>60</v>
      </c>
      <c r="BD34" s="1161"/>
      <c r="BE34" s="1164"/>
      <c r="BF34" s="1165" t="s">
        <v>61</v>
      </c>
      <c r="BG34" s="1166"/>
      <c r="BH34" s="1167"/>
      <c r="BI34" s="1168" t="s">
        <v>62</v>
      </c>
      <c r="BJ34" s="1168"/>
      <c r="BK34" s="1169"/>
      <c r="BL34" s="1165" t="s">
        <v>63</v>
      </c>
      <c r="BM34" s="1166"/>
      <c r="BN34" s="1167"/>
      <c r="BO34" s="1170" t="s">
        <v>64</v>
      </c>
      <c r="BP34" s="1166"/>
      <c r="BQ34" s="1171"/>
      <c r="BR34" s="1110"/>
      <c r="BS34" s="1111"/>
      <c r="BT34" s="1340"/>
      <c r="BU34" s="1341"/>
    </row>
    <row r="35" spans="1:78" ht="23.25" x14ac:dyDescent="0.25">
      <c r="A35" s="1067"/>
      <c r="B35" s="1068"/>
      <c r="C35" s="756"/>
      <c r="D35" s="756"/>
      <c r="E35" s="756"/>
      <c r="F35" s="756"/>
      <c r="G35" s="756"/>
      <c r="H35" s="756"/>
      <c r="I35" s="756"/>
      <c r="J35" s="756"/>
      <c r="K35" s="756"/>
      <c r="L35" s="756"/>
      <c r="M35" s="756"/>
      <c r="N35" s="756"/>
      <c r="O35" s="756"/>
      <c r="P35" s="756"/>
      <c r="Q35" s="535"/>
      <c r="R35" s="4"/>
      <c r="S35" s="4"/>
      <c r="T35" s="4"/>
      <c r="U35" s="1114"/>
      <c r="V35" s="1116"/>
      <c r="W35" s="1118"/>
      <c r="X35" s="1120"/>
      <c r="Y35" s="1078"/>
      <c r="Z35" s="1079"/>
      <c r="AA35" s="1084"/>
      <c r="AB35" s="1085"/>
      <c r="AC35" s="1090"/>
      <c r="AD35" s="1091"/>
      <c r="AE35" s="1009"/>
      <c r="AF35" s="1009"/>
      <c r="AG35" s="1099"/>
      <c r="AH35" s="1100"/>
      <c r="AI35" s="1124"/>
      <c r="AJ35" s="1125"/>
      <c r="AK35" s="1146"/>
      <c r="AL35" s="1147"/>
      <c r="AM35" s="1152"/>
      <c r="AN35" s="1153"/>
      <c r="AO35" s="1152"/>
      <c r="AP35" s="1153"/>
      <c r="AQ35" s="1152"/>
      <c r="AR35" s="1157"/>
      <c r="AS35" s="1159"/>
      <c r="AT35" s="140">
        <v>2</v>
      </c>
      <c r="AU35" s="1163" t="s">
        <v>65</v>
      </c>
      <c r="AV35" s="1162"/>
      <c r="AW35" s="142">
        <v>2</v>
      </c>
      <c r="AX35" s="1172" t="s">
        <v>65</v>
      </c>
      <c r="AY35" s="1173"/>
      <c r="AZ35" s="142">
        <v>2</v>
      </c>
      <c r="BA35" s="1172" t="s">
        <v>65</v>
      </c>
      <c r="BB35" s="1174"/>
      <c r="BC35" s="142">
        <v>3</v>
      </c>
      <c r="BD35" s="1172" t="s">
        <v>65</v>
      </c>
      <c r="BE35" s="1173"/>
      <c r="BF35" s="34">
        <v>3</v>
      </c>
      <c r="BG35" s="1168" t="s">
        <v>65</v>
      </c>
      <c r="BH35" s="1175"/>
      <c r="BI35" s="34">
        <v>3</v>
      </c>
      <c r="BJ35" s="1168" t="s">
        <v>65</v>
      </c>
      <c r="BK35" s="1169"/>
      <c r="BL35" s="34">
        <v>3</v>
      </c>
      <c r="BM35" s="1168" t="s">
        <v>65</v>
      </c>
      <c r="BN35" s="1175"/>
      <c r="BO35" s="34">
        <v>2</v>
      </c>
      <c r="BP35" s="1168" t="s">
        <v>65</v>
      </c>
      <c r="BQ35" s="1169"/>
      <c r="BR35" s="1110"/>
      <c r="BS35" s="1111"/>
      <c r="BT35" s="1340"/>
      <c r="BU35" s="1341"/>
    </row>
    <row r="36" spans="1:78" ht="121.5" customHeight="1" thickBot="1" x14ac:dyDescent="0.3">
      <c r="A36" s="1069"/>
      <c r="B36" s="1070"/>
      <c r="C36" s="1072"/>
      <c r="D36" s="1072"/>
      <c r="E36" s="1072"/>
      <c r="F36" s="1072"/>
      <c r="G36" s="1072"/>
      <c r="H36" s="1072"/>
      <c r="I36" s="1072"/>
      <c r="J36" s="1072"/>
      <c r="K36" s="1072"/>
      <c r="L36" s="1072"/>
      <c r="M36" s="1072"/>
      <c r="N36" s="1072"/>
      <c r="O36" s="1072"/>
      <c r="P36" s="1072"/>
      <c r="Q36" s="535"/>
      <c r="R36" s="121"/>
      <c r="S36" s="121"/>
      <c r="T36" s="121"/>
      <c r="U36" s="1115"/>
      <c r="V36" s="1117"/>
      <c r="W36" s="1119"/>
      <c r="X36" s="1121"/>
      <c r="Y36" s="1080"/>
      <c r="Z36" s="1081"/>
      <c r="AA36" s="1086"/>
      <c r="AB36" s="1087"/>
      <c r="AC36" s="1092"/>
      <c r="AD36" s="1093"/>
      <c r="AE36" s="1096"/>
      <c r="AF36" s="1096"/>
      <c r="AG36" s="1101"/>
      <c r="AH36" s="1102"/>
      <c r="AI36" s="1126"/>
      <c r="AJ36" s="1127"/>
      <c r="AK36" s="1148"/>
      <c r="AL36" s="1149"/>
      <c r="AM36" s="1154"/>
      <c r="AN36" s="1155"/>
      <c r="AO36" s="1154"/>
      <c r="AP36" s="1155"/>
      <c r="AQ36" s="1154"/>
      <c r="AR36" s="1158"/>
      <c r="AS36" s="143" t="s">
        <v>66</v>
      </c>
      <c r="AT36" s="144" t="s">
        <v>44</v>
      </c>
      <c r="AU36" s="145" t="s">
        <v>66</v>
      </c>
      <c r="AV36" s="146" t="s">
        <v>67</v>
      </c>
      <c r="AW36" s="144" t="s">
        <v>44</v>
      </c>
      <c r="AX36" s="147" t="s">
        <v>66</v>
      </c>
      <c r="AY36" s="148" t="s">
        <v>67</v>
      </c>
      <c r="AZ36" s="149" t="s">
        <v>44</v>
      </c>
      <c r="BA36" s="147" t="s">
        <v>66</v>
      </c>
      <c r="BB36" s="150" t="s">
        <v>67</v>
      </c>
      <c r="BC36" s="144" t="s">
        <v>44</v>
      </c>
      <c r="BD36" s="145" t="s">
        <v>66</v>
      </c>
      <c r="BE36" s="151" t="s">
        <v>67</v>
      </c>
      <c r="BF36" s="37" t="s">
        <v>44</v>
      </c>
      <c r="BG36" s="40" t="s">
        <v>66</v>
      </c>
      <c r="BH36" s="38" t="s">
        <v>67</v>
      </c>
      <c r="BI36" s="35" t="s">
        <v>44</v>
      </c>
      <c r="BJ36" s="36" t="s">
        <v>66</v>
      </c>
      <c r="BK36" s="39" t="s">
        <v>67</v>
      </c>
      <c r="BL36" s="37" t="s">
        <v>44</v>
      </c>
      <c r="BM36" s="40" t="s">
        <v>66</v>
      </c>
      <c r="BN36" s="38" t="s">
        <v>67</v>
      </c>
      <c r="BO36" s="37" t="s">
        <v>44</v>
      </c>
      <c r="BP36" s="36" t="s">
        <v>66</v>
      </c>
      <c r="BQ36" s="39" t="s">
        <v>67</v>
      </c>
      <c r="BR36" s="1112"/>
      <c r="BS36" s="1113"/>
      <c r="BT36" s="1342"/>
      <c r="BU36" s="1343"/>
    </row>
    <row r="37" spans="1:78" s="310" customFormat="1" ht="27.75" customHeight="1" thickTop="1" thickBot="1" x14ac:dyDescent="0.3">
      <c r="A37" s="956">
        <v>1</v>
      </c>
      <c r="B37" s="957"/>
      <c r="C37" s="958" t="s">
        <v>345</v>
      </c>
      <c r="D37" s="958"/>
      <c r="E37" s="958"/>
      <c r="F37" s="958"/>
      <c r="G37" s="958"/>
      <c r="H37" s="958"/>
      <c r="I37" s="958"/>
      <c r="J37" s="958"/>
      <c r="K37" s="958"/>
      <c r="L37" s="958"/>
      <c r="M37" s="958"/>
      <c r="N37" s="958"/>
      <c r="O37" s="958"/>
      <c r="P37" s="958"/>
      <c r="Q37" s="524"/>
      <c r="R37" s="299"/>
      <c r="S37" s="299"/>
      <c r="T37" s="299"/>
      <c r="U37" s="300">
        <f>SUM(U38:U62)</f>
        <v>314</v>
      </c>
      <c r="V37" s="301"/>
      <c r="W37" s="301">
        <f t="shared" ref="W37:X37" si="1">SUM(W38:W62)</f>
        <v>548</v>
      </c>
      <c r="X37" s="302">
        <f t="shared" si="1"/>
        <v>15</v>
      </c>
      <c r="Y37" s="789"/>
      <c r="Z37" s="845"/>
      <c r="AA37" s="850"/>
      <c r="AB37" s="790"/>
      <c r="AC37" s="789">
        <f>SUM(AC38:AD62)</f>
        <v>3532</v>
      </c>
      <c r="AD37" s="831"/>
      <c r="AE37" s="850">
        <f t="shared" ref="AE37" si="2">SUM(AE38:AF62)</f>
        <v>1980</v>
      </c>
      <c r="AF37" s="790"/>
      <c r="AG37" s="789">
        <f t="shared" ref="AG37" si="3">SUM(AG38:AH62)</f>
        <v>2984</v>
      </c>
      <c r="AH37" s="845"/>
      <c r="AI37" s="954">
        <f>SUM(AI38:AJ62)</f>
        <v>384</v>
      </c>
      <c r="AJ37" s="955"/>
      <c r="AK37" s="831">
        <f t="shared" ref="AK37" si="4">SUM(AK38:AL62)</f>
        <v>162</v>
      </c>
      <c r="AL37" s="831"/>
      <c r="AM37" s="832">
        <f t="shared" ref="AM37" si="5">SUM(AM38:AN62)</f>
        <v>78</v>
      </c>
      <c r="AN37" s="831"/>
      <c r="AO37" s="832">
        <f t="shared" ref="AO37" si="6">SUM(AO38:AP62)</f>
        <v>132</v>
      </c>
      <c r="AP37" s="831"/>
      <c r="AQ37" s="832">
        <f t="shared" ref="AQ37" si="7">SUM(AQ38:AR62)</f>
        <v>12</v>
      </c>
      <c r="AR37" s="790"/>
      <c r="AS37" s="300">
        <f>SUM(AS38:AS62)</f>
        <v>42</v>
      </c>
      <c r="AT37" s="303">
        <f t="shared" ref="AT37:BQ37" si="8">SUM(AT38:AT62)</f>
        <v>768</v>
      </c>
      <c r="AU37" s="304">
        <f t="shared" si="8"/>
        <v>86</v>
      </c>
      <c r="AV37" s="304">
        <f t="shared" si="8"/>
        <v>21</v>
      </c>
      <c r="AW37" s="303">
        <f t="shared" si="8"/>
        <v>714</v>
      </c>
      <c r="AX37" s="304">
        <f t="shared" si="8"/>
        <v>82</v>
      </c>
      <c r="AY37" s="305">
        <f t="shared" si="8"/>
        <v>20</v>
      </c>
      <c r="AZ37" s="306">
        <f t="shared" si="8"/>
        <v>400</v>
      </c>
      <c r="BA37" s="307">
        <f t="shared" si="8"/>
        <v>38</v>
      </c>
      <c r="BB37" s="304">
        <f t="shared" si="8"/>
        <v>11</v>
      </c>
      <c r="BC37" s="303">
        <f t="shared" si="8"/>
        <v>180</v>
      </c>
      <c r="BD37" s="308">
        <f t="shared" si="8"/>
        <v>56</v>
      </c>
      <c r="BE37" s="307">
        <f t="shared" si="8"/>
        <v>5</v>
      </c>
      <c r="BF37" s="300">
        <f t="shared" si="8"/>
        <v>630</v>
      </c>
      <c r="BG37" s="304">
        <f t="shared" si="8"/>
        <v>50</v>
      </c>
      <c r="BH37" s="304">
        <f t="shared" si="8"/>
        <v>18</v>
      </c>
      <c r="BI37" s="303">
        <f t="shared" si="8"/>
        <v>148</v>
      </c>
      <c r="BJ37" s="308">
        <f t="shared" si="8"/>
        <v>14</v>
      </c>
      <c r="BK37" s="307">
        <f t="shared" si="8"/>
        <v>4</v>
      </c>
      <c r="BL37" s="300">
        <f t="shared" si="8"/>
        <v>72</v>
      </c>
      <c r="BM37" s="304">
        <f t="shared" si="8"/>
        <v>8</v>
      </c>
      <c r="BN37" s="304">
        <f t="shared" si="8"/>
        <v>2</v>
      </c>
      <c r="BO37" s="303">
        <f t="shared" si="8"/>
        <v>72</v>
      </c>
      <c r="BP37" s="304">
        <f t="shared" si="8"/>
        <v>8</v>
      </c>
      <c r="BQ37" s="305">
        <f t="shared" si="8"/>
        <v>2</v>
      </c>
      <c r="BR37" s="789">
        <f>SUM(BR38:BS62)</f>
        <v>98</v>
      </c>
      <c r="BS37" s="790"/>
      <c r="BT37" s="1176"/>
      <c r="BU37" s="1177"/>
      <c r="BV37" s="309"/>
    </row>
    <row r="38" spans="1:78" s="322" customFormat="1" ht="27" thickTop="1" x14ac:dyDescent="0.25">
      <c r="A38" s="961" t="s">
        <v>68</v>
      </c>
      <c r="B38" s="962"/>
      <c r="C38" s="890" t="s">
        <v>69</v>
      </c>
      <c r="D38" s="890"/>
      <c r="E38" s="890"/>
      <c r="F38" s="890"/>
      <c r="G38" s="890"/>
      <c r="H38" s="890"/>
      <c r="I38" s="890"/>
      <c r="J38" s="890"/>
      <c r="K38" s="890"/>
      <c r="L38" s="890"/>
      <c r="M38" s="890"/>
      <c r="N38" s="890"/>
      <c r="O38" s="890"/>
      <c r="P38" s="890"/>
      <c r="Q38" s="525"/>
      <c r="R38" s="311"/>
      <c r="S38" s="311"/>
      <c r="T38" s="311"/>
      <c r="U38" s="312"/>
      <c r="V38" s="313"/>
      <c r="W38" s="313"/>
      <c r="X38" s="314"/>
      <c r="Y38" s="851"/>
      <c r="Z38" s="856"/>
      <c r="AA38" s="857"/>
      <c r="AB38" s="774"/>
      <c r="AC38" s="851"/>
      <c r="AD38" s="856"/>
      <c r="AE38" s="857"/>
      <c r="AF38" s="774"/>
      <c r="AG38" s="851"/>
      <c r="AH38" s="774"/>
      <c r="AI38" s="851"/>
      <c r="AJ38" s="856"/>
      <c r="AK38" s="773"/>
      <c r="AL38" s="827"/>
      <c r="AM38" s="826"/>
      <c r="AN38" s="827"/>
      <c r="AO38" s="826"/>
      <c r="AP38" s="827"/>
      <c r="AQ38" s="826"/>
      <c r="AR38" s="774"/>
      <c r="AS38" s="312"/>
      <c r="AT38" s="315"/>
      <c r="AU38" s="316"/>
      <c r="AV38" s="317"/>
      <c r="AW38" s="318"/>
      <c r="AX38" s="319"/>
      <c r="AY38" s="314"/>
      <c r="AZ38" s="320"/>
      <c r="BA38" s="316"/>
      <c r="BB38" s="317"/>
      <c r="BC38" s="315"/>
      <c r="BD38" s="316"/>
      <c r="BE38" s="314"/>
      <c r="BF38" s="320"/>
      <c r="BG38" s="316"/>
      <c r="BH38" s="317"/>
      <c r="BI38" s="315"/>
      <c r="BJ38" s="316"/>
      <c r="BK38" s="314"/>
      <c r="BL38" s="320"/>
      <c r="BM38" s="316"/>
      <c r="BN38" s="317"/>
      <c r="BO38" s="315"/>
      <c r="BP38" s="316"/>
      <c r="BQ38" s="314"/>
      <c r="BR38" s="1133"/>
      <c r="BS38" s="1134"/>
      <c r="BT38" s="775"/>
      <c r="BU38" s="776"/>
      <c r="BV38" s="321"/>
    </row>
    <row r="39" spans="1:78" s="92" customFormat="1" ht="24.75" customHeight="1" x14ac:dyDescent="0.25">
      <c r="A39" s="959" t="s">
        <v>70</v>
      </c>
      <c r="B39" s="960"/>
      <c r="C39" s="953" t="s">
        <v>71</v>
      </c>
      <c r="D39" s="953"/>
      <c r="E39" s="953"/>
      <c r="F39" s="953"/>
      <c r="G39" s="953"/>
      <c r="H39" s="953"/>
      <c r="I39" s="953"/>
      <c r="J39" s="953"/>
      <c r="K39" s="953"/>
      <c r="L39" s="953"/>
      <c r="M39" s="953"/>
      <c r="N39" s="953"/>
      <c r="O39" s="953"/>
      <c r="P39" s="953"/>
      <c r="Q39" s="526"/>
      <c r="R39" s="119"/>
      <c r="S39" s="119"/>
      <c r="T39" s="119"/>
      <c r="U39" s="69"/>
      <c r="V39" s="93"/>
      <c r="W39" s="93"/>
      <c r="X39" s="64"/>
      <c r="Y39" s="730">
        <v>3</v>
      </c>
      <c r="Z39" s="742"/>
      <c r="AA39" s="836"/>
      <c r="AB39" s="727"/>
      <c r="AC39" s="730">
        <f>AT39+AW39+AZ39+BC39+BF39+BI39+BL39+BO39</f>
        <v>108</v>
      </c>
      <c r="AD39" s="742"/>
      <c r="AE39" s="836">
        <v>54</v>
      </c>
      <c r="AF39" s="727"/>
      <c r="AG39" s="730">
        <f>AC39-W39</f>
        <v>108</v>
      </c>
      <c r="AH39" s="727"/>
      <c r="AI39" s="730">
        <f>AS39+AU39+AX39+BA39+BD39+BG39+BJ39+BM39+BP39</f>
        <v>12</v>
      </c>
      <c r="AJ39" s="742"/>
      <c r="AK39" s="726">
        <v>8</v>
      </c>
      <c r="AL39" s="778"/>
      <c r="AM39" s="768"/>
      <c r="AN39" s="778"/>
      <c r="AO39" s="768"/>
      <c r="AP39" s="778"/>
      <c r="AQ39" s="768">
        <v>4</v>
      </c>
      <c r="AR39" s="727"/>
      <c r="AS39" s="152"/>
      <c r="AT39" s="153"/>
      <c r="AU39" s="154"/>
      <c r="AV39" s="155"/>
      <c r="AW39" s="156"/>
      <c r="AX39" s="154">
        <v>2</v>
      </c>
      <c r="AY39" s="157"/>
      <c r="AZ39" s="158">
        <v>108</v>
      </c>
      <c r="BA39" s="154">
        <v>10</v>
      </c>
      <c r="BB39" s="155">
        <v>3</v>
      </c>
      <c r="BC39" s="153"/>
      <c r="BD39" s="154"/>
      <c r="BE39" s="157"/>
      <c r="BF39" s="68"/>
      <c r="BG39" s="63"/>
      <c r="BH39" s="61"/>
      <c r="BI39" s="67"/>
      <c r="BJ39" s="63"/>
      <c r="BK39" s="64"/>
      <c r="BL39" s="91"/>
      <c r="BM39" s="90"/>
      <c r="BN39" s="83"/>
      <c r="BO39" s="89"/>
      <c r="BP39" s="90"/>
      <c r="BQ39" s="88"/>
      <c r="BR39" s="945">
        <f>AV39+AY39+BB39+BE39+BH39+BK39+BN39+BQ39+X39</f>
        <v>3</v>
      </c>
      <c r="BS39" s="946"/>
      <c r="BT39" s="947" t="s">
        <v>396</v>
      </c>
      <c r="BU39" s="948"/>
      <c r="BV39" s="1">
        <f>(AE39-U39)*0.22</f>
        <v>11.88</v>
      </c>
    </row>
    <row r="40" spans="1:78" s="92" customFormat="1" ht="26.25" customHeight="1" x14ac:dyDescent="0.25">
      <c r="A40" s="951" t="s">
        <v>73</v>
      </c>
      <c r="B40" s="952"/>
      <c r="C40" s="953" t="s">
        <v>74</v>
      </c>
      <c r="D40" s="953"/>
      <c r="E40" s="953"/>
      <c r="F40" s="953"/>
      <c r="G40" s="953"/>
      <c r="H40" s="953"/>
      <c r="I40" s="953"/>
      <c r="J40" s="953"/>
      <c r="K40" s="953"/>
      <c r="L40" s="953"/>
      <c r="M40" s="953"/>
      <c r="N40" s="953"/>
      <c r="O40" s="953"/>
      <c r="P40" s="953"/>
      <c r="Q40" s="526"/>
      <c r="R40" s="119"/>
      <c r="S40" s="119"/>
      <c r="T40" s="119"/>
      <c r="U40" s="69"/>
      <c r="V40" s="93"/>
      <c r="W40" s="93"/>
      <c r="X40" s="64"/>
      <c r="Y40" s="730">
        <v>4</v>
      </c>
      <c r="Z40" s="742"/>
      <c r="AA40" s="836"/>
      <c r="AB40" s="727"/>
      <c r="AC40" s="730">
        <f>AT40+AW40+AZ40+BC40+BF40+BI40+BL40+BO40</f>
        <v>108</v>
      </c>
      <c r="AD40" s="742"/>
      <c r="AE40" s="836">
        <v>54</v>
      </c>
      <c r="AF40" s="727"/>
      <c r="AG40" s="730">
        <f t="shared" ref="AG40:AG62" si="9">AC40-W40</f>
        <v>108</v>
      </c>
      <c r="AH40" s="727"/>
      <c r="AI40" s="730">
        <f t="shared" ref="AI40:AI59" si="10">AS40+AU40+AX40+BA40+BD40+BG40+BJ40+BM40+BP40</f>
        <v>12</v>
      </c>
      <c r="AJ40" s="742"/>
      <c r="AK40" s="726">
        <v>8</v>
      </c>
      <c r="AL40" s="778"/>
      <c r="AM40" s="768"/>
      <c r="AN40" s="778"/>
      <c r="AO40" s="768"/>
      <c r="AP40" s="778"/>
      <c r="AQ40" s="768">
        <v>4</v>
      </c>
      <c r="AR40" s="727"/>
      <c r="AS40" s="152"/>
      <c r="AT40" s="153"/>
      <c r="AU40" s="154"/>
      <c r="AV40" s="155"/>
      <c r="AW40" s="156"/>
      <c r="AX40" s="154"/>
      <c r="AY40" s="157"/>
      <c r="AZ40" s="158"/>
      <c r="BA40" s="154">
        <v>2</v>
      </c>
      <c r="BB40" s="155"/>
      <c r="BC40" s="153">
        <v>108</v>
      </c>
      <c r="BD40" s="154">
        <v>10</v>
      </c>
      <c r="BE40" s="157">
        <v>3</v>
      </c>
      <c r="BF40" s="68"/>
      <c r="BG40" s="63"/>
      <c r="BH40" s="61"/>
      <c r="BI40" s="67"/>
      <c r="BJ40" s="63"/>
      <c r="BK40" s="64"/>
      <c r="BL40" s="91"/>
      <c r="BM40" s="90"/>
      <c r="BN40" s="83"/>
      <c r="BO40" s="89"/>
      <c r="BP40" s="90"/>
      <c r="BQ40" s="88"/>
      <c r="BR40" s="945">
        <f t="shared" ref="BR40:BR62" si="11">AV40+AY40+BB40+BE40+BH40+BK40+BN40+BQ40+X40</f>
        <v>3</v>
      </c>
      <c r="BS40" s="946"/>
      <c r="BT40" s="947" t="s">
        <v>397</v>
      </c>
      <c r="BU40" s="948"/>
      <c r="BV40" s="1">
        <f t="shared" ref="BV40:BV109" si="12">(AE40-U40)*0.22</f>
        <v>11.88</v>
      </c>
    </row>
    <row r="41" spans="1:78" s="92" customFormat="1" ht="26.25" customHeight="1" x14ac:dyDescent="0.25">
      <c r="A41" s="949" t="s">
        <v>76</v>
      </c>
      <c r="B41" s="950"/>
      <c r="C41" s="875" t="s">
        <v>77</v>
      </c>
      <c r="D41" s="875"/>
      <c r="E41" s="875"/>
      <c r="F41" s="875"/>
      <c r="G41" s="875"/>
      <c r="H41" s="875"/>
      <c r="I41" s="875"/>
      <c r="J41" s="875"/>
      <c r="K41" s="875"/>
      <c r="L41" s="875"/>
      <c r="M41" s="875"/>
      <c r="N41" s="875"/>
      <c r="O41" s="875"/>
      <c r="P41" s="875"/>
      <c r="Q41" s="526"/>
      <c r="R41" s="115"/>
      <c r="S41" s="115"/>
      <c r="T41" s="115"/>
      <c r="U41" s="69"/>
      <c r="V41" s="93"/>
      <c r="W41" s="93"/>
      <c r="X41" s="64"/>
      <c r="Y41" s="730">
        <v>5</v>
      </c>
      <c r="Z41" s="742"/>
      <c r="AA41" s="836"/>
      <c r="AB41" s="727"/>
      <c r="AC41" s="730">
        <f>AT41+AW41+AZ41+BC41+BF41+BI41+BL41+BO41</f>
        <v>108</v>
      </c>
      <c r="AD41" s="742"/>
      <c r="AE41" s="836">
        <v>54</v>
      </c>
      <c r="AF41" s="727"/>
      <c r="AG41" s="730">
        <f t="shared" si="9"/>
        <v>108</v>
      </c>
      <c r="AH41" s="727"/>
      <c r="AI41" s="730">
        <f t="shared" si="10"/>
        <v>12</v>
      </c>
      <c r="AJ41" s="742"/>
      <c r="AK41" s="726">
        <v>8</v>
      </c>
      <c r="AL41" s="778"/>
      <c r="AM41" s="768"/>
      <c r="AN41" s="778"/>
      <c r="AO41" s="768"/>
      <c r="AP41" s="778"/>
      <c r="AQ41" s="768">
        <v>4</v>
      </c>
      <c r="AR41" s="727"/>
      <c r="AS41" s="152"/>
      <c r="AT41" s="153"/>
      <c r="AU41" s="154"/>
      <c r="AV41" s="155"/>
      <c r="AW41" s="156"/>
      <c r="AX41" s="154"/>
      <c r="AY41" s="157"/>
      <c r="AZ41" s="158"/>
      <c r="BA41" s="154"/>
      <c r="BB41" s="155"/>
      <c r="BC41" s="153"/>
      <c r="BD41" s="154">
        <v>4</v>
      </c>
      <c r="BE41" s="157"/>
      <c r="BF41" s="82">
        <v>108</v>
      </c>
      <c r="BG41" s="63">
        <v>8</v>
      </c>
      <c r="BH41" s="61">
        <v>3</v>
      </c>
      <c r="BI41" s="67"/>
      <c r="BJ41" s="63"/>
      <c r="BK41" s="64"/>
      <c r="BL41" s="91"/>
      <c r="BM41" s="90"/>
      <c r="BN41" s="83"/>
      <c r="BO41" s="89"/>
      <c r="BP41" s="90"/>
      <c r="BQ41" s="88"/>
      <c r="BR41" s="945">
        <f t="shared" si="11"/>
        <v>3</v>
      </c>
      <c r="BS41" s="946"/>
      <c r="BT41" s="947" t="s">
        <v>398</v>
      </c>
      <c r="BU41" s="948"/>
      <c r="BV41" s="1">
        <f t="shared" si="12"/>
        <v>11.88</v>
      </c>
    </row>
    <row r="42" spans="1:78" s="87" customFormat="1" ht="53.25" customHeight="1" x14ac:dyDescent="0.3">
      <c r="A42" s="941" t="s">
        <v>79</v>
      </c>
      <c r="B42" s="942"/>
      <c r="C42" s="920" t="s">
        <v>391</v>
      </c>
      <c r="D42" s="920"/>
      <c r="E42" s="920"/>
      <c r="F42" s="920"/>
      <c r="G42" s="920"/>
      <c r="H42" s="920"/>
      <c r="I42" s="920"/>
      <c r="J42" s="920"/>
      <c r="K42" s="920"/>
      <c r="L42" s="920"/>
      <c r="M42" s="920"/>
      <c r="N42" s="920"/>
      <c r="O42" s="920"/>
      <c r="P42" s="920"/>
      <c r="Q42" s="527" t="s">
        <v>393</v>
      </c>
      <c r="R42" s="134"/>
      <c r="S42" s="134"/>
      <c r="T42" s="134"/>
      <c r="U42" s="124">
        <v>36</v>
      </c>
      <c r="V42" s="135"/>
      <c r="W42" s="136">
        <f t="shared" ref="W42:W59" si="13">U42*AC42/AE42</f>
        <v>54</v>
      </c>
      <c r="X42" s="137">
        <v>2</v>
      </c>
      <c r="Y42" s="860">
        <v>2</v>
      </c>
      <c r="Z42" s="861"/>
      <c r="AA42" s="862">
        <v>1</v>
      </c>
      <c r="AB42" s="859"/>
      <c r="AC42" s="860">
        <v>216</v>
      </c>
      <c r="AD42" s="861"/>
      <c r="AE42" s="862">
        <v>144</v>
      </c>
      <c r="AF42" s="859"/>
      <c r="AG42" s="748">
        <f t="shared" si="9"/>
        <v>162</v>
      </c>
      <c r="AH42" s="863"/>
      <c r="AI42" s="748">
        <f t="shared" si="10"/>
        <v>24</v>
      </c>
      <c r="AJ42" s="749"/>
      <c r="AK42" s="873"/>
      <c r="AL42" s="874"/>
      <c r="AM42" s="858"/>
      <c r="AN42" s="874"/>
      <c r="AO42" s="858">
        <v>24</v>
      </c>
      <c r="AP42" s="874"/>
      <c r="AQ42" s="858"/>
      <c r="AR42" s="859"/>
      <c r="AS42" s="135">
        <v>10</v>
      </c>
      <c r="AT42" s="138">
        <v>84</v>
      </c>
      <c r="AU42" s="128">
        <v>10</v>
      </c>
      <c r="AV42" s="135">
        <v>2</v>
      </c>
      <c r="AW42" s="138">
        <v>78</v>
      </c>
      <c r="AX42" s="139">
        <v>4</v>
      </c>
      <c r="AY42" s="137">
        <v>2</v>
      </c>
      <c r="AZ42" s="138"/>
      <c r="BA42" s="139"/>
      <c r="BB42" s="135"/>
      <c r="BC42" s="138"/>
      <c r="BD42" s="128"/>
      <c r="BE42" s="137"/>
      <c r="BF42" s="138"/>
      <c r="BG42" s="139"/>
      <c r="BH42" s="135"/>
      <c r="BI42" s="127"/>
      <c r="BJ42" s="128"/>
      <c r="BK42" s="137"/>
      <c r="BL42" s="130"/>
      <c r="BM42" s="138"/>
      <c r="BN42" s="129"/>
      <c r="BO42" s="138"/>
      <c r="BP42" s="128"/>
      <c r="BQ42" s="137"/>
      <c r="BR42" s="748">
        <f t="shared" si="11"/>
        <v>6</v>
      </c>
      <c r="BS42" s="749"/>
      <c r="BT42" s="750" t="s">
        <v>399</v>
      </c>
      <c r="BU42" s="751"/>
      <c r="BV42" s="41">
        <f t="shared" si="12"/>
        <v>23.76</v>
      </c>
      <c r="BW42" s="109" t="s">
        <v>318</v>
      </c>
      <c r="BZ42" s="87" t="s">
        <v>319</v>
      </c>
    </row>
    <row r="43" spans="1:78" s="321" customFormat="1" ht="27.75" customHeight="1" x14ac:dyDescent="0.25">
      <c r="A43" s="937" t="s">
        <v>80</v>
      </c>
      <c r="B43" s="938"/>
      <c r="C43" s="918" t="s">
        <v>144</v>
      </c>
      <c r="D43" s="918"/>
      <c r="E43" s="918"/>
      <c r="F43" s="918"/>
      <c r="G43" s="918"/>
      <c r="H43" s="918"/>
      <c r="I43" s="918"/>
      <c r="J43" s="918"/>
      <c r="K43" s="918"/>
      <c r="L43" s="918"/>
      <c r="M43" s="918"/>
      <c r="N43" s="918"/>
      <c r="O43" s="918"/>
      <c r="P43" s="918"/>
      <c r="Q43" s="525"/>
      <c r="R43" s="323"/>
      <c r="S43" s="323"/>
      <c r="T43" s="323"/>
      <c r="U43" s="324"/>
      <c r="V43" s="325"/>
      <c r="W43" s="326"/>
      <c r="X43" s="327"/>
      <c r="Y43" s="821"/>
      <c r="Z43" s="848"/>
      <c r="AA43" s="840"/>
      <c r="AB43" s="736"/>
      <c r="AC43" s="735"/>
      <c r="AD43" s="848"/>
      <c r="AE43" s="840"/>
      <c r="AF43" s="736"/>
      <c r="AG43" s="714"/>
      <c r="AH43" s="715"/>
      <c r="AI43" s="714"/>
      <c r="AJ43" s="752"/>
      <c r="AK43" s="821"/>
      <c r="AL43" s="763"/>
      <c r="AM43" s="762"/>
      <c r="AN43" s="763"/>
      <c r="AO43" s="762"/>
      <c r="AP43" s="763"/>
      <c r="AQ43" s="762"/>
      <c r="AR43" s="736"/>
      <c r="AS43" s="324"/>
      <c r="AT43" s="328"/>
      <c r="AU43" s="329"/>
      <c r="AV43" s="324"/>
      <c r="AW43" s="328"/>
      <c r="AX43" s="329"/>
      <c r="AY43" s="330"/>
      <c r="AZ43" s="328"/>
      <c r="BA43" s="329"/>
      <c r="BB43" s="324"/>
      <c r="BC43" s="328"/>
      <c r="BD43" s="329"/>
      <c r="BE43" s="330"/>
      <c r="BF43" s="328"/>
      <c r="BG43" s="329"/>
      <c r="BH43" s="324"/>
      <c r="BI43" s="331"/>
      <c r="BJ43" s="329"/>
      <c r="BK43" s="330"/>
      <c r="BL43" s="332"/>
      <c r="BM43" s="328"/>
      <c r="BN43" s="333"/>
      <c r="BO43" s="328"/>
      <c r="BP43" s="329"/>
      <c r="BQ43" s="334"/>
      <c r="BR43" s="714"/>
      <c r="BS43" s="752"/>
      <c r="BT43" s="753"/>
      <c r="BU43" s="754"/>
      <c r="BV43" s="335">
        <f t="shared" si="12"/>
        <v>0</v>
      </c>
    </row>
    <row r="44" spans="1:78" s="523" customFormat="1" ht="27" customHeight="1" x14ac:dyDescent="0.25">
      <c r="A44" s="943" t="s">
        <v>81</v>
      </c>
      <c r="B44" s="944"/>
      <c r="C44" s="921" t="s">
        <v>162</v>
      </c>
      <c r="D44" s="921"/>
      <c r="E44" s="921"/>
      <c r="F44" s="921"/>
      <c r="G44" s="921"/>
      <c r="H44" s="921"/>
      <c r="I44" s="921"/>
      <c r="J44" s="921"/>
      <c r="K44" s="921"/>
      <c r="L44" s="921"/>
      <c r="M44" s="921"/>
      <c r="N44" s="921"/>
      <c r="O44" s="921"/>
      <c r="P44" s="921"/>
      <c r="Q44" s="527" t="s">
        <v>395</v>
      </c>
      <c r="R44" s="511"/>
      <c r="S44" s="511"/>
      <c r="T44" s="511"/>
      <c r="U44" s="512"/>
      <c r="V44" s="513"/>
      <c r="W44" s="136"/>
      <c r="X44" s="514"/>
      <c r="Y44" s="515">
        <v>1</v>
      </c>
      <c r="Z44" s="516">
        <v>2</v>
      </c>
      <c r="AA44" s="868"/>
      <c r="AB44" s="867"/>
      <c r="AC44" s="869">
        <v>432</v>
      </c>
      <c r="AD44" s="870"/>
      <c r="AE44" s="868">
        <v>252</v>
      </c>
      <c r="AF44" s="867"/>
      <c r="AG44" s="748">
        <f t="shared" si="9"/>
        <v>432</v>
      </c>
      <c r="AH44" s="863"/>
      <c r="AI44" s="748">
        <f t="shared" si="10"/>
        <v>64</v>
      </c>
      <c r="AJ44" s="749"/>
      <c r="AK44" s="864">
        <v>32</v>
      </c>
      <c r="AL44" s="865"/>
      <c r="AM44" s="866"/>
      <c r="AN44" s="865"/>
      <c r="AO44" s="866">
        <v>32</v>
      </c>
      <c r="AP44" s="865"/>
      <c r="AQ44" s="866"/>
      <c r="AR44" s="867"/>
      <c r="AS44" s="512">
        <v>10</v>
      </c>
      <c r="AT44" s="138">
        <v>216</v>
      </c>
      <c r="AU44" s="139">
        <v>22</v>
      </c>
      <c r="AV44" s="512">
        <v>6</v>
      </c>
      <c r="AW44" s="138">
        <v>216</v>
      </c>
      <c r="AX44" s="139">
        <v>32</v>
      </c>
      <c r="AY44" s="517">
        <v>6</v>
      </c>
      <c r="AZ44" s="138"/>
      <c r="BA44" s="139"/>
      <c r="BB44" s="512"/>
      <c r="BC44" s="138"/>
      <c r="BD44" s="139"/>
      <c r="BE44" s="517"/>
      <c r="BF44" s="138"/>
      <c r="BG44" s="139"/>
      <c r="BH44" s="512"/>
      <c r="BI44" s="518"/>
      <c r="BJ44" s="139"/>
      <c r="BK44" s="517"/>
      <c r="BL44" s="519"/>
      <c r="BM44" s="138"/>
      <c r="BN44" s="520"/>
      <c r="BO44" s="138"/>
      <c r="BP44" s="139"/>
      <c r="BQ44" s="521"/>
      <c r="BR44" s="748">
        <f t="shared" si="11"/>
        <v>12</v>
      </c>
      <c r="BS44" s="749"/>
      <c r="BT44" s="750" t="s">
        <v>400</v>
      </c>
      <c r="BU44" s="751"/>
      <c r="BV44" s="522">
        <f t="shared" si="12"/>
        <v>55.44</v>
      </c>
    </row>
    <row r="45" spans="1:78" s="31" customFormat="1" ht="45.75" customHeight="1" x14ac:dyDescent="0.25">
      <c r="A45" s="901" t="s">
        <v>82</v>
      </c>
      <c r="B45" s="928"/>
      <c r="C45" s="875" t="s">
        <v>375</v>
      </c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526"/>
      <c r="R45" s="115"/>
      <c r="S45" s="115"/>
      <c r="T45" s="115"/>
      <c r="U45" s="61">
        <v>32</v>
      </c>
      <c r="V45" s="93"/>
      <c r="W45" s="93">
        <f t="shared" si="13"/>
        <v>48</v>
      </c>
      <c r="X45" s="62">
        <v>1</v>
      </c>
      <c r="Y45" s="726">
        <v>1</v>
      </c>
      <c r="Z45" s="742"/>
      <c r="AA45" s="836"/>
      <c r="AB45" s="727"/>
      <c r="AC45" s="730">
        <v>108</v>
      </c>
      <c r="AD45" s="742"/>
      <c r="AE45" s="836">
        <v>72</v>
      </c>
      <c r="AF45" s="727"/>
      <c r="AG45" s="730">
        <f t="shared" si="9"/>
        <v>60</v>
      </c>
      <c r="AH45" s="727"/>
      <c r="AI45" s="730">
        <f t="shared" si="10"/>
        <v>12</v>
      </c>
      <c r="AJ45" s="742"/>
      <c r="AK45" s="726">
        <v>6</v>
      </c>
      <c r="AL45" s="778"/>
      <c r="AM45" s="768">
        <v>6</v>
      </c>
      <c r="AN45" s="778"/>
      <c r="AO45" s="768"/>
      <c r="AP45" s="778"/>
      <c r="AQ45" s="768"/>
      <c r="AR45" s="727"/>
      <c r="AS45" s="155">
        <v>2</v>
      </c>
      <c r="AT45" s="164">
        <v>60</v>
      </c>
      <c r="AU45" s="154">
        <v>10</v>
      </c>
      <c r="AV45" s="155">
        <v>2</v>
      </c>
      <c r="AW45" s="164"/>
      <c r="AX45" s="154"/>
      <c r="AY45" s="157"/>
      <c r="AZ45" s="164"/>
      <c r="BA45" s="154"/>
      <c r="BB45" s="155"/>
      <c r="BC45" s="164"/>
      <c r="BD45" s="154"/>
      <c r="BE45" s="157"/>
      <c r="BF45" s="101"/>
      <c r="BG45" s="63"/>
      <c r="BH45" s="61"/>
      <c r="BI45" s="67"/>
      <c r="BJ45" s="63"/>
      <c r="BK45" s="64"/>
      <c r="BL45" s="68"/>
      <c r="BM45" s="101"/>
      <c r="BN45" s="107"/>
      <c r="BO45" s="101"/>
      <c r="BP45" s="63"/>
      <c r="BQ45" s="96"/>
      <c r="BR45" s="730">
        <f t="shared" si="11"/>
        <v>3</v>
      </c>
      <c r="BS45" s="742"/>
      <c r="BT45" s="743" t="s">
        <v>401</v>
      </c>
      <c r="BU45" s="729"/>
      <c r="BV45" s="41">
        <f t="shared" si="12"/>
        <v>8.8000000000000007</v>
      </c>
    </row>
    <row r="46" spans="1:78" s="31" customFormat="1" ht="24.75" customHeight="1" x14ac:dyDescent="0.25">
      <c r="A46" s="943" t="s">
        <v>83</v>
      </c>
      <c r="B46" s="1302"/>
      <c r="C46" s="1305" t="s">
        <v>390</v>
      </c>
      <c r="D46" s="1305"/>
      <c r="E46" s="1305"/>
      <c r="F46" s="1305"/>
      <c r="G46" s="1305"/>
      <c r="H46" s="1305"/>
      <c r="I46" s="1305"/>
      <c r="J46" s="1305"/>
      <c r="K46" s="1305"/>
      <c r="L46" s="1305"/>
      <c r="M46" s="1305"/>
      <c r="N46" s="1305"/>
      <c r="O46" s="1305"/>
      <c r="P46" s="1305"/>
      <c r="Q46" s="536" t="s">
        <v>392</v>
      </c>
      <c r="R46" s="123"/>
      <c r="S46" s="123"/>
      <c r="T46" s="123"/>
      <c r="U46" s="1058">
        <v>36</v>
      </c>
      <c r="V46" s="1307"/>
      <c r="W46" s="1307">
        <v>72</v>
      </c>
      <c r="X46" s="1309">
        <v>2</v>
      </c>
      <c r="Y46" s="860"/>
      <c r="Z46" s="873"/>
      <c r="AA46" s="125">
        <v>1</v>
      </c>
      <c r="AB46" s="126" t="s">
        <v>307</v>
      </c>
      <c r="AC46" s="860">
        <v>216</v>
      </c>
      <c r="AD46" s="1313"/>
      <c r="AE46" s="1315">
        <v>108</v>
      </c>
      <c r="AF46" s="859"/>
      <c r="AG46" s="1317">
        <f t="shared" si="9"/>
        <v>144</v>
      </c>
      <c r="AH46" s="859"/>
      <c r="AI46" s="860">
        <f t="shared" si="10"/>
        <v>22</v>
      </c>
      <c r="AJ46" s="1313"/>
      <c r="AK46" s="873"/>
      <c r="AL46" s="874"/>
      <c r="AM46" s="858"/>
      <c r="AN46" s="874"/>
      <c r="AO46" s="858">
        <v>22</v>
      </c>
      <c r="AP46" s="874"/>
      <c r="AQ46" s="858"/>
      <c r="AR46" s="859"/>
      <c r="AS46" s="1058">
        <v>10</v>
      </c>
      <c r="AT46" s="1060">
        <v>84</v>
      </c>
      <c r="AU46" s="1062">
        <v>6</v>
      </c>
      <c r="AV46" s="1208">
        <v>2</v>
      </c>
      <c r="AW46" s="1060">
        <v>60</v>
      </c>
      <c r="AX46" s="1062">
        <v>6</v>
      </c>
      <c r="AY46" s="1268">
        <v>2</v>
      </c>
      <c r="AZ46" s="1280"/>
      <c r="BA46" s="1062"/>
      <c r="BB46" s="1208"/>
      <c r="BC46" s="1060"/>
      <c r="BD46" s="1062"/>
      <c r="BE46" s="1268"/>
      <c r="BF46" s="1280"/>
      <c r="BG46" s="1062"/>
      <c r="BH46" s="1208"/>
      <c r="BI46" s="1060"/>
      <c r="BJ46" s="1062"/>
      <c r="BK46" s="1268"/>
      <c r="BL46" s="1280"/>
      <c r="BM46" s="1062"/>
      <c r="BN46" s="1208"/>
      <c r="BO46" s="1060"/>
      <c r="BP46" s="1062"/>
      <c r="BQ46" s="1268"/>
      <c r="BR46" s="860">
        <f t="shared" si="11"/>
        <v>6</v>
      </c>
      <c r="BS46" s="859"/>
      <c r="BT46" s="1321" t="s">
        <v>402</v>
      </c>
      <c r="BU46" s="1322"/>
      <c r="BV46" s="41">
        <f t="shared" si="12"/>
        <v>15.84</v>
      </c>
    </row>
    <row r="47" spans="1:78" s="31" customFormat="1" ht="22.5" customHeight="1" x14ac:dyDescent="0.25">
      <c r="A47" s="1303"/>
      <c r="B47" s="1304"/>
      <c r="C47" s="1306"/>
      <c r="D47" s="1306"/>
      <c r="E47" s="1306"/>
      <c r="F47" s="1306"/>
      <c r="G47" s="1306"/>
      <c r="H47" s="1306"/>
      <c r="I47" s="1306"/>
      <c r="J47" s="1306"/>
      <c r="K47" s="1306"/>
      <c r="L47" s="1306"/>
      <c r="M47" s="1306"/>
      <c r="N47" s="1306"/>
      <c r="O47" s="1306"/>
      <c r="P47" s="1306"/>
      <c r="Q47" s="536"/>
      <c r="R47" s="131"/>
      <c r="S47" s="131"/>
      <c r="T47" s="131"/>
      <c r="U47" s="1059"/>
      <c r="V47" s="1308"/>
      <c r="W47" s="1308"/>
      <c r="X47" s="1310"/>
      <c r="Y47" s="1311"/>
      <c r="Z47" s="1312"/>
      <c r="AA47" s="132">
        <v>2</v>
      </c>
      <c r="AB47" s="133" t="s">
        <v>307</v>
      </c>
      <c r="AC47" s="1311"/>
      <c r="AD47" s="1314"/>
      <c r="AE47" s="1316"/>
      <c r="AF47" s="1215"/>
      <c r="AG47" s="1311"/>
      <c r="AH47" s="1215"/>
      <c r="AI47" s="1311"/>
      <c r="AJ47" s="1314"/>
      <c r="AK47" s="1318"/>
      <c r="AL47" s="1214"/>
      <c r="AM47" s="1213"/>
      <c r="AN47" s="1214"/>
      <c r="AO47" s="1213"/>
      <c r="AP47" s="1214"/>
      <c r="AQ47" s="1213"/>
      <c r="AR47" s="1215"/>
      <c r="AS47" s="1059"/>
      <c r="AT47" s="1061"/>
      <c r="AU47" s="1063"/>
      <c r="AV47" s="1209"/>
      <c r="AW47" s="1061"/>
      <c r="AX47" s="1063"/>
      <c r="AY47" s="1269"/>
      <c r="AZ47" s="1281"/>
      <c r="BA47" s="1063"/>
      <c r="BB47" s="1209"/>
      <c r="BC47" s="1061"/>
      <c r="BD47" s="1063"/>
      <c r="BE47" s="1269"/>
      <c r="BF47" s="1281"/>
      <c r="BG47" s="1063"/>
      <c r="BH47" s="1209"/>
      <c r="BI47" s="1061"/>
      <c r="BJ47" s="1063"/>
      <c r="BK47" s="1269"/>
      <c r="BL47" s="1281"/>
      <c r="BM47" s="1063"/>
      <c r="BN47" s="1209"/>
      <c r="BO47" s="1061"/>
      <c r="BP47" s="1063"/>
      <c r="BQ47" s="1269"/>
      <c r="BR47" s="1311"/>
      <c r="BS47" s="1215"/>
      <c r="BT47" s="1323"/>
      <c r="BU47" s="1324"/>
      <c r="BV47" s="41"/>
    </row>
    <row r="48" spans="1:78" s="31" customFormat="1" ht="26.25" customHeight="1" x14ac:dyDescent="0.25">
      <c r="A48" s="899" t="s">
        <v>84</v>
      </c>
      <c r="B48" s="900"/>
      <c r="C48" s="871" t="s">
        <v>163</v>
      </c>
      <c r="D48" s="871"/>
      <c r="E48" s="871"/>
      <c r="F48" s="871"/>
      <c r="G48" s="871"/>
      <c r="H48" s="871"/>
      <c r="I48" s="871"/>
      <c r="J48" s="871"/>
      <c r="K48" s="871"/>
      <c r="L48" s="871"/>
      <c r="M48" s="871"/>
      <c r="N48" s="871"/>
      <c r="O48" s="871"/>
      <c r="P48" s="871"/>
      <c r="Q48" s="526"/>
      <c r="R48" s="122"/>
      <c r="S48" s="122"/>
      <c r="T48" s="122"/>
      <c r="U48" s="61"/>
      <c r="V48" s="93"/>
      <c r="W48" s="93"/>
      <c r="X48" s="62"/>
      <c r="Y48" s="726">
        <v>3</v>
      </c>
      <c r="Z48" s="742"/>
      <c r="AA48" s="105">
        <v>2</v>
      </c>
      <c r="AB48" s="106" t="s">
        <v>307</v>
      </c>
      <c r="AC48" s="730">
        <v>432</v>
      </c>
      <c r="AD48" s="742"/>
      <c r="AE48" s="836">
        <v>216</v>
      </c>
      <c r="AF48" s="727"/>
      <c r="AG48" s="730">
        <f t="shared" si="9"/>
        <v>432</v>
      </c>
      <c r="AH48" s="727"/>
      <c r="AI48" s="730">
        <f t="shared" si="10"/>
        <v>48</v>
      </c>
      <c r="AJ48" s="742"/>
      <c r="AK48" s="726">
        <v>16</v>
      </c>
      <c r="AL48" s="778"/>
      <c r="AM48" s="768">
        <v>16</v>
      </c>
      <c r="AN48" s="778"/>
      <c r="AO48" s="768">
        <v>16</v>
      </c>
      <c r="AP48" s="778"/>
      <c r="AQ48" s="768"/>
      <c r="AR48" s="727"/>
      <c r="AS48" s="155"/>
      <c r="AT48" s="164"/>
      <c r="AU48" s="154">
        <v>6</v>
      </c>
      <c r="AV48" s="155"/>
      <c r="AW48" s="164">
        <v>216</v>
      </c>
      <c r="AX48" s="154">
        <v>26</v>
      </c>
      <c r="AY48" s="157">
        <v>6</v>
      </c>
      <c r="AZ48" s="164">
        <v>216</v>
      </c>
      <c r="BA48" s="154">
        <v>16</v>
      </c>
      <c r="BB48" s="155">
        <v>6</v>
      </c>
      <c r="BC48" s="164"/>
      <c r="BD48" s="154"/>
      <c r="BE48" s="157"/>
      <c r="BF48" s="101"/>
      <c r="BG48" s="63"/>
      <c r="BH48" s="61"/>
      <c r="BI48" s="67"/>
      <c r="BJ48" s="63"/>
      <c r="BK48" s="64"/>
      <c r="BL48" s="68"/>
      <c r="BM48" s="101"/>
      <c r="BN48" s="107"/>
      <c r="BO48" s="101"/>
      <c r="BP48" s="63"/>
      <c r="BQ48" s="96"/>
      <c r="BR48" s="730">
        <f t="shared" si="11"/>
        <v>12</v>
      </c>
      <c r="BS48" s="742"/>
      <c r="BT48" s="743" t="s">
        <v>403</v>
      </c>
      <c r="BU48" s="729"/>
      <c r="BV48" s="41">
        <f t="shared" si="12"/>
        <v>47.52</v>
      </c>
    </row>
    <row r="49" spans="1:75" s="321" customFormat="1" ht="27.75" customHeight="1" x14ac:dyDescent="0.25">
      <c r="A49" s="929" t="s">
        <v>85</v>
      </c>
      <c r="B49" s="930"/>
      <c r="C49" s="872" t="s">
        <v>145</v>
      </c>
      <c r="D49" s="872"/>
      <c r="E49" s="872"/>
      <c r="F49" s="872"/>
      <c r="G49" s="872"/>
      <c r="H49" s="872"/>
      <c r="I49" s="872"/>
      <c r="J49" s="872"/>
      <c r="K49" s="872"/>
      <c r="L49" s="872"/>
      <c r="M49" s="872"/>
      <c r="N49" s="872"/>
      <c r="O49" s="872"/>
      <c r="P49" s="872"/>
      <c r="Q49" s="525"/>
      <c r="R49" s="311"/>
      <c r="S49" s="311"/>
      <c r="T49" s="311"/>
      <c r="U49" s="337"/>
      <c r="V49" s="338"/>
      <c r="W49" s="326"/>
      <c r="X49" s="327"/>
      <c r="Y49" s="801"/>
      <c r="Z49" s="805"/>
      <c r="AA49" s="835"/>
      <c r="AB49" s="767"/>
      <c r="AC49" s="804"/>
      <c r="AD49" s="805"/>
      <c r="AE49" s="835"/>
      <c r="AF49" s="767"/>
      <c r="AG49" s="714"/>
      <c r="AH49" s="715"/>
      <c r="AI49" s="714"/>
      <c r="AJ49" s="752"/>
      <c r="AK49" s="801"/>
      <c r="AL49" s="769"/>
      <c r="AM49" s="766"/>
      <c r="AN49" s="769"/>
      <c r="AO49" s="766"/>
      <c r="AP49" s="769"/>
      <c r="AQ49" s="766"/>
      <c r="AR49" s="767"/>
      <c r="AS49" s="337"/>
      <c r="AT49" s="339"/>
      <c r="AU49" s="340"/>
      <c r="AV49" s="337"/>
      <c r="AW49" s="339"/>
      <c r="AX49" s="340"/>
      <c r="AY49" s="341"/>
      <c r="AZ49" s="339"/>
      <c r="BA49" s="340"/>
      <c r="BB49" s="337"/>
      <c r="BC49" s="339"/>
      <c r="BD49" s="340"/>
      <c r="BE49" s="341"/>
      <c r="BF49" s="339"/>
      <c r="BG49" s="340"/>
      <c r="BH49" s="337"/>
      <c r="BI49" s="342"/>
      <c r="BJ49" s="340"/>
      <c r="BK49" s="341"/>
      <c r="BL49" s="343"/>
      <c r="BM49" s="339"/>
      <c r="BN49" s="344"/>
      <c r="BO49" s="339"/>
      <c r="BP49" s="340"/>
      <c r="BQ49" s="345"/>
      <c r="BR49" s="714"/>
      <c r="BS49" s="752"/>
      <c r="BT49" s="753"/>
      <c r="BU49" s="754"/>
      <c r="BV49" s="335">
        <f t="shared" si="12"/>
        <v>0</v>
      </c>
    </row>
    <row r="50" spans="1:75" s="31" customFormat="1" ht="26.25" customHeight="1" x14ac:dyDescent="0.25">
      <c r="A50" s="899" t="s">
        <v>86</v>
      </c>
      <c r="B50" s="900"/>
      <c r="C50" s="875" t="s">
        <v>320</v>
      </c>
      <c r="D50" s="875"/>
      <c r="E50" s="875"/>
      <c r="F50" s="875"/>
      <c r="G50" s="875"/>
      <c r="H50" s="875"/>
      <c r="I50" s="875"/>
      <c r="J50" s="875"/>
      <c r="K50" s="875"/>
      <c r="L50" s="875"/>
      <c r="M50" s="875"/>
      <c r="N50" s="875"/>
      <c r="O50" s="875"/>
      <c r="P50" s="875"/>
      <c r="Q50" s="526"/>
      <c r="R50" s="115"/>
      <c r="S50" s="115"/>
      <c r="T50" s="115"/>
      <c r="U50" s="93"/>
      <c r="V50" s="93"/>
      <c r="W50" s="93"/>
      <c r="X50" s="103"/>
      <c r="Y50" s="726">
        <v>1</v>
      </c>
      <c r="Z50" s="742"/>
      <c r="AA50" s="836"/>
      <c r="AB50" s="727"/>
      <c r="AC50" s="730">
        <v>324</v>
      </c>
      <c r="AD50" s="742"/>
      <c r="AE50" s="836">
        <v>180</v>
      </c>
      <c r="AF50" s="727"/>
      <c r="AG50" s="730">
        <f t="shared" si="9"/>
        <v>324</v>
      </c>
      <c r="AH50" s="727"/>
      <c r="AI50" s="730">
        <f t="shared" si="10"/>
        <v>36</v>
      </c>
      <c r="AJ50" s="742"/>
      <c r="AK50" s="726">
        <v>16</v>
      </c>
      <c r="AL50" s="778"/>
      <c r="AM50" s="768">
        <v>12</v>
      </c>
      <c r="AN50" s="778"/>
      <c r="AO50" s="768">
        <v>8</v>
      </c>
      <c r="AP50" s="778"/>
      <c r="AQ50" s="768"/>
      <c r="AR50" s="727"/>
      <c r="AS50" s="155">
        <v>10</v>
      </c>
      <c r="AT50" s="164">
        <v>324</v>
      </c>
      <c r="AU50" s="154">
        <v>26</v>
      </c>
      <c r="AV50" s="155">
        <v>9</v>
      </c>
      <c r="AW50" s="164"/>
      <c r="AX50" s="154"/>
      <c r="AY50" s="157"/>
      <c r="AZ50" s="164"/>
      <c r="BA50" s="154"/>
      <c r="BB50" s="155"/>
      <c r="BC50" s="164"/>
      <c r="BD50" s="154"/>
      <c r="BE50" s="157"/>
      <c r="BF50" s="101"/>
      <c r="BG50" s="63"/>
      <c r="BH50" s="61"/>
      <c r="BI50" s="67"/>
      <c r="BJ50" s="63"/>
      <c r="BK50" s="64"/>
      <c r="BL50" s="68"/>
      <c r="BM50" s="101"/>
      <c r="BN50" s="107"/>
      <c r="BO50" s="101"/>
      <c r="BP50" s="63"/>
      <c r="BQ50" s="96"/>
      <c r="BR50" s="730">
        <f t="shared" si="11"/>
        <v>9</v>
      </c>
      <c r="BS50" s="742"/>
      <c r="BT50" s="743" t="s">
        <v>404</v>
      </c>
      <c r="BU50" s="729"/>
      <c r="BV50" s="111">
        <f t="shared" si="12"/>
        <v>39.6</v>
      </c>
    </row>
    <row r="51" spans="1:75" s="31" customFormat="1" ht="26.25" customHeight="1" x14ac:dyDescent="0.25">
      <c r="A51" s="939" t="s">
        <v>87</v>
      </c>
      <c r="B51" s="940"/>
      <c r="C51" s="875" t="s">
        <v>376</v>
      </c>
      <c r="D51" s="875"/>
      <c r="E51" s="875"/>
      <c r="F51" s="875"/>
      <c r="G51" s="875"/>
      <c r="H51" s="875"/>
      <c r="I51" s="875"/>
      <c r="J51" s="875"/>
      <c r="K51" s="875"/>
      <c r="L51" s="875"/>
      <c r="M51" s="875"/>
      <c r="N51" s="875"/>
      <c r="O51" s="875"/>
      <c r="P51" s="875"/>
      <c r="Q51" s="526"/>
      <c r="R51" s="115"/>
      <c r="S51" s="115"/>
      <c r="T51" s="115"/>
      <c r="U51" s="69">
        <v>36</v>
      </c>
      <c r="V51" s="93">
        <v>1</v>
      </c>
      <c r="W51" s="93">
        <f t="shared" si="13"/>
        <v>72</v>
      </c>
      <c r="X51" s="62">
        <v>2</v>
      </c>
      <c r="Y51" s="756">
        <v>2</v>
      </c>
      <c r="Z51" s="813"/>
      <c r="AA51" s="839"/>
      <c r="AB51" s="757"/>
      <c r="AC51" s="812">
        <v>216</v>
      </c>
      <c r="AD51" s="813"/>
      <c r="AE51" s="839">
        <v>108</v>
      </c>
      <c r="AF51" s="757"/>
      <c r="AG51" s="730">
        <f t="shared" si="9"/>
        <v>144</v>
      </c>
      <c r="AH51" s="727"/>
      <c r="AI51" s="730">
        <f t="shared" si="10"/>
        <v>16</v>
      </c>
      <c r="AJ51" s="742"/>
      <c r="AK51" s="756">
        <v>6</v>
      </c>
      <c r="AL51" s="765"/>
      <c r="AM51" s="764">
        <v>6</v>
      </c>
      <c r="AN51" s="765"/>
      <c r="AO51" s="764">
        <v>4</v>
      </c>
      <c r="AP51" s="765"/>
      <c r="AQ51" s="764"/>
      <c r="AR51" s="757"/>
      <c r="AS51" s="162"/>
      <c r="AT51" s="159"/>
      <c r="AU51" s="161">
        <v>6</v>
      </c>
      <c r="AV51" s="162"/>
      <c r="AW51" s="159">
        <v>144</v>
      </c>
      <c r="AX51" s="161">
        <v>10</v>
      </c>
      <c r="AY51" s="163">
        <v>4</v>
      </c>
      <c r="AZ51" s="159"/>
      <c r="BA51" s="161"/>
      <c r="BB51" s="162"/>
      <c r="BC51" s="159"/>
      <c r="BD51" s="161"/>
      <c r="BE51" s="163"/>
      <c r="BF51" s="65"/>
      <c r="BG51" s="66"/>
      <c r="BH51" s="76"/>
      <c r="BI51" s="77"/>
      <c r="BJ51" s="66"/>
      <c r="BK51" s="78"/>
      <c r="BL51" s="79"/>
      <c r="BM51" s="65"/>
      <c r="BN51" s="110"/>
      <c r="BO51" s="65"/>
      <c r="BP51" s="66"/>
      <c r="BQ51" s="102"/>
      <c r="BR51" s="730">
        <f t="shared" si="11"/>
        <v>6</v>
      </c>
      <c r="BS51" s="742"/>
      <c r="BT51" s="743" t="s">
        <v>404</v>
      </c>
      <c r="BU51" s="729"/>
      <c r="BV51" s="41">
        <f t="shared" si="12"/>
        <v>15.84</v>
      </c>
    </row>
    <row r="52" spans="1:75" s="31" customFormat="1" ht="26.25" customHeight="1" x14ac:dyDescent="0.25">
      <c r="A52" s="899" t="s">
        <v>88</v>
      </c>
      <c r="B52" s="900"/>
      <c r="C52" s="875" t="s">
        <v>316</v>
      </c>
      <c r="D52" s="875"/>
      <c r="E52" s="875"/>
      <c r="F52" s="875"/>
      <c r="G52" s="875"/>
      <c r="H52" s="875"/>
      <c r="I52" s="875"/>
      <c r="J52" s="875"/>
      <c r="K52" s="875"/>
      <c r="L52" s="875"/>
      <c r="M52" s="875"/>
      <c r="N52" s="875"/>
      <c r="O52" s="875"/>
      <c r="P52" s="875"/>
      <c r="Q52" s="526"/>
      <c r="R52" s="115"/>
      <c r="S52" s="115"/>
      <c r="T52" s="115"/>
      <c r="U52" s="61"/>
      <c r="V52" s="93"/>
      <c r="W52" s="93"/>
      <c r="X52" s="62"/>
      <c r="Y52" s="726">
        <v>6</v>
      </c>
      <c r="Z52" s="742"/>
      <c r="AA52" s="836">
        <v>5</v>
      </c>
      <c r="AB52" s="727"/>
      <c r="AC52" s="730">
        <v>216</v>
      </c>
      <c r="AD52" s="742"/>
      <c r="AE52" s="836">
        <v>144</v>
      </c>
      <c r="AF52" s="727"/>
      <c r="AG52" s="730">
        <f t="shared" si="9"/>
        <v>216</v>
      </c>
      <c r="AH52" s="727"/>
      <c r="AI52" s="730">
        <f>AS52+AU52+AX52+BA52+BD52+BG52+BJ52+BM52+BP52</f>
        <v>32</v>
      </c>
      <c r="AJ52" s="742"/>
      <c r="AK52" s="726">
        <v>16</v>
      </c>
      <c r="AL52" s="778"/>
      <c r="AM52" s="768">
        <v>8</v>
      </c>
      <c r="AN52" s="778"/>
      <c r="AO52" s="768">
        <v>8</v>
      </c>
      <c r="AP52" s="778"/>
      <c r="AQ52" s="768"/>
      <c r="AR52" s="727"/>
      <c r="AS52" s="155"/>
      <c r="AT52" s="164"/>
      <c r="AU52" s="154"/>
      <c r="AV52" s="155"/>
      <c r="AW52" s="164"/>
      <c r="AX52" s="154"/>
      <c r="AY52" s="157"/>
      <c r="AZ52" s="164"/>
      <c r="BA52" s="154"/>
      <c r="BB52" s="155"/>
      <c r="BC52" s="164"/>
      <c r="BD52" s="154">
        <v>12</v>
      </c>
      <c r="BE52" s="157"/>
      <c r="BF52" s="101">
        <v>108</v>
      </c>
      <c r="BG52" s="63">
        <v>10</v>
      </c>
      <c r="BH52" s="61">
        <v>3</v>
      </c>
      <c r="BI52" s="67">
        <v>108</v>
      </c>
      <c r="BJ52" s="63">
        <v>10</v>
      </c>
      <c r="BK52" s="64">
        <v>3</v>
      </c>
      <c r="BL52" s="68"/>
      <c r="BM52" s="101"/>
      <c r="BN52" s="107"/>
      <c r="BO52" s="101"/>
      <c r="BP52" s="63"/>
      <c r="BQ52" s="96"/>
      <c r="BR52" s="730">
        <f t="shared" si="11"/>
        <v>6</v>
      </c>
      <c r="BS52" s="742"/>
      <c r="BT52" s="743" t="s">
        <v>405</v>
      </c>
      <c r="BU52" s="729"/>
      <c r="BV52" s="41">
        <f t="shared" si="12"/>
        <v>31.68</v>
      </c>
      <c r="BW52" s="87" t="s">
        <v>366</v>
      </c>
    </row>
    <row r="53" spans="1:75" s="321" customFormat="1" ht="26.25" x14ac:dyDescent="0.25">
      <c r="A53" s="929" t="s">
        <v>89</v>
      </c>
      <c r="B53" s="930"/>
      <c r="C53" s="918" t="s">
        <v>146</v>
      </c>
      <c r="D53" s="918"/>
      <c r="E53" s="918"/>
      <c r="F53" s="918"/>
      <c r="G53" s="918"/>
      <c r="H53" s="918"/>
      <c r="I53" s="918"/>
      <c r="J53" s="918"/>
      <c r="K53" s="918"/>
      <c r="L53" s="918"/>
      <c r="M53" s="918"/>
      <c r="N53" s="918"/>
      <c r="O53" s="918"/>
      <c r="P53" s="918"/>
      <c r="Q53" s="525"/>
      <c r="R53" s="311"/>
      <c r="S53" s="311"/>
      <c r="T53" s="311"/>
      <c r="U53" s="337"/>
      <c r="V53" s="338"/>
      <c r="W53" s="326"/>
      <c r="X53" s="346"/>
      <c r="Y53" s="801"/>
      <c r="Z53" s="805"/>
      <c r="AA53" s="835"/>
      <c r="AB53" s="767"/>
      <c r="AC53" s="804"/>
      <c r="AD53" s="805"/>
      <c r="AE53" s="835"/>
      <c r="AF53" s="767"/>
      <c r="AG53" s="714"/>
      <c r="AH53" s="715"/>
      <c r="AI53" s="714"/>
      <c r="AJ53" s="752"/>
      <c r="AK53" s="801"/>
      <c r="AL53" s="769"/>
      <c r="AM53" s="766"/>
      <c r="AN53" s="769"/>
      <c r="AO53" s="766"/>
      <c r="AP53" s="769"/>
      <c r="AQ53" s="766"/>
      <c r="AR53" s="767"/>
      <c r="AS53" s="337"/>
      <c r="AT53" s="339"/>
      <c r="AU53" s="340"/>
      <c r="AV53" s="337"/>
      <c r="AW53" s="339"/>
      <c r="AX53" s="340"/>
      <c r="AY53" s="341"/>
      <c r="AZ53" s="339"/>
      <c r="BA53" s="340"/>
      <c r="BB53" s="337"/>
      <c r="BC53" s="339"/>
      <c r="BD53" s="340"/>
      <c r="BE53" s="341"/>
      <c r="BF53" s="339"/>
      <c r="BG53" s="340"/>
      <c r="BH53" s="337"/>
      <c r="BI53" s="342"/>
      <c r="BJ53" s="340"/>
      <c r="BK53" s="341"/>
      <c r="BL53" s="343"/>
      <c r="BM53" s="339"/>
      <c r="BN53" s="344"/>
      <c r="BO53" s="339"/>
      <c r="BP53" s="340"/>
      <c r="BQ53" s="345"/>
      <c r="BR53" s="714"/>
      <c r="BS53" s="752"/>
      <c r="BT53" s="753"/>
      <c r="BU53" s="754"/>
      <c r="BV53" s="335">
        <f t="shared" si="12"/>
        <v>0</v>
      </c>
    </row>
    <row r="54" spans="1:75" ht="24" customHeight="1" x14ac:dyDescent="0.25">
      <c r="A54" s="926" t="s">
        <v>90</v>
      </c>
      <c r="B54" s="927"/>
      <c r="C54" s="919" t="s">
        <v>317</v>
      </c>
      <c r="D54" s="919"/>
      <c r="E54" s="919"/>
      <c r="F54" s="919"/>
      <c r="G54" s="919"/>
      <c r="H54" s="919"/>
      <c r="I54" s="919"/>
      <c r="J54" s="919"/>
      <c r="K54" s="919"/>
      <c r="L54" s="919"/>
      <c r="M54" s="919"/>
      <c r="N54" s="919"/>
      <c r="O54" s="919"/>
      <c r="P54" s="919"/>
      <c r="Q54" s="528"/>
      <c r="R54" s="117"/>
      <c r="S54" s="117"/>
      <c r="T54" s="117"/>
      <c r="U54" s="45"/>
      <c r="V54" s="43"/>
      <c r="W54" s="43"/>
      <c r="X54" s="44"/>
      <c r="Y54" s="822">
        <v>5</v>
      </c>
      <c r="Z54" s="795"/>
      <c r="AA54" s="841"/>
      <c r="AB54" s="759"/>
      <c r="AC54" s="794">
        <v>216</v>
      </c>
      <c r="AD54" s="795"/>
      <c r="AE54" s="841">
        <v>126</v>
      </c>
      <c r="AF54" s="759"/>
      <c r="AG54" s="794">
        <f t="shared" si="9"/>
        <v>216</v>
      </c>
      <c r="AH54" s="759"/>
      <c r="AI54" s="794">
        <f t="shared" si="10"/>
        <v>28</v>
      </c>
      <c r="AJ54" s="795"/>
      <c r="AK54" s="822">
        <v>12</v>
      </c>
      <c r="AL54" s="823"/>
      <c r="AM54" s="758">
        <v>8</v>
      </c>
      <c r="AN54" s="823"/>
      <c r="AO54" s="758">
        <v>8</v>
      </c>
      <c r="AP54" s="823"/>
      <c r="AQ54" s="758"/>
      <c r="AR54" s="759"/>
      <c r="AS54" s="167"/>
      <c r="AT54" s="168"/>
      <c r="AU54" s="169"/>
      <c r="AV54" s="167"/>
      <c r="AW54" s="168"/>
      <c r="AX54" s="169"/>
      <c r="AY54" s="170"/>
      <c r="AZ54" s="168"/>
      <c r="BA54" s="169"/>
      <c r="BB54" s="167"/>
      <c r="BC54" s="168"/>
      <c r="BD54" s="169">
        <v>14</v>
      </c>
      <c r="BE54" s="170"/>
      <c r="BF54" s="47">
        <v>216</v>
      </c>
      <c r="BG54" s="46">
        <v>14</v>
      </c>
      <c r="BH54" s="45">
        <v>6</v>
      </c>
      <c r="BI54" s="49"/>
      <c r="BJ54" s="46"/>
      <c r="BK54" s="48"/>
      <c r="BL54" s="80"/>
      <c r="BM54" s="47"/>
      <c r="BN54" s="108"/>
      <c r="BO54" s="47"/>
      <c r="BP54" s="46"/>
      <c r="BQ54" s="81"/>
      <c r="BR54" s="794">
        <f t="shared" si="11"/>
        <v>6</v>
      </c>
      <c r="BS54" s="795"/>
      <c r="BT54" s="779" t="s">
        <v>406</v>
      </c>
      <c r="BU54" s="713"/>
      <c r="BV54" s="41">
        <f t="shared" si="12"/>
        <v>27.72</v>
      </c>
    </row>
    <row r="55" spans="1:75" s="31" customFormat="1" ht="100.5" customHeight="1" x14ac:dyDescent="0.25">
      <c r="A55" s="899" t="s">
        <v>91</v>
      </c>
      <c r="B55" s="900"/>
      <c r="C55" s="875" t="s">
        <v>377</v>
      </c>
      <c r="D55" s="875"/>
      <c r="E55" s="875"/>
      <c r="F55" s="875"/>
      <c r="G55" s="875"/>
      <c r="H55" s="875"/>
      <c r="I55" s="875"/>
      <c r="J55" s="875"/>
      <c r="K55" s="875"/>
      <c r="L55" s="875"/>
      <c r="M55" s="875"/>
      <c r="N55" s="875"/>
      <c r="O55" s="875"/>
      <c r="P55" s="875"/>
      <c r="Q55" s="526"/>
      <c r="R55" s="115"/>
      <c r="S55" s="115"/>
      <c r="T55" s="115"/>
      <c r="U55" s="69">
        <v>90</v>
      </c>
      <c r="V55" s="93">
        <v>1</v>
      </c>
      <c r="W55" s="93">
        <f t="shared" si="13"/>
        <v>162</v>
      </c>
      <c r="X55" s="103">
        <v>4</v>
      </c>
      <c r="Y55" s="4">
        <v>4</v>
      </c>
      <c r="Z55" s="104">
        <v>5</v>
      </c>
      <c r="AA55" s="839"/>
      <c r="AB55" s="757"/>
      <c r="AC55" s="812">
        <v>324</v>
      </c>
      <c r="AD55" s="813"/>
      <c r="AE55" s="839">
        <v>180</v>
      </c>
      <c r="AF55" s="757"/>
      <c r="AG55" s="730">
        <f t="shared" si="9"/>
        <v>162</v>
      </c>
      <c r="AH55" s="727"/>
      <c r="AI55" s="730">
        <f t="shared" si="10"/>
        <v>20</v>
      </c>
      <c r="AJ55" s="742"/>
      <c r="AK55" s="756">
        <v>10</v>
      </c>
      <c r="AL55" s="765"/>
      <c r="AM55" s="764">
        <v>6</v>
      </c>
      <c r="AN55" s="765"/>
      <c r="AO55" s="764">
        <v>4</v>
      </c>
      <c r="AP55" s="765"/>
      <c r="AQ55" s="764"/>
      <c r="AR55" s="757"/>
      <c r="AS55" s="162"/>
      <c r="AT55" s="159"/>
      <c r="AU55" s="161"/>
      <c r="AV55" s="162"/>
      <c r="AW55" s="159"/>
      <c r="AX55" s="161"/>
      <c r="AY55" s="163"/>
      <c r="AZ55" s="159"/>
      <c r="BA55" s="161">
        <v>2</v>
      </c>
      <c r="BB55" s="162"/>
      <c r="BC55" s="159">
        <v>72</v>
      </c>
      <c r="BD55" s="161">
        <v>12</v>
      </c>
      <c r="BE55" s="163">
        <v>2</v>
      </c>
      <c r="BF55" s="65">
        <v>90</v>
      </c>
      <c r="BG55" s="66">
        <v>6</v>
      </c>
      <c r="BH55" s="76">
        <v>3</v>
      </c>
      <c r="BI55" s="77"/>
      <c r="BJ55" s="66"/>
      <c r="BK55" s="78"/>
      <c r="BL55" s="79"/>
      <c r="BM55" s="65"/>
      <c r="BN55" s="110"/>
      <c r="BO55" s="65"/>
      <c r="BP55" s="66"/>
      <c r="BQ55" s="102"/>
      <c r="BR55" s="730">
        <f t="shared" si="11"/>
        <v>9</v>
      </c>
      <c r="BS55" s="742"/>
      <c r="BT55" s="743" t="s">
        <v>407</v>
      </c>
      <c r="BU55" s="729"/>
      <c r="BV55" s="41">
        <f t="shared" si="12"/>
        <v>19.8</v>
      </c>
    </row>
    <row r="56" spans="1:75" s="322" customFormat="1" ht="49.5" customHeight="1" x14ac:dyDescent="0.25">
      <c r="A56" s="895" t="s">
        <v>92</v>
      </c>
      <c r="B56" s="904"/>
      <c r="C56" s="881" t="s">
        <v>164</v>
      </c>
      <c r="D56" s="881"/>
      <c r="E56" s="881"/>
      <c r="F56" s="881"/>
      <c r="G56" s="881"/>
      <c r="H56" s="881"/>
      <c r="I56" s="881"/>
      <c r="J56" s="881"/>
      <c r="K56" s="881"/>
      <c r="L56" s="881"/>
      <c r="M56" s="881"/>
      <c r="N56" s="881"/>
      <c r="O56" s="881"/>
      <c r="P56" s="881"/>
      <c r="Q56" s="529"/>
      <c r="R56" s="347"/>
      <c r="S56" s="347"/>
      <c r="T56" s="347"/>
      <c r="U56" s="348"/>
      <c r="V56" s="326"/>
      <c r="W56" s="326"/>
      <c r="X56" s="349"/>
      <c r="Y56" s="803"/>
      <c r="Z56" s="752"/>
      <c r="AA56" s="837"/>
      <c r="AB56" s="715"/>
      <c r="AC56" s="714">
        <v>40</v>
      </c>
      <c r="AD56" s="752"/>
      <c r="AE56" s="837"/>
      <c r="AF56" s="715"/>
      <c r="AG56" s="714">
        <f t="shared" si="9"/>
        <v>40</v>
      </c>
      <c r="AH56" s="715"/>
      <c r="AI56" s="714"/>
      <c r="AJ56" s="752"/>
      <c r="AK56" s="803"/>
      <c r="AL56" s="785"/>
      <c r="AM56" s="784"/>
      <c r="AN56" s="785"/>
      <c r="AO56" s="784"/>
      <c r="AP56" s="785"/>
      <c r="AQ56" s="784"/>
      <c r="AR56" s="715"/>
      <c r="AS56" s="348"/>
      <c r="AT56" s="350"/>
      <c r="AU56" s="351"/>
      <c r="AV56" s="348"/>
      <c r="AW56" s="350"/>
      <c r="AX56" s="351"/>
      <c r="AY56" s="352"/>
      <c r="AZ56" s="350"/>
      <c r="BA56" s="351"/>
      <c r="BB56" s="348"/>
      <c r="BC56" s="350"/>
      <c r="BD56" s="351"/>
      <c r="BE56" s="352"/>
      <c r="BF56" s="350"/>
      <c r="BG56" s="351"/>
      <c r="BH56" s="348"/>
      <c r="BI56" s="353">
        <v>40</v>
      </c>
      <c r="BJ56" s="351"/>
      <c r="BK56" s="352">
        <v>1</v>
      </c>
      <c r="BL56" s="354"/>
      <c r="BM56" s="350"/>
      <c r="BN56" s="355"/>
      <c r="BO56" s="350"/>
      <c r="BP56" s="351"/>
      <c r="BQ56" s="356"/>
      <c r="BR56" s="714">
        <f t="shared" si="11"/>
        <v>1</v>
      </c>
      <c r="BS56" s="752"/>
      <c r="BT56" s="755"/>
      <c r="BU56" s="723"/>
      <c r="BV56" s="335">
        <f t="shared" si="12"/>
        <v>0</v>
      </c>
    </row>
    <row r="57" spans="1:75" s="321" customFormat="1" ht="26.25" customHeight="1" x14ac:dyDescent="0.25">
      <c r="A57" s="897" t="s">
        <v>93</v>
      </c>
      <c r="B57" s="898"/>
      <c r="C57" s="882" t="s">
        <v>147</v>
      </c>
      <c r="D57" s="882"/>
      <c r="E57" s="882"/>
      <c r="F57" s="882"/>
      <c r="G57" s="882"/>
      <c r="H57" s="882"/>
      <c r="I57" s="882"/>
      <c r="J57" s="882"/>
      <c r="K57" s="882"/>
      <c r="L57" s="882"/>
      <c r="M57" s="882"/>
      <c r="N57" s="882"/>
      <c r="O57" s="882"/>
      <c r="P57" s="882"/>
      <c r="Q57" s="525"/>
      <c r="R57" s="311"/>
      <c r="S57" s="311"/>
      <c r="T57" s="311"/>
      <c r="U57" s="337"/>
      <c r="V57" s="338"/>
      <c r="W57" s="326"/>
      <c r="X57" s="346"/>
      <c r="Y57" s="801"/>
      <c r="Z57" s="805"/>
      <c r="AA57" s="835"/>
      <c r="AB57" s="767"/>
      <c r="AC57" s="804"/>
      <c r="AD57" s="805"/>
      <c r="AE57" s="835"/>
      <c r="AF57" s="767"/>
      <c r="AG57" s="714"/>
      <c r="AH57" s="715"/>
      <c r="AI57" s="714"/>
      <c r="AJ57" s="752"/>
      <c r="AK57" s="801"/>
      <c r="AL57" s="769"/>
      <c r="AM57" s="766"/>
      <c r="AN57" s="769"/>
      <c r="AO57" s="766"/>
      <c r="AP57" s="769"/>
      <c r="AQ57" s="766"/>
      <c r="AR57" s="767"/>
      <c r="AS57" s="337"/>
      <c r="AT57" s="339"/>
      <c r="AU57" s="340"/>
      <c r="AV57" s="337"/>
      <c r="AW57" s="339"/>
      <c r="AX57" s="340"/>
      <c r="AY57" s="341"/>
      <c r="AZ57" s="339"/>
      <c r="BA57" s="340"/>
      <c r="BB57" s="337"/>
      <c r="BC57" s="339"/>
      <c r="BD57" s="340"/>
      <c r="BE57" s="341"/>
      <c r="BF57" s="339"/>
      <c r="BG57" s="340"/>
      <c r="BH57" s="337"/>
      <c r="BI57" s="342"/>
      <c r="BJ57" s="340"/>
      <c r="BK57" s="341"/>
      <c r="BL57" s="343"/>
      <c r="BM57" s="339"/>
      <c r="BN57" s="344"/>
      <c r="BO57" s="339"/>
      <c r="BP57" s="340"/>
      <c r="BQ57" s="358"/>
      <c r="BR57" s="714"/>
      <c r="BS57" s="752"/>
      <c r="BT57" s="753"/>
      <c r="BU57" s="754"/>
      <c r="BV57" s="335">
        <f t="shared" si="12"/>
        <v>0</v>
      </c>
    </row>
    <row r="58" spans="1:75" s="31" customFormat="1" ht="26.25" customHeight="1" x14ac:dyDescent="0.25">
      <c r="A58" s="901" t="s">
        <v>94</v>
      </c>
      <c r="B58" s="928"/>
      <c r="C58" s="871" t="s">
        <v>350</v>
      </c>
      <c r="D58" s="871"/>
      <c r="E58" s="871"/>
      <c r="F58" s="871"/>
      <c r="G58" s="871"/>
      <c r="H58" s="871"/>
      <c r="I58" s="871"/>
      <c r="J58" s="871"/>
      <c r="K58" s="871"/>
      <c r="L58" s="871"/>
      <c r="M58" s="871"/>
      <c r="N58" s="871"/>
      <c r="O58" s="871"/>
      <c r="P58" s="871"/>
      <c r="Q58" s="526"/>
      <c r="R58" s="122"/>
      <c r="S58" s="122"/>
      <c r="T58" s="122"/>
      <c r="U58" s="93"/>
      <c r="V58" s="93"/>
      <c r="W58" s="93"/>
      <c r="X58" s="62"/>
      <c r="Y58" s="726"/>
      <c r="Z58" s="742"/>
      <c r="AA58" s="836">
        <v>5</v>
      </c>
      <c r="AB58" s="727"/>
      <c r="AC58" s="730">
        <v>108</v>
      </c>
      <c r="AD58" s="742"/>
      <c r="AE58" s="836">
        <v>72</v>
      </c>
      <c r="AF58" s="727"/>
      <c r="AG58" s="730">
        <f t="shared" si="9"/>
        <v>108</v>
      </c>
      <c r="AH58" s="727"/>
      <c r="AI58" s="730">
        <f t="shared" si="10"/>
        <v>16</v>
      </c>
      <c r="AJ58" s="742"/>
      <c r="AK58" s="726">
        <v>8</v>
      </c>
      <c r="AL58" s="778"/>
      <c r="AM58" s="768">
        <v>4</v>
      </c>
      <c r="AN58" s="778"/>
      <c r="AO58" s="768">
        <v>4</v>
      </c>
      <c r="AP58" s="778"/>
      <c r="AQ58" s="768"/>
      <c r="AR58" s="727"/>
      <c r="AS58" s="155"/>
      <c r="AT58" s="164"/>
      <c r="AU58" s="154"/>
      <c r="AV58" s="155"/>
      <c r="AW58" s="164"/>
      <c r="AX58" s="154"/>
      <c r="AY58" s="157"/>
      <c r="AZ58" s="164"/>
      <c r="BA58" s="154"/>
      <c r="BB58" s="155"/>
      <c r="BC58" s="164"/>
      <c r="BD58" s="154">
        <v>4</v>
      </c>
      <c r="BE58" s="157"/>
      <c r="BF58" s="101">
        <v>108</v>
      </c>
      <c r="BG58" s="63">
        <v>12</v>
      </c>
      <c r="BH58" s="61">
        <v>3</v>
      </c>
      <c r="BI58" s="67"/>
      <c r="BJ58" s="63"/>
      <c r="BK58" s="64"/>
      <c r="BL58" s="68"/>
      <c r="BM58" s="101"/>
      <c r="BN58" s="107"/>
      <c r="BO58" s="101"/>
      <c r="BP58" s="63"/>
      <c r="BQ58" s="96"/>
      <c r="BR58" s="730">
        <f t="shared" si="11"/>
        <v>3</v>
      </c>
      <c r="BS58" s="727"/>
      <c r="BT58" s="743" t="s">
        <v>408</v>
      </c>
      <c r="BU58" s="729"/>
      <c r="BV58" s="41">
        <f t="shared" si="12"/>
        <v>15.84</v>
      </c>
    </row>
    <row r="59" spans="1:75" s="322" customFormat="1" ht="27" customHeight="1" x14ac:dyDescent="0.25">
      <c r="A59" s="905" t="s">
        <v>95</v>
      </c>
      <c r="B59" s="906"/>
      <c r="C59" s="880" t="s">
        <v>378</v>
      </c>
      <c r="D59" s="880"/>
      <c r="E59" s="880"/>
      <c r="F59" s="880"/>
      <c r="G59" s="880"/>
      <c r="H59" s="880"/>
      <c r="I59" s="880"/>
      <c r="J59" s="880"/>
      <c r="K59" s="880"/>
      <c r="L59" s="880"/>
      <c r="M59" s="880"/>
      <c r="N59" s="880"/>
      <c r="O59" s="880"/>
      <c r="P59" s="880"/>
      <c r="Q59" s="529"/>
      <c r="R59" s="360"/>
      <c r="S59" s="360"/>
      <c r="T59" s="360"/>
      <c r="U59" s="361">
        <v>18</v>
      </c>
      <c r="V59" s="362">
        <v>1</v>
      </c>
      <c r="W59" s="326">
        <f t="shared" si="13"/>
        <v>36</v>
      </c>
      <c r="X59" s="363">
        <v>1</v>
      </c>
      <c r="Y59" s="716"/>
      <c r="Z59" s="847"/>
      <c r="AA59" s="838">
        <v>8</v>
      </c>
      <c r="AB59" s="717"/>
      <c r="AC59" s="819">
        <v>108</v>
      </c>
      <c r="AD59" s="847"/>
      <c r="AE59" s="838">
        <v>54</v>
      </c>
      <c r="AF59" s="717"/>
      <c r="AG59" s="714">
        <f t="shared" si="9"/>
        <v>72</v>
      </c>
      <c r="AH59" s="715"/>
      <c r="AI59" s="714">
        <f t="shared" si="10"/>
        <v>10</v>
      </c>
      <c r="AJ59" s="752"/>
      <c r="AK59" s="716">
        <v>6</v>
      </c>
      <c r="AL59" s="761"/>
      <c r="AM59" s="760">
        <v>4</v>
      </c>
      <c r="AN59" s="761"/>
      <c r="AO59" s="760"/>
      <c r="AP59" s="761"/>
      <c r="AQ59" s="760"/>
      <c r="AR59" s="717"/>
      <c r="AS59" s="361"/>
      <c r="AT59" s="364"/>
      <c r="AU59" s="365"/>
      <c r="AV59" s="361"/>
      <c r="AW59" s="364"/>
      <c r="AX59" s="365"/>
      <c r="AY59" s="366"/>
      <c r="AZ59" s="364"/>
      <c r="BA59" s="365"/>
      <c r="BB59" s="361"/>
      <c r="BC59" s="364"/>
      <c r="BD59" s="365"/>
      <c r="BE59" s="366"/>
      <c r="BF59" s="364"/>
      <c r="BG59" s="365"/>
      <c r="BH59" s="361"/>
      <c r="BI59" s="367"/>
      <c r="BJ59" s="365"/>
      <c r="BK59" s="366"/>
      <c r="BL59" s="368"/>
      <c r="BM59" s="364">
        <v>2</v>
      </c>
      <c r="BN59" s="355"/>
      <c r="BO59" s="364">
        <v>72</v>
      </c>
      <c r="BP59" s="365">
        <v>8</v>
      </c>
      <c r="BQ59" s="369">
        <v>2</v>
      </c>
      <c r="BR59" s="714">
        <f t="shared" si="11"/>
        <v>3</v>
      </c>
      <c r="BS59" s="715"/>
      <c r="BT59" s="755"/>
      <c r="BU59" s="723"/>
      <c r="BV59" s="335">
        <f t="shared" si="12"/>
        <v>7.92</v>
      </c>
    </row>
    <row r="60" spans="1:75" s="321" customFormat="1" ht="30" customHeight="1" x14ac:dyDescent="0.25">
      <c r="A60" s="937" t="s">
        <v>96</v>
      </c>
      <c r="B60" s="938"/>
      <c r="C60" s="872" t="s">
        <v>148</v>
      </c>
      <c r="D60" s="872"/>
      <c r="E60" s="872"/>
      <c r="F60" s="872"/>
      <c r="G60" s="872"/>
      <c r="H60" s="872"/>
      <c r="I60" s="872"/>
      <c r="J60" s="872"/>
      <c r="K60" s="872"/>
      <c r="L60" s="872"/>
      <c r="M60" s="872"/>
      <c r="N60" s="872"/>
      <c r="O60" s="872"/>
      <c r="P60" s="872"/>
      <c r="Q60" s="525"/>
      <c r="R60" s="336"/>
      <c r="S60" s="336"/>
      <c r="T60" s="336"/>
      <c r="U60" s="324"/>
      <c r="V60" s="325"/>
      <c r="W60" s="326"/>
      <c r="X60" s="327"/>
      <c r="Y60" s="821"/>
      <c r="Z60" s="848"/>
      <c r="AA60" s="840"/>
      <c r="AB60" s="736"/>
      <c r="AC60" s="735"/>
      <c r="AD60" s="848"/>
      <c r="AE60" s="840"/>
      <c r="AF60" s="736"/>
      <c r="AG60" s="714"/>
      <c r="AH60" s="715"/>
      <c r="AI60" s="714"/>
      <c r="AJ60" s="752"/>
      <c r="AK60" s="821"/>
      <c r="AL60" s="763"/>
      <c r="AM60" s="762"/>
      <c r="AN60" s="763"/>
      <c r="AO60" s="762"/>
      <c r="AP60" s="763"/>
      <c r="AQ60" s="762"/>
      <c r="AR60" s="736"/>
      <c r="AS60" s="324"/>
      <c r="AT60" s="328"/>
      <c r="AU60" s="329"/>
      <c r="AV60" s="324"/>
      <c r="AW60" s="328"/>
      <c r="AX60" s="329"/>
      <c r="AY60" s="330"/>
      <c r="AZ60" s="328"/>
      <c r="BA60" s="329"/>
      <c r="BB60" s="324"/>
      <c r="BC60" s="328"/>
      <c r="BD60" s="329"/>
      <c r="BE60" s="330"/>
      <c r="BF60" s="328"/>
      <c r="BG60" s="329"/>
      <c r="BH60" s="324"/>
      <c r="BI60" s="331"/>
      <c r="BJ60" s="329"/>
      <c r="BK60" s="330"/>
      <c r="BL60" s="332"/>
      <c r="BM60" s="328"/>
      <c r="BN60" s="333"/>
      <c r="BO60" s="328"/>
      <c r="BP60" s="329"/>
      <c r="BQ60" s="334"/>
      <c r="BR60" s="714"/>
      <c r="BS60" s="715"/>
      <c r="BT60" s="753"/>
      <c r="BU60" s="754"/>
      <c r="BV60" s="335">
        <f t="shared" si="12"/>
        <v>0</v>
      </c>
    </row>
    <row r="61" spans="1:75" s="31" customFormat="1" ht="52.5" customHeight="1" x14ac:dyDescent="0.25">
      <c r="A61" s="901" t="s">
        <v>97</v>
      </c>
      <c r="B61" s="928"/>
      <c r="C61" s="875" t="s">
        <v>379</v>
      </c>
      <c r="D61" s="875"/>
      <c r="E61" s="875"/>
      <c r="F61" s="875"/>
      <c r="G61" s="875"/>
      <c r="H61" s="875"/>
      <c r="I61" s="875"/>
      <c r="J61" s="875"/>
      <c r="K61" s="875"/>
      <c r="L61" s="875"/>
      <c r="M61" s="875"/>
      <c r="N61" s="875"/>
      <c r="O61" s="875"/>
      <c r="P61" s="875"/>
      <c r="Q61" s="526"/>
      <c r="R61" s="115"/>
      <c r="S61" s="115"/>
      <c r="T61" s="115"/>
      <c r="U61" s="69">
        <v>42</v>
      </c>
      <c r="V61" s="93"/>
      <c r="W61" s="93">
        <v>68</v>
      </c>
      <c r="X61" s="62">
        <v>2</v>
      </c>
      <c r="Y61" s="756">
        <v>3</v>
      </c>
      <c r="Z61" s="813"/>
      <c r="AA61" s="839"/>
      <c r="AB61" s="757"/>
      <c r="AC61" s="812">
        <v>144</v>
      </c>
      <c r="AD61" s="813"/>
      <c r="AE61" s="839">
        <v>90</v>
      </c>
      <c r="AF61" s="757"/>
      <c r="AG61" s="730">
        <f t="shared" si="9"/>
        <v>76</v>
      </c>
      <c r="AH61" s="727"/>
      <c r="AI61" s="730">
        <f>AS61+AU61+AX61+BA61+BD61+BG61+BJ61+BM61+BP61</f>
        <v>10</v>
      </c>
      <c r="AJ61" s="742"/>
      <c r="AK61" s="756">
        <v>6</v>
      </c>
      <c r="AL61" s="765"/>
      <c r="AM61" s="764">
        <v>4</v>
      </c>
      <c r="AN61" s="765"/>
      <c r="AO61" s="764"/>
      <c r="AP61" s="765"/>
      <c r="AQ61" s="764"/>
      <c r="AR61" s="757"/>
      <c r="AS61" s="162"/>
      <c r="AT61" s="159"/>
      <c r="AU61" s="161"/>
      <c r="AV61" s="162"/>
      <c r="AW61" s="159"/>
      <c r="AX61" s="161">
        <v>2</v>
      </c>
      <c r="AY61" s="163"/>
      <c r="AZ61" s="159">
        <v>76</v>
      </c>
      <c r="BA61" s="161">
        <v>8</v>
      </c>
      <c r="BB61" s="162">
        <v>2</v>
      </c>
      <c r="BC61" s="159"/>
      <c r="BD61" s="161"/>
      <c r="BE61" s="163"/>
      <c r="BF61" s="65"/>
      <c r="BG61" s="66"/>
      <c r="BH61" s="76"/>
      <c r="BI61" s="77"/>
      <c r="BJ61" s="66"/>
      <c r="BK61" s="78"/>
      <c r="BL61" s="79"/>
      <c r="BM61" s="65"/>
      <c r="BN61" s="110"/>
      <c r="BO61" s="65"/>
      <c r="BP61" s="66"/>
      <c r="BQ61" s="102"/>
      <c r="BR61" s="730">
        <f t="shared" si="11"/>
        <v>4</v>
      </c>
      <c r="BS61" s="727"/>
      <c r="BT61" s="743" t="s">
        <v>409</v>
      </c>
      <c r="BU61" s="729"/>
      <c r="BV61" s="41">
        <f t="shared" si="12"/>
        <v>10.56</v>
      </c>
    </row>
    <row r="62" spans="1:75" s="322" customFormat="1" ht="80.25" customHeight="1" thickBot="1" x14ac:dyDescent="0.3">
      <c r="A62" s="933" t="s">
        <v>98</v>
      </c>
      <c r="B62" s="934"/>
      <c r="C62" s="876" t="s">
        <v>380</v>
      </c>
      <c r="D62" s="877"/>
      <c r="E62" s="877"/>
      <c r="F62" s="877"/>
      <c r="G62" s="877"/>
      <c r="H62" s="877"/>
      <c r="I62" s="877"/>
      <c r="J62" s="877"/>
      <c r="K62" s="877"/>
      <c r="L62" s="877"/>
      <c r="M62" s="877"/>
      <c r="N62" s="877"/>
      <c r="O62" s="877"/>
      <c r="P62" s="877"/>
      <c r="Q62" s="529"/>
      <c r="R62" s="371"/>
      <c r="S62" s="371"/>
      <c r="T62" s="371"/>
      <c r="U62" s="372">
        <v>24</v>
      </c>
      <c r="V62" s="326">
        <v>1</v>
      </c>
      <c r="W62" s="326">
        <f>U62*AC62/AE62</f>
        <v>36</v>
      </c>
      <c r="X62" s="363">
        <v>1</v>
      </c>
      <c r="Y62" s="854">
        <v>7</v>
      </c>
      <c r="Z62" s="855"/>
      <c r="AA62" s="849"/>
      <c r="AB62" s="745"/>
      <c r="AC62" s="744">
        <v>108</v>
      </c>
      <c r="AD62" s="855"/>
      <c r="AE62" s="849">
        <v>72</v>
      </c>
      <c r="AF62" s="745"/>
      <c r="AG62" s="714">
        <f t="shared" si="9"/>
        <v>72</v>
      </c>
      <c r="AH62" s="715"/>
      <c r="AI62" s="714">
        <f>AS62+AU62+AX62+BA62+BD62+BG62+BJ62+BM62+BP62</f>
        <v>10</v>
      </c>
      <c r="AJ62" s="752"/>
      <c r="AK62" s="854">
        <v>4</v>
      </c>
      <c r="AL62" s="830"/>
      <c r="AM62" s="829">
        <v>4</v>
      </c>
      <c r="AN62" s="830"/>
      <c r="AO62" s="829">
        <v>2</v>
      </c>
      <c r="AP62" s="830"/>
      <c r="AQ62" s="829"/>
      <c r="AR62" s="745"/>
      <c r="AS62" s="373"/>
      <c r="AT62" s="374"/>
      <c r="AU62" s="375"/>
      <c r="AV62" s="373"/>
      <c r="AW62" s="374"/>
      <c r="AX62" s="375"/>
      <c r="AY62" s="376"/>
      <c r="AZ62" s="374"/>
      <c r="BA62" s="375"/>
      <c r="BB62" s="373"/>
      <c r="BC62" s="374"/>
      <c r="BD62" s="375"/>
      <c r="BE62" s="376"/>
      <c r="BF62" s="374"/>
      <c r="BG62" s="375"/>
      <c r="BH62" s="373"/>
      <c r="BI62" s="377"/>
      <c r="BJ62" s="375">
        <v>4</v>
      </c>
      <c r="BK62" s="376"/>
      <c r="BL62" s="378">
        <v>72</v>
      </c>
      <c r="BM62" s="374">
        <v>6</v>
      </c>
      <c r="BN62" s="379">
        <v>2</v>
      </c>
      <c r="BO62" s="374"/>
      <c r="BP62" s="375"/>
      <c r="BQ62" s="380"/>
      <c r="BR62" s="744">
        <f t="shared" si="11"/>
        <v>3</v>
      </c>
      <c r="BS62" s="745"/>
      <c r="BT62" s="746"/>
      <c r="BU62" s="747"/>
      <c r="BV62" s="335">
        <f t="shared" si="12"/>
        <v>10.56</v>
      </c>
    </row>
    <row r="63" spans="1:75" s="309" customFormat="1" ht="29.25" customHeight="1" thickTop="1" thickBot="1" x14ac:dyDescent="0.3">
      <c r="A63" s="935" t="s">
        <v>99</v>
      </c>
      <c r="B63" s="936"/>
      <c r="C63" s="878" t="s">
        <v>346</v>
      </c>
      <c r="D63" s="878"/>
      <c r="E63" s="878"/>
      <c r="F63" s="878"/>
      <c r="G63" s="878"/>
      <c r="H63" s="878"/>
      <c r="I63" s="878"/>
      <c r="J63" s="878"/>
      <c r="K63" s="878"/>
      <c r="L63" s="878"/>
      <c r="M63" s="878"/>
      <c r="N63" s="878"/>
      <c r="O63" s="878"/>
      <c r="P63" s="878"/>
      <c r="Q63" s="524"/>
      <c r="R63" s="381"/>
      <c r="S63" s="381"/>
      <c r="T63" s="381"/>
      <c r="U63" s="382">
        <f>SUM(U64:U104)</f>
        <v>186</v>
      </c>
      <c r="V63" s="382"/>
      <c r="W63" s="382">
        <f>SUM(W64:W104)</f>
        <v>288</v>
      </c>
      <c r="X63" s="307">
        <f>SUM(X64:X104)</f>
        <v>8</v>
      </c>
      <c r="Y63" s="789"/>
      <c r="Z63" s="845"/>
      <c r="AA63" s="850"/>
      <c r="AB63" s="790"/>
      <c r="AC63" s="789">
        <f>SUM(AC64:AD104)</f>
        <v>3646</v>
      </c>
      <c r="AD63" s="831"/>
      <c r="AE63" s="850">
        <f>SUM(AE64:AF104)</f>
        <v>2088</v>
      </c>
      <c r="AF63" s="790"/>
      <c r="AG63" s="789">
        <f>SUM(AG64:AH104)</f>
        <v>3358</v>
      </c>
      <c r="AH63" s="845"/>
      <c r="AI63" s="789">
        <f>SUM(AI64:AJ104)</f>
        <v>430</v>
      </c>
      <c r="AJ63" s="845"/>
      <c r="AK63" s="831">
        <f>SUM(AK64:AL104)</f>
        <v>200</v>
      </c>
      <c r="AL63" s="831"/>
      <c r="AM63" s="832">
        <f>SUM(AM64:AN104)</f>
        <v>150</v>
      </c>
      <c r="AN63" s="831"/>
      <c r="AO63" s="832">
        <f>SUM(AO64:AP104)</f>
        <v>74</v>
      </c>
      <c r="AP63" s="833"/>
      <c r="AQ63" s="831">
        <f>SUM(AQ64:AR104)</f>
        <v>6</v>
      </c>
      <c r="AR63" s="831"/>
      <c r="AS63" s="383">
        <f t="shared" ref="AS63:BQ63" si="14">SUM(AS64:AS104)</f>
        <v>0</v>
      </c>
      <c r="AT63" s="303">
        <f t="shared" si="14"/>
        <v>0</v>
      </c>
      <c r="AU63" s="307">
        <f t="shared" si="14"/>
        <v>0</v>
      </c>
      <c r="AV63" s="384">
        <f t="shared" si="14"/>
        <v>0</v>
      </c>
      <c r="AW63" s="307">
        <f t="shared" si="14"/>
        <v>0</v>
      </c>
      <c r="AX63" s="304">
        <f t="shared" si="14"/>
        <v>8</v>
      </c>
      <c r="AY63" s="304">
        <f t="shared" si="14"/>
        <v>0</v>
      </c>
      <c r="AZ63" s="306">
        <f t="shared" si="14"/>
        <v>144</v>
      </c>
      <c r="BA63" s="307">
        <f t="shared" si="14"/>
        <v>40</v>
      </c>
      <c r="BB63" s="384">
        <f t="shared" si="14"/>
        <v>4</v>
      </c>
      <c r="BC63" s="307">
        <f t="shared" si="14"/>
        <v>472</v>
      </c>
      <c r="BD63" s="304">
        <f t="shared" si="14"/>
        <v>58</v>
      </c>
      <c r="BE63" s="304">
        <f t="shared" si="14"/>
        <v>13</v>
      </c>
      <c r="BF63" s="306">
        <f t="shared" si="14"/>
        <v>432</v>
      </c>
      <c r="BG63" s="304">
        <f t="shared" si="14"/>
        <v>64</v>
      </c>
      <c r="BH63" s="384">
        <f t="shared" si="14"/>
        <v>12</v>
      </c>
      <c r="BI63" s="307">
        <f t="shared" si="14"/>
        <v>708</v>
      </c>
      <c r="BJ63" s="308">
        <f t="shared" si="14"/>
        <v>100</v>
      </c>
      <c r="BK63" s="307">
        <f t="shared" si="14"/>
        <v>20</v>
      </c>
      <c r="BL63" s="306">
        <f t="shared" si="14"/>
        <v>792</v>
      </c>
      <c r="BM63" s="304">
        <f t="shared" si="14"/>
        <v>98</v>
      </c>
      <c r="BN63" s="384">
        <f t="shared" si="14"/>
        <v>22</v>
      </c>
      <c r="BO63" s="307">
        <f t="shared" si="14"/>
        <v>810</v>
      </c>
      <c r="BP63" s="304">
        <f t="shared" si="14"/>
        <v>62</v>
      </c>
      <c r="BQ63" s="305">
        <f t="shared" si="14"/>
        <v>23</v>
      </c>
      <c r="BR63" s="789">
        <f>SUM(BR64:BS104)</f>
        <v>102</v>
      </c>
      <c r="BS63" s="790"/>
      <c r="BT63" s="791"/>
      <c r="BU63" s="792"/>
      <c r="BV63" s="335">
        <f t="shared" si="12"/>
        <v>418.44</v>
      </c>
    </row>
    <row r="64" spans="1:75" s="321" customFormat="1" ht="30" customHeight="1" thickTop="1" x14ac:dyDescent="0.25">
      <c r="A64" s="937" t="s">
        <v>100</v>
      </c>
      <c r="B64" s="938"/>
      <c r="C64" s="879" t="s">
        <v>149</v>
      </c>
      <c r="D64" s="879"/>
      <c r="E64" s="879"/>
      <c r="F64" s="879"/>
      <c r="G64" s="879"/>
      <c r="H64" s="879"/>
      <c r="I64" s="879"/>
      <c r="J64" s="879"/>
      <c r="K64" s="879"/>
      <c r="L64" s="879"/>
      <c r="M64" s="879"/>
      <c r="N64" s="879"/>
      <c r="O64" s="879"/>
      <c r="P64" s="879"/>
      <c r="Q64" s="525"/>
      <c r="R64" s="357"/>
      <c r="S64" s="357"/>
      <c r="T64" s="357"/>
      <c r="U64" s="317"/>
      <c r="V64" s="313"/>
      <c r="W64" s="313"/>
      <c r="X64" s="385"/>
      <c r="Y64" s="773"/>
      <c r="Z64" s="856"/>
      <c r="AA64" s="857"/>
      <c r="AB64" s="774"/>
      <c r="AC64" s="851"/>
      <c r="AD64" s="856"/>
      <c r="AE64" s="857"/>
      <c r="AF64" s="774"/>
      <c r="AG64" s="851"/>
      <c r="AH64" s="774"/>
      <c r="AI64" s="851"/>
      <c r="AJ64" s="856"/>
      <c r="AK64" s="773"/>
      <c r="AL64" s="827"/>
      <c r="AM64" s="826"/>
      <c r="AN64" s="827"/>
      <c r="AO64" s="773"/>
      <c r="AP64" s="773"/>
      <c r="AQ64" s="826"/>
      <c r="AR64" s="774"/>
      <c r="AS64" s="317"/>
      <c r="AT64" s="386"/>
      <c r="AU64" s="316"/>
      <c r="AV64" s="317"/>
      <c r="AW64" s="386"/>
      <c r="AX64" s="316"/>
      <c r="AY64" s="314"/>
      <c r="AZ64" s="386"/>
      <c r="BA64" s="316"/>
      <c r="BB64" s="317"/>
      <c r="BC64" s="386"/>
      <c r="BD64" s="316"/>
      <c r="BE64" s="314"/>
      <c r="BF64" s="386"/>
      <c r="BG64" s="316"/>
      <c r="BH64" s="317"/>
      <c r="BI64" s="315"/>
      <c r="BJ64" s="316"/>
      <c r="BK64" s="314"/>
      <c r="BL64" s="320"/>
      <c r="BM64" s="316"/>
      <c r="BN64" s="317"/>
      <c r="BO64" s="386"/>
      <c r="BP64" s="316"/>
      <c r="BQ64" s="358"/>
      <c r="BR64" s="773"/>
      <c r="BS64" s="774"/>
      <c r="BT64" s="775"/>
      <c r="BU64" s="776"/>
      <c r="BV64" s="335">
        <f t="shared" si="12"/>
        <v>0</v>
      </c>
    </row>
    <row r="65" spans="1:76" s="31" customFormat="1" ht="54" customHeight="1" x14ac:dyDescent="0.25">
      <c r="A65" s="899" t="s">
        <v>101</v>
      </c>
      <c r="B65" s="900"/>
      <c r="C65" s="875" t="s">
        <v>165</v>
      </c>
      <c r="D65" s="875"/>
      <c r="E65" s="875"/>
      <c r="F65" s="875"/>
      <c r="G65" s="875"/>
      <c r="H65" s="875"/>
      <c r="I65" s="875"/>
      <c r="J65" s="875"/>
      <c r="K65" s="875"/>
      <c r="L65" s="875"/>
      <c r="M65" s="875"/>
      <c r="N65" s="875"/>
      <c r="O65" s="875"/>
      <c r="P65" s="875"/>
      <c r="Q65" s="526"/>
      <c r="R65" s="122"/>
      <c r="S65" s="122"/>
      <c r="T65" s="122"/>
      <c r="U65" s="100"/>
      <c r="V65" s="70"/>
      <c r="W65" s="70"/>
      <c r="X65" s="78"/>
      <c r="Y65" s="812"/>
      <c r="Z65" s="813"/>
      <c r="AA65" s="105">
        <v>4</v>
      </c>
      <c r="AB65" s="106" t="s">
        <v>307</v>
      </c>
      <c r="AC65" s="812">
        <v>72</v>
      </c>
      <c r="AD65" s="813"/>
      <c r="AE65" s="839">
        <v>36</v>
      </c>
      <c r="AF65" s="757"/>
      <c r="AG65" s="812">
        <f>AC65-W65</f>
        <v>72</v>
      </c>
      <c r="AH65" s="757"/>
      <c r="AI65" s="730">
        <f>AS65+AU65+AX65+BA65+BD65+BG65+BJ65+BM65+BP65</f>
        <v>8</v>
      </c>
      <c r="AJ65" s="742"/>
      <c r="AK65" s="756">
        <v>6</v>
      </c>
      <c r="AL65" s="765"/>
      <c r="AM65" s="764"/>
      <c r="AN65" s="765"/>
      <c r="AO65" s="824"/>
      <c r="AP65" s="825"/>
      <c r="AQ65" s="756">
        <v>2</v>
      </c>
      <c r="AR65" s="757"/>
      <c r="AS65" s="171"/>
      <c r="AT65" s="165"/>
      <c r="AU65" s="172"/>
      <c r="AV65" s="162"/>
      <c r="AW65" s="165"/>
      <c r="AX65" s="172"/>
      <c r="AY65" s="163"/>
      <c r="AZ65" s="166"/>
      <c r="BA65" s="154">
        <v>2</v>
      </c>
      <c r="BB65" s="162"/>
      <c r="BC65" s="159">
        <v>72</v>
      </c>
      <c r="BD65" s="173">
        <v>6</v>
      </c>
      <c r="BE65" s="163">
        <v>2</v>
      </c>
      <c r="BF65" s="98"/>
      <c r="BG65" s="63"/>
      <c r="BH65" s="76"/>
      <c r="BI65" s="67"/>
      <c r="BJ65" s="112"/>
      <c r="BK65" s="78"/>
      <c r="BL65" s="68"/>
      <c r="BM65" s="66"/>
      <c r="BN65" s="76"/>
      <c r="BO65" s="94"/>
      <c r="BP65" s="85"/>
      <c r="BQ65" s="102"/>
      <c r="BR65" s="730">
        <f>X65+AV65+AY65+BB65+BE65+BH65+BK65+BN65+BQ65</f>
        <v>2</v>
      </c>
      <c r="BS65" s="727"/>
      <c r="BT65" s="731" t="s">
        <v>396</v>
      </c>
      <c r="BU65" s="732"/>
      <c r="BV65" s="41">
        <f t="shared" si="12"/>
        <v>7.92</v>
      </c>
    </row>
    <row r="66" spans="1:76" s="322" customFormat="1" ht="25.5" customHeight="1" x14ac:dyDescent="0.25">
      <c r="A66" s="895" t="s">
        <v>102</v>
      </c>
      <c r="B66" s="904"/>
      <c r="C66" s="880" t="s">
        <v>166</v>
      </c>
      <c r="D66" s="880"/>
      <c r="E66" s="880"/>
      <c r="F66" s="880"/>
      <c r="G66" s="880"/>
      <c r="H66" s="880"/>
      <c r="I66" s="880"/>
      <c r="J66" s="880"/>
      <c r="K66" s="880"/>
      <c r="L66" s="880"/>
      <c r="M66" s="880"/>
      <c r="N66" s="880"/>
      <c r="O66" s="880"/>
      <c r="P66" s="880"/>
      <c r="Q66" s="529"/>
      <c r="R66" s="359"/>
      <c r="S66" s="359"/>
      <c r="T66" s="359"/>
      <c r="U66" s="348"/>
      <c r="V66" s="326"/>
      <c r="W66" s="326"/>
      <c r="X66" s="349"/>
      <c r="Y66" s="803"/>
      <c r="Z66" s="752"/>
      <c r="AA66" s="387">
        <v>7</v>
      </c>
      <c r="AB66" s="388" t="s">
        <v>307</v>
      </c>
      <c r="AC66" s="714">
        <v>72</v>
      </c>
      <c r="AD66" s="752"/>
      <c r="AE66" s="837">
        <v>36</v>
      </c>
      <c r="AF66" s="715"/>
      <c r="AG66" s="714">
        <f t="shared" ref="AG66:AG104" si="15">AC66-W66</f>
        <v>72</v>
      </c>
      <c r="AH66" s="715"/>
      <c r="AI66" s="714">
        <f>AS66+AU66+AX66+BA66+BD66+BG66+BJ66+BM66+BP66</f>
        <v>8</v>
      </c>
      <c r="AJ66" s="752"/>
      <c r="AK66" s="803">
        <v>6</v>
      </c>
      <c r="AL66" s="785"/>
      <c r="AM66" s="784"/>
      <c r="AN66" s="785"/>
      <c r="AO66" s="784"/>
      <c r="AP66" s="785"/>
      <c r="AQ66" s="784">
        <v>2</v>
      </c>
      <c r="AR66" s="715"/>
      <c r="AS66" s="348"/>
      <c r="AT66" s="353"/>
      <c r="AU66" s="351"/>
      <c r="AV66" s="348"/>
      <c r="AW66" s="353"/>
      <c r="AX66" s="351"/>
      <c r="AY66" s="352"/>
      <c r="AZ66" s="354"/>
      <c r="BA66" s="351"/>
      <c r="BB66" s="348"/>
      <c r="BC66" s="353"/>
      <c r="BD66" s="351"/>
      <c r="BE66" s="352"/>
      <c r="BF66" s="354"/>
      <c r="BG66" s="351"/>
      <c r="BH66" s="348"/>
      <c r="BI66" s="353"/>
      <c r="BJ66" s="351">
        <v>2</v>
      </c>
      <c r="BK66" s="352"/>
      <c r="BL66" s="354">
        <v>72</v>
      </c>
      <c r="BM66" s="351">
        <v>6</v>
      </c>
      <c r="BN66" s="348">
        <v>2</v>
      </c>
      <c r="BO66" s="353"/>
      <c r="BP66" s="351"/>
      <c r="BQ66" s="356"/>
      <c r="BR66" s="714">
        <f t="shared" ref="BR66:BR104" si="16">X66+AV66+AY66+BB66+BE66+BH66+BK66+BN66+BQ66</f>
        <v>2</v>
      </c>
      <c r="BS66" s="715"/>
      <c r="BT66" s="722"/>
      <c r="BU66" s="723"/>
      <c r="BV66" s="335">
        <f t="shared" si="12"/>
        <v>7.92</v>
      </c>
    </row>
    <row r="67" spans="1:76" s="31" customFormat="1" ht="46.5" customHeight="1" x14ac:dyDescent="0.25">
      <c r="A67" s="899" t="s">
        <v>103</v>
      </c>
      <c r="B67" s="900"/>
      <c r="C67" s="875" t="s">
        <v>167</v>
      </c>
      <c r="D67" s="875"/>
      <c r="E67" s="875"/>
      <c r="F67" s="875"/>
      <c r="G67" s="875"/>
      <c r="H67" s="875"/>
      <c r="I67" s="875"/>
      <c r="J67" s="875"/>
      <c r="K67" s="875"/>
      <c r="L67" s="875"/>
      <c r="M67" s="875"/>
      <c r="N67" s="875"/>
      <c r="O67" s="875"/>
      <c r="P67" s="875"/>
      <c r="Q67" s="526"/>
      <c r="R67" s="122"/>
      <c r="S67" s="122"/>
      <c r="T67" s="122"/>
      <c r="U67" s="76"/>
      <c r="V67" s="70"/>
      <c r="W67" s="70"/>
      <c r="X67" s="103"/>
      <c r="Y67" s="756"/>
      <c r="Z67" s="813"/>
      <c r="AA67" s="105">
        <v>4</v>
      </c>
      <c r="AB67" s="106" t="s">
        <v>307</v>
      </c>
      <c r="AC67" s="812">
        <v>72</v>
      </c>
      <c r="AD67" s="813"/>
      <c r="AE67" s="839">
        <v>36</v>
      </c>
      <c r="AF67" s="757"/>
      <c r="AG67" s="812">
        <f t="shared" si="15"/>
        <v>72</v>
      </c>
      <c r="AH67" s="757"/>
      <c r="AI67" s="730">
        <f>AS67+AU67+AX67+BA67+BD67+BG67+BJ67+BM67+BP67</f>
        <v>8</v>
      </c>
      <c r="AJ67" s="742"/>
      <c r="AK67" s="756">
        <v>6</v>
      </c>
      <c r="AL67" s="765"/>
      <c r="AM67" s="764"/>
      <c r="AN67" s="765"/>
      <c r="AO67" s="764"/>
      <c r="AP67" s="765"/>
      <c r="AQ67" s="764">
        <v>2</v>
      </c>
      <c r="AR67" s="757"/>
      <c r="AS67" s="162"/>
      <c r="AT67" s="175"/>
      <c r="AU67" s="161"/>
      <c r="AV67" s="162"/>
      <c r="AW67" s="175"/>
      <c r="AX67" s="161"/>
      <c r="AY67" s="163"/>
      <c r="AZ67" s="176"/>
      <c r="BA67" s="161">
        <v>2</v>
      </c>
      <c r="BB67" s="162"/>
      <c r="BC67" s="175">
        <v>72</v>
      </c>
      <c r="BD67" s="161">
        <v>6</v>
      </c>
      <c r="BE67" s="163">
        <v>2</v>
      </c>
      <c r="BF67" s="79"/>
      <c r="BG67" s="66"/>
      <c r="BH67" s="76"/>
      <c r="BI67" s="77"/>
      <c r="BJ67" s="66"/>
      <c r="BK67" s="78"/>
      <c r="BL67" s="79"/>
      <c r="BM67" s="66"/>
      <c r="BN67" s="76"/>
      <c r="BO67" s="77"/>
      <c r="BP67" s="66"/>
      <c r="BQ67" s="102"/>
      <c r="BR67" s="756">
        <f t="shared" si="16"/>
        <v>2</v>
      </c>
      <c r="BS67" s="757"/>
      <c r="BT67" s="731" t="s">
        <v>410</v>
      </c>
      <c r="BU67" s="732"/>
      <c r="BV67" s="41">
        <f t="shared" si="12"/>
        <v>7.92</v>
      </c>
    </row>
    <row r="68" spans="1:76" s="321" customFormat="1" ht="26.25" x14ac:dyDescent="0.25">
      <c r="A68" s="897" t="s">
        <v>104</v>
      </c>
      <c r="B68" s="898"/>
      <c r="C68" s="872" t="s">
        <v>150</v>
      </c>
      <c r="D68" s="872"/>
      <c r="E68" s="872"/>
      <c r="F68" s="872"/>
      <c r="G68" s="872"/>
      <c r="H68" s="872"/>
      <c r="I68" s="872"/>
      <c r="J68" s="872"/>
      <c r="K68" s="872"/>
      <c r="L68" s="872"/>
      <c r="M68" s="872"/>
      <c r="N68" s="872"/>
      <c r="O68" s="872"/>
      <c r="P68" s="872"/>
      <c r="Q68" s="525"/>
      <c r="R68" s="336"/>
      <c r="S68" s="336"/>
      <c r="T68" s="336"/>
      <c r="U68" s="324"/>
      <c r="V68" s="325"/>
      <c r="W68" s="389"/>
      <c r="X68" s="327"/>
      <c r="Y68" s="821"/>
      <c r="Z68" s="848"/>
      <c r="AA68" s="840"/>
      <c r="AB68" s="736"/>
      <c r="AC68" s="735"/>
      <c r="AD68" s="848"/>
      <c r="AE68" s="840"/>
      <c r="AF68" s="736"/>
      <c r="AG68" s="720"/>
      <c r="AH68" s="721"/>
      <c r="AI68" s="720"/>
      <c r="AJ68" s="846"/>
      <c r="AK68" s="821"/>
      <c r="AL68" s="763"/>
      <c r="AM68" s="762"/>
      <c r="AN68" s="763"/>
      <c r="AO68" s="762"/>
      <c r="AP68" s="763"/>
      <c r="AQ68" s="762"/>
      <c r="AR68" s="736"/>
      <c r="AS68" s="324"/>
      <c r="AT68" s="331"/>
      <c r="AU68" s="329"/>
      <c r="AV68" s="324"/>
      <c r="AW68" s="331"/>
      <c r="AX68" s="329"/>
      <c r="AY68" s="330"/>
      <c r="AZ68" s="332"/>
      <c r="BA68" s="329"/>
      <c r="BB68" s="324"/>
      <c r="BC68" s="331"/>
      <c r="BD68" s="329"/>
      <c r="BE68" s="330"/>
      <c r="BF68" s="332"/>
      <c r="BG68" s="329"/>
      <c r="BH68" s="324"/>
      <c r="BI68" s="331"/>
      <c r="BJ68" s="329"/>
      <c r="BK68" s="330"/>
      <c r="BL68" s="332"/>
      <c r="BM68" s="329"/>
      <c r="BN68" s="324"/>
      <c r="BO68" s="331"/>
      <c r="BP68" s="329"/>
      <c r="BQ68" s="334"/>
      <c r="BR68" s="720"/>
      <c r="BS68" s="721"/>
      <c r="BT68" s="770"/>
      <c r="BU68" s="754"/>
      <c r="BV68" s="335">
        <f t="shared" si="12"/>
        <v>0</v>
      </c>
    </row>
    <row r="69" spans="1:76" s="31" customFormat="1" ht="48.75" customHeight="1" x14ac:dyDescent="0.35">
      <c r="A69" s="901" t="s">
        <v>105</v>
      </c>
      <c r="B69" s="928"/>
      <c r="C69" s="875" t="s">
        <v>381</v>
      </c>
      <c r="D69" s="875"/>
      <c r="E69" s="875"/>
      <c r="F69" s="875"/>
      <c r="G69" s="875"/>
      <c r="H69" s="875"/>
      <c r="I69" s="875"/>
      <c r="J69" s="875"/>
      <c r="K69" s="875"/>
      <c r="L69" s="875"/>
      <c r="M69" s="875"/>
      <c r="N69" s="875"/>
      <c r="O69" s="875"/>
      <c r="P69" s="875"/>
      <c r="Q69" s="526"/>
      <c r="R69" s="115"/>
      <c r="S69" s="115"/>
      <c r="T69" s="115"/>
      <c r="U69" s="69">
        <v>72</v>
      </c>
      <c r="V69" s="93">
        <v>1</v>
      </c>
      <c r="W69" s="93">
        <f t="shared" ref="W69:W102" si="17">U69*AC69/AE69</f>
        <v>108</v>
      </c>
      <c r="X69" s="103">
        <v>3</v>
      </c>
      <c r="Y69" s="4">
        <v>4</v>
      </c>
      <c r="Z69" s="104">
        <v>5</v>
      </c>
      <c r="AA69" s="839"/>
      <c r="AB69" s="757"/>
      <c r="AC69" s="812">
        <v>324</v>
      </c>
      <c r="AD69" s="813"/>
      <c r="AE69" s="839">
        <v>216</v>
      </c>
      <c r="AF69" s="757"/>
      <c r="AG69" s="730">
        <f t="shared" si="15"/>
        <v>216</v>
      </c>
      <c r="AH69" s="727"/>
      <c r="AI69" s="771">
        <f t="shared" ref="AI69:AI103" si="18">AS69+AU69+AX69+BA69+BD69+BG69+BJ69+BM69+BP69</f>
        <v>32</v>
      </c>
      <c r="AJ69" s="828"/>
      <c r="AK69" s="756">
        <v>16</v>
      </c>
      <c r="AL69" s="765"/>
      <c r="AM69" s="764">
        <v>8</v>
      </c>
      <c r="AN69" s="765"/>
      <c r="AO69" s="764">
        <v>8</v>
      </c>
      <c r="AP69" s="765"/>
      <c r="AQ69" s="764"/>
      <c r="AR69" s="757"/>
      <c r="AS69" s="162"/>
      <c r="AT69" s="175"/>
      <c r="AU69" s="161"/>
      <c r="AV69" s="162"/>
      <c r="AW69" s="175"/>
      <c r="AX69" s="161"/>
      <c r="AY69" s="163"/>
      <c r="AZ69" s="176"/>
      <c r="BA69" s="161">
        <v>10</v>
      </c>
      <c r="BB69" s="162"/>
      <c r="BC69" s="175">
        <v>108</v>
      </c>
      <c r="BD69" s="173">
        <v>12</v>
      </c>
      <c r="BE69" s="163">
        <v>3</v>
      </c>
      <c r="BF69" s="79">
        <v>108</v>
      </c>
      <c r="BG69" s="66">
        <v>10</v>
      </c>
      <c r="BH69" s="76">
        <v>3</v>
      </c>
      <c r="BI69" s="77"/>
      <c r="BJ69" s="66"/>
      <c r="BK69" s="78"/>
      <c r="BL69" s="79"/>
      <c r="BM69" s="66"/>
      <c r="BN69" s="76"/>
      <c r="BO69" s="77"/>
      <c r="BP69" s="66"/>
      <c r="BQ69" s="102"/>
      <c r="BR69" s="771">
        <f t="shared" si="16"/>
        <v>9</v>
      </c>
      <c r="BS69" s="772"/>
      <c r="BT69" s="731" t="s">
        <v>411</v>
      </c>
      <c r="BU69" s="732"/>
      <c r="BV69" s="41">
        <f t="shared" si="12"/>
        <v>31.68</v>
      </c>
      <c r="BX69" s="114" t="s">
        <v>367</v>
      </c>
    </row>
    <row r="70" spans="1:76" s="31" customFormat="1" ht="25.5" customHeight="1" x14ac:dyDescent="0.25">
      <c r="A70" s="901" t="s">
        <v>106</v>
      </c>
      <c r="B70" s="928"/>
      <c r="C70" s="875" t="s">
        <v>168</v>
      </c>
      <c r="D70" s="875"/>
      <c r="E70" s="875"/>
      <c r="F70" s="875"/>
      <c r="G70" s="875"/>
      <c r="H70" s="875"/>
      <c r="I70" s="875"/>
      <c r="J70" s="875"/>
      <c r="K70" s="875"/>
      <c r="L70" s="875"/>
      <c r="M70" s="875"/>
      <c r="N70" s="875"/>
      <c r="O70" s="875"/>
      <c r="P70" s="875"/>
      <c r="Q70" s="526"/>
      <c r="R70" s="115"/>
      <c r="S70" s="115"/>
      <c r="T70" s="115"/>
      <c r="U70" s="61"/>
      <c r="V70" s="93"/>
      <c r="W70" s="97"/>
      <c r="X70" s="62"/>
      <c r="Y70" s="726"/>
      <c r="Z70" s="742"/>
      <c r="AA70" s="836">
        <v>5</v>
      </c>
      <c r="AB70" s="727"/>
      <c r="AC70" s="730">
        <v>108</v>
      </c>
      <c r="AD70" s="742"/>
      <c r="AE70" s="836">
        <v>72</v>
      </c>
      <c r="AF70" s="727"/>
      <c r="AG70" s="812">
        <f t="shared" si="15"/>
        <v>108</v>
      </c>
      <c r="AH70" s="757"/>
      <c r="AI70" s="771">
        <f t="shared" si="18"/>
        <v>16</v>
      </c>
      <c r="AJ70" s="828"/>
      <c r="AK70" s="726">
        <v>8</v>
      </c>
      <c r="AL70" s="778"/>
      <c r="AM70" s="768">
        <v>8</v>
      </c>
      <c r="AN70" s="778"/>
      <c r="AO70" s="768"/>
      <c r="AP70" s="778"/>
      <c r="AQ70" s="768"/>
      <c r="AR70" s="727"/>
      <c r="AS70" s="155"/>
      <c r="AT70" s="153"/>
      <c r="AU70" s="154"/>
      <c r="AV70" s="155"/>
      <c r="AW70" s="153"/>
      <c r="AX70" s="154"/>
      <c r="AY70" s="157"/>
      <c r="AZ70" s="174"/>
      <c r="BA70" s="154"/>
      <c r="BB70" s="155"/>
      <c r="BC70" s="153"/>
      <c r="BD70" s="177">
        <v>4</v>
      </c>
      <c r="BE70" s="157"/>
      <c r="BF70" s="68">
        <v>108</v>
      </c>
      <c r="BG70" s="63">
        <v>12</v>
      </c>
      <c r="BH70" s="61">
        <v>3</v>
      </c>
      <c r="BI70" s="67"/>
      <c r="BJ70" s="63"/>
      <c r="BK70" s="64"/>
      <c r="BL70" s="68"/>
      <c r="BM70" s="63"/>
      <c r="BN70" s="61"/>
      <c r="BO70" s="67"/>
      <c r="BP70" s="63"/>
      <c r="BQ70" s="96"/>
      <c r="BR70" s="771">
        <f t="shared" si="16"/>
        <v>3</v>
      </c>
      <c r="BS70" s="772"/>
      <c r="BT70" s="728" t="s">
        <v>411</v>
      </c>
      <c r="BU70" s="729"/>
      <c r="BV70" s="41">
        <f t="shared" si="12"/>
        <v>15.84</v>
      </c>
    </row>
    <row r="71" spans="1:76" s="31" customFormat="1" ht="27" customHeight="1" x14ac:dyDescent="0.25">
      <c r="A71" s="901" t="s">
        <v>107</v>
      </c>
      <c r="B71" s="928"/>
      <c r="C71" s="875" t="s">
        <v>382</v>
      </c>
      <c r="D71" s="875"/>
      <c r="E71" s="875"/>
      <c r="F71" s="875"/>
      <c r="G71" s="875"/>
      <c r="H71" s="875"/>
      <c r="I71" s="875"/>
      <c r="J71" s="875"/>
      <c r="K71" s="875"/>
      <c r="L71" s="875"/>
      <c r="M71" s="875"/>
      <c r="N71" s="875"/>
      <c r="O71" s="875"/>
      <c r="P71" s="875"/>
      <c r="Q71" s="526"/>
      <c r="R71" s="122"/>
      <c r="S71" s="122"/>
      <c r="T71" s="122"/>
      <c r="U71" s="100">
        <v>18</v>
      </c>
      <c r="V71" s="70"/>
      <c r="W71" s="93">
        <v>36</v>
      </c>
      <c r="X71" s="62">
        <v>1</v>
      </c>
      <c r="Y71" s="756"/>
      <c r="Z71" s="813"/>
      <c r="AA71" s="105">
        <v>3</v>
      </c>
      <c r="AB71" s="106" t="s">
        <v>307</v>
      </c>
      <c r="AC71" s="812">
        <v>108</v>
      </c>
      <c r="AD71" s="813"/>
      <c r="AE71" s="839">
        <v>54</v>
      </c>
      <c r="AF71" s="757"/>
      <c r="AG71" s="730">
        <f t="shared" si="15"/>
        <v>72</v>
      </c>
      <c r="AH71" s="727"/>
      <c r="AI71" s="771">
        <f t="shared" si="18"/>
        <v>10</v>
      </c>
      <c r="AJ71" s="828"/>
      <c r="AK71" s="756">
        <v>4</v>
      </c>
      <c r="AL71" s="765"/>
      <c r="AM71" s="764">
        <v>6</v>
      </c>
      <c r="AN71" s="765"/>
      <c r="AO71" s="764"/>
      <c r="AP71" s="765"/>
      <c r="AQ71" s="764"/>
      <c r="AR71" s="757"/>
      <c r="AS71" s="162"/>
      <c r="AT71" s="175"/>
      <c r="AU71" s="161"/>
      <c r="AV71" s="162"/>
      <c r="AW71" s="175"/>
      <c r="AX71" s="161">
        <v>4</v>
      </c>
      <c r="AY71" s="163"/>
      <c r="AZ71" s="176">
        <v>72</v>
      </c>
      <c r="BA71" s="161">
        <v>6</v>
      </c>
      <c r="BB71" s="162">
        <v>2</v>
      </c>
      <c r="BC71" s="175"/>
      <c r="BD71" s="178"/>
      <c r="BE71" s="163"/>
      <c r="BF71" s="79"/>
      <c r="BG71" s="66"/>
      <c r="BH71" s="76"/>
      <c r="BI71" s="77"/>
      <c r="BJ71" s="66"/>
      <c r="BK71" s="78"/>
      <c r="BL71" s="79"/>
      <c r="BM71" s="66"/>
      <c r="BN71" s="76"/>
      <c r="BO71" s="77"/>
      <c r="BP71" s="66"/>
      <c r="BQ71" s="102"/>
      <c r="BR71" s="771">
        <f t="shared" si="16"/>
        <v>3</v>
      </c>
      <c r="BS71" s="772"/>
      <c r="BT71" s="731" t="s">
        <v>411</v>
      </c>
      <c r="BU71" s="732"/>
      <c r="BV71" s="41">
        <f t="shared" si="12"/>
        <v>7.92</v>
      </c>
    </row>
    <row r="72" spans="1:76" s="322" customFormat="1" ht="30" customHeight="1" x14ac:dyDescent="0.25">
      <c r="A72" s="895" t="s">
        <v>108</v>
      </c>
      <c r="B72" s="904"/>
      <c r="C72" s="880" t="s">
        <v>365</v>
      </c>
      <c r="D72" s="880"/>
      <c r="E72" s="880"/>
      <c r="F72" s="880"/>
      <c r="G72" s="880"/>
      <c r="H72" s="880"/>
      <c r="I72" s="880"/>
      <c r="J72" s="880"/>
      <c r="K72" s="880"/>
      <c r="L72" s="880"/>
      <c r="M72" s="880"/>
      <c r="N72" s="880"/>
      <c r="O72" s="880"/>
      <c r="P72" s="880"/>
      <c r="Q72" s="529"/>
      <c r="R72" s="359"/>
      <c r="S72" s="359"/>
      <c r="T72" s="359"/>
      <c r="U72" s="372"/>
      <c r="V72" s="326"/>
      <c r="W72" s="362"/>
      <c r="X72" s="390"/>
      <c r="Y72" s="803"/>
      <c r="Z72" s="752"/>
      <c r="AA72" s="387">
        <v>6</v>
      </c>
      <c r="AB72" s="388" t="s">
        <v>307</v>
      </c>
      <c r="AC72" s="714">
        <v>144</v>
      </c>
      <c r="AD72" s="752"/>
      <c r="AE72" s="837">
        <v>90</v>
      </c>
      <c r="AF72" s="715"/>
      <c r="AG72" s="714">
        <f t="shared" si="15"/>
        <v>144</v>
      </c>
      <c r="AH72" s="715"/>
      <c r="AI72" s="714">
        <f>AS72+AU72+AX72+BA72+BD72+BG72+BJ72+BM72+BP72</f>
        <v>20</v>
      </c>
      <c r="AJ72" s="752"/>
      <c r="AK72" s="803">
        <v>4</v>
      </c>
      <c r="AL72" s="785"/>
      <c r="AM72" s="784">
        <v>16</v>
      </c>
      <c r="AN72" s="785"/>
      <c r="AO72" s="784"/>
      <c r="AP72" s="785"/>
      <c r="AQ72" s="784"/>
      <c r="AR72" s="715"/>
      <c r="AS72" s="348"/>
      <c r="AT72" s="353"/>
      <c r="AU72" s="351"/>
      <c r="AV72" s="348"/>
      <c r="AW72" s="353"/>
      <c r="AX72" s="351"/>
      <c r="AY72" s="352"/>
      <c r="AZ72" s="354"/>
      <c r="BA72" s="351"/>
      <c r="BB72" s="348"/>
      <c r="BC72" s="353"/>
      <c r="BD72" s="391"/>
      <c r="BE72" s="352"/>
      <c r="BF72" s="354"/>
      <c r="BG72" s="351">
        <v>4</v>
      </c>
      <c r="BH72" s="348"/>
      <c r="BI72" s="353">
        <v>144</v>
      </c>
      <c r="BJ72" s="351">
        <v>16</v>
      </c>
      <c r="BK72" s="352">
        <v>4</v>
      </c>
      <c r="BL72" s="354"/>
      <c r="BM72" s="351"/>
      <c r="BN72" s="348"/>
      <c r="BO72" s="353"/>
      <c r="BP72" s="351"/>
      <c r="BQ72" s="356"/>
      <c r="BR72" s="714">
        <f t="shared" si="16"/>
        <v>4</v>
      </c>
      <c r="BS72" s="715"/>
      <c r="BT72" s="722"/>
      <c r="BU72" s="723"/>
      <c r="BV72" s="335">
        <f t="shared" si="12"/>
        <v>19.8</v>
      </c>
    </row>
    <row r="73" spans="1:76" s="321" customFormat="1" ht="26.25" customHeight="1" x14ac:dyDescent="0.25">
      <c r="A73" s="897" t="s">
        <v>109</v>
      </c>
      <c r="B73" s="898"/>
      <c r="C73" s="872" t="s">
        <v>151</v>
      </c>
      <c r="D73" s="872"/>
      <c r="E73" s="872"/>
      <c r="F73" s="872"/>
      <c r="G73" s="872"/>
      <c r="H73" s="872"/>
      <c r="I73" s="872"/>
      <c r="J73" s="872"/>
      <c r="K73" s="872"/>
      <c r="L73" s="872"/>
      <c r="M73" s="872"/>
      <c r="N73" s="872"/>
      <c r="O73" s="872"/>
      <c r="P73" s="872"/>
      <c r="Q73" s="525"/>
      <c r="R73" s="311"/>
      <c r="S73" s="311"/>
      <c r="T73" s="311"/>
      <c r="U73" s="337"/>
      <c r="V73" s="338"/>
      <c r="W73" s="326"/>
      <c r="X73" s="346"/>
      <c r="Y73" s="801"/>
      <c r="Z73" s="805"/>
      <c r="AA73" s="835"/>
      <c r="AB73" s="767"/>
      <c r="AC73" s="804"/>
      <c r="AD73" s="805"/>
      <c r="AE73" s="835"/>
      <c r="AF73" s="767"/>
      <c r="AG73" s="819"/>
      <c r="AH73" s="717"/>
      <c r="AI73" s="714"/>
      <c r="AJ73" s="752"/>
      <c r="AK73" s="801"/>
      <c r="AL73" s="769"/>
      <c r="AM73" s="766"/>
      <c r="AN73" s="769"/>
      <c r="AO73" s="766"/>
      <c r="AP73" s="769"/>
      <c r="AQ73" s="766"/>
      <c r="AR73" s="767"/>
      <c r="AS73" s="337"/>
      <c r="AT73" s="342"/>
      <c r="AU73" s="340"/>
      <c r="AV73" s="337"/>
      <c r="AW73" s="342"/>
      <c r="AX73" s="340"/>
      <c r="AY73" s="341"/>
      <c r="AZ73" s="343"/>
      <c r="BA73" s="340"/>
      <c r="BB73" s="337"/>
      <c r="BC73" s="342"/>
      <c r="BD73" s="392"/>
      <c r="BE73" s="341"/>
      <c r="BF73" s="343"/>
      <c r="BG73" s="340"/>
      <c r="BH73" s="337"/>
      <c r="BI73" s="342"/>
      <c r="BJ73" s="340"/>
      <c r="BK73" s="341"/>
      <c r="BL73" s="343"/>
      <c r="BM73" s="340"/>
      <c r="BN73" s="337"/>
      <c r="BO73" s="342"/>
      <c r="BP73" s="340"/>
      <c r="BQ73" s="345"/>
      <c r="BR73" s="716"/>
      <c r="BS73" s="717"/>
      <c r="BT73" s="718"/>
      <c r="BU73" s="719"/>
      <c r="BV73" s="335">
        <f t="shared" si="12"/>
        <v>0</v>
      </c>
    </row>
    <row r="74" spans="1:76" s="322" customFormat="1" ht="73.5" customHeight="1" x14ac:dyDescent="0.25">
      <c r="A74" s="895" t="s">
        <v>110</v>
      </c>
      <c r="B74" s="904"/>
      <c r="C74" s="880" t="s">
        <v>199</v>
      </c>
      <c r="D74" s="880"/>
      <c r="E74" s="880"/>
      <c r="F74" s="880"/>
      <c r="G74" s="880"/>
      <c r="H74" s="880"/>
      <c r="I74" s="880"/>
      <c r="J74" s="880"/>
      <c r="K74" s="880"/>
      <c r="L74" s="880"/>
      <c r="M74" s="880"/>
      <c r="N74" s="880"/>
      <c r="O74" s="880"/>
      <c r="P74" s="880"/>
      <c r="Q74" s="529"/>
      <c r="R74" s="359"/>
      <c r="S74" s="359"/>
      <c r="T74" s="359"/>
      <c r="U74" s="348"/>
      <c r="V74" s="326"/>
      <c r="W74" s="362"/>
      <c r="X74" s="349"/>
      <c r="Y74" s="803">
        <v>6</v>
      </c>
      <c r="Z74" s="752"/>
      <c r="AA74" s="837"/>
      <c r="AB74" s="715"/>
      <c r="AC74" s="714">
        <v>108</v>
      </c>
      <c r="AD74" s="752"/>
      <c r="AE74" s="837">
        <v>54</v>
      </c>
      <c r="AF74" s="715"/>
      <c r="AG74" s="720">
        <f t="shared" si="15"/>
        <v>108</v>
      </c>
      <c r="AH74" s="721"/>
      <c r="AI74" s="714">
        <f>AS74+AU74+AX74+BA74+BD74+BG74+BJ74+BM74+BP74</f>
        <v>12</v>
      </c>
      <c r="AJ74" s="752"/>
      <c r="AK74" s="803">
        <v>8</v>
      </c>
      <c r="AL74" s="785"/>
      <c r="AM74" s="784"/>
      <c r="AN74" s="785"/>
      <c r="AO74" s="784">
        <v>4</v>
      </c>
      <c r="AP74" s="785"/>
      <c r="AQ74" s="784"/>
      <c r="AR74" s="715"/>
      <c r="AS74" s="348"/>
      <c r="AT74" s="353"/>
      <c r="AU74" s="351"/>
      <c r="AV74" s="348"/>
      <c r="AW74" s="353"/>
      <c r="AX74" s="351"/>
      <c r="AY74" s="352"/>
      <c r="AZ74" s="354"/>
      <c r="BA74" s="351"/>
      <c r="BB74" s="348"/>
      <c r="BC74" s="353"/>
      <c r="BD74" s="391"/>
      <c r="BE74" s="352"/>
      <c r="BF74" s="354"/>
      <c r="BG74" s="351">
        <v>4</v>
      </c>
      <c r="BH74" s="348"/>
      <c r="BI74" s="353">
        <v>108</v>
      </c>
      <c r="BJ74" s="351">
        <v>8</v>
      </c>
      <c r="BK74" s="352">
        <v>3</v>
      </c>
      <c r="BL74" s="354"/>
      <c r="BM74" s="351"/>
      <c r="BN74" s="348"/>
      <c r="BO74" s="353"/>
      <c r="BP74" s="351"/>
      <c r="BQ74" s="356"/>
      <c r="BR74" s="720">
        <f t="shared" si="16"/>
        <v>3</v>
      </c>
      <c r="BS74" s="721"/>
      <c r="BT74" s="722"/>
      <c r="BU74" s="723"/>
      <c r="BV74" s="335">
        <f t="shared" si="12"/>
        <v>11.88</v>
      </c>
    </row>
    <row r="75" spans="1:76" s="322" customFormat="1" ht="25.5" x14ac:dyDescent="0.25">
      <c r="A75" s="895" t="s">
        <v>111</v>
      </c>
      <c r="B75" s="904"/>
      <c r="C75" s="881" t="s">
        <v>169</v>
      </c>
      <c r="D75" s="881"/>
      <c r="E75" s="881"/>
      <c r="F75" s="881"/>
      <c r="G75" s="881"/>
      <c r="H75" s="881"/>
      <c r="I75" s="881"/>
      <c r="J75" s="881"/>
      <c r="K75" s="881"/>
      <c r="L75" s="881"/>
      <c r="M75" s="881"/>
      <c r="N75" s="881"/>
      <c r="O75" s="881"/>
      <c r="P75" s="881"/>
      <c r="Q75" s="529"/>
      <c r="R75" s="360"/>
      <c r="S75" s="360"/>
      <c r="T75" s="360"/>
      <c r="U75" s="361"/>
      <c r="V75" s="362"/>
      <c r="W75" s="326"/>
      <c r="X75" s="363"/>
      <c r="Y75" s="716"/>
      <c r="Z75" s="847"/>
      <c r="AA75" s="838">
        <v>8</v>
      </c>
      <c r="AB75" s="717"/>
      <c r="AC75" s="819">
        <v>108</v>
      </c>
      <c r="AD75" s="847"/>
      <c r="AE75" s="838">
        <v>54</v>
      </c>
      <c r="AF75" s="717"/>
      <c r="AG75" s="714">
        <f t="shared" si="15"/>
        <v>108</v>
      </c>
      <c r="AH75" s="715"/>
      <c r="AI75" s="714">
        <f t="shared" si="18"/>
        <v>12</v>
      </c>
      <c r="AJ75" s="752"/>
      <c r="AK75" s="716">
        <v>8</v>
      </c>
      <c r="AL75" s="761"/>
      <c r="AM75" s="760">
        <v>4</v>
      </c>
      <c r="AN75" s="761"/>
      <c r="AO75" s="760"/>
      <c r="AP75" s="761"/>
      <c r="AQ75" s="760"/>
      <c r="AR75" s="717"/>
      <c r="AS75" s="361"/>
      <c r="AT75" s="367"/>
      <c r="AU75" s="365"/>
      <c r="AV75" s="361"/>
      <c r="AW75" s="367"/>
      <c r="AX75" s="365"/>
      <c r="AY75" s="366"/>
      <c r="AZ75" s="368"/>
      <c r="BA75" s="365"/>
      <c r="BB75" s="361"/>
      <c r="BC75" s="367"/>
      <c r="BD75" s="393"/>
      <c r="BE75" s="366"/>
      <c r="BF75" s="368"/>
      <c r="BG75" s="365"/>
      <c r="BH75" s="361"/>
      <c r="BI75" s="367"/>
      <c r="BJ75" s="365"/>
      <c r="BK75" s="366"/>
      <c r="BL75" s="368"/>
      <c r="BM75" s="365">
        <v>4</v>
      </c>
      <c r="BN75" s="361"/>
      <c r="BO75" s="367">
        <v>108</v>
      </c>
      <c r="BP75" s="365">
        <v>8</v>
      </c>
      <c r="BQ75" s="369">
        <v>3</v>
      </c>
      <c r="BR75" s="720">
        <f t="shared" si="16"/>
        <v>3</v>
      </c>
      <c r="BS75" s="721"/>
      <c r="BT75" s="724"/>
      <c r="BU75" s="725"/>
      <c r="BV75" s="335">
        <f t="shared" si="12"/>
        <v>11.88</v>
      </c>
    </row>
    <row r="76" spans="1:76" s="31" customFormat="1" ht="49.5" customHeight="1" x14ac:dyDescent="0.25">
      <c r="A76" s="901" t="s">
        <v>112</v>
      </c>
      <c r="B76" s="928"/>
      <c r="C76" s="871" t="s">
        <v>170</v>
      </c>
      <c r="D76" s="871"/>
      <c r="E76" s="871"/>
      <c r="F76" s="871"/>
      <c r="G76" s="871"/>
      <c r="H76" s="871"/>
      <c r="I76" s="871"/>
      <c r="J76" s="871"/>
      <c r="K76" s="871"/>
      <c r="L76" s="871"/>
      <c r="M76" s="871"/>
      <c r="N76" s="871"/>
      <c r="O76" s="871"/>
      <c r="P76" s="871"/>
      <c r="Q76" s="526"/>
      <c r="R76" s="122"/>
      <c r="S76" s="122"/>
      <c r="T76" s="122"/>
      <c r="U76" s="61"/>
      <c r="V76" s="93"/>
      <c r="W76" s="70"/>
      <c r="X76" s="62"/>
      <c r="Y76" s="726"/>
      <c r="Z76" s="742"/>
      <c r="AA76" s="836">
        <v>5</v>
      </c>
      <c r="AB76" s="727"/>
      <c r="AC76" s="730">
        <v>108</v>
      </c>
      <c r="AD76" s="742"/>
      <c r="AE76" s="836">
        <v>72</v>
      </c>
      <c r="AF76" s="727"/>
      <c r="AG76" s="730">
        <f t="shared" si="15"/>
        <v>108</v>
      </c>
      <c r="AH76" s="727"/>
      <c r="AI76" s="730">
        <f t="shared" si="18"/>
        <v>16</v>
      </c>
      <c r="AJ76" s="742"/>
      <c r="AK76" s="726">
        <v>8</v>
      </c>
      <c r="AL76" s="778"/>
      <c r="AM76" s="768">
        <v>8</v>
      </c>
      <c r="AN76" s="778"/>
      <c r="AO76" s="768"/>
      <c r="AP76" s="778"/>
      <c r="AQ76" s="768"/>
      <c r="AR76" s="727"/>
      <c r="AS76" s="155"/>
      <c r="AT76" s="153"/>
      <c r="AU76" s="154"/>
      <c r="AV76" s="155"/>
      <c r="AW76" s="153"/>
      <c r="AX76" s="154"/>
      <c r="AY76" s="157"/>
      <c r="AZ76" s="174"/>
      <c r="BA76" s="154"/>
      <c r="BB76" s="155"/>
      <c r="BC76" s="153"/>
      <c r="BD76" s="177">
        <v>8</v>
      </c>
      <c r="BE76" s="157"/>
      <c r="BF76" s="68">
        <v>108</v>
      </c>
      <c r="BG76" s="63">
        <v>8</v>
      </c>
      <c r="BH76" s="61">
        <v>3</v>
      </c>
      <c r="BI76" s="67"/>
      <c r="BJ76" s="63"/>
      <c r="BK76" s="64"/>
      <c r="BL76" s="68"/>
      <c r="BM76" s="63"/>
      <c r="BN76" s="61"/>
      <c r="BO76" s="67"/>
      <c r="BP76" s="63"/>
      <c r="BQ76" s="96"/>
      <c r="BR76" s="730">
        <f t="shared" si="16"/>
        <v>3</v>
      </c>
      <c r="BS76" s="727"/>
      <c r="BT76" s="728" t="s">
        <v>406</v>
      </c>
      <c r="BU76" s="729"/>
      <c r="BV76" s="41">
        <f t="shared" si="12"/>
        <v>15.84</v>
      </c>
    </row>
    <row r="77" spans="1:76" s="321" customFormat="1" ht="49.5" customHeight="1" x14ac:dyDescent="0.25">
      <c r="A77" s="929" t="s">
        <v>113</v>
      </c>
      <c r="B77" s="930"/>
      <c r="C77" s="872" t="s">
        <v>152</v>
      </c>
      <c r="D77" s="872"/>
      <c r="E77" s="872"/>
      <c r="F77" s="872"/>
      <c r="G77" s="872"/>
      <c r="H77" s="872"/>
      <c r="I77" s="872"/>
      <c r="J77" s="872"/>
      <c r="K77" s="872"/>
      <c r="L77" s="872"/>
      <c r="M77" s="872"/>
      <c r="N77" s="872"/>
      <c r="O77" s="872"/>
      <c r="P77" s="872"/>
      <c r="Q77" s="525"/>
      <c r="R77" s="336"/>
      <c r="S77" s="336"/>
      <c r="T77" s="336"/>
      <c r="U77" s="394"/>
      <c r="V77" s="325"/>
      <c r="W77" s="326"/>
      <c r="X77" s="346"/>
      <c r="Y77" s="801"/>
      <c r="Z77" s="805"/>
      <c r="AA77" s="835"/>
      <c r="AB77" s="767"/>
      <c r="AC77" s="804"/>
      <c r="AD77" s="805"/>
      <c r="AE77" s="835"/>
      <c r="AF77" s="767"/>
      <c r="AG77" s="819"/>
      <c r="AH77" s="717"/>
      <c r="AI77" s="714"/>
      <c r="AJ77" s="752"/>
      <c r="AK77" s="801"/>
      <c r="AL77" s="769"/>
      <c r="AM77" s="766"/>
      <c r="AN77" s="769"/>
      <c r="AO77" s="766"/>
      <c r="AP77" s="769"/>
      <c r="AQ77" s="766"/>
      <c r="AR77" s="767"/>
      <c r="AS77" s="337"/>
      <c r="AT77" s="342"/>
      <c r="AU77" s="340"/>
      <c r="AV77" s="337"/>
      <c r="AW77" s="342"/>
      <c r="AX77" s="340"/>
      <c r="AY77" s="341"/>
      <c r="AZ77" s="343"/>
      <c r="BA77" s="340"/>
      <c r="BB77" s="337"/>
      <c r="BC77" s="342"/>
      <c r="BD77" s="392"/>
      <c r="BE77" s="341"/>
      <c r="BF77" s="343"/>
      <c r="BG77" s="340"/>
      <c r="BH77" s="337"/>
      <c r="BI77" s="342"/>
      <c r="BJ77" s="340"/>
      <c r="BK77" s="341"/>
      <c r="BL77" s="343"/>
      <c r="BM77" s="340"/>
      <c r="BN77" s="337"/>
      <c r="BO77" s="342"/>
      <c r="BP77" s="340"/>
      <c r="BQ77" s="345"/>
      <c r="BR77" s="716"/>
      <c r="BS77" s="717"/>
      <c r="BT77" s="718"/>
      <c r="BU77" s="719"/>
      <c r="BV77" s="335">
        <f t="shared" si="12"/>
        <v>0</v>
      </c>
    </row>
    <row r="78" spans="1:76" s="31" customFormat="1" ht="49.5" customHeight="1" x14ac:dyDescent="0.25">
      <c r="A78" s="899" t="s">
        <v>114</v>
      </c>
      <c r="B78" s="900"/>
      <c r="C78" s="875" t="s">
        <v>383</v>
      </c>
      <c r="D78" s="875"/>
      <c r="E78" s="875"/>
      <c r="F78" s="875"/>
      <c r="G78" s="875"/>
      <c r="H78" s="875"/>
      <c r="I78" s="875"/>
      <c r="J78" s="875"/>
      <c r="K78" s="875"/>
      <c r="L78" s="875"/>
      <c r="M78" s="875"/>
      <c r="N78" s="875"/>
      <c r="O78" s="875"/>
      <c r="P78" s="875"/>
      <c r="Q78" s="526"/>
      <c r="R78" s="116"/>
      <c r="S78" s="116"/>
      <c r="T78" s="116"/>
      <c r="U78" s="113">
        <v>48</v>
      </c>
      <c r="V78" s="86"/>
      <c r="W78" s="70">
        <f t="shared" si="17"/>
        <v>72</v>
      </c>
      <c r="X78" s="62">
        <v>2</v>
      </c>
      <c r="Y78" s="72">
        <v>3</v>
      </c>
      <c r="Z78" s="73">
        <v>4</v>
      </c>
      <c r="AA78" s="836"/>
      <c r="AB78" s="727"/>
      <c r="AC78" s="730">
        <v>216</v>
      </c>
      <c r="AD78" s="742"/>
      <c r="AE78" s="836">
        <v>144</v>
      </c>
      <c r="AF78" s="727"/>
      <c r="AG78" s="771">
        <f t="shared" si="15"/>
        <v>144</v>
      </c>
      <c r="AH78" s="772"/>
      <c r="AI78" s="730">
        <f t="shared" si="18"/>
        <v>24</v>
      </c>
      <c r="AJ78" s="742"/>
      <c r="AK78" s="726">
        <v>12</v>
      </c>
      <c r="AL78" s="778"/>
      <c r="AM78" s="768">
        <v>4</v>
      </c>
      <c r="AN78" s="778"/>
      <c r="AO78" s="768">
        <v>8</v>
      </c>
      <c r="AP78" s="778"/>
      <c r="AQ78" s="768"/>
      <c r="AR78" s="727"/>
      <c r="AS78" s="155"/>
      <c r="AT78" s="153"/>
      <c r="AU78" s="154"/>
      <c r="AV78" s="155"/>
      <c r="AW78" s="153"/>
      <c r="AX78" s="154">
        <v>4</v>
      </c>
      <c r="AY78" s="157"/>
      <c r="AZ78" s="174">
        <v>72</v>
      </c>
      <c r="BA78" s="154">
        <v>8</v>
      </c>
      <c r="BB78" s="155">
        <v>2</v>
      </c>
      <c r="BC78" s="153">
        <v>72</v>
      </c>
      <c r="BD78" s="177">
        <v>12</v>
      </c>
      <c r="BE78" s="157">
        <v>2</v>
      </c>
      <c r="BF78" s="68"/>
      <c r="BG78" s="63"/>
      <c r="BH78" s="61"/>
      <c r="BI78" s="67"/>
      <c r="BJ78" s="63"/>
      <c r="BK78" s="64"/>
      <c r="BL78" s="68"/>
      <c r="BM78" s="63"/>
      <c r="BN78" s="61"/>
      <c r="BO78" s="67"/>
      <c r="BP78" s="63"/>
      <c r="BQ78" s="96"/>
      <c r="BR78" s="771">
        <f t="shared" si="16"/>
        <v>6</v>
      </c>
      <c r="BS78" s="772"/>
      <c r="BT78" s="728" t="s">
        <v>412</v>
      </c>
      <c r="BU78" s="729"/>
      <c r="BV78" s="41">
        <f t="shared" si="12"/>
        <v>21.12</v>
      </c>
    </row>
    <row r="79" spans="1:76" s="322" customFormat="1" ht="51.75" customHeight="1" x14ac:dyDescent="0.25">
      <c r="A79" s="905" t="s">
        <v>115</v>
      </c>
      <c r="B79" s="906"/>
      <c r="C79" s="881" t="s">
        <v>171</v>
      </c>
      <c r="D79" s="881"/>
      <c r="E79" s="881"/>
      <c r="F79" s="881"/>
      <c r="G79" s="881"/>
      <c r="H79" s="881"/>
      <c r="I79" s="881"/>
      <c r="J79" s="881"/>
      <c r="K79" s="881"/>
      <c r="L79" s="881"/>
      <c r="M79" s="881"/>
      <c r="N79" s="881"/>
      <c r="O79" s="881"/>
      <c r="P79" s="881"/>
      <c r="Q79" s="529"/>
      <c r="R79" s="360"/>
      <c r="S79" s="360"/>
      <c r="T79" s="360"/>
      <c r="U79" s="361"/>
      <c r="V79" s="362"/>
      <c r="W79" s="326"/>
      <c r="X79" s="363"/>
      <c r="Y79" s="716"/>
      <c r="Z79" s="847"/>
      <c r="AA79" s="838"/>
      <c r="AB79" s="717"/>
      <c r="AC79" s="819">
        <v>40</v>
      </c>
      <c r="AD79" s="847"/>
      <c r="AE79" s="838"/>
      <c r="AF79" s="717"/>
      <c r="AG79" s="720">
        <f t="shared" si="15"/>
        <v>40</v>
      </c>
      <c r="AH79" s="721"/>
      <c r="AI79" s="817"/>
      <c r="AJ79" s="818"/>
      <c r="AK79" s="716"/>
      <c r="AL79" s="761"/>
      <c r="AM79" s="760"/>
      <c r="AN79" s="761"/>
      <c r="AO79" s="760"/>
      <c r="AP79" s="761"/>
      <c r="AQ79" s="760"/>
      <c r="AR79" s="717"/>
      <c r="AS79" s="361"/>
      <c r="AT79" s="367"/>
      <c r="AU79" s="365"/>
      <c r="AV79" s="361"/>
      <c r="AW79" s="367"/>
      <c r="AX79" s="365"/>
      <c r="AY79" s="366"/>
      <c r="AZ79" s="368"/>
      <c r="BA79" s="365"/>
      <c r="BB79" s="361"/>
      <c r="BC79" s="367">
        <v>40</v>
      </c>
      <c r="BD79" s="393"/>
      <c r="BE79" s="366">
        <v>1</v>
      </c>
      <c r="BF79" s="368"/>
      <c r="BG79" s="365"/>
      <c r="BH79" s="361"/>
      <c r="BI79" s="367"/>
      <c r="BJ79" s="365"/>
      <c r="BK79" s="366"/>
      <c r="BL79" s="368"/>
      <c r="BM79" s="365"/>
      <c r="BN79" s="361"/>
      <c r="BO79" s="367"/>
      <c r="BP79" s="365"/>
      <c r="BQ79" s="356"/>
      <c r="BR79" s="720">
        <f t="shared" si="16"/>
        <v>1</v>
      </c>
      <c r="BS79" s="721"/>
      <c r="BT79" s="777"/>
      <c r="BU79" s="725"/>
      <c r="BV79" s="335">
        <f t="shared" si="12"/>
        <v>0</v>
      </c>
    </row>
    <row r="80" spans="1:76" s="310" customFormat="1" ht="197.25" customHeight="1" x14ac:dyDescent="0.35">
      <c r="A80" s="907" t="s">
        <v>116</v>
      </c>
      <c r="B80" s="908"/>
      <c r="C80" s="880" t="s">
        <v>373</v>
      </c>
      <c r="D80" s="880"/>
      <c r="E80" s="880"/>
      <c r="F80" s="880"/>
      <c r="G80" s="880"/>
      <c r="H80" s="880"/>
      <c r="I80" s="880"/>
      <c r="J80" s="880"/>
      <c r="K80" s="880"/>
      <c r="L80" s="880"/>
      <c r="M80" s="880"/>
      <c r="N80" s="880"/>
      <c r="O80" s="880"/>
      <c r="P80" s="880"/>
      <c r="Q80" s="529"/>
      <c r="R80" s="359"/>
      <c r="S80" s="359"/>
      <c r="T80" s="359"/>
      <c r="U80" s="372">
        <v>24</v>
      </c>
      <c r="V80" s="348">
        <v>1</v>
      </c>
      <c r="W80" s="362">
        <f t="shared" si="17"/>
        <v>36</v>
      </c>
      <c r="X80" s="349">
        <v>1</v>
      </c>
      <c r="Y80" s="803">
        <v>6</v>
      </c>
      <c r="Z80" s="752"/>
      <c r="AA80" s="837"/>
      <c r="AB80" s="715"/>
      <c r="AC80" s="714">
        <v>108</v>
      </c>
      <c r="AD80" s="752"/>
      <c r="AE80" s="837">
        <v>72</v>
      </c>
      <c r="AF80" s="715"/>
      <c r="AG80" s="714">
        <f t="shared" si="15"/>
        <v>72</v>
      </c>
      <c r="AH80" s="715"/>
      <c r="AI80" s="817">
        <f>AS80+AU80+AX80+BA80+BD80+BG80+BJ80+BM80+BP80</f>
        <v>14</v>
      </c>
      <c r="AJ80" s="818"/>
      <c r="AK80" s="803">
        <v>8</v>
      </c>
      <c r="AL80" s="785"/>
      <c r="AM80" s="784"/>
      <c r="AN80" s="785"/>
      <c r="AO80" s="784">
        <v>6</v>
      </c>
      <c r="AP80" s="785"/>
      <c r="AQ80" s="784"/>
      <c r="AR80" s="715"/>
      <c r="AS80" s="348"/>
      <c r="AT80" s="353"/>
      <c r="AU80" s="351"/>
      <c r="AV80" s="348"/>
      <c r="AW80" s="353"/>
      <c r="AX80" s="351"/>
      <c r="AY80" s="352"/>
      <c r="AZ80" s="354"/>
      <c r="BA80" s="351"/>
      <c r="BB80" s="348"/>
      <c r="BC80" s="353"/>
      <c r="BD80" s="391"/>
      <c r="BE80" s="352"/>
      <c r="BF80" s="354"/>
      <c r="BG80" s="351">
        <v>8</v>
      </c>
      <c r="BH80" s="348"/>
      <c r="BI80" s="353">
        <v>72</v>
      </c>
      <c r="BJ80" s="351">
        <v>6</v>
      </c>
      <c r="BK80" s="352">
        <v>2</v>
      </c>
      <c r="BL80" s="354"/>
      <c r="BM80" s="351"/>
      <c r="BN80" s="348"/>
      <c r="BO80" s="353"/>
      <c r="BP80" s="351"/>
      <c r="BQ80" s="356"/>
      <c r="BR80" s="703">
        <f t="shared" si="16"/>
        <v>3</v>
      </c>
      <c r="BS80" s="704"/>
      <c r="BT80" s="701"/>
      <c r="BU80" s="702"/>
      <c r="BV80" s="335">
        <f t="shared" si="12"/>
        <v>10.56</v>
      </c>
      <c r="BW80" s="396" t="s">
        <v>372</v>
      </c>
    </row>
    <row r="81" spans="1:76" s="310" customFormat="1" ht="71.25" customHeight="1" x14ac:dyDescent="0.25">
      <c r="A81" s="907" t="s">
        <v>117</v>
      </c>
      <c r="B81" s="908"/>
      <c r="C81" s="887" t="s">
        <v>172</v>
      </c>
      <c r="D81" s="887"/>
      <c r="E81" s="887"/>
      <c r="F81" s="887"/>
      <c r="G81" s="887"/>
      <c r="H81" s="887"/>
      <c r="I81" s="887"/>
      <c r="J81" s="887"/>
      <c r="K81" s="887"/>
      <c r="L81" s="887"/>
      <c r="M81" s="887"/>
      <c r="N81" s="887"/>
      <c r="O81" s="887"/>
      <c r="P81" s="887"/>
      <c r="Q81" s="530"/>
      <c r="R81" s="397"/>
      <c r="S81" s="397"/>
      <c r="T81" s="397"/>
      <c r="U81" s="398"/>
      <c r="V81" s="399"/>
      <c r="W81" s="400"/>
      <c r="X81" s="401"/>
      <c r="Y81" s="706"/>
      <c r="Z81" s="815"/>
      <c r="AA81" s="842"/>
      <c r="AB81" s="707"/>
      <c r="AC81" s="814">
        <v>60</v>
      </c>
      <c r="AD81" s="815"/>
      <c r="AE81" s="842"/>
      <c r="AF81" s="707"/>
      <c r="AG81" s="703">
        <f t="shared" si="15"/>
        <v>60</v>
      </c>
      <c r="AH81" s="704"/>
      <c r="AI81" s="814"/>
      <c r="AJ81" s="815"/>
      <c r="AK81" s="706"/>
      <c r="AL81" s="798"/>
      <c r="AM81" s="793"/>
      <c r="AN81" s="798"/>
      <c r="AO81" s="793"/>
      <c r="AP81" s="798"/>
      <c r="AQ81" s="793"/>
      <c r="AR81" s="707"/>
      <c r="AS81" s="398"/>
      <c r="AT81" s="402"/>
      <c r="AU81" s="403"/>
      <c r="AV81" s="398"/>
      <c r="AW81" s="402"/>
      <c r="AX81" s="403"/>
      <c r="AY81" s="404"/>
      <c r="AZ81" s="405"/>
      <c r="BA81" s="403"/>
      <c r="BB81" s="398"/>
      <c r="BC81" s="402"/>
      <c r="BD81" s="406"/>
      <c r="BE81" s="404"/>
      <c r="BF81" s="405"/>
      <c r="BG81" s="403"/>
      <c r="BH81" s="398"/>
      <c r="BI81" s="402">
        <v>60</v>
      </c>
      <c r="BJ81" s="403"/>
      <c r="BK81" s="404">
        <v>2</v>
      </c>
      <c r="BL81" s="405"/>
      <c r="BM81" s="403"/>
      <c r="BN81" s="398"/>
      <c r="BO81" s="402"/>
      <c r="BP81" s="403"/>
      <c r="BQ81" s="407"/>
      <c r="BR81" s="706">
        <f t="shared" si="16"/>
        <v>2</v>
      </c>
      <c r="BS81" s="707"/>
      <c r="BT81" s="697"/>
      <c r="BU81" s="698"/>
      <c r="BV81" s="335">
        <f t="shared" si="12"/>
        <v>0</v>
      </c>
    </row>
    <row r="82" spans="1:76" s="309" customFormat="1" ht="29.25" customHeight="1" x14ac:dyDescent="0.25">
      <c r="A82" s="922" t="s">
        <v>118</v>
      </c>
      <c r="B82" s="923"/>
      <c r="C82" s="932" t="s">
        <v>153</v>
      </c>
      <c r="D82" s="932"/>
      <c r="E82" s="932"/>
      <c r="F82" s="932"/>
      <c r="G82" s="932"/>
      <c r="H82" s="932"/>
      <c r="I82" s="932"/>
      <c r="J82" s="932"/>
      <c r="K82" s="932"/>
      <c r="L82" s="932"/>
      <c r="M82" s="932"/>
      <c r="N82" s="932"/>
      <c r="O82" s="932"/>
      <c r="P82" s="932"/>
      <c r="Q82" s="524"/>
      <c r="R82" s="408"/>
      <c r="S82" s="408"/>
      <c r="T82" s="408"/>
      <c r="U82" s="409"/>
      <c r="V82" s="410"/>
      <c r="W82" s="399"/>
      <c r="X82" s="411"/>
      <c r="Y82" s="703"/>
      <c r="Z82" s="806"/>
      <c r="AA82" s="412">
        <v>6</v>
      </c>
      <c r="AB82" s="395">
        <v>7</v>
      </c>
      <c r="AC82" s="703">
        <v>216</v>
      </c>
      <c r="AD82" s="806"/>
      <c r="AE82" s="816">
        <v>144</v>
      </c>
      <c r="AF82" s="704"/>
      <c r="AG82" s="703">
        <f t="shared" si="15"/>
        <v>216</v>
      </c>
      <c r="AH82" s="704"/>
      <c r="AI82" s="703">
        <f>AS82+AU82+AX82+BA82+BD82+BG82+BJ82+BM82+BP82</f>
        <v>32</v>
      </c>
      <c r="AJ82" s="806"/>
      <c r="AK82" s="816"/>
      <c r="AL82" s="800"/>
      <c r="AM82" s="799">
        <v>32</v>
      </c>
      <c r="AN82" s="800"/>
      <c r="AO82" s="799"/>
      <c r="AP82" s="800"/>
      <c r="AQ82" s="799"/>
      <c r="AR82" s="704"/>
      <c r="AS82" s="413"/>
      <c r="AT82" s="414"/>
      <c r="AU82" s="415"/>
      <c r="AV82" s="413"/>
      <c r="AW82" s="414"/>
      <c r="AX82" s="415"/>
      <c r="AY82" s="416"/>
      <c r="AZ82" s="417"/>
      <c r="BA82" s="415"/>
      <c r="BB82" s="413"/>
      <c r="BC82" s="414"/>
      <c r="BD82" s="418"/>
      <c r="BE82" s="416"/>
      <c r="BF82" s="417"/>
      <c r="BG82" s="415">
        <v>4</v>
      </c>
      <c r="BH82" s="413"/>
      <c r="BI82" s="414">
        <v>108</v>
      </c>
      <c r="BJ82" s="415">
        <v>14</v>
      </c>
      <c r="BK82" s="416">
        <v>3</v>
      </c>
      <c r="BL82" s="417">
        <v>108</v>
      </c>
      <c r="BM82" s="415">
        <v>14</v>
      </c>
      <c r="BN82" s="413">
        <v>3</v>
      </c>
      <c r="BO82" s="414"/>
      <c r="BP82" s="415"/>
      <c r="BQ82" s="419"/>
      <c r="BR82" s="703">
        <f t="shared" si="16"/>
        <v>6</v>
      </c>
      <c r="BS82" s="704"/>
      <c r="BT82" s="705"/>
      <c r="BU82" s="702"/>
      <c r="BV82" s="335">
        <f t="shared" si="12"/>
        <v>31.68</v>
      </c>
    </row>
    <row r="83" spans="1:76" s="309" customFormat="1" ht="51" customHeight="1" x14ac:dyDescent="0.25">
      <c r="A83" s="924" t="s">
        <v>119</v>
      </c>
      <c r="B83" s="925"/>
      <c r="C83" s="931" t="s">
        <v>154</v>
      </c>
      <c r="D83" s="931"/>
      <c r="E83" s="931"/>
      <c r="F83" s="931"/>
      <c r="G83" s="931"/>
      <c r="H83" s="931"/>
      <c r="I83" s="931"/>
      <c r="J83" s="931"/>
      <c r="K83" s="931"/>
      <c r="L83" s="931"/>
      <c r="M83" s="931"/>
      <c r="N83" s="931"/>
      <c r="O83" s="931"/>
      <c r="P83" s="931"/>
      <c r="Q83" s="524"/>
      <c r="R83" s="381"/>
      <c r="S83" s="381"/>
      <c r="T83" s="381"/>
      <c r="U83" s="420"/>
      <c r="V83" s="421"/>
      <c r="W83" s="400"/>
      <c r="X83" s="422"/>
      <c r="Y83" s="820"/>
      <c r="Z83" s="852"/>
      <c r="AA83" s="843"/>
      <c r="AB83" s="781"/>
      <c r="AC83" s="853"/>
      <c r="AD83" s="852"/>
      <c r="AE83" s="843"/>
      <c r="AF83" s="781"/>
      <c r="AG83" s="814"/>
      <c r="AH83" s="707"/>
      <c r="AI83" s="703"/>
      <c r="AJ83" s="806"/>
      <c r="AK83" s="820"/>
      <c r="AL83" s="810"/>
      <c r="AM83" s="780"/>
      <c r="AN83" s="810"/>
      <c r="AO83" s="780"/>
      <c r="AP83" s="810"/>
      <c r="AQ83" s="780"/>
      <c r="AR83" s="781"/>
      <c r="AS83" s="420"/>
      <c r="AT83" s="423"/>
      <c r="AU83" s="424"/>
      <c r="AV83" s="420"/>
      <c r="AW83" s="423"/>
      <c r="AX83" s="424"/>
      <c r="AY83" s="425"/>
      <c r="AZ83" s="426"/>
      <c r="BA83" s="424"/>
      <c r="BB83" s="420"/>
      <c r="BC83" s="423"/>
      <c r="BD83" s="427"/>
      <c r="BE83" s="425"/>
      <c r="BF83" s="426"/>
      <c r="BG83" s="424"/>
      <c r="BH83" s="420"/>
      <c r="BI83" s="423"/>
      <c r="BJ83" s="424"/>
      <c r="BK83" s="425"/>
      <c r="BL83" s="426"/>
      <c r="BM83" s="424"/>
      <c r="BN83" s="420"/>
      <c r="BO83" s="423"/>
      <c r="BP83" s="424"/>
      <c r="BQ83" s="428"/>
      <c r="BR83" s="706"/>
      <c r="BS83" s="707"/>
      <c r="BT83" s="708"/>
      <c r="BU83" s="709"/>
      <c r="BV83" s="335">
        <f t="shared" si="12"/>
        <v>0</v>
      </c>
    </row>
    <row r="84" spans="1:76" ht="51" customHeight="1" x14ac:dyDescent="0.25">
      <c r="A84" s="926" t="s">
        <v>120</v>
      </c>
      <c r="B84" s="927"/>
      <c r="C84" s="919" t="s">
        <v>173</v>
      </c>
      <c r="D84" s="919"/>
      <c r="E84" s="919"/>
      <c r="F84" s="919"/>
      <c r="G84" s="919"/>
      <c r="H84" s="919"/>
      <c r="I84" s="919"/>
      <c r="J84" s="919"/>
      <c r="K84" s="919"/>
      <c r="L84" s="919"/>
      <c r="M84" s="919"/>
      <c r="N84" s="919"/>
      <c r="O84" s="919"/>
      <c r="P84" s="919"/>
      <c r="Q84" s="528"/>
      <c r="R84" s="117"/>
      <c r="S84" s="117"/>
      <c r="T84" s="117"/>
      <c r="U84" s="45"/>
      <c r="V84" s="43"/>
      <c r="W84" s="42"/>
      <c r="X84" s="44"/>
      <c r="Y84" s="74">
        <v>4</v>
      </c>
      <c r="Z84" s="75">
        <v>5</v>
      </c>
      <c r="AA84" s="841"/>
      <c r="AB84" s="759"/>
      <c r="AC84" s="794">
        <v>216</v>
      </c>
      <c r="AD84" s="795"/>
      <c r="AE84" s="841">
        <v>144</v>
      </c>
      <c r="AF84" s="759"/>
      <c r="AG84" s="794">
        <f t="shared" si="15"/>
        <v>216</v>
      </c>
      <c r="AH84" s="759"/>
      <c r="AI84" s="794">
        <f>AS84+AU84+AX84+BA84+BD84+BG84+BJ84+BM84+BP84</f>
        <v>32</v>
      </c>
      <c r="AJ84" s="795"/>
      <c r="AK84" s="822">
        <v>16</v>
      </c>
      <c r="AL84" s="823"/>
      <c r="AM84" s="758">
        <v>8</v>
      </c>
      <c r="AN84" s="823"/>
      <c r="AO84" s="758">
        <v>8</v>
      </c>
      <c r="AP84" s="823"/>
      <c r="AQ84" s="758"/>
      <c r="AR84" s="759"/>
      <c r="AS84" s="167"/>
      <c r="AT84" s="179"/>
      <c r="AU84" s="169"/>
      <c r="AV84" s="167"/>
      <c r="AW84" s="179"/>
      <c r="AX84" s="169"/>
      <c r="AY84" s="170"/>
      <c r="AZ84" s="180"/>
      <c r="BA84" s="169">
        <v>12</v>
      </c>
      <c r="BB84" s="167"/>
      <c r="BC84" s="179">
        <v>108</v>
      </c>
      <c r="BD84" s="181">
        <v>10</v>
      </c>
      <c r="BE84" s="170">
        <v>3</v>
      </c>
      <c r="BF84" s="80">
        <v>108</v>
      </c>
      <c r="BG84" s="46">
        <v>10</v>
      </c>
      <c r="BH84" s="45">
        <v>3</v>
      </c>
      <c r="BI84" s="49"/>
      <c r="BJ84" s="46"/>
      <c r="BK84" s="48"/>
      <c r="BL84" s="80"/>
      <c r="BM84" s="46"/>
      <c r="BN84" s="45"/>
      <c r="BO84" s="49"/>
      <c r="BP84" s="46"/>
      <c r="BQ84" s="81"/>
      <c r="BR84" s="710">
        <f t="shared" si="16"/>
        <v>6</v>
      </c>
      <c r="BS84" s="711"/>
      <c r="BT84" s="712" t="s">
        <v>406</v>
      </c>
      <c r="BU84" s="713"/>
      <c r="BV84" s="41">
        <f t="shared" si="12"/>
        <v>31.68</v>
      </c>
    </row>
    <row r="85" spans="1:76" s="310" customFormat="1" ht="27" customHeight="1" x14ac:dyDescent="0.25">
      <c r="A85" s="907" t="s">
        <v>121</v>
      </c>
      <c r="B85" s="908"/>
      <c r="C85" s="884" t="s">
        <v>174</v>
      </c>
      <c r="D85" s="885"/>
      <c r="E85" s="885"/>
      <c r="F85" s="885"/>
      <c r="G85" s="885"/>
      <c r="H85" s="885"/>
      <c r="I85" s="885"/>
      <c r="J85" s="885"/>
      <c r="K85" s="885"/>
      <c r="L85" s="885"/>
      <c r="M85" s="885"/>
      <c r="N85" s="885"/>
      <c r="O85" s="885"/>
      <c r="P85" s="885"/>
      <c r="Q85" s="530"/>
      <c r="R85" s="397"/>
      <c r="S85" s="397"/>
      <c r="T85" s="397"/>
      <c r="U85" s="398"/>
      <c r="V85" s="399"/>
      <c r="W85" s="400"/>
      <c r="X85" s="401"/>
      <c r="Y85" s="706">
        <v>6</v>
      </c>
      <c r="Z85" s="815"/>
      <c r="AA85" s="842"/>
      <c r="AB85" s="707"/>
      <c r="AC85" s="814">
        <v>108</v>
      </c>
      <c r="AD85" s="815"/>
      <c r="AE85" s="842">
        <v>54</v>
      </c>
      <c r="AF85" s="707"/>
      <c r="AG85" s="814">
        <f t="shared" si="15"/>
        <v>108</v>
      </c>
      <c r="AH85" s="707"/>
      <c r="AI85" s="703">
        <f t="shared" si="18"/>
        <v>12</v>
      </c>
      <c r="AJ85" s="806"/>
      <c r="AK85" s="706">
        <v>8</v>
      </c>
      <c r="AL85" s="798"/>
      <c r="AM85" s="793"/>
      <c r="AN85" s="798"/>
      <c r="AO85" s="793">
        <v>4</v>
      </c>
      <c r="AP85" s="798"/>
      <c r="AQ85" s="802"/>
      <c r="AR85" s="700"/>
      <c r="AS85" s="398"/>
      <c r="AT85" s="402"/>
      <c r="AU85" s="403"/>
      <c r="AV85" s="398"/>
      <c r="AW85" s="402"/>
      <c r="AX85" s="403"/>
      <c r="AY85" s="404"/>
      <c r="AZ85" s="405"/>
      <c r="BA85" s="403"/>
      <c r="BB85" s="398"/>
      <c r="BC85" s="402"/>
      <c r="BD85" s="406"/>
      <c r="BE85" s="404"/>
      <c r="BF85" s="405"/>
      <c r="BG85" s="403">
        <v>2</v>
      </c>
      <c r="BH85" s="398"/>
      <c r="BI85" s="402">
        <v>108</v>
      </c>
      <c r="BJ85" s="403">
        <v>10</v>
      </c>
      <c r="BK85" s="404">
        <v>3</v>
      </c>
      <c r="BL85" s="405"/>
      <c r="BM85" s="403"/>
      <c r="BN85" s="398"/>
      <c r="BO85" s="402"/>
      <c r="BP85" s="403"/>
      <c r="BQ85" s="407"/>
      <c r="BR85" s="699">
        <f t="shared" si="16"/>
        <v>3</v>
      </c>
      <c r="BS85" s="700"/>
      <c r="BT85" s="697"/>
      <c r="BU85" s="698"/>
      <c r="BV85" s="335">
        <f t="shared" si="12"/>
        <v>11.88</v>
      </c>
    </row>
    <row r="86" spans="1:76" s="310" customFormat="1" ht="25.5" x14ac:dyDescent="0.25">
      <c r="A86" s="909" t="s">
        <v>122</v>
      </c>
      <c r="B86" s="910"/>
      <c r="C86" s="884" t="s">
        <v>175</v>
      </c>
      <c r="D86" s="885"/>
      <c r="E86" s="885"/>
      <c r="F86" s="885"/>
      <c r="G86" s="885"/>
      <c r="H86" s="885"/>
      <c r="I86" s="885"/>
      <c r="J86" s="885"/>
      <c r="K86" s="885"/>
      <c r="L86" s="885"/>
      <c r="M86" s="885"/>
      <c r="N86" s="885"/>
      <c r="O86" s="885"/>
      <c r="P86" s="885"/>
      <c r="Q86" s="530"/>
      <c r="R86" s="429"/>
      <c r="S86" s="429"/>
      <c r="T86" s="429"/>
      <c r="U86" s="413"/>
      <c r="V86" s="400"/>
      <c r="W86" s="399"/>
      <c r="X86" s="430"/>
      <c r="Y86" s="809">
        <v>6</v>
      </c>
      <c r="Z86" s="806"/>
      <c r="AA86" s="816"/>
      <c r="AB86" s="704"/>
      <c r="AC86" s="703">
        <v>108</v>
      </c>
      <c r="AD86" s="806"/>
      <c r="AE86" s="816">
        <v>72</v>
      </c>
      <c r="AF86" s="704"/>
      <c r="AG86" s="703">
        <f t="shared" si="15"/>
        <v>108</v>
      </c>
      <c r="AH86" s="704"/>
      <c r="AI86" s="703">
        <f t="shared" si="18"/>
        <v>16</v>
      </c>
      <c r="AJ86" s="806"/>
      <c r="AK86" s="809">
        <v>8</v>
      </c>
      <c r="AL86" s="800"/>
      <c r="AM86" s="799">
        <v>4</v>
      </c>
      <c r="AN86" s="800"/>
      <c r="AO86" s="799">
        <v>4</v>
      </c>
      <c r="AP86" s="800"/>
      <c r="AQ86" s="799"/>
      <c r="AR86" s="704"/>
      <c r="AS86" s="413"/>
      <c r="AT86" s="414"/>
      <c r="AU86" s="415"/>
      <c r="AV86" s="413"/>
      <c r="AW86" s="414"/>
      <c r="AX86" s="415"/>
      <c r="AY86" s="416"/>
      <c r="AZ86" s="417"/>
      <c r="BA86" s="415"/>
      <c r="BB86" s="413"/>
      <c r="BC86" s="414"/>
      <c r="BD86" s="418"/>
      <c r="BE86" s="416"/>
      <c r="BF86" s="417"/>
      <c r="BG86" s="415">
        <v>2</v>
      </c>
      <c r="BH86" s="413"/>
      <c r="BI86" s="414">
        <v>108</v>
      </c>
      <c r="BJ86" s="415">
        <v>14</v>
      </c>
      <c r="BK86" s="416">
        <v>3</v>
      </c>
      <c r="BL86" s="417"/>
      <c r="BM86" s="415"/>
      <c r="BN86" s="413"/>
      <c r="BO86" s="414"/>
      <c r="BP86" s="415"/>
      <c r="BQ86" s="419"/>
      <c r="BR86" s="699">
        <f t="shared" si="16"/>
        <v>3</v>
      </c>
      <c r="BS86" s="700"/>
      <c r="BT86" s="701"/>
      <c r="BU86" s="702"/>
      <c r="BV86" s="335">
        <f t="shared" si="12"/>
        <v>15.84</v>
      </c>
    </row>
    <row r="87" spans="1:76" s="310" customFormat="1" ht="25.5" x14ac:dyDescent="0.25">
      <c r="A87" s="911" t="s">
        <v>123</v>
      </c>
      <c r="B87" s="912"/>
      <c r="C87" s="886" t="s">
        <v>176</v>
      </c>
      <c r="D87" s="887"/>
      <c r="E87" s="887"/>
      <c r="F87" s="887"/>
      <c r="G87" s="887"/>
      <c r="H87" s="887"/>
      <c r="I87" s="887"/>
      <c r="J87" s="887"/>
      <c r="K87" s="887"/>
      <c r="L87" s="887"/>
      <c r="M87" s="887"/>
      <c r="N87" s="887"/>
      <c r="O87" s="887"/>
      <c r="P87" s="887"/>
      <c r="Q87" s="530"/>
      <c r="R87" s="397"/>
      <c r="S87" s="397"/>
      <c r="T87" s="397"/>
      <c r="U87" s="398"/>
      <c r="V87" s="399"/>
      <c r="W87" s="400"/>
      <c r="X87" s="401"/>
      <c r="Y87" s="706">
        <v>7</v>
      </c>
      <c r="Z87" s="815"/>
      <c r="AA87" s="842"/>
      <c r="AB87" s="707"/>
      <c r="AC87" s="814">
        <v>108</v>
      </c>
      <c r="AD87" s="815"/>
      <c r="AE87" s="842">
        <v>72</v>
      </c>
      <c r="AF87" s="707"/>
      <c r="AG87" s="703">
        <f t="shared" si="15"/>
        <v>108</v>
      </c>
      <c r="AH87" s="704"/>
      <c r="AI87" s="703">
        <f t="shared" si="18"/>
        <v>16</v>
      </c>
      <c r="AJ87" s="806"/>
      <c r="AK87" s="706">
        <v>8</v>
      </c>
      <c r="AL87" s="798"/>
      <c r="AM87" s="793">
        <v>8</v>
      </c>
      <c r="AN87" s="798"/>
      <c r="AO87" s="793"/>
      <c r="AP87" s="798"/>
      <c r="AQ87" s="793"/>
      <c r="AR87" s="707"/>
      <c r="AS87" s="398"/>
      <c r="AT87" s="402"/>
      <c r="AU87" s="403"/>
      <c r="AV87" s="398"/>
      <c r="AW87" s="402"/>
      <c r="AX87" s="403"/>
      <c r="AY87" s="404"/>
      <c r="AZ87" s="405"/>
      <c r="BA87" s="403"/>
      <c r="BB87" s="398"/>
      <c r="BC87" s="402"/>
      <c r="BD87" s="406"/>
      <c r="BE87" s="404"/>
      <c r="BF87" s="405"/>
      <c r="BG87" s="403"/>
      <c r="BH87" s="398"/>
      <c r="BI87" s="402"/>
      <c r="BJ87" s="403">
        <v>6</v>
      </c>
      <c r="BK87" s="404"/>
      <c r="BL87" s="405">
        <v>108</v>
      </c>
      <c r="BM87" s="403">
        <v>10</v>
      </c>
      <c r="BN87" s="398">
        <v>3</v>
      </c>
      <c r="BO87" s="402"/>
      <c r="BP87" s="403"/>
      <c r="BQ87" s="407"/>
      <c r="BR87" s="699">
        <f t="shared" si="16"/>
        <v>3</v>
      </c>
      <c r="BS87" s="700"/>
      <c r="BT87" s="697"/>
      <c r="BU87" s="698"/>
      <c r="BV87" s="335">
        <f t="shared" si="12"/>
        <v>15.84</v>
      </c>
    </row>
    <row r="88" spans="1:76" s="310" customFormat="1" ht="27" customHeight="1" x14ac:dyDescent="0.25">
      <c r="A88" s="911" t="s">
        <v>124</v>
      </c>
      <c r="B88" s="912"/>
      <c r="C88" s="884" t="s">
        <v>177</v>
      </c>
      <c r="D88" s="885"/>
      <c r="E88" s="885"/>
      <c r="F88" s="885"/>
      <c r="G88" s="885"/>
      <c r="H88" s="885"/>
      <c r="I88" s="885"/>
      <c r="J88" s="885"/>
      <c r="K88" s="885"/>
      <c r="L88" s="885"/>
      <c r="M88" s="885"/>
      <c r="N88" s="885"/>
      <c r="O88" s="885"/>
      <c r="P88" s="885"/>
      <c r="Q88" s="530"/>
      <c r="R88" s="429"/>
      <c r="S88" s="429"/>
      <c r="T88" s="429"/>
      <c r="U88" s="431"/>
      <c r="V88" s="400"/>
      <c r="W88" s="432"/>
      <c r="X88" s="416"/>
      <c r="Y88" s="809">
        <v>8</v>
      </c>
      <c r="Z88" s="806"/>
      <c r="AA88" s="816"/>
      <c r="AB88" s="704"/>
      <c r="AC88" s="703">
        <v>180</v>
      </c>
      <c r="AD88" s="806"/>
      <c r="AE88" s="816">
        <v>90</v>
      </c>
      <c r="AF88" s="704"/>
      <c r="AG88" s="703">
        <f t="shared" si="15"/>
        <v>180</v>
      </c>
      <c r="AH88" s="704"/>
      <c r="AI88" s="814">
        <f t="shared" si="18"/>
        <v>20</v>
      </c>
      <c r="AJ88" s="815"/>
      <c r="AK88" s="809">
        <v>8</v>
      </c>
      <c r="AL88" s="800"/>
      <c r="AM88" s="799">
        <v>8</v>
      </c>
      <c r="AN88" s="800"/>
      <c r="AO88" s="799">
        <v>4</v>
      </c>
      <c r="AP88" s="800"/>
      <c r="AQ88" s="799"/>
      <c r="AR88" s="704"/>
      <c r="AS88" s="413"/>
      <c r="AT88" s="414"/>
      <c r="AU88" s="415"/>
      <c r="AV88" s="413"/>
      <c r="AW88" s="414"/>
      <c r="AX88" s="415"/>
      <c r="AY88" s="416"/>
      <c r="AZ88" s="417"/>
      <c r="BA88" s="415"/>
      <c r="BB88" s="413"/>
      <c r="BC88" s="414"/>
      <c r="BD88" s="418"/>
      <c r="BE88" s="416"/>
      <c r="BF88" s="417"/>
      <c r="BG88" s="415"/>
      <c r="BH88" s="413"/>
      <c r="BI88" s="414"/>
      <c r="BJ88" s="415"/>
      <c r="BK88" s="416"/>
      <c r="BL88" s="417"/>
      <c r="BM88" s="415">
        <v>4</v>
      </c>
      <c r="BN88" s="413"/>
      <c r="BO88" s="414">
        <v>180</v>
      </c>
      <c r="BP88" s="415">
        <v>16</v>
      </c>
      <c r="BQ88" s="419">
        <v>5</v>
      </c>
      <c r="BR88" s="699">
        <f t="shared" si="16"/>
        <v>5</v>
      </c>
      <c r="BS88" s="700"/>
      <c r="BT88" s="701"/>
      <c r="BU88" s="702"/>
      <c r="BV88" s="335">
        <f t="shared" si="12"/>
        <v>19.8</v>
      </c>
    </row>
    <row r="89" spans="1:76" s="310" customFormat="1" ht="25.5" customHeight="1" x14ac:dyDescent="0.25">
      <c r="A89" s="907" t="s">
        <v>125</v>
      </c>
      <c r="B89" s="908"/>
      <c r="C89" s="884" t="s">
        <v>178</v>
      </c>
      <c r="D89" s="885"/>
      <c r="E89" s="885"/>
      <c r="F89" s="885"/>
      <c r="G89" s="885"/>
      <c r="H89" s="885"/>
      <c r="I89" s="885"/>
      <c r="J89" s="885"/>
      <c r="K89" s="885"/>
      <c r="L89" s="885"/>
      <c r="M89" s="885"/>
      <c r="N89" s="885"/>
      <c r="O89" s="885"/>
      <c r="P89" s="885"/>
      <c r="Q89" s="530"/>
      <c r="R89" s="429"/>
      <c r="S89" s="429"/>
      <c r="T89" s="429"/>
      <c r="U89" s="431"/>
      <c r="V89" s="400"/>
      <c r="W89" s="400"/>
      <c r="X89" s="416"/>
      <c r="Y89" s="809">
        <v>8</v>
      </c>
      <c r="Z89" s="806"/>
      <c r="AA89" s="816"/>
      <c r="AB89" s="704"/>
      <c r="AC89" s="703">
        <v>108</v>
      </c>
      <c r="AD89" s="806"/>
      <c r="AE89" s="816">
        <v>72</v>
      </c>
      <c r="AF89" s="704"/>
      <c r="AG89" s="703">
        <f t="shared" si="15"/>
        <v>108</v>
      </c>
      <c r="AH89" s="704"/>
      <c r="AI89" s="703">
        <f>AS89+AU89+AX89+BA89+BD89+BG89+BJ89+BM89+BP89</f>
        <v>16</v>
      </c>
      <c r="AJ89" s="806"/>
      <c r="AK89" s="809">
        <v>8</v>
      </c>
      <c r="AL89" s="800"/>
      <c r="AM89" s="799">
        <v>8</v>
      </c>
      <c r="AN89" s="800"/>
      <c r="AO89" s="799"/>
      <c r="AP89" s="800"/>
      <c r="AQ89" s="799"/>
      <c r="AR89" s="704"/>
      <c r="AS89" s="413"/>
      <c r="AT89" s="414"/>
      <c r="AU89" s="415"/>
      <c r="AV89" s="413"/>
      <c r="AW89" s="414"/>
      <c r="AX89" s="415"/>
      <c r="AY89" s="416"/>
      <c r="AZ89" s="417"/>
      <c r="BA89" s="415"/>
      <c r="BB89" s="413"/>
      <c r="BC89" s="414"/>
      <c r="BD89" s="418"/>
      <c r="BE89" s="416"/>
      <c r="BF89" s="417"/>
      <c r="BG89" s="415"/>
      <c r="BH89" s="413"/>
      <c r="BI89" s="414"/>
      <c r="BJ89" s="415"/>
      <c r="BK89" s="416"/>
      <c r="BL89" s="417"/>
      <c r="BM89" s="415">
        <v>2</v>
      </c>
      <c r="BN89" s="413"/>
      <c r="BO89" s="414">
        <v>108</v>
      </c>
      <c r="BP89" s="415">
        <v>14</v>
      </c>
      <c r="BQ89" s="419">
        <v>3</v>
      </c>
      <c r="BR89" s="703">
        <f t="shared" si="16"/>
        <v>3</v>
      </c>
      <c r="BS89" s="704"/>
      <c r="BT89" s="701"/>
      <c r="BU89" s="702"/>
      <c r="BV89" s="335">
        <f t="shared" si="12"/>
        <v>15.84</v>
      </c>
    </row>
    <row r="90" spans="1:76" s="321" customFormat="1" ht="48.75" customHeight="1" x14ac:dyDescent="0.25">
      <c r="A90" s="897" t="s">
        <v>126</v>
      </c>
      <c r="B90" s="913"/>
      <c r="C90" s="883" t="s">
        <v>155</v>
      </c>
      <c r="D90" s="872"/>
      <c r="E90" s="872"/>
      <c r="F90" s="872"/>
      <c r="G90" s="872"/>
      <c r="H90" s="872"/>
      <c r="I90" s="872"/>
      <c r="J90" s="872"/>
      <c r="K90" s="872"/>
      <c r="L90" s="872"/>
      <c r="M90" s="872"/>
      <c r="N90" s="872"/>
      <c r="O90" s="872"/>
      <c r="P90" s="872"/>
      <c r="Q90" s="525"/>
      <c r="R90" s="336"/>
      <c r="S90" s="336"/>
      <c r="T90" s="336"/>
      <c r="U90" s="328"/>
      <c r="V90" s="325"/>
      <c r="W90" s="348"/>
      <c r="X90" s="330"/>
      <c r="Y90" s="821"/>
      <c r="Z90" s="848"/>
      <c r="AA90" s="840"/>
      <c r="AB90" s="736"/>
      <c r="AC90" s="735"/>
      <c r="AD90" s="848"/>
      <c r="AE90" s="840"/>
      <c r="AF90" s="736"/>
      <c r="AG90" s="720"/>
      <c r="AH90" s="721"/>
      <c r="AI90" s="714"/>
      <c r="AJ90" s="752"/>
      <c r="AK90" s="821"/>
      <c r="AL90" s="763"/>
      <c r="AM90" s="762"/>
      <c r="AN90" s="763"/>
      <c r="AO90" s="762"/>
      <c r="AP90" s="763"/>
      <c r="AQ90" s="762"/>
      <c r="AR90" s="736"/>
      <c r="AS90" s="324"/>
      <c r="AT90" s="331"/>
      <c r="AU90" s="329"/>
      <c r="AV90" s="324"/>
      <c r="AW90" s="331"/>
      <c r="AX90" s="329"/>
      <c r="AY90" s="330"/>
      <c r="AZ90" s="332"/>
      <c r="BA90" s="329"/>
      <c r="BB90" s="324"/>
      <c r="BC90" s="331"/>
      <c r="BD90" s="433"/>
      <c r="BE90" s="330"/>
      <c r="BF90" s="332"/>
      <c r="BG90" s="329"/>
      <c r="BH90" s="324"/>
      <c r="BI90" s="331"/>
      <c r="BJ90" s="329"/>
      <c r="BK90" s="330"/>
      <c r="BL90" s="332"/>
      <c r="BM90" s="329"/>
      <c r="BN90" s="324"/>
      <c r="BO90" s="331"/>
      <c r="BP90" s="329"/>
      <c r="BQ90" s="334"/>
      <c r="BR90" s="716"/>
      <c r="BS90" s="717"/>
      <c r="BT90" s="722"/>
      <c r="BU90" s="723"/>
      <c r="BV90" s="335">
        <f>(AE90-U90)*0.22</f>
        <v>0</v>
      </c>
    </row>
    <row r="91" spans="1:76" s="322" customFormat="1" ht="49.5" customHeight="1" x14ac:dyDescent="0.25">
      <c r="A91" s="895" t="s">
        <v>127</v>
      </c>
      <c r="B91" s="904"/>
      <c r="C91" s="888" t="s">
        <v>179</v>
      </c>
      <c r="D91" s="880"/>
      <c r="E91" s="880"/>
      <c r="F91" s="880"/>
      <c r="G91" s="880"/>
      <c r="H91" s="880"/>
      <c r="I91" s="880"/>
      <c r="J91" s="880"/>
      <c r="K91" s="880"/>
      <c r="L91" s="880"/>
      <c r="M91" s="880"/>
      <c r="N91" s="880"/>
      <c r="O91" s="880"/>
      <c r="P91" s="880"/>
      <c r="Q91" s="529"/>
      <c r="R91" s="360"/>
      <c r="S91" s="360"/>
      <c r="T91" s="360"/>
      <c r="U91" s="364"/>
      <c r="V91" s="326"/>
      <c r="W91" s="348"/>
      <c r="X91" s="366"/>
      <c r="Y91" s="716">
        <v>7</v>
      </c>
      <c r="Z91" s="847"/>
      <c r="AA91" s="838"/>
      <c r="AB91" s="717"/>
      <c r="AC91" s="819">
        <v>216</v>
      </c>
      <c r="AD91" s="847"/>
      <c r="AE91" s="838">
        <v>144</v>
      </c>
      <c r="AF91" s="717"/>
      <c r="AG91" s="720">
        <f>AC91-W91</f>
        <v>216</v>
      </c>
      <c r="AH91" s="721"/>
      <c r="AI91" s="714">
        <f>AS91+AU91+AX91+BA91+BD91+BG91+BJ91+BM91+BP91</f>
        <v>32</v>
      </c>
      <c r="AJ91" s="752"/>
      <c r="AK91" s="807">
        <v>16</v>
      </c>
      <c r="AL91" s="788"/>
      <c r="AM91" s="782">
        <v>8</v>
      </c>
      <c r="AN91" s="788"/>
      <c r="AO91" s="782">
        <v>8</v>
      </c>
      <c r="AP91" s="788"/>
      <c r="AQ91" s="760"/>
      <c r="AR91" s="717"/>
      <c r="AS91" s="361"/>
      <c r="AT91" s="367"/>
      <c r="AU91" s="365"/>
      <c r="AV91" s="361"/>
      <c r="AW91" s="367"/>
      <c r="AX91" s="365"/>
      <c r="AY91" s="366"/>
      <c r="AZ91" s="368"/>
      <c r="BA91" s="365"/>
      <c r="BB91" s="361"/>
      <c r="BC91" s="434"/>
      <c r="BD91" s="393"/>
      <c r="BE91" s="366"/>
      <c r="BF91" s="368"/>
      <c r="BG91" s="365"/>
      <c r="BH91" s="361"/>
      <c r="BI91" s="367"/>
      <c r="BJ91" s="435">
        <v>14</v>
      </c>
      <c r="BK91" s="366"/>
      <c r="BL91" s="368">
        <v>216</v>
      </c>
      <c r="BM91" s="365">
        <v>18</v>
      </c>
      <c r="BN91" s="361">
        <v>6</v>
      </c>
      <c r="BO91" s="367"/>
      <c r="BP91" s="436"/>
      <c r="BQ91" s="369"/>
      <c r="BR91" s="720">
        <f>X91+AV91+AY91+BB91+BE91+BH91+BK91+BN91+BQ91</f>
        <v>6</v>
      </c>
      <c r="BS91" s="721"/>
      <c r="BT91" s="724"/>
      <c r="BU91" s="725"/>
      <c r="BV91" s="335">
        <f>(AE91-U91)*0.22</f>
        <v>31.68</v>
      </c>
    </row>
    <row r="92" spans="1:76" s="322" customFormat="1" ht="25.5" x14ac:dyDescent="0.25">
      <c r="A92" s="905" t="s">
        <v>128</v>
      </c>
      <c r="B92" s="906"/>
      <c r="C92" s="888" t="s">
        <v>180</v>
      </c>
      <c r="D92" s="880"/>
      <c r="E92" s="880"/>
      <c r="F92" s="880"/>
      <c r="G92" s="880"/>
      <c r="H92" s="880"/>
      <c r="I92" s="880"/>
      <c r="J92" s="880"/>
      <c r="K92" s="880"/>
      <c r="L92" s="880"/>
      <c r="M92" s="880"/>
      <c r="N92" s="880"/>
      <c r="O92" s="880"/>
      <c r="P92" s="880"/>
      <c r="Q92" s="529"/>
      <c r="R92" s="359"/>
      <c r="S92" s="359"/>
      <c r="T92" s="359"/>
      <c r="U92" s="350"/>
      <c r="V92" s="326"/>
      <c r="W92" s="348"/>
      <c r="X92" s="352"/>
      <c r="Y92" s="803">
        <v>7</v>
      </c>
      <c r="Z92" s="752"/>
      <c r="AA92" s="837"/>
      <c r="AB92" s="715"/>
      <c r="AC92" s="714">
        <v>216</v>
      </c>
      <c r="AD92" s="752"/>
      <c r="AE92" s="837">
        <v>108</v>
      </c>
      <c r="AF92" s="715"/>
      <c r="AG92" s="714">
        <f>AC92-W92</f>
        <v>216</v>
      </c>
      <c r="AH92" s="715"/>
      <c r="AI92" s="714">
        <f>AS92+AU92+AX92+BA92+BD92+BG92+BJ92+BM92+BP92</f>
        <v>24</v>
      </c>
      <c r="AJ92" s="752"/>
      <c r="AK92" s="803">
        <v>12</v>
      </c>
      <c r="AL92" s="785"/>
      <c r="AM92" s="784">
        <v>8</v>
      </c>
      <c r="AN92" s="785"/>
      <c r="AO92" s="784">
        <v>4</v>
      </c>
      <c r="AP92" s="785"/>
      <c r="AQ92" s="784"/>
      <c r="AR92" s="715"/>
      <c r="AS92" s="348"/>
      <c r="AT92" s="353"/>
      <c r="AU92" s="351"/>
      <c r="AV92" s="348"/>
      <c r="AW92" s="353"/>
      <c r="AX92" s="351"/>
      <c r="AY92" s="352"/>
      <c r="AZ92" s="354"/>
      <c r="BA92" s="351"/>
      <c r="BB92" s="348"/>
      <c r="BC92" s="353"/>
      <c r="BD92" s="391"/>
      <c r="BE92" s="352"/>
      <c r="BF92" s="354"/>
      <c r="BG92" s="351"/>
      <c r="BH92" s="348"/>
      <c r="BI92" s="353"/>
      <c r="BJ92" s="351">
        <v>8</v>
      </c>
      <c r="BK92" s="352"/>
      <c r="BL92" s="354">
        <v>216</v>
      </c>
      <c r="BM92" s="351">
        <v>16</v>
      </c>
      <c r="BN92" s="348">
        <v>6</v>
      </c>
      <c r="BO92" s="353"/>
      <c r="BP92" s="351"/>
      <c r="BQ92" s="356"/>
      <c r="BR92" s="714">
        <f>X92+AV92+AY92+BB92+BE92+BH92+BK92+BN92+BQ92</f>
        <v>6</v>
      </c>
      <c r="BS92" s="715"/>
      <c r="BT92" s="722"/>
      <c r="BU92" s="723"/>
      <c r="BV92" s="335">
        <f>(AE92-U92)*0.22</f>
        <v>23.76</v>
      </c>
    </row>
    <row r="93" spans="1:76" s="322" customFormat="1" ht="203.25" customHeight="1" x14ac:dyDescent="0.25">
      <c r="A93" s="905" t="s">
        <v>129</v>
      </c>
      <c r="B93" s="906"/>
      <c r="C93" s="888" t="s">
        <v>181</v>
      </c>
      <c r="D93" s="880"/>
      <c r="E93" s="880"/>
      <c r="F93" s="880"/>
      <c r="G93" s="880"/>
      <c r="H93" s="880"/>
      <c r="I93" s="880"/>
      <c r="J93" s="880"/>
      <c r="K93" s="880"/>
      <c r="L93" s="880"/>
      <c r="M93" s="880"/>
      <c r="N93" s="880"/>
      <c r="O93" s="880"/>
      <c r="P93" s="880"/>
      <c r="Q93" s="529"/>
      <c r="R93" s="360"/>
      <c r="S93" s="360"/>
      <c r="T93" s="360"/>
      <c r="U93" s="364"/>
      <c r="V93" s="326"/>
      <c r="W93" s="348"/>
      <c r="X93" s="366"/>
      <c r="Y93" s="716">
        <v>8</v>
      </c>
      <c r="Z93" s="847"/>
      <c r="AA93" s="838"/>
      <c r="AB93" s="717"/>
      <c r="AC93" s="819">
        <v>216</v>
      </c>
      <c r="AD93" s="847"/>
      <c r="AE93" s="838">
        <v>108</v>
      </c>
      <c r="AF93" s="717"/>
      <c r="AG93" s="714">
        <f>AC93-W93</f>
        <v>216</v>
      </c>
      <c r="AH93" s="715"/>
      <c r="AI93" s="714">
        <f>AS93+AU93+AX93+BA93+BD93+BG93+BJ93+BM93+BP93</f>
        <v>24</v>
      </c>
      <c r="AJ93" s="752"/>
      <c r="AK93" s="716">
        <v>8</v>
      </c>
      <c r="AL93" s="761"/>
      <c r="AM93" s="760">
        <v>12</v>
      </c>
      <c r="AN93" s="761"/>
      <c r="AO93" s="760">
        <v>4</v>
      </c>
      <c r="AP93" s="761"/>
      <c r="AQ93" s="760"/>
      <c r="AR93" s="717"/>
      <c r="AS93" s="361"/>
      <c r="AT93" s="437"/>
      <c r="AU93" s="365"/>
      <c r="AV93" s="361"/>
      <c r="AW93" s="437"/>
      <c r="AX93" s="436"/>
      <c r="AY93" s="366"/>
      <c r="AZ93" s="438"/>
      <c r="BA93" s="436"/>
      <c r="BB93" s="361"/>
      <c r="BC93" s="367"/>
      <c r="BD93" s="436"/>
      <c r="BE93" s="366"/>
      <c r="BF93" s="438"/>
      <c r="BG93" s="436"/>
      <c r="BH93" s="361"/>
      <c r="BI93" s="434"/>
      <c r="BJ93" s="365"/>
      <c r="BK93" s="366"/>
      <c r="BL93" s="438"/>
      <c r="BM93" s="436">
        <v>12</v>
      </c>
      <c r="BN93" s="361"/>
      <c r="BO93" s="367">
        <v>216</v>
      </c>
      <c r="BP93" s="365">
        <v>12</v>
      </c>
      <c r="BQ93" s="369">
        <v>6</v>
      </c>
      <c r="BR93" s="714">
        <f>X93+AV93+AY93+BB93+BE93+BH93+BK93+BN93+BQ93</f>
        <v>6</v>
      </c>
      <c r="BS93" s="715"/>
      <c r="BT93" s="724"/>
      <c r="BU93" s="725"/>
      <c r="BV93" s="335">
        <f>(AE93-U93)*0.22</f>
        <v>23.76</v>
      </c>
    </row>
    <row r="94" spans="1:76" s="322" customFormat="1" ht="50.25" customHeight="1" x14ac:dyDescent="0.25">
      <c r="A94" s="905" t="s">
        <v>130</v>
      </c>
      <c r="B94" s="906"/>
      <c r="C94" s="888" t="s">
        <v>182</v>
      </c>
      <c r="D94" s="880"/>
      <c r="E94" s="880"/>
      <c r="F94" s="880"/>
      <c r="G94" s="880"/>
      <c r="H94" s="880"/>
      <c r="I94" s="880"/>
      <c r="J94" s="880"/>
      <c r="K94" s="880"/>
      <c r="L94" s="880"/>
      <c r="M94" s="880"/>
      <c r="N94" s="880"/>
      <c r="O94" s="880"/>
      <c r="P94" s="880"/>
      <c r="Q94" s="529"/>
      <c r="R94" s="359"/>
      <c r="S94" s="359"/>
      <c r="T94" s="359"/>
      <c r="U94" s="350"/>
      <c r="V94" s="326"/>
      <c r="W94" s="348"/>
      <c r="X94" s="352"/>
      <c r="Y94" s="803"/>
      <c r="Z94" s="752"/>
      <c r="AA94" s="837"/>
      <c r="AB94" s="715"/>
      <c r="AC94" s="714">
        <v>60</v>
      </c>
      <c r="AD94" s="752"/>
      <c r="AE94" s="837"/>
      <c r="AF94" s="715"/>
      <c r="AG94" s="714">
        <f>AC94-W94</f>
        <v>60</v>
      </c>
      <c r="AH94" s="715"/>
      <c r="AI94" s="714"/>
      <c r="AJ94" s="752"/>
      <c r="AK94" s="803"/>
      <c r="AL94" s="785"/>
      <c r="AM94" s="784"/>
      <c r="AN94" s="785"/>
      <c r="AO94" s="784"/>
      <c r="AP94" s="785"/>
      <c r="AQ94" s="784"/>
      <c r="AR94" s="715"/>
      <c r="AS94" s="348"/>
      <c r="AT94" s="353"/>
      <c r="AU94" s="351"/>
      <c r="AV94" s="348"/>
      <c r="AW94" s="353"/>
      <c r="AX94" s="351"/>
      <c r="AY94" s="352"/>
      <c r="AZ94" s="354"/>
      <c r="BA94" s="351"/>
      <c r="BB94" s="348"/>
      <c r="BC94" s="353"/>
      <c r="BD94" s="351"/>
      <c r="BE94" s="352"/>
      <c r="BF94" s="354"/>
      <c r="BG94" s="351"/>
      <c r="BH94" s="348"/>
      <c r="BI94" s="353"/>
      <c r="BJ94" s="351"/>
      <c r="BK94" s="352"/>
      <c r="BL94" s="354"/>
      <c r="BM94" s="351"/>
      <c r="BN94" s="348"/>
      <c r="BO94" s="353">
        <v>60</v>
      </c>
      <c r="BP94" s="351"/>
      <c r="BQ94" s="356">
        <v>2</v>
      </c>
      <c r="BR94" s="714">
        <f>X94+AV94+AY94+BB94+BE94+BH94+BK94+BN94+BQ94</f>
        <v>2</v>
      </c>
      <c r="BS94" s="715"/>
      <c r="BT94" s="722"/>
      <c r="BU94" s="723"/>
      <c r="BV94" s="335">
        <f>(AE94-U94)*0.22</f>
        <v>0</v>
      </c>
    </row>
    <row r="95" spans="1:76" s="3" customFormat="1" ht="9.75" customHeight="1" thickBot="1" x14ac:dyDescent="0.3">
      <c r="A95" s="54"/>
      <c r="B95" s="54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31"/>
      <c r="R95" s="55"/>
      <c r="S95" s="55"/>
      <c r="T95" s="55"/>
      <c r="U95" s="56"/>
      <c r="V95" s="56"/>
      <c r="W95" s="50"/>
      <c r="X95" s="56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8"/>
      <c r="AJ95" s="58"/>
      <c r="AK95" s="57"/>
      <c r="AL95" s="57"/>
      <c r="AM95" s="57"/>
      <c r="AN95" s="57"/>
      <c r="AO95" s="57"/>
      <c r="AP95" s="57"/>
      <c r="AQ95" s="57"/>
      <c r="AR95" s="57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3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9"/>
      <c r="BU95" s="60"/>
      <c r="BV95" s="59"/>
      <c r="BX95" s="2"/>
    </row>
    <row r="96" spans="1:76" s="310" customFormat="1" ht="26.25" customHeight="1" thickTop="1" thickBot="1" x14ac:dyDescent="0.3">
      <c r="A96" s="914" t="s">
        <v>35</v>
      </c>
      <c r="B96" s="915"/>
      <c r="C96" s="891" t="s">
        <v>335</v>
      </c>
      <c r="D96" s="892"/>
      <c r="E96" s="892"/>
      <c r="F96" s="892"/>
      <c r="G96" s="892"/>
      <c r="H96" s="892"/>
      <c r="I96" s="892"/>
      <c r="J96" s="892"/>
      <c r="K96" s="892"/>
      <c r="L96" s="892"/>
      <c r="M96" s="892"/>
      <c r="N96" s="892"/>
      <c r="O96" s="892"/>
      <c r="P96" s="892"/>
      <c r="Q96" s="532"/>
      <c r="R96" s="499"/>
      <c r="S96" s="499"/>
      <c r="T96" s="499"/>
      <c r="U96" s="545" t="s">
        <v>36</v>
      </c>
      <c r="V96" s="546"/>
      <c r="W96" s="546"/>
      <c r="X96" s="547"/>
      <c r="Y96" s="548" t="s">
        <v>37</v>
      </c>
      <c r="Z96" s="549"/>
      <c r="AA96" s="554" t="s">
        <v>38</v>
      </c>
      <c r="AB96" s="555"/>
      <c r="AC96" s="560" t="s">
        <v>336</v>
      </c>
      <c r="AD96" s="561"/>
      <c r="AE96" s="566" t="s">
        <v>337</v>
      </c>
      <c r="AF96" s="567"/>
      <c r="AG96" s="572" t="s">
        <v>338</v>
      </c>
      <c r="AH96" s="573"/>
      <c r="AI96" s="578" t="s">
        <v>339</v>
      </c>
      <c r="AJ96" s="579"/>
      <c r="AK96" s="579"/>
      <c r="AL96" s="579"/>
      <c r="AM96" s="579"/>
      <c r="AN96" s="579"/>
      <c r="AO96" s="579"/>
      <c r="AP96" s="579"/>
      <c r="AQ96" s="579"/>
      <c r="AR96" s="580"/>
      <c r="AS96" s="578" t="s">
        <v>39</v>
      </c>
      <c r="AT96" s="579"/>
      <c r="AU96" s="579"/>
      <c r="AV96" s="579"/>
      <c r="AW96" s="579"/>
      <c r="AX96" s="579"/>
      <c r="AY96" s="579"/>
      <c r="AZ96" s="579"/>
      <c r="BA96" s="579"/>
      <c r="BB96" s="579"/>
      <c r="BC96" s="579"/>
      <c r="BD96" s="579"/>
      <c r="BE96" s="579"/>
      <c r="BF96" s="579"/>
      <c r="BG96" s="579"/>
      <c r="BH96" s="579"/>
      <c r="BI96" s="579"/>
      <c r="BJ96" s="579"/>
      <c r="BK96" s="579"/>
      <c r="BL96" s="579"/>
      <c r="BM96" s="579"/>
      <c r="BN96" s="579"/>
      <c r="BO96" s="579"/>
      <c r="BP96" s="579"/>
      <c r="BQ96" s="580"/>
      <c r="BR96" s="572" t="s">
        <v>40</v>
      </c>
      <c r="BS96" s="573"/>
      <c r="BT96" s="548" t="s">
        <v>41</v>
      </c>
      <c r="BU96" s="739"/>
    </row>
    <row r="97" spans="1:74" s="310" customFormat="1" ht="21.75" customHeight="1" thickTop="1" x14ac:dyDescent="0.25">
      <c r="A97" s="819"/>
      <c r="B97" s="847"/>
      <c r="C97" s="838"/>
      <c r="D97" s="716"/>
      <c r="E97" s="716"/>
      <c r="F97" s="716"/>
      <c r="G97" s="716"/>
      <c r="H97" s="716"/>
      <c r="I97" s="716"/>
      <c r="J97" s="716"/>
      <c r="K97" s="716"/>
      <c r="L97" s="716"/>
      <c r="M97" s="716"/>
      <c r="N97" s="716"/>
      <c r="O97" s="716"/>
      <c r="P97" s="716"/>
      <c r="Q97" s="532"/>
      <c r="R97" s="498"/>
      <c r="S97" s="498"/>
      <c r="T97" s="498"/>
      <c r="U97" s="590" t="s">
        <v>42</v>
      </c>
      <c r="V97" s="593" t="s">
        <v>43</v>
      </c>
      <c r="W97" s="593" t="s">
        <v>44</v>
      </c>
      <c r="X97" s="596" t="s">
        <v>45</v>
      </c>
      <c r="Y97" s="550"/>
      <c r="Z97" s="551"/>
      <c r="AA97" s="556"/>
      <c r="AB97" s="557"/>
      <c r="AC97" s="562"/>
      <c r="AD97" s="563"/>
      <c r="AE97" s="568"/>
      <c r="AF97" s="569"/>
      <c r="AG97" s="574"/>
      <c r="AH97" s="575"/>
      <c r="AI97" s="599" t="s">
        <v>46</v>
      </c>
      <c r="AJ97" s="600"/>
      <c r="AK97" s="603" t="s">
        <v>47</v>
      </c>
      <c r="AL97" s="604"/>
      <c r="AM97" s="604"/>
      <c r="AN97" s="604"/>
      <c r="AO97" s="604"/>
      <c r="AP97" s="604"/>
      <c r="AQ97" s="604"/>
      <c r="AR97" s="605"/>
      <c r="AS97" s="606" t="s">
        <v>48</v>
      </c>
      <c r="AT97" s="604"/>
      <c r="AU97" s="604"/>
      <c r="AV97" s="604"/>
      <c r="AW97" s="604"/>
      <c r="AX97" s="604"/>
      <c r="AY97" s="605"/>
      <c r="AZ97" s="606" t="s">
        <v>49</v>
      </c>
      <c r="BA97" s="604"/>
      <c r="BB97" s="604"/>
      <c r="BC97" s="604"/>
      <c r="BD97" s="604"/>
      <c r="BE97" s="605"/>
      <c r="BF97" s="606" t="s">
        <v>50</v>
      </c>
      <c r="BG97" s="604"/>
      <c r="BH97" s="604"/>
      <c r="BI97" s="604"/>
      <c r="BJ97" s="604"/>
      <c r="BK97" s="605"/>
      <c r="BL97" s="606" t="s">
        <v>51</v>
      </c>
      <c r="BM97" s="604"/>
      <c r="BN97" s="604"/>
      <c r="BO97" s="604"/>
      <c r="BP97" s="604"/>
      <c r="BQ97" s="605"/>
      <c r="BR97" s="574"/>
      <c r="BS97" s="575"/>
      <c r="BT97" s="550"/>
      <c r="BU97" s="740"/>
    </row>
    <row r="98" spans="1:74" s="310" customFormat="1" ht="21.75" customHeight="1" x14ac:dyDescent="0.25">
      <c r="A98" s="819"/>
      <c r="B98" s="847"/>
      <c r="C98" s="838"/>
      <c r="D98" s="716"/>
      <c r="E98" s="716"/>
      <c r="F98" s="716"/>
      <c r="G98" s="716"/>
      <c r="H98" s="716"/>
      <c r="I98" s="716"/>
      <c r="J98" s="716"/>
      <c r="K98" s="716"/>
      <c r="L98" s="716"/>
      <c r="M98" s="716"/>
      <c r="N98" s="716"/>
      <c r="O98" s="716"/>
      <c r="P98" s="716"/>
      <c r="Q98" s="532"/>
      <c r="R98" s="498"/>
      <c r="S98" s="498"/>
      <c r="T98" s="498"/>
      <c r="U98" s="591"/>
      <c r="V98" s="594"/>
      <c r="W98" s="594"/>
      <c r="X98" s="597"/>
      <c r="Y98" s="550"/>
      <c r="Z98" s="551"/>
      <c r="AA98" s="556"/>
      <c r="AB98" s="557"/>
      <c r="AC98" s="562"/>
      <c r="AD98" s="563"/>
      <c r="AE98" s="568"/>
      <c r="AF98" s="569"/>
      <c r="AG98" s="574"/>
      <c r="AH98" s="575"/>
      <c r="AI98" s="574"/>
      <c r="AJ98" s="601"/>
      <c r="AK98" s="607" t="s">
        <v>52</v>
      </c>
      <c r="AL98" s="608"/>
      <c r="AM98" s="611" t="s">
        <v>53</v>
      </c>
      <c r="AN98" s="612"/>
      <c r="AO98" s="611" t="s">
        <v>54</v>
      </c>
      <c r="AP98" s="612"/>
      <c r="AQ98" s="611" t="s">
        <v>55</v>
      </c>
      <c r="AR98" s="617"/>
      <c r="AS98" s="618" t="s">
        <v>56</v>
      </c>
      <c r="AT98" s="620" t="s">
        <v>57</v>
      </c>
      <c r="AU98" s="621"/>
      <c r="AV98" s="622"/>
      <c r="AW98" s="620" t="s">
        <v>58</v>
      </c>
      <c r="AX98" s="621"/>
      <c r="AY98" s="623"/>
      <c r="AZ98" s="624" t="s">
        <v>59</v>
      </c>
      <c r="BA98" s="621"/>
      <c r="BB98" s="622"/>
      <c r="BC98" s="620" t="s">
        <v>60</v>
      </c>
      <c r="BD98" s="621"/>
      <c r="BE98" s="623"/>
      <c r="BF98" s="624" t="s">
        <v>61</v>
      </c>
      <c r="BG98" s="621"/>
      <c r="BH98" s="622"/>
      <c r="BI98" s="620" t="s">
        <v>62</v>
      </c>
      <c r="BJ98" s="621"/>
      <c r="BK98" s="623"/>
      <c r="BL98" s="624" t="s">
        <v>63</v>
      </c>
      <c r="BM98" s="621"/>
      <c r="BN98" s="622"/>
      <c r="BO98" s="620" t="s">
        <v>64</v>
      </c>
      <c r="BP98" s="621"/>
      <c r="BQ98" s="623"/>
      <c r="BR98" s="574"/>
      <c r="BS98" s="575"/>
      <c r="BT98" s="550"/>
      <c r="BU98" s="740"/>
    </row>
    <row r="99" spans="1:74" s="310" customFormat="1" ht="21.75" customHeight="1" x14ac:dyDescent="0.25">
      <c r="A99" s="819"/>
      <c r="B99" s="847"/>
      <c r="C99" s="838"/>
      <c r="D99" s="716"/>
      <c r="E99" s="716"/>
      <c r="F99" s="716"/>
      <c r="G99" s="716"/>
      <c r="H99" s="716"/>
      <c r="I99" s="716"/>
      <c r="J99" s="716"/>
      <c r="K99" s="716"/>
      <c r="L99" s="716"/>
      <c r="M99" s="716"/>
      <c r="N99" s="716"/>
      <c r="O99" s="716"/>
      <c r="P99" s="716"/>
      <c r="Q99" s="532"/>
      <c r="R99" s="498"/>
      <c r="S99" s="498"/>
      <c r="T99" s="498"/>
      <c r="U99" s="591"/>
      <c r="V99" s="594"/>
      <c r="W99" s="594"/>
      <c r="X99" s="597"/>
      <c r="Y99" s="550"/>
      <c r="Z99" s="551"/>
      <c r="AA99" s="556"/>
      <c r="AB99" s="557"/>
      <c r="AC99" s="562"/>
      <c r="AD99" s="563"/>
      <c r="AE99" s="568"/>
      <c r="AF99" s="569"/>
      <c r="AG99" s="574"/>
      <c r="AH99" s="575"/>
      <c r="AI99" s="574"/>
      <c r="AJ99" s="601"/>
      <c r="AK99" s="556"/>
      <c r="AL99" s="609"/>
      <c r="AM99" s="613"/>
      <c r="AN99" s="614"/>
      <c r="AO99" s="613"/>
      <c r="AP99" s="614"/>
      <c r="AQ99" s="613"/>
      <c r="AR99" s="575"/>
      <c r="AS99" s="619"/>
      <c r="AT99" s="542" t="s">
        <v>362</v>
      </c>
      <c r="AU99" s="543"/>
      <c r="AV99" s="625"/>
      <c r="AW99" s="542" t="s">
        <v>362</v>
      </c>
      <c r="AX99" s="543"/>
      <c r="AY99" s="544"/>
      <c r="AZ99" s="626" t="s">
        <v>362</v>
      </c>
      <c r="BA99" s="543"/>
      <c r="BB99" s="625"/>
      <c r="BC99" s="542" t="s">
        <v>363</v>
      </c>
      <c r="BD99" s="543"/>
      <c r="BE99" s="544"/>
      <c r="BF99" s="626" t="s">
        <v>363</v>
      </c>
      <c r="BG99" s="543"/>
      <c r="BH99" s="625"/>
      <c r="BI99" s="542" t="s">
        <v>363</v>
      </c>
      <c r="BJ99" s="543"/>
      <c r="BK99" s="544"/>
      <c r="BL99" s="626" t="s">
        <v>363</v>
      </c>
      <c r="BM99" s="543"/>
      <c r="BN99" s="625"/>
      <c r="BO99" s="542" t="s">
        <v>362</v>
      </c>
      <c r="BP99" s="543"/>
      <c r="BQ99" s="544"/>
      <c r="BR99" s="574"/>
      <c r="BS99" s="575"/>
      <c r="BT99" s="550"/>
      <c r="BU99" s="740"/>
    </row>
    <row r="100" spans="1:74" s="310" customFormat="1" ht="121.5" customHeight="1" thickBot="1" x14ac:dyDescent="0.3">
      <c r="A100" s="916"/>
      <c r="B100" s="917"/>
      <c r="C100" s="893"/>
      <c r="D100" s="894"/>
      <c r="E100" s="894"/>
      <c r="F100" s="894"/>
      <c r="G100" s="894"/>
      <c r="H100" s="894"/>
      <c r="I100" s="894"/>
      <c r="J100" s="894"/>
      <c r="K100" s="894"/>
      <c r="L100" s="894"/>
      <c r="M100" s="894"/>
      <c r="N100" s="894"/>
      <c r="O100" s="894"/>
      <c r="P100" s="894"/>
      <c r="Q100" s="532"/>
      <c r="R100" s="500"/>
      <c r="S100" s="500"/>
      <c r="T100" s="500"/>
      <c r="U100" s="592"/>
      <c r="V100" s="595"/>
      <c r="W100" s="595"/>
      <c r="X100" s="598"/>
      <c r="Y100" s="552"/>
      <c r="Z100" s="553"/>
      <c r="AA100" s="558"/>
      <c r="AB100" s="559"/>
      <c r="AC100" s="564"/>
      <c r="AD100" s="565"/>
      <c r="AE100" s="570"/>
      <c r="AF100" s="571"/>
      <c r="AG100" s="576"/>
      <c r="AH100" s="577"/>
      <c r="AI100" s="576"/>
      <c r="AJ100" s="602"/>
      <c r="AK100" s="558"/>
      <c r="AL100" s="610"/>
      <c r="AM100" s="615"/>
      <c r="AN100" s="616"/>
      <c r="AO100" s="615"/>
      <c r="AP100" s="616"/>
      <c r="AQ100" s="615"/>
      <c r="AR100" s="577"/>
      <c r="AS100" s="501" t="s">
        <v>66</v>
      </c>
      <c r="AT100" s="502" t="s">
        <v>44</v>
      </c>
      <c r="AU100" s="503" t="s">
        <v>66</v>
      </c>
      <c r="AV100" s="504" t="s">
        <v>67</v>
      </c>
      <c r="AW100" s="502" t="s">
        <v>44</v>
      </c>
      <c r="AX100" s="505" t="s">
        <v>66</v>
      </c>
      <c r="AY100" s="506" t="s">
        <v>67</v>
      </c>
      <c r="AZ100" s="507" t="s">
        <v>44</v>
      </c>
      <c r="BA100" s="505" t="s">
        <v>66</v>
      </c>
      <c r="BB100" s="508" t="s">
        <v>67</v>
      </c>
      <c r="BC100" s="502" t="s">
        <v>44</v>
      </c>
      <c r="BD100" s="503" t="s">
        <v>66</v>
      </c>
      <c r="BE100" s="509" t="s">
        <v>67</v>
      </c>
      <c r="BF100" s="505" t="s">
        <v>44</v>
      </c>
      <c r="BG100" s="510" t="s">
        <v>66</v>
      </c>
      <c r="BH100" s="508" t="s">
        <v>67</v>
      </c>
      <c r="BI100" s="502" t="s">
        <v>44</v>
      </c>
      <c r="BJ100" s="503" t="s">
        <v>66</v>
      </c>
      <c r="BK100" s="509" t="s">
        <v>67</v>
      </c>
      <c r="BL100" s="505" t="s">
        <v>44</v>
      </c>
      <c r="BM100" s="510" t="s">
        <v>66</v>
      </c>
      <c r="BN100" s="508" t="s">
        <v>67</v>
      </c>
      <c r="BO100" s="505" t="s">
        <v>44</v>
      </c>
      <c r="BP100" s="503" t="s">
        <v>66</v>
      </c>
      <c r="BQ100" s="509" t="s">
        <v>67</v>
      </c>
      <c r="BR100" s="576"/>
      <c r="BS100" s="577"/>
      <c r="BT100" s="552"/>
      <c r="BU100" s="741"/>
    </row>
    <row r="101" spans="1:74" s="321" customFormat="1" ht="50.25" customHeight="1" thickTop="1" x14ac:dyDescent="0.25">
      <c r="A101" s="897" t="s">
        <v>131</v>
      </c>
      <c r="B101" s="898"/>
      <c r="C101" s="889" t="s">
        <v>156</v>
      </c>
      <c r="D101" s="890"/>
      <c r="E101" s="890"/>
      <c r="F101" s="890"/>
      <c r="G101" s="890"/>
      <c r="H101" s="890"/>
      <c r="I101" s="890"/>
      <c r="J101" s="890"/>
      <c r="K101" s="890"/>
      <c r="L101" s="890"/>
      <c r="M101" s="890"/>
      <c r="N101" s="890"/>
      <c r="O101" s="890"/>
      <c r="P101" s="890"/>
      <c r="Q101" s="525"/>
      <c r="R101" s="311"/>
      <c r="S101" s="311"/>
      <c r="T101" s="311"/>
      <c r="U101" s="339"/>
      <c r="V101" s="325"/>
      <c r="W101" s="348"/>
      <c r="X101" s="341"/>
      <c r="Y101" s="804"/>
      <c r="Z101" s="805"/>
      <c r="AA101" s="835"/>
      <c r="AB101" s="767"/>
      <c r="AC101" s="804"/>
      <c r="AD101" s="805"/>
      <c r="AE101" s="835"/>
      <c r="AF101" s="767"/>
      <c r="AG101" s="714"/>
      <c r="AH101" s="715"/>
      <c r="AI101" s="714"/>
      <c r="AJ101" s="752"/>
      <c r="AK101" s="801"/>
      <c r="AL101" s="769"/>
      <c r="AM101" s="766"/>
      <c r="AN101" s="769"/>
      <c r="AO101" s="766"/>
      <c r="AP101" s="769"/>
      <c r="AQ101" s="766"/>
      <c r="AR101" s="767"/>
      <c r="AS101" s="337"/>
      <c r="AT101" s="342"/>
      <c r="AU101" s="340"/>
      <c r="AV101" s="337"/>
      <c r="AW101" s="342"/>
      <c r="AX101" s="340"/>
      <c r="AY101" s="341"/>
      <c r="AZ101" s="343"/>
      <c r="BA101" s="340"/>
      <c r="BB101" s="337"/>
      <c r="BC101" s="342"/>
      <c r="BD101" s="340"/>
      <c r="BE101" s="341"/>
      <c r="BF101" s="343"/>
      <c r="BG101" s="340"/>
      <c r="BH101" s="337"/>
      <c r="BI101" s="342"/>
      <c r="BJ101" s="340"/>
      <c r="BK101" s="341"/>
      <c r="BL101" s="343"/>
      <c r="BM101" s="340"/>
      <c r="BN101" s="337"/>
      <c r="BO101" s="342"/>
      <c r="BP101" s="340"/>
      <c r="BQ101" s="345"/>
      <c r="BR101" s="716"/>
      <c r="BS101" s="717"/>
      <c r="BT101" s="724"/>
      <c r="BU101" s="725"/>
      <c r="BV101" s="335">
        <f t="shared" si="12"/>
        <v>0</v>
      </c>
    </row>
    <row r="102" spans="1:74" s="322" customFormat="1" ht="25.5" customHeight="1" x14ac:dyDescent="0.25">
      <c r="A102" s="895" t="s">
        <v>132</v>
      </c>
      <c r="B102" s="896"/>
      <c r="C102" s="888" t="s">
        <v>374</v>
      </c>
      <c r="D102" s="880"/>
      <c r="E102" s="880"/>
      <c r="F102" s="880"/>
      <c r="G102" s="880"/>
      <c r="H102" s="880"/>
      <c r="I102" s="880"/>
      <c r="J102" s="880"/>
      <c r="K102" s="880"/>
      <c r="L102" s="880"/>
      <c r="M102" s="880"/>
      <c r="N102" s="880"/>
      <c r="O102" s="880"/>
      <c r="P102" s="880"/>
      <c r="Q102" s="529"/>
      <c r="R102" s="359"/>
      <c r="S102" s="359"/>
      <c r="T102" s="359"/>
      <c r="U102" s="439">
        <v>24</v>
      </c>
      <c r="V102" s="326"/>
      <c r="W102" s="348">
        <f t="shared" si="17"/>
        <v>36</v>
      </c>
      <c r="X102" s="349">
        <v>1</v>
      </c>
      <c r="Y102" s="720">
        <v>7</v>
      </c>
      <c r="Z102" s="846"/>
      <c r="AA102" s="844"/>
      <c r="AB102" s="721"/>
      <c r="AC102" s="720">
        <v>108</v>
      </c>
      <c r="AD102" s="846"/>
      <c r="AE102" s="844">
        <v>72</v>
      </c>
      <c r="AF102" s="721"/>
      <c r="AG102" s="819">
        <f t="shared" si="15"/>
        <v>72</v>
      </c>
      <c r="AH102" s="717"/>
      <c r="AI102" s="714">
        <f t="shared" si="18"/>
        <v>10</v>
      </c>
      <c r="AJ102" s="752"/>
      <c r="AK102" s="808">
        <v>6</v>
      </c>
      <c r="AL102" s="787"/>
      <c r="AM102" s="786"/>
      <c r="AN102" s="787"/>
      <c r="AO102" s="786">
        <v>4</v>
      </c>
      <c r="AP102" s="787"/>
      <c r="AQ102" s="786"/>
      <c r="AR102" s="721"/>
      <c r="AS102" s="440"/>
      <c r="AT102" s="437"/>
      <c r="AU102" s="436"/>
      <c r="AV102" s="440"/>
      <c r="AW102" s="437"/>
      <c r="AX102" s="436"/>
      <c r="AY102" s="441"/>
      <c r="AZ102" s="438"/>
      <c r="BA102" s="436"/>
      <c r="BB102" s="440"/>
      <c r="BC102" s="437"/>
      <c r="BD102" s="436"/>
      <c r="BE102" s="441"/>
      <c r="BF102" s="438"/>
      <c r="BG102" s="436"/>
      <c r="BH102" s="440"/>
      <c r="BI102" s="437"/>
      <c r="BJ102" s="436">
        <v>2</v>
      </c>
      <c r="BK102" s="441"/>
      <c r="BL102" s="438">
        <v>72</v>
      </c>
      <c r="BM102" s="436">
        <v>8</v>
      </c>
      <c r="BN102" s="440">
        <v>2</v>
      </c>
      <c r="BO102" s="437"/>
      <c r="BP102" s="436"/>
      <c r="BQ102" s="442"/>
      <c r="BR102" s="720">
        <f t="shared" si="16"/>
        <v>3</v>
      </c>
      <c r="BS102" s="721"/>
      <c r="BT102" s="737"/>
      <c r="BU102" s="738"/>
      <c r="BV102" s="335">
        <f t="shared" si="12"/>
        <v>10.56</v>
      </c>
    </row>
    <row r="103" spans="1:74" s="322" customFormat="1" ht="50.25" customHeight="1" x14ac:dyDescent="0.25">
      <c r="A103" s="895" t="s">
        <v>133</v>
      </c>
      <c r="B103" s="896"/>
      <c r="C103" s="888" t="s">
        <v>368</v>
      </c>
      <c r="D103" s="880"/>
      <c r="E103" s="880"/>
      <c r="F103" s="880"/>
      <c r="G103" s="880"/>
      <c r="H103" s="880"/>
      <c r="I103" s="880"/>
      <c r="J103" s="880"/>
      <c r="K103" s="880"/>
      <c r="L103" s="880"/>
      <c r="M103" s="880"/>
      <c r="N103" s="880"/>
      <c r="O103" s="880"/>
      <c r="P103" s="880"/>
      <c r="Q103" s="529"/>
      <c r="R103" s="347"/>
      <c r="S103" s="347"/>
      <c r="T103" s="347"/>
      <c r="U103" s="443"/>
      <c r="V103" s="326"/>
      <c r="W103" s="348"/>
      <c r="X103" s="349"/>
      <c r="Y103" s="714">
        <v>8</v>
      </c>
      <c r="Z103" s="752"/>
      <c r="AA103" s="837"/>
      <c r="AB103" s="715"/>
      <c r="AC103" s="714">
        <v>108</v>
      </c>
      <c r="AD103" s="752"/>
      <c r="AE103" s="837">
        <v>72</v>
      </c>
      <c r="AF103" s="715"/>
      <c r="AG103" s="720">
        <f t="shared" si="15"/>
        <v>108</v>
      </c>
      <c r="AH103" s="721"/>
      <c r="AI103" s="714">
        <f t="shared" si="18"/>
        <v>16</v>
      </c>
      <c r="AJ103" s="752"/>
      <c r="AK103" s="803">
        <v>8</v>
      </c>
      <c r="AL103" s="785"/>
      <c r="AM103" s="784"/>
      <c r="AN103" s="785"/>
      <c r="AO103" s="784">
        <v>8</v>
      </c>
      <c r="AP103" s="785"/>
      <c r="AQ103" s="784"/>
      <c r="AR103" s="715"/>
      <c r="AS103" s="348"/>
      <c r="AT103" s="353"/>
      <c r="AU103" s="351"/>
      <c r="AV103" s="348"/>
      <c r="AW103" s="353"/>
      <c r="AX103" s="351"/>
      <c r="AY103" s="352"/>
      <c r="AZ103" s="354"/>
      <c r="BA103" s="351"/>
      <c r="BB103" s="348"/>
      <c r="BC103" s="353"/>
      <c r="BD103" s="351"/>
      <c r="BE103" s="352"/>
      <c r="BF103" s="354"/>
      <c r="BG103" s="351"/>
      <c r="BH103" s="348"/>
      <c r="BI103" s="353"/>
      <c r="BJ103" s="351"/>
      <c r="BK103" s="352"/>
      <c r="BL103" s="354"/>
      <c r="BM103" s="351">
        <v>4</v>
      </c>
      <c r="BN103" s="348"/>
      <c r="BO103" s="353">
        <v>108</v>
      </c>
      <c r="BP103" s="351">
        <v>12</v>
      </c>
      <c r="BQ103" s="356">
        <v>3</v>
      </c>
      <c r="BR103" s="714">
        <f t="shared" si="16"/>
        <v>3</v>
      </c>
      <c r="BS103" s="715"/>
      <c r="BT103" s="722"/>
      <c r="BU103" s="723"/>
      <c r="BV103" s="335">
        <f t="shared" si="12"/>
        <v>15.84</v>
      </c>
    </row>
    <row r="104" spans="1:74" s="322" customFormat="1" ht="74.25" customHeight="1" x14ac:dyDescent="0.25">
      <c r="A104" s="895" t="s">
        <v>134</v>
      </c>
      <c r="B104" s="896"/>
      <c r="C104" s="888" t="s">
        <v>183</v>
      </c>
      <c r="D104" s="880"/>
      <c r="E104" s="880"/>
      <c r="F104" s="880"/>
      <c r="G104" s="880"/>
      <c r="H104" s="880"/>
      <c r="I104" s="880"/>
      <c r="J104" s="880"/>
      <c r="K104" s="880"/>
      <c r="L104" s="880"/>
      <c r="M104" s="880"/>
      <c r="N104" s="880"/>
      <c r="O104" s="880"/>
      <c r="P104" s="880"/>
      <c r="Q104" s="529"/>
      <c r="R104" s="347"/>
      <c r="S104" s="347"/>
      <c r="T104" s="347"/>
      <c r="U104" s="443"/>
      <c r="V104" s="326"/>
      <c r="W104" s="348"/>
      <c r="X104" s="444"/>
      <c r="Y104" s="817"/>
      <c r="Z104" s="818"/>
      <c r="AA104" s="834"/>
      <c r="AB104" s="783"/>
      <c r="AC104" s="817">
        <v>30</v>
      </c>
      <c r="AD104" s="818"/>
      <c r="AE104" s="834"/>
      <c r="AF104" s="783"/>
      <c r="AG104" s="720">
        <f t="shared" si="15"/>
        <v>30</v>
      </c>
      <c r="AH104" s="721"/>
      <c r="AI104" s="714"/>
      <c r="AJ104" s="752"/>
      <c r="AK104" s="807"/>
      <c r="AL104" s="788"/>
      <c r="AM104" s="782"/>
      <c r="AN104" s="788"/>
      <c r="AO104" s="782"/>
      <c r="AP104" s="788"/>
      <c r="AQ104" s="782"/>
      <c r="AR104" s="783"/>
      <c r="AS104" s="445"/>
      <c r="AT104" s="434"/>
      <c r="AU104" s="435"/>
      <c r="AV104" s="445"/>
      <c r="AW104" s="434"/>
      <c r="AX104" s="435"/>
      <c r="AY104" s="444"/>
      <c r="AZ104" s="446"/>
      <c r="BA104" s="435"/>
      <c r="BB104" s="445"/>
      <c r="BC104" s="434"/>
      <c r="BD104" s="435"/>
      <c r="BE104" s="444"/>
      <c r="BF104" s="446"/>
      <c r="BG104" s="435"/>
      <c r="BH104" s="445"/>
      <c r="BI104" s="434"/>
      <c r="BJ104" s="435"/>
      <c r="BK104" s="444"/>
      <c r="BL104" s="446"/>
      <c r="BM104" s="435"/>
      <c r="BN104" s="445"/>
      <c r="BO104" s="434">
        <v>30</v>
      </c>
      <c r="BP104" s="435"/>
      <c r="BQ104" s="447">
        <v>1</v>
      </c>
      <c r="BR104" s="716">
        <f t="shared" si="16"/>
        <v>1</v>
      </c>
      <c r="BS104" s="717"/>
      <c r="BT104" s="733"/>
      <c r="BU104" s="734"/>
      <c r="BV104" s="335">
        <f t="shared" si="12"/>
        <v>0</v>
      </c>
    </row>
    <row r="105" spans="1:74" s="321" customFormat="1" ht="27" customHeight="1" x14ac:dyDescent="0.25">
      <c r="A105" s="897" t="s">
        <v>135</v>
      </c>
      <c r="B105" s="898"/>
      <c r="C105" s="883" t="s">
        <v>347</v>
      </c>
      <c r="D105" s="872"/>
      <c r="E105" s="872"/>
      <c r="F105" s="872"/>
      <c r="G105" s="872"/>
      <c r="H105" s="872"/>
      <c r="I105" s="872"/>
      <c r="J105" s="872"/>
      <c r="K105" s="872"/>
      <c r="L105" s="872"/>
      <c r="M105" s="872"/>
      <c r="N105" s="872"/>
      <c r="O105" s="872"/>
      <c r="P105" s="872"/>
      <c r="Q105" s="525"/>
      <c r="R105" s="311"/>
      <c r="S105" s="311"/>
      <c r="T105" s="311"/>
      <c r="U105" s="448"/>
      <c r="V105" s="325"/>
      <c r="W105" s="324"/>
      <c r="X105" s="341"/>
      <c r="Y105" s="804"/>
      <c r="Z105" s="805"/>
      <c r="AA105" s="835"/>
      <c r="AB105" s="767"/>
      <c r="AC105" s="804"/>
      <c r="AD105" s="805"/>
      <c r="AE105" s="835"/>
      <c r="AF105" s="767"/>
      <c r="AG105" s="735"/>
      <c r="AH105" s="736"/>
      <c r="AI105" s="804"/>
      <c r="AJ105" s="805"/>
      <c r="AK105" s="801"/>
      <c r="AL105" s="769"/>
      <c r="AM105" s="766"/>
      <c r="AN105" s="769"/>
      <c r="AO105" s="766"/>
      <c r="AP105" s="769"/>
      <c r="AQ105" s="766"/>
      <c r="AR105" s="767"/>
      <c r="AS105" s="337"/>
      <c r="AT105" s="342"/>
      <c r="AU105" s="340"/>
      <c r="AV105" s="337"/>
      <c r="AW105" s="342"/>
      <c r="AX105" s="340"/>
      <c r="AY105" s="341"/>
      <c r="AZ105" s="343"/>
      <c r="BA105" s="340"/>
      <c r="BB105" s="337"/>
      <c r="BC105" s="342"/>
      <c r="BD105" s="340"/>
      <c r="BE105" s="341"/>
      <c r="BF105" s="343"/>
      <c r="BG105" s="340"/>
      <c r="BH105" s="337"/>
      <c r="BI105" s="342"/>
      <c r="BJ105" s="340"/>
      <c r="BK105" s="341"/>
      <c r="BL105" s="343"/>
      <c r="BM105" s="340"/>
      <c r="BN105" s="337"/>
      <c r="BO105" s="342"/>
      <c r="BP105" s="340"/>
      <c r="BQ105" s="345"/>
      <c r="BR105" s="735"/>
      <c r="BS105" s="736"/>
      <c r="BT105" s="718"/>
      <c r="BU105" s="719"/>
      <c r="BV105" s="335">
        <f t="shared" si="12"/>
        <v>0</v>
      </c>
    </row>
    <row r="106" spans="1:74" s="31" customFormat="1" ht="27" customHeight="1" x14ac:dyDescent="0.25">
      <c r="A106" s="899" t="s">
        <v>136</v>
      </c>
      <c r="B106" s="900"/>
      <c r="C106" s="903" t="s">
        <v>184</v>
      </c>
      <c r="D106" s="875"/>
      <c r="E106" s="875"/>
      <c r="F106" s="875"/>
      <c r="G106" s="875"/>
      <c r="H106" s="875"/>
      <c r="I106" s="875"/>
      <c r="J106" s="875"/>
      <c r="K106" s="875"/>
      <c r="L106" s="875"/>
      <c r="M106" s="875"/>
      <c r="N106" s="875"/>
      <c r="O106" s="875"/>
      <c r="P106" s="875"/>
      <c r="Q106" s="526"/>
      <c r="R106" s="115"/>
      <c r="S106" s="115"/>
      <c r="T106" s="115"/>
      <c r="U106" s="82"/>
      <c r="V106" s="93"/>
      <c r="W106" s="61"/>
      <c r="X106" s="64"/>
      <c r="Y106" s="726"/>
      <c r="Z106" s="742"/>
      <c r="AA106" s="836"/>
      <c r="AB106" s="727"/>
      <c r="AC106" s="730" t="s">
        <v>189</v>
      </c>
      <c r="AD106" s="742"/>
      <c r="AE106" s="836" t="s">
        <v>189</v>
      </c>
      <c r="AF106" s="727"/>
      <c r="AG106" s="730" t="s">
        <v>189</v>
      </c>
      <c r="AH106" s="727"/>
      <c r="AI106" s="730" t="s">
        <v>190</v>
      </c>
      <c r="AJ106" s="742"/>
      <c r="AK106" s="726" t="s">
        <v>190</v>
      </c>
      <c r="AL106" s="778"/>
      <c r="AM106" s="768"/>
      <c r="AN106" s="778"/>
      <c r="AO106" s="768"/>
      <c r="AP106" s="778"/>
      <c r="AQ106" s="768"/>
      <c r="AR106" s="727"/>
      <c r="AS106" s="155"/>
      <c r="AT106" s="153"/>
      <c r="AU106" s="154"/>
      <c r="AV106" s="155"/>
      <c r="AW106" s="153" t="s">
        <v>189</v>
      </c>
      <c r="AX106" s="154" t="s">
        <v>190</v>
      </c>
      <c r="AY106" s="157"/>
      <c r="AZ106" s="174"/>
      <c r="BA106" s="154"/>
      <c r="BB106" s="155"/>
      <c r="BC106" s="153"/>
      <c r="BD106" s="154"/>
      <c r="BE106" s="157"/>
      <c r="BF106" s="68"/>
      <c r="BG106" s="63"/>
      <c r="BH106" s="61"/>
      <c r="BI106" s="67"/>
      <c r="BJ106" s="63"/>
      <c r="BK106" s="64"/>
      <c r="BL106" s="68"/>
      <c r="BM106" s="63"/>
      <c r="BN106" s="61"/>
      <c r="BO106" s="67"/>
      <c r="BP106" s="63"/>
      <c r="BQ106" s="96"/>
      <c r="BR106" s="726"/>
      <c r="BS106" s="727"/>
      <c r="BT106" s="728" t="s">
        <v>398</v>
      </c>
      <c r="BU106" s="729"/>
      <c r="BV106" s="41" t="e">
        <f t="shared" si="12"/>
        <v>#VALUE!</v>
      </c>
    </row>
    <row r="107" spans="1:74" s="31" customFormat="1" ht="48" customHeight="1" x14ac:dyDescent="0.25">
      <c r="A107" s="901" t="s">
        <v>137</v>
      </c>
      <c r="B107" s="902"/>
      <c r="C107" s="903" t="s">
        <v>185</v>
      </c>
      <c r="D107" s="875"/>
      <c r="E107" s="875"/>
      <c r="F107" s="875"/>
      <c r="G107" s="875"/>
      <c r="H107" s="875"/>
      <c r="I107" s="875"/>
      <c r="J107" s="875"/>
      <c r="K107" s="875"/>
      <c r="L107" s="875"/>
      <c r="M107" s="875"/>
      <c r="N107" s="875"/>
      <c r="O107" s="875"/>
      <c r="P107" s="875"/>
      <c r="Q107" s="526"/>
      <c r="R107" s="122"/>
      <c r="S107" s="122"/>
      <c r="T107" s="122"/>
      <c r="U107" s="99"/>
      <c r="V107" s="93"/>
      <c r="W107" s="61"/>
      <c r="X107" s="78"/>
      <c r="Y107" s="812"/>
      <c r="Z107" s="813"/>
      <c r="AA107" s="839"/>
      <c r="AB107" s="757"/>
      <c r="AC107" s="812" t="s">
        <v>189</v>
      </c>
      <c r="AD107" s="813"/>
      <c r="AE107" s="839" t="s">
        <v>189</v>
      </c>
      <c r="AF107" s="757"/>
      <c r="AG107" s="812" t="s">
        <v>189</v>
      </c>
      <c r="AH107" s="757"/>
      <c r="AI107" s="812" t="s">
        <v>190</v>
      </c>
      <c r="AJ107" s="813"/>
      <c r="AK107" s="811" t="s">
        <v>190</v>
      </c>
      <c r="AL107" s="797"/>
      <c r="AM107" s="796"/>
      <c r="AN107" s="797"/>
      <c r="AO107" s="796"/>
      <c r="AP107" s="797"/>
      <c r="AQ107" s="756"/>
      <c r="AR107" s="757"/>
      <c r="AS107" s="171"/>
      <c r="AT107" s="182" t="s">
        <v>189</v>
      </c>
      <c r="AU107" s="173" t="s">
        <v>190</v>
      </c>
      <c r="AV107" s="162"/>
      <c r="AW107" s="182"/>
      <c r="AX107" s="159"/>
      <c r="AY107" s="185"/>
      <c r="AZ107" s="184"/>
      <c r="BA107" s="173"/>
      <c r="BB107" s="162"/>
      <c r="BC107" s="182"/>
      <c r="BD107" s="173"/>
      <c r="BE107" s="163"/>
      <c r="BF107" s="84"/>
      <c r="BG107" s="85"/>
      <c r="BH107" s="76"/>
      <c r="BI107" s="67"/>
      <c r="BJ107" s="63"/>
      <c r="BK107" s="64"/>
      <c r="BL107" s="68"/>
      <c r="BM107" s="63"/>
      <c r="BN107" s="61"/>
      <c r="BO107" s="67"/>
      <c r="BP107" s="63"/>
      <c r="BQ107" s="64"/>
      <c r="BR107" s="730"/>
      <c r="BS107" s="727"/>
      <c r="BT107" s="731" t="s">
        <v>396</v>
      </c>
      <c r="BU107" s="732"/>
      <c r="BV107" s="41" t="e">
        <f t="shared" si="12"/>
        <v>#VALUE!</v>
      </c>
    </row>
    <row r="108" spans="1:74" s="321" customFormat="1" ht="29.25" customHeight="1" x14ac:dyDescent="0.25">
      <c r="A108" s="897" t="s">
        <v>138</v>
      </c>
      <c r="B108" s="913"/>
      <c r="C108" s="883" t="s">
        <v>348</v>
      </c>
      <c r="D108" s="872"/>
      <c r="E108" s="872"/>
      <c r="F108" s="872"/>
      <c r="G108" s="872"/>
      <c r="H108" s="872"/>
      <c r="I108" s="872"/>
      <c r="J108" s="872"/>
      <c r="K108" s="872"/>
      <c r="L108" s="872"/>
      <c r="M108" s="872"/>
      <c r="N108" s="872"/>
      <c r="O108" s="872"/>
      <c r="P108" s="872"/>
      <c r="Q108" s="525"/>
      <c r="R108" s="336"/>
      <c r="S108" s="336"/>
      <c r="T108" s="336"/>
      <c r="U108" s="328"/>
      <c r="V108" s="325"/>
      <c r="W108" s="324"/>
      <c r="X108" s="330"/>
      <c r="Y108" s="821"/>
      <c r="Z108" s="848"/>
      <c r="AA108" s="840"/>
      <c r="AB108" s="736"/>
      <c r="AC108" s="735"/>
      <c r="AD108" s="848"/>
      <c r="AE108" s="840"/>
      <c r="AF108" s="736"/>
      <c r="AG108" s="735"/>
      <c r="AH108" s="736"/>
      <c r="AI108" s="735"/>
      <c r="AJ108" s="848"/>
      <c r="AK108" s="821"/>
      <c r="AL108" s="763"/>
      <c r="AM108" s="762"/>
      <c r="AN108" s="763"/>
      <c r="AO108" s="762"/>
      <c r="AP108" s="763"/>
      <c r="AQ108" s="762"/>
      <c r="AR108" s="736"/>
      <c r="AS108" s="324"/>
      <c r="AT108" s="331"/>
      <c r="AU108" s="329"/>
      <c r="AV108" s="324"/>
      <c r="AW108" s="331"/>
      <c r="AX108" s="329"/>
      <c r="AY108" s="330"/>
      <c r="AZ108" s="332"/>
      <c r="BA108" s="329"/>
      <c r="BB108" s="324"/>
      <c r="BC108" s="331"/>
      <c r="BD108" s="433"/>
      <c r="BE108" s="330"/>
      <c r="BF108" s="332"/>
      <c r="BG108" s="329"/>
      <c r="BH108" s="324"/>
      <c r="BI108" s="331"/>
      <c r="BJ108" s="329"/>
      <c r="BK108" s="330"/>
      <c r="BL108" s="332"/>
      <c r="BM108" s="329"/>
      <c r="BN108" s="324"/>
      <c r="BO108" s="331"/>
      <c r="BP108" s="329"/>
      <c r="BQ108" s="334"/>
      <c r="BR108" s="821"/>
      <c r="BS108" s="736"/>
      <c r="BT108" s="770"/>
      <c r="BU108" s="754"/>
      <c r="BV108" s="335">
        <f t="shared" si="12"/>
        <v>0</v>
      </c>
    </row>
    <row r="109" spans="1:74" s="31" customFormat="1" ht="44.25" customHeight="1" x14ac:dyDescent="0.25">
      <c r="A109" s="901" t="s">
        <v>139</v>
      </c>
      <c r="B109" s="928"/>
      <c r="C109" s="903" t="s">
        <v>349</v>
      </c>
      <c r="D109" s="875"/>
      <c r="E109" s="875"/>
      <c r="F109" s="875"/>
      <c r="G109" s="875"/>
      <c r="H109" s="875"/>
      <c r="I109" s="875"/>
      <c r="J109" s="875"/>
      <c r="K109" s="875"/>
      <c r="L109" s="875"/>
      <c r="M109" s="875"/>
      <c r="N109" s="875"/>
      <c r="O109" s="875"/>
      <c r="P109" s="875"/>
      <c r="Q109" s="526"/>
      <c r="R109" s="115"/>
      <c r="S109" s="115"/>
      <c r="T109" s="115"/>
      <c r="U109" s="101"/>
      <c r="V109" s="93"/>
      <c r="W109" s="61"/>
      <c r="X109" s="78"/>
      <c r="Y109" s="756"/>
      <c r="Z109" s="813"/>
      <c r="AA109" s="839" t="s">
        <v>194</v>
      </c>
      <c r="AB109" s="757"/>
      <c r="AC109" s="812" t="s">
        <v>191</v>
      </c>
      <c r="AD109" s="813"/>
      <c r="AE109" s="839" t="s">
        <v>193</v>
      </c>
      <c r="AF109" s="757"/>
      <c r="AG109" s="812" t="s">
        <v>191</v>
      </c>
      <c r="AH109" s="757"/>
      <c r="AI109" s="812" t="s">
        <v>197</v>
      </c>
      <c r="AJ109" s="813"/>
      <c r="AK109" s="811"/>
      <c r="AL109" s="797"/>
      <c r="AM109" s="796"/>
      <c r="AN109" s="797"/>
      <c r="AO109" s="796" t="s">
        <v>197</v>
      </c>
      <c r="AP109" s="797"/>
      <c r="AQ109" s="764"/>
      <c r="AR109" s="757"/>
      <c r="AS109" s="162" t="s">
        <v>198</v>
      </c>
      <c r="AT109" s="175" t="s">
        <v>191</v>
      </c>
      <c r="AU109" s="161" t="s">
        <v>195</v>
      </c>
      <c r="AV109" s="162"/>
      <c r="AW109" s="175"/>
      <c r="AX109" s="161"/>
      <c r="AY109" s="163"/>
      <c r="AZ109" s="176"/>
      <c r="BA109" s="161"/>
      <c r="BB109" s="162"/>
      <c r="BC109" s="182"/>
      <c r="BD109" s="178"/>
      <c r="BE109" s="163"/>
      <c r="BF109" s="79"/>
      <c r="BG109" s="66"/>
      <c r="BH109" s="76"/>
      <c r="BI109" s="77"/>
      <c r="BJ109" s="85"/>
      <c r="BK109" s="78"/>
      <c r="BL109" s="79"/>
      <c r="BM109" s="66"/>
      <c r="BN109" s="76"/>
      <c r="BO109" s="77"/>
      <c r="BP109" s="95"/>
      <c r="BQ109" s="102"/>
      <c r="BR109" s="756"/>
      <c r="BS109" s="757"/>
      <c r="BT109" s="731" t="s">
        <v>413</v>
      </c>
      <c r="BU109" s="732"/>
      <c r="BV109" s="41" t="e">
        <f t="shared" si="12"/>
        <v>#VALUE!</v>
      </c>
    </row>
    <row r="110" spans="1:74" s="31" customFormat="1" ht="25.5" x14ac:dyDescent="0.25">
      <c r="A110" s="899" t="s">
        <v>140</v>
      </c>
      <c r="B110" s="900"/>
      <c r="C110" s="903" t="s">
        <v>371</v>
      </c>
      <c r="D110" s="875"/>
      <c r="E110" s="875"/>
      <c r="F110" s="875"/>
      <c r="G110" s="875"/>
      <c r="H110" s="875"/>
      <c r="I110" s="875"/>
      <c r="J110" s="875"/>
      <c r="K110" s="875"/>
      <c r="L110" s="875"/>
      <c r="M110" s="875"/>
      <c r="N110" s="875"/>
      <c r="O110" s="875"/>
      <c r="P110" s="875"/>
      <c r="Q110" s="526"/>
      <c r="R110" s="115"/>
      <c r="S110" s="115"/>
      <c r="T110" s="115"/>
      <c r="U110" s="61"/>
      <c r="V110" s="93"/>
      <c r="W110" s="93"/>
      <c r="X110" s="62"/>
      <c r="Y110" s="730"/>
      <c r="Z110" s="742"/>
      <c r="AA110" s="836" t="s">
        <v>192</v>
      </c>
      <c r="AB110" s="727"/>
      <c r="AC110" s="730" t="s">
        <v>191</v>
      </c>
      <c r="AD110" s="742"/>
      <c r="AE110" s="836" t="s">
        <v>193</v>
      </c>
      <c r="AF110" s="727"/>
      <c r="AG110" s="730" t="s">
        <v>191</v>
      </c>
      <c r="AH110" s="727"/>
      <c r="AI110" s="730" t="s">
        <v>197</v>
      </c>
      <c r="AJ110" s="742"/>
      <c r="AK110" s="726" t="s">
        <v>195</v>
      </c>
      <c r="AL110" s="778"/>
      <c r="AM110" s="768"/>
      <c r="AN110" s="778"/>
      <c r="AO110" s="768" t="s">
        <v>198</v>
      </c>
      <c r="AP110" s="778"/>
      <c r="AQ110" s="768"/>
      <c r="AR110" s="727"/>
      <c r="AS110" s="155"/>
      <c r="AT110" s="153"/>
      <c r="AU110" s="154"/>
      <c r="AV110" s="155"/>
      <c r="AW110" s="165"/>
      <c r="AX110" s="160"/>
      <c r="AY110" s="157"/>
      <c r="AZ110" s="174"/>
      <c r="BA110" s="154"/>
      <c r="BB110" s="155"/>
      <c r="BC110" s="153"/>
      <c r="BD110" s="177" t="s">
        <v>190</v>
      </c>
      <c r="BE110" s="157"/>
      <c r="BF110" s="68" t="s">
        <v>191</v>
      </c>
      <c r="BG110" s="63" t="s">
        <v>190</v>
      </c>
      <c r="BH110" s="61"/>
      <c r="BI110" s="67"/>
      <c r="BJ110" s="63"/>
      <c r="BK110" s="64"/>
      <c r="BL110" s="68"/>
      <c r="BM110" s="63"/>
      <c r="BN110" s="61"/>
      <c r="BO110" s="67"/>
      <c r="BP110" s="63"/>
      <c r="BQ110" s="96"/>
      <c r="BR110" s="730"/>
      <c r="BS110" s="727"/>
      <c r="BT110" s="743" t="s">
        <v>414</v>
      </c>
      <c r="BU110" s="729"/>
      <c r="BV110" s="41" t="e">
        <f>(AE110-U110)*0.22</f>
        <v>#VALUE!</v>
      </c>
    </row>
    <row r="111" spans="1:74" s="322" customFormat="1" ht="50.25" customHeight="1" x14ac:dyDescent="0.25">
      <c r="A111" s="895" t="s">
        <v>141</v>
      </c>
      <c r="B111" s="904"/>
      <c r="C111" s="888" t="s">
        <v>186</v>
      </c>
      <c r="D111" s="880"/>
      <c r="E111" s="880"/>
      <c r="F111" s="880"/>
      <c r="G111" s="880"/>
      <c r="H111" s="880"/>
      <c r="I111" s="880"/>
      <c r="J111" s="880"/>
      <c r="K111" s="880"/>
      <c r="L111" s="880"/>
      <c r="M111" s="880"/>
      <c r="N111" s="880"/>
      <c r="O111" s="880"/>
      <c r="P111" s="880"/>
      <c r="Q111" s="529"/>
      <c r="R111" s="359"/>
      <c r="S111" s="359"/>
      <c r="T111" s="359"/>
      <c r="U111" s="350"/>
      <c r="V111" s="326"/>
      <c r="W111" s="326"/>
      <c r="X111" s="352"/>
      <c r="Y111" s="803"/>
      <c r="Z111" s="752"/>
      <c r="AA111" s="837" t="s">
        <v>195</v>
      </c>
      <c r="AB111" s="715"/>
      <c r="AC111" s="714" t="s">
        <v>369</v>
      </c>
      <c r="AD111" s="752"/>
      <c r="AE111" s="837" t="s">
        <v>370</v>
      </c>
      <c r="AF111" s="715"/>
      <c r="AG111" s="714" t="s">
        <v>369</v>
      </c>
      <c r="AH111" s="715"/>
      <c r="AI111" s="714" t="s">
        <v>197</v>
      </c>
      <c r="AJ111" s="752"/>
      <c r="AK111" s="803" t="s">
        <v>190</v>
      </c>
      <c r="AL111" s="785"/>
      <c r="AM111" s="784"/>
      <c r="AN111" s="785"/>
      <c r="AO111" s="784" t="s">
        <v>190</v>
      </c>
      <c r="AP111" s="785"/>
      <c r="AQ111" s="784"/>
      <c r="AR111" s="715"/>
      <c r="AS111" s="348"/>
      <c r="AT111" s="353"/>
      <c r="AU111" s="351"/>
      <c r="AV111" s="348"/>
      <c r="AW111" s="353"/>
      <c r="AX111" s="351"/>
      <c r="AY111" s="352"/>
      <c r="AZ111" s="354"/>
      <c r="BA111" s="351"/>
      <c r="BB111" s="348"/>
      <c r="BC111" s="353"/>
      <c r="BD111" s="391"/>
      <c r="BE111" s="352"/>
      <c r="BF111" s="354"/>
      <c r="BG111" s="351" t="s">
        <v>198</v>
      </c>
      <c r="BH111" s="348"/>
      <c r="BI111" s="353" t="s">
        <v>369</v>
      </c>
      <c r="BJ111" s="351" t="s">
        <v>195</v>
      </c>
      <c r="BK111" s="352"/>
      <c r="BL111" s="354"/>
      <c r="BM111" s="351"/>
      <c r="BN111" s="348"/>
      <c r="BO111" s="353"/>
      <c r="BP111" s="351"/>
      <c r="BQ111" s="356"/>
      <c r="BR111" s="803"/>
      <c r="BS111" s="715"/>
      <c r="BT111" s="722"/>
      <c r="BU111" s="723"/>
      <c r="BV111" s="335" t="e">
        <f t="shared" ref="BV111:BV121" si="19">(AE111-U111)*0.22</f>
        <v>#VALUE!</v>
      </c>
    </row>
    <row r="112" spans="1:74" s="322" customFormat="1" ht="24.75" customHeight="1" x14ac:dyDescent="0.25">
      <c r="A112" s="895" t="s">
        <v>142</v>
      </c>
      <c r="B112" s="904"/>
      <c r="C112" s="888" t="s">
        <v>187</v>
      </c>
      <c r="D112" s="880"/>
      <c r="E112" s="880"/>
      <c r="F112" s="880"/>
      <c r="G112" s="880"/>
      <c r="H112" s="880"/>
      <c r="I112" s="880"/>
      <c r="J112" s="880"/>
      <c r="K112" s="880"/>
      <c r="L112" s="880"/>
      <c r="M112" s="880"/>
      <c r="N112" s="880"/>
      <c r="O112" s="880"/>
      <c r="P112" s="880"/>
      <c r="Q112" s="529"/>
      <c r="R112" s="371"/>
      <c r="S112" s="371"/>
      <c r="T112" s="371"/>
      <c r="U112" s="440"/>
      <c r="V112" s="389"/>
      <c r="W112" s="389"/>
      <c r="X112" s="441"/>
      <c r="Y112" s="720"/>
      <c r="Z112" s="846"/>
      <c r="AA112" s="844" t="s">
        <v>197</v>
      </c>
      <c r="AB112" s="721"/>
      <c r="AC112" s="720" t="s">
        <v>312</v>
      </c>
      <c r="AD112" s="846"/>
      <c r="AE112" s="844" t="s">
        <v>193</v>
      </c>
      <c r="AF112" s="721"/>
      <c r="AG112" s="720" t="s">
        <v>312</v>
      </c>
      <c r="AH112" s="721"/>
      <c r="AI112" s="720" t="s">
        <v>197</v>
      </c>
      <c r="AJ112" s="846"/>
      <c r="AK112" s="808" t="s">
        <v>190</v>
      </c>
      <c r="AL112" s="787"/>
      <c r="AM112" s="786"/>
      <c r="AN112" s="787"/>
      <c r="AO112" s="786" t="s">
        <v>190</v>
      </c>
      <c r="AP112" s="787"/>
      <c r="AQ112" s="786"/>
      <c r="AR112" s="721"/>
      <c r="AS112" s="440"/>
      <c r="AT112" s="437"/>
      <c r="AU112" s="436"/>
      <c r="AV112" s="440"/>
      <c r="AW112" s="437"/>
      <c r="AX112" s="436"/>
      <c r="AY112" s="441"/>
      <c r="AZ112" s="438"/>
      <c r="BA112" s="436"/>
      <c r="BB112" s="440"/>
      <c r="BC112" s="437"/>
      <c r="BD112" s="436"/>
      <c r="BE112" s="441"/>
      <c r="BF112" s="438"/>
      <c r="BG112" s="436"/>
      <c r="BH112" s="440"/>
      <c r="BI112" s="437"/>
      <c r="BJ112" s="436"/>
      <c r="BK112" s="441"/>
      <c r="BL112" s="368"/>
      <c r="BM112" s="365" t="s">
        <v>198</v>
      </c>
      <c r="BN112" s="440"/>
      <c r="BO112" s="437" t="s">
        <v>312</v>
      </c>
      <c r="BP112" s="436" t="s">
        <v>195</v>
      </c>
      <c r="BQ112" s="442"/>
      <c r="BR112" s="808"/>
      <c r="BS112" s="721"/>
      <c r="BT112" s="737"/>
      <c r="BU112" s="738"/>
      <c r="BV112" s="335" t="e">
        <f t="shared" si="19"/>
        <v>#VALUE!</v>
      </c>
    </row>
    <row r="113" spans="1:74" s="322" customFormat="1" ht="26.25" thickBot="1" x14ac:dyDescent="0.3">
      <c r="A113" s="933" t="s">
        <v>143</v>
      </c>
      <c r="B113" s="934"/>
      <c r="C113" s="876" t="s">
        <v>188</v>
      </c>
      <c r="D113" s="877"/>
      <c r="E113" s="877"/>
      <c r="F113" s="877"/>
      <c r="G113" s="877"/>
      <c r="H113" s="877"/>
      <c r="I113" s="877"/>
      <c r="J113" s="877"/>
      <c r="K113" s="877"/>
      <c r="L113" s="877"/>
      <c r="M113" s="877"/>
      <c r="N113" s="877"/>
      <c r="O113" s="877"/>
      <c r="P113" s="877"/>
      <c r="Q113" s="533"/>
      <c r="R113" s="370"/>
      <c r="S113" s="370"/>
      <c r="T113" s="370"/>
      <c r="U113" s="373"/>
      <c r="V113" s="449"/>
      <c r="W113" s="449"/>
      <c r="X113" s="376"/>
      <c r="Y113" s="744"/>
      <c r="Z113" s="855"/>
      <c r="AA113" s="849"/>
      <c r="AB113" s="745"/>
      <c r="AC113" s="744" t="s">
        <v>196</v>
      </c>
      <c r="AD113" s="855"/>
      <c r="AE113" s="849" t="s">
        <v>196</v>
      </c>
      <c r="AF113" s="745"/>
      <c r="AG113" s="744" t="s">
        <v>196</v>
      </c>
      <c r="AH113" s="745"/>
      <c r="AI113" s="744" t="s">
        <v>196</v>
      </c>
      <c r="AJ113" s="855"/>
      <c r="AK113" s="854" t="s">
        <v>196</v>
      </c>
      <c r="AL113" s="830"/>
      <c r="AM113" s="829"/>
      <c r="AN113" s="830"/>
      <c r="AO113" s="829"/>
      <c r="AP113" s="830"/>
      <c r="AQ113" s="829"/>
      <c r="AR113" s="745"/>
      <c r="AS113" s="373"/>
      <c r="AT113" s="377"/>
      <c r="AU113" s="375"/>
      <c r="AV113" s="373"/>
      <c r="AW113" s="377"/>
      <c r="AX113" s="375"/>
      <c r="AY113" s="376"/>
      <c r="AZ113" s="378"/>
      <c r="BA113" s="375"/>
      <c r="BB113" s="373"/>
      <c r="BC113" s="377"/>
      <c r="BD113" s="375"/>
      <c r="BE113" s="376"/>
      <c r="BF113" s="378"/>
      <c r="BG113" s="375"/>
      <c r="BH113" s="373"/>
      <c r="BI113" s="377"/>
      <c r="BJ113" s="375"/>
      <c r="BK113" s="376"/>
      <c r="BL113" s="378"/>
      <c r="BM113" s="375"/>
      <c r="BN113" s="373"/>
      <c r="BO113" s="377" t="s">
        <v>196</v>
      </c>
      <c r="BP113" s="375" t="s">
        <v>196</v>
      </c>
      <c r="BQ113" s="380"/>
      <c r="BR113" s="854"/>
      <c r="BS113" s="745"/>
      <c r="BT113" s="965"/>
      <c r="BU113" s="747"/>
      <c r="BV113" s="335" t="e">
        <f t="shared" si="19"/>
        <v>#VALUE!</v>
      </c>
    </row>
    <row r="114" spans="1:74" ht="23.25" customHeight="1" thickTop="1" thickBot="1" x14ac:dyDescent="0.3">
      <c r="A114" s="450"/>
      <c r="B114" s="450"/>
      <c r="C114" s="451"/>
      <c r="D114" s="451"/>
      <c r="E114" s="451"/>
      <c r="F114" s="451"/>
      <c r="G114" s="451"/>
      <c r="H114" s="451"/>
      <c r="I114" s="451"/>
      <c r="J114" s="451"/>
      <c r="K114" s="451"/>
      <c r="L114" s="451"/>
      <c r="M114" s="451"/>
      <c r="N114" s="451"/>
      <c r="O114" s="451"/>
      <c r="P114" s="451"/>
      <c r="Q114" s="451"/>
      <c r="R114" s="451"/>
      <c r="S114" s="451"/>
      <c r="T114" s="451"/>
      <c r="U114" s="50"/>
      <c r="V114" s="50"/>
      <c r="W114" s="50"/>
      <c r="X114" s="50"/>
      <c r="Y114" s="452"/>
      <c r="Z114" s="452"/>
      <c r="AA114" s="452"/>
      <c r="AB114" s="452"/>
      <c r="AC114" s="452"/>
      <c r="AD114" s="452"/>
      <c r="AE114" s="452"/>
      <c r="AF114" s="452"/>
      <c r="AG114" s="452"/>
      <c r="AH114" s="452"/>
      <c r="AI114" s="452"/>
      <c r="AJ114" s="452"/>
      <c r="AK114" s="452"/>
      <c r="AL114" s="452"/>
      <c r="AM114" s="452"/>
      <c r="AN114" s="452"/>
      <c r="AO114" s="452"/>
      <c r="AP114" s="452"/>
      <c r="AQ114" s="452"/>
      <c r="AR114" s="452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452"/>
      <c r="BS114" s="452"/>
      <c r="BT114" s="453"/>
      <c r="BU114" s="453"/>
      <c r="BV114" s="41"/>
    </row>
    <row r="115" spans="1:74" s="465" customFormat="1" ht="27.75" customHeight="1" thickTop="1" x14ac:dyDescent="0.25">
      <c r="A115" s="976" t="s">
        <v>157</v>
      </c>
      <c r="B115" s="977"/>
      <c r="C115" s="977"/>
      <c r="D115" s="977"/>
      <c r="E115" s="977"/>
      <c r="F115" s="977"/>
      <c r="G115" s="977"/>
      <c r="H115" s="977"/>
      <c r="I115" s="977"/>
      <c r="J115" s="977"/>
      <c r="K115" s="977"/>
      <c r="L115" s="977"/>
      <c r="M115" s="977"/>
      <c r="N115" s="977"/>
      <c r="O115" s="977"/>
      <c r="P115" s="978"/>
      <c r="Q115" s="454"/>
      <c r="R115" s="454"/>
      <c r="S115" s="454"/>
      <c r="T115" s="454"/>
      <c r="U115" s="455">
        <f>U37+U63</f>
        <v>500</v>
      </c>
      <c r="V115" s="455"/>
      <c r="W115" s="455">
        <f>W37+W63</f>
        <v>836</v>
      </c>
      <c r="X115" s="455">
        <f>X37+X63</f>
        <v>23</v>
      </c>
      <c r="Y115" s="966"/>
      <c r="Z115" s="967"/>
      <c r="AA115" s="968"/>
      <c r="AB115" s="969"/>
      <c r="AC115" s="966">
        <f>AC37+AC63</f>
        <v>7178</v>
      </c>
      <c r="AD115" s="970"/>
      <c r="AE115" s="968">
        <f>AE37+AE63</f>
        <v>4068</v>
      </c>
      <c r="AF115" s="969"/>
      <c r="AG115" s="966">
        <f>AG37+AG63</f>
        <v>6342</v>
      </c>
      <c r="AH115" s="967"/>
      <c r="AI115" s="966">
        <f>AI37+AI63</f>
        <v>814</v>
      </c>
      <c r="AJ115" s="967"/>
      <c r="AK115" s="970">
        <f>AK37+AK63</f>
        <v>362</v>
      </c>
      <c r="AL115" s="970"/>
      <c r="AM115" s="971">
        <f>AM37+AM63</f>
        <v>228</v>
      </c>
      <c r="AN115" s="970"/>
      <c r="AO115" s="971">
        <f>AO37+AO63</f>
        <v>206</v>
      </c>
      <c r="AP115" s="970"/>
      <c r="AQ115" s="971">
        <f>AQ37+AQ63</f>
        <v>18</v>
      </c>
      <c r="AR115" s="970"/>
      <c r="AS115" s="456">
        <f t="shared" ref="AS115:BR115" si="20">AS37+AS63</f>
        <v>42</v>
      </c>
      <c r="AT115" s="457">
        <f t="shared" si="20"/>
        <v>768</v>
      </c>
      <c r="AU115" s="458">
        <f t="shared" si="20"/>
        <v>86</v>
      </c>
      <c r="AV115" s="459">
        <f t="shared" si="20"/>
        <v>21</v>
      </c>
      <c r="AW115" s="458">
        <f t="shared" si="20"/>
        <v>714</v>
      </c>
      <c r="AX115" s="460">
        <f t="shared" si="20"/>
        <v>90</v>
      </c>
      <c r="AY115" s="461">
        <f t="shared" si="20"/>
        <v>20</v>
      </c>
      <c r="AZ115" s="462">
        <f t="shared" si="20"/>
        <v>544</v>
      </c>
      <c r="BA115" s="460">
        <f t="shared" si="20"/>
        <v>78</v>
      </c>
      <c r="BB115" s="455">
        <f t="shared" si="20"/>
        <v>15</v>
      </c>
      <c r="BC115" s="458">
        <f t="shared" si="20"/>
        <v>652</v>
      </c>
      <c r="BD115" s="463">
        <f t="shared" si="20"/>
        <v>114</v>
      </c>
      <c r="BE115" s="463">
        <f t="shared" si="20"/>
        <v>18</v>
      </c>
      <c r="BF115" s="464">
        <f t="shared" si="20"/>
        <v>1062</v>
      </c>
      <c r="BG115" s="460">
        <f t="shared" si="20"/>
        <v>114</v>
      </c>
      <c r="BH115" s="455">
        <f t="shared" si="20"/>
        <v>30</v>
      </c>
      <c r="BI115" s="458">
        <f t="shared" si="20"/>
        <v>856</v>
      </c>
      <c r="BJ115" s="463">
        <f t="shared" si="20"/>
        <v>114</v>
      </c>
      <c r="BK115" s="463">
        <f t="shared" si="20"/>
        <v>24</v>
      </c>
      <c r="BL115" s="464">
        <f t="shared" si="20"/>
        <v>864</v>
      </c>
      <c r="BM115" s="463">
        <f t="shared" si="20"/>
        <v>106</v>
      </c>
      <c r="BN115" s="459">
        <f t="shared" si="20"/>
        <v>24</v>
      </c>
      <c r="BO115" s="458">
        <f t="shared" si="20"/>
        <v>882</v>
      </c>
      <c r="BP115" s="463">
        <f t="shared" si="20"/>
        <v>70</v>
      </c>
      <c r="BQ115" s="463">
        <f t="shared" si="20"/>
        <v>25</v>
      </c>
      <c r="BR115" s="963">
        <f t="shared" si="20"/>
        <v>200</v>
      </c>
      <c r="BS115" s="964"/>
      <c r="BT115" s="974"/>
      <c r="BU115" s="975"/>
      <c r="BV115" s="41">
        <f t="shared" si="19"/>
        <v>784.96</v>
      </c>
    </row>
    <row r="116" spans="1:74" s="465" customFormat="1" ht="26.25" customHeight="1" x14ac:dyDescent="0.25">
      <c r="A116" s="986" t="s">
        <v>158</v>
      </c>
      <c r="B116" s="987"/>
      <c r="C116" s="987"/>
      <c r="D116" s="987"/>
      <c r="E116" s="987"/>
      <c r="F116" s="987"/>
      <c r="G116" s="987"/>
      <c r="H116" s="987"/>
      <c r="I116" s="987"/>
      <c r="J116" s="987"/>
      <c r="K116" s="987"/>
      <c r="L116" s="987"/>
      <c r="M116" s="987"/>
      <c r="N116" s="987"/>
      <c r="O116" s="987"/>
      <c r="P116" s="988"/>
      <c r="Q116" s="466"/>
      <c r="R116" s="466"/>
      <c r="S116" s="466"/>
      <c r="T116" s="466"/>
      <c r="U116" s="467"/>
      <c r="V116" s="468"/>
      <c r="W116" s="468"/>
      <c r="X116" s="469"/>
      <c r="Y116" s="989"/>
      <c r="Z116" s="990"/>
      <c r="AA116" s="991"/>
      <c r="AB116" s="985"/>
      <c r="AC116" s="694">
        <f>AG115+W115</f>
        <v>7178</v>
      </c>
      <c r="AD116" s="695"/>
      <c r="AE116" s="979">
        <f>AG116+W115</f>
        <v>7178</v>
      </c>
      <c r="AF116" s="980"/>
      <c r="AG116" s="694">
        <f>AT115+AW115+AZ115+BC115+BF115+BI115+BL115+BO115</f>
        <v>6342</v>
      </c>
      <c r="AH116" s="980"/>
      <c r="AI116" s="694">
        <f>AK115+AM115+AO115+AQ115</f>
        <v>814</v>
      </c>
      <c r="AJ116" s="695"/>
      <c r="AK116" s="981">
        <f>AK115+AM115+AO115+AQ115</f>
        <v>814</v>
      </c>
      <c r="AL116" s="982"/>
      <c r="AM116" s="983"/>
      <c r="AN116" s="984"/>
      <c r="AO116" s="983"/>
      <c r="AP116" s="984"/>
      <c r="AQ116" s="983"/>
      <c r="AR116" s="985"/>
      <c r="AS116" s="470"/>
      <c r="AT116" s="471"/>
      <c r="AU116" s="472">
        <f>AU115/AT35</f>
        <v>43</v>
      </c>
      <c r="AV116" s="473"/>
      <c r="AW116" s="474"/>
      <c r="AX116" s="472">
        <f>AX115/AW35</f>
        <v>45</v>
      </c>
      <c r="AY116" s="469"/>
      <c r="AZ116" s="475"/>
      <c r="BA116" s="472">
        <f>BA115/AZ35</f>
        <v>39</v>
      </c>
      <c r="BB116" s="473"/>
      <c r="BC116" s="474"/>
      <c r="BD116" s="472">
        <f>BD115/BC35</f>
        <v>38</v>
      </c>
      <c r="BE116" s="469"/>
      <c r="BF116" s="475"/>
      <c r="BG116" s="472">
        <f>BG115/BF35</f>
        <v>38</v>
      </c>
      <c r="BH116" s="473"/>
      <c r="BI116" s="474"/>
      <c r="BJ116" s="476">
        <f>BJ115/BI35</f>
        <v>38</v>
      </c>
      <c r="BK116" s="469"/>
      <c r="BL116" s="475"/>
      <c r="BM116" s="472">
        <f>BM115/BL35</f>
        <v>35.333333333333336</v>
      </c>
      <c r="BN116" s="473"/>
      <c r="BO116" s="474"/>
      <c r="BP116" s="472">
        <f>BP115/BO35</f>
        <v>35</v>
      </c>
      <c r="BQ116" s="477"/>
      <c r="BR116" s="972">
        <f>BR115+AA125+AA127+AX125+AX127+BF125</f>
        <v>240</v>
      </c>
      <c r="BS116" s="973"/>
      <c r="BT116" s="680"/>
      <c r="BU116" s="681"/>
      <c r="BV116" s="41">
        <f t="shared" si="19"/>
        <v>1579.16</v>
      </c>
    </row>
    <row r="117" spans="1:74" s="465" customFormat="1" ht="26.25" customHeight="1" x14ac:dyDescent="0.25">
      <c r="A117" s="682" t="s">
        <v>159</v>
      </c>
      <c r="B117" s="683"/>
      <c r="C117" s="683"/>
      <c r="D117" s="683"/>
      <c r="E117" s="683"/>
      <c r="F117" s="683"/>
      <c r="G117" s="683"/>
      <c r="H117" s="683"/>
      <c r="I117" s="683"/>
      <c r="J117" s="683"/>
      <c r="K117" s="683"/>
      <c r="L117" s="683"/>
      <c r="M117" s="683"/>
      <c r="N117" s="683"/>
      <c r="O117" s="683"/>
      <c r="P117" s="684"/>
      <c r="Q117" s="478"/>
      <c r="R117" s="478"/>
      <c r="S117" s="478"/>
      <c r="T117" s="478"/>
      <c r="U117" s="479"/>
      <c r="V117" s="480"/>
      <c r="W117" s="480"/>
      <c r="X117" s="481"/>
      <c r="Y117" s="692"/>
      <c r="Z117" s="638"/>
      <c r="AA117" s="693"/>
      <c r="AB117" s="689"/>
      <c r="AC117" s="637">
        <f>AT117+AW117+AZ117+BC117+BF117+BI117+BL117+BO117</f>
        <v>4</v>
      </c>
      <c r="AD117" s="638"/>
      <c r="AE117" s="658">
        <v>4</v>
      </c>
      <c r="AF117" s="659"/>
      <c r="AG117" s="637"/>
      <c r="AH117" s="689"/>
      <c r="AI117" s="1000">
        <f>AE115*0.22</f>
        <v>894.96</v>
      </c>
      <c r="AJ117" s="1001"/>
      <c r="AK117" s="692"/>
      <c r="AL117" s="1002"/>
      <c r="AM117" s="688"/>
      <c r="AN117" s="1002"/>
      <c r="AO117" s="688"/>
      <c r="AP117" s="1002"/>
      <c r="AQ117" s="688"/>
      <c r="AR117" s="689"/>
      <c r="AS117" s="482"/>
      <c r="AT117" s="676">
        <f>COUNTIF(AT38:AT104,40)+COUNTIF(AT38:AT104,60)-1</f>
        <v>0</v>
      </c>
      <c r="AU117" s="677"/>
      <c r="AV117" s="679"/>
      <c r="AW117" s="676">
        <f>COUNTIF(AW38:AW104,40)+COUNTIF(AW38:AW104,60)-1</f>
        <v>0</v>
      </c>
      <c r="AX117" s="677"/>
      <c r="AY117" s="678"/>
      <c r="AZ117" s="676">
        <f>COUNTIF(AZ38:AZ104,40)+COUNTIF(AZ38:AZ104,60)</f>
        <v>0</v>
      </c>
      <c r="BA117" s="677"/>
      <c r="BB117" s="679"/>
      <c r="BC117" s="676">
        <f>COUNTIF(BC38:BC104,40)+COUNTIF(BC38:BC104,60)</f>
        <v>1</v>
      </c>
      <c r="BD117" s="677"/>
      <c r="BE117" s="678"/>
      <c r="BF117" s="676">
        <f>COUNTIF(BF38:BF104,40)+COUNTIF(BF38:BF104,60)</f>
        <v>0</v>
      </c>
      <c r="BG117" s="677"/>
      <c r="BH117" s="679"/>
      <c r="BI117" s="676">
        <f>COUNTIF(BI38:BI104,40)+COUNTIF(BI38:BI104,60)</f>
        <v>2</v>
      </c>
      <c r="BJ117" s="677"/>
      <c r="BK117" s="678"/>
      <c r="BL117" s="676">
        <f>COUNTIF(BL38:BL104,40)+COUNTIF(BL38:BL104,60)</f>
        <v>0</v>
      </c>
      <c r="BM117" s="677"/>
      <c r="BN117" s="679"/>
      <c r="BO117" s="676">
        <f>COUNTIF(BO38:BO104,40)+COUNTIF(BO38:BO104,60)</f>
        <v>1</v>
      </c>
      <c r="BP117" s="677"/>
      <c r="BQ117" s="678"/>
      <c r="BR117" s="677"/>
      <c r="BS117" s="678"/>
      <c r="BT117" s="690"/>
      <c r="BU117" s="691"/>
      <c r="BV117" s="41">
        <f t="shared" si="19"/>
        <v>0.88</v>
      </c>
    </row>
    <row r="118" spans="1:74" s="465" customFormat="1" ht="26.25" customHeight="1" x14ac:dyDescent="0.25">
      <c r="A118" s="682" t="s">
        <v>160</v>
      </c>
      <c r="B118" s="683"/>
      <c r="C118" s="683"/>
      <c r="D118" s="683"/>
      <c r="E118" s="683"/>
      <c r="F118" s="683"/>
      <c r="G118" s="683"/>
      <c r="H118" s="683"/>
      <c r="I118" s="683"/>
      <c r="J118" s="683"/>
      <c r="K118" s="683"/>
      <c r="L118" s="683"/>
      <c r="M118" s="683"/>
      <c r="N118" s="683"/>
      <c r="O118" s="683"/>
      <c r="P118" s="684"/>
      <c r="Q118" s="484"/>
      <c r="R118" s="484"/>
      <c r="S118" s="484"/>
      <c r="T118" s="484"/>
      <c r="U118" s="485"/>
      <c r="V118" s="486"/>
      <c r="W118" s="486"/>
      <c r="X118" s="487"/>
      <c r="Y118" s="997"/>
      <c r="Z118" s="998"/>
      <c r="AA118" s="999"/>
      <c r="AB118" s="996"/>
      <c r="AC118" s="637">
        <f>AT118+AW118+AZ118+BC118+BF118+BI118+BL118+BO118</f>
        <v>1</v>
      </c>
      <c r="AD118" s="638"/>
      <c r="AE118" s="979">
        <v>1</v>
      </c>
      <c r="AF118" s="980"/>
      <c r="AG118" s="997"/>
      <c r="AH118" s="996"/>
      <c r="AI118" s="694">
        <f>(AE115-U115)*0.22</f>
        <v>784.96</v>
      </c>
      <c r="AJ118" s="695"/>
      <c r="AK118" s="992"/>
      <c r="AL118" s="993"/>
      <c r="AM118" s="994"/>
      <c r="AN118" s="993"/>
      <c r="AO118" s="994"/>
      <c r="AP118" s="993"/>
      <c r="AQ118" s="995"/>
      <c r="AR118" s="996"/>
      <c r="AS118" s="488"/>
      <c r="AT118" s="676">
        <f>COUNTIF(AT38:AT104,30)</f>
        <v>0</v>
      </c>
      <c r="AU118" s="677"/>
      <c r="AV118" s="679"/>
      <c r="AW118" s="676">
        <f>COUNTIF(AW38:AW104,30)</f>
        <v>0</v>
      </c>
      <c r="AX118" s="677"/>
      <c r="AY118" s="678"/>
      <c r="AZ118" s="676">
        <f>COUNTIF(AZ38:AZ104,30)</f>
        <v>0</v>
      </c>
      <c r="BA118" s="677"/>
      <c r="BB118" s="679"/>
      <c r="BC118" s="676">
        <f>COUNTIF(BC38:BC104,30)</f>
        <v>0</v>
      </c>
      <c r="BD118" s="677"/>
      <c r="BE118" s="678"/>
      <c r="BF118" s="676">
        <f>COUNTIF(BF38:BF104,30)</f>
        <v>0</v>
      </c>
      <c r="BG118" s="677"/>
      <c r="BH118" s="679"/>
      <c r="BI118" s="676">
        <f>COUNTIF(BI38:BI104,30)</f>
        <v>0</v>
      </c>
      <c r="BJ118" s="677"/>
      <c r="BK118" s="678"/>
      <c r="BL118" s="676">
        <f>COUNTIF(BL38:BL104,30)</f>
        <v>0</v>
      </c>
      <c r="BM118" s="677"/>
      <c r="BN118" s="679"/>
      <c r="BO118" s="676">
        <f t="shared" ref="BO118" si="21">COUNTIF(BO38:BO104,30)</f>
        <v>1</v>
      </c>
      <c r="BP118" s="677"/>
      <c r="BQ118" s="678"/>
      <c r="BR118" s="696"/>
      <c r="BS118" s="678"/>
      <c r="BT118" s="680"/>
      <c r="BU118" s="681"/>
      <c r="BV118" s="41">
        <f t="shared" si="19"/>
        <v>0.22</v>
      </c>
    </row>
    <row r="119" spans="1:74" s="465" customFormat="1" ht="27.75" customHeight="1" x14ac:dyDescent="0.25">
      <c r="A119" s="682" t="s">
        <v>43</v>
      </c>
      <c r="B119" s="683"/>
      <c r="C119" s="683"/>
      <c r="D119" s="683"/>
      <c r="E119" s="683"/>
      <c r="F119" s="683"/>
      <c r="G119" s="683"/>
      <c r="H119" s="683"/>
      <c r="I119" s="683"/>
      <c r="J119" s="683"/>
      <c r="K119" s="683"/>
      <c r="L119" s="683"/>
      <c r="M119" s="683"/>
      <c r="N119" s="683"/>
      <c r="O119" s="683"/>
      <c r="P119" s="684"/>
      <c r="Q119" s="478"/>
      <c r="R119" s="478"/>
      <c r="S119" s="478"/>
      <c r="T119" s="478"/>
      <c r="U119" s="483"/>
      <c r="V119" s="480"/>
      <c r="W119" s="480"/>
      <c r="X119" s="481"/>
      <c r="Y119" s="692"/>
      <c r="Z119" s="638"/>
      <c r="AA119" s="693"/>
      <c r="AB119" s="689"/>
      <c r="AC119" s="637">
        <f>AT119+AW119+AZ119+BC119+BF119+BI119+BL119+BO119</f>
        <v>34</v>
      </c>
      <c r="AD119" s="638"/>
      <c r="AE119" s="658">
        <v>34</v>
      </c>
      <c r="AF119" s="659"/>
      <c r="AG119" s="637"/>
      <c r="AH119" s="689"/>
      <c r="AI119" s="1000"/>
      <c r="AJ119" s="1001"/>
      <c r="AK119" s="692"/>
      <c r="AL119" s="1002"/>
      <c r="AM119" s="688"/>
      <c r="AN119" s="1002"/>
      <c r="AO119" s="688"/>
      <c r="AP119" s="1002"/>
      <c r="AQ119" s="688"/>
      <c r="AR119" s="689"/>
      <c r="AS119" s="482"/>
      <c r="AT119" s="676">
        <f>COUNTIF(Y38:Z104,1)</f>
        <v>3</v>
      </c>
      <c r="AU119" s="677"/>
      <c r="AV119" s="679"/>
      <c r="AW119" s="676">
        <f>COUNTIF(Y38:Z104,2)</f>
        <v>3</v>
      </c>
      <c r="AX119" s="677"/>
      <c r="AY119" s="678"/>
      <c r="AZ119" s="677">
        <f>COUNTIF(Y38:Z104,3)</f>
        <v>4</v>
      </c>
      <c r="BA119" s="677"/>
      <c r="BB119" s="679"/>
      <c r="BC119" s="676">
        <f>COUNTIF(Y38:Z104,4)</f>
        <v>5</v>
      </c>
      <c r="BD119" s="677"/>
      <c r="BE119" s="678"/>
      <c r="BF119" s="676">
        <f>COUNTIF(Y38:Z104,5)</f>
        <v>5</v>
      </c>
      <c r="BG119" s="677"/>
      <c r="BH119" s="679"/>
      <c r="BI119" s="676">
        <f>COUNTIF(Y38:Z104,6)</f>
        <v>5</v>
      </c>
      <c r="BJ119" s="677"/>
      <c r="BK119" s="678"/>
      <c r="BL119" s="677">
        <f>COUNTIF(Y38:Z104,7)</f>
        <v>5</v>
      </c>
      <c r="BM119" s="677"/>
      <c r="BN119" s="679"/>
      <c r="BO119" s="676">
        <f>COUNTIF(Y38:Z104,8)</f>
        <v>4</v>
      </c>
      <c r="BP119" s="677"/>
      <c r="BQ119" s="678"/>
      <c r="BR119" s="677"/>
      <c r="BS119" s="678"/>
      <c r="BT119" s="690"/>
      <c r="BU119" s="691"/>
      <c r="BV119" s="41">
        <f t="shared" si="19"/>
        <v>7.48</v>
      </c>
    </row>
    <row r="120" spans="1:74" s="465" customFormat="1" ht="25.5" customHeight="1" thickBot="1" x14ac:dyDescent="0.3">
      <c r="A120" s="685" t="s">
        <v>161</v>
      </c>
      <c r="B120" s="686"/>
      <c r="C120" s="686"/>
      <c r="D120" s="686"/>
      <c r="E120" s="686"/>
      <c r="F120" s="686"/>
      <c r="G120" s="686"/>
      <c r="H120" s="686"/>
      <c r="I120" s="686"/>
      <c r="J120" s="686"/>
      <c r="K120" s="686"/>
      <c r="L120" s="686"/>
      <c r="M120" s="686"/>
      <c r="N120" s="686"/>
      <c r="O120" s="686"/>
      <c r="P120" s="687"/>
      <c r="Q120" s="489"/>
      <c r="R120" s="489"/>
      <c r="S120" s="489"/>
      <c r="T120" s="489"/>
      <c r="U120" s="490"/>
      <c r="V120" s="491"/>
      <c r="W120" s="491"/>
      <c r="X120" s="492"/>
      <c r="Y120" s="647"/>
      <c r="Z120" s="648"/>
      <c r="AA120" s="649"/>
      <c r="AB120" s="650"/>
      <c r="AC120" s="651">
        <f>AT120+AW120+AZ120+BC120+BF120+BI120+BL120+BO120</f>
        <v>17</v>
      </c>
      <c r="AD120" s="648"/>
      <c r="AE120" s="652">
        <v>17</v>
      </c>
      <c r="AF120" s="653"/>
      <c r="AG120" s="651"/>
      <c r="AH120" s="650"/>
      <c r="AI120" s="654">
        <f>AS115+AU115+AX115+BA115+BD115+BG115+BJ115+BM115+BP115</f>
        <v>814</v>
      </c>
      <c r="AJ120" s="655"/>
      <c r="AK120" s="647"/>
      <c r="AL120" s="656"/>
      <c r="AM120" s="657"/>
      <c r="AN120" s="656"/>
      <c r="AO120" s="657"/>
      <c r="AP120" s="656"/>
      <c r="AQ120" s="657"/>
      <c r="AR120" s="650"/>
      <c r="AS120" s="493"/>
      <c r="AT120" s="674">
        <f>COUNTIF(AA38:AB104,1)</f>
        <v>2</v>
      </c>
      <c r="AU120" s="670"/>
      <c r="AV120" s="675"/>
      <c r="AW120" s="674">
        <f>COUNTIF(AA38:AB104,2)</f>
        <v>2</v>
      </c>
      <c r="AX120" s="670"/>
      <c r="AY120" s="671"/>
      <c r="AZ120" s="670">
        <f>COUNTIF(AA38:AB104,3)</f>
        <v>1</v>
      </c>
      <c r="BA120" s="670"/>
      <c r="BB120" s="670"/>
      <c r="BC120" s="674">
        <f>COUNTIF(AA38:AB104,4)</f>
        <v>2</v>
      </c>
      <c r="BD120" s="670"/>
      <c r="BE120" s="671"/>
      <c r="BF120" s="674">
        <f>COUNTIF(AA38:AB104,5)</f>
        <v>4</v>
      </c>
      <c r="BG120" s="670"/>
      <c r="BH120" s="675"/>
      <c r="BI120" s="674">
        <f>COUNTIF(AA38:AB104,6)</f>
        <v>2</v>
      </c>
      <c r="BJ120" s="670"/>
      <c r="BK120" s="671"/>
      <c r="BL120" s="670">
        <f>COUNTIF(AA38:AB104,7)</f>
        <v>2</v>
      </c>
      <c r="BM120" s="670"/>
      <c r="BN120" s="675"/>
      <c r="BO120" s="674">
        <f>COUNTIF(AA38:AB104,8)</f>
        <v>2</v>
      </c>
      <c r="BP120" s="670"/>
      <c r="BQ120" s="671"/>
      <c r="BR120" s="670"/>
      <c r="BS120" s="671"/>
      <c r="BT120" s="672"/>
      <c r="BU120" s="673"/>
      <c r="BV120" s="41">
        <f t="shared" si="19"/>
        <v>3.74</v>
      </c>
    </row>
    <row r="121" spans="1:74" ht="27.75" customHeight="1" thickTop="1" thickBot="1" x14ac:dyDescent="0.3">
      <c r="A121"/>
      <c r="B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V121" s="41">
        <f t="shared" si="19"/>
        <v>0</v>
      </c>
    </row>
    <row r="122" spans="1:74" ht="56.25" customHeight="1" thickTop="1" thickBot="1" x14ac:dyDescent="0.3">
      <c r="A122" s="1210" t="s">
        <v>351</v>
      </c>
      <c r="B122" s="1211"/>
      <c r="C122" s="1211"/>
      <c r="D122" s="1211"/>
      <c r="E122" s="1211"/>
      <c r="F122" s="1211"/>
      <c r="G122" s="1211"/>
      <c r="H122" s="1211"/>
      <c r="I122" s="1211"/>
      <c r="J122" s="1211"/>
      <c r="K122" s="1211"/>
      <c r="L122" s="1211"/>
      <c r="M122" s="1211"/>
      <c r="N122" s="1211"/>
      <c r="O122" s="1211"/>
      <c r="P122" s="1211"/>
      <c r="Q122" s="1211"/>
      <c r="R122" s="1211"/>
      <c r="S122" s="1211"/>
      <c r="T122" s="1211"/>
      <c r="U122" s="1211"/>
      <c r="V122" s="1211"/>
      <c r="W122" s="1211"/>
      <c r="X122" s="1211"/>
      <c r="Y122" s="1211"/>
      <c r="Z122" s="1211"/>
      <c r="AA122" s="1211"/>
      <c r="AB122" s="1212"/>
      <c r="AC122" s="1211" t="s">
        <v>352</v>
      </c>
      <c r="AD122" s="1211"/>
      <c r="AE122" s="1211"/>
      <c r="AF122" s="1211"/>
      <c r="AG122" s="1211"/>
      <c r="AH122" s="1211"/>
      <c r="AI122" s="1211"/>
      <c r="AJ122" s="1211"/>
      <c r="AK122" s="1211"/>
      <c r="AL122" s="1211"/>
      <c r="AM122" s="1211"/>
      <c r="AN122" s="1211"/>
      <c r="AO122" s="1211"/>
      <c r="AP122" s="1211"/>
      <c r="AQ122" s="1211"/>
      <c r="AR122" s="1211"/>
      <c r="AS122" s="1211"/>
      <c r="AT122" s="1211"/>
      <c r="AU122" s="1211"/>
      <c r="AV122" s="1211"/>
      <c r="AW122" s="1211"/>
      <c r="AX122" s="1211"/>
      <c r="AY122" s="1212"/>
      <c r="AZ122" s="1216" t="s">
        <v>353</v>
      </c>
      <c r="BA122" s="1217"/>
      <c r="BB122" s="1217"/>
      <c r="BC122" s="1217"/>
      <c r="BD122" s="1217"/>
      <c r="BE122" s="1217"/>
      <c r="BF122" s="1217"/>
      <c r="BG122" s="1217"/>
      <c r="BH122" s="1218"/>
      <c r="BI122" s="1210" t="s">
        <v>354</v>
      </c>
      <c r="BJ122" s="1211"/>
      <c r="BK122" s="1211"/>
      <c r="BL122" s="1211"/>
      <c r="BM122" s="1211"/>
      <c r="BN122" s="1211"/>
      <c r="BO122" s="1211"/>
      <c r="BP122" s="1211"/>
      <c r="BQ122" s="1211"/>
      <c r="BR122" s="1211"/>
      <c r="BS122" s="1211"/>
      <c r="BT122" s="1211"/>
      <c r="BU122" s="1212"/>
    </row>
    <row r="123" spans="1:74" ht="76.5" customHeight="1" thickTop="1" x14ac:dyDescent="0.25">
      <c r="A123" s="1219" t="s">
        <v>355</v>
      </c>
      <c r="B123" s="1220"/>
      <c r="C123" s="1220"/>
      <c r="D123" s="1220"/>
      <c r="E123" s="1220"/>
      <c r="F123" s="1220"/>
      <c r="G123" s="1220"/>
      <c r="H123" s="1220"/>
      <c r="I123" s="1220"/>
      <c r="J123" s="1221"/>
      <c r="K123" s="1225" t="s">
        <v>356</v>
      </c>
      <c r="L123" s="1226"/>
      <c r="M123" s="1226"/>
      <c r="N123" s="1226"/>
      <c r="O123" s="1226"/>
      <c r="P123" s="1227"/>
      <c r="Q123" s="118"/>
      <c r="R123" s="118"/>
      <c r="S123" s="118"/>
      <c r="T123" s="118"/>
      <c r="U123" s="1228" t="s">
        <v>357</v>
      </c>
      <c r="V123" s="1229"/>
      <c r="W123" s="1229"/>
      <c r="X123" s="1229"/>
      <c r="Y123" s="1229"/>
      <c r="Z123" s="1230"/>
      <c r="AA123" s="1231" t="s">
        <v>40</v>
      </c>
      <c r="AB123" s="1232"/>
      <c r="AC123" s="1219" t="s">
        <v>355</v>
      </c>
      <c r="AD123" s="1220"/>
      <c r="AE123" s="1220"/>
      <c r="AF123" s="1220"/>
      <c r="AG123" s="1220"/>
      <c r="AH123" s="1220"/>
      <c r="AI123" s="1220"/>
      <c r="AJ123" s="1220"/>
      <c r="AK123" s="1221"/>
      <c r="AL123" s="1225" t="s">
        <v>356</v>
      </c>
      <c r="AM123" s="1226"/>
      <c r="AN123" s="1226"/>
      <c r="AO123" s="1226"/>
      <c r="AP123" s="1226"/>
      <c r="AQ123" s="1235"/>
      <c r="AR123" s="1236" t="s">
        <v>357</v>
      </c>
      <c r="AS123" s="1226"/>
      <c r="AT123" s="1226"/>
      <c r="AU123" s="1226"/>
      <c r="AV123" s="1226"/>
      <c r="AW123" s="1227"/>
      <c r="AX123" s="1231" t="s">
        <v>40</v>
      </c>
      <c r="AY123" s="1232"/>
      <c r="AZ123" s="1237" t="s">
        <v>200</v>
      </c>
      <c r="BA123" s="1238"/>
      <c r="BB123" s="1239"/>
      <c r="BC123" s="1243" t="s">
        <v>201</v>
      </c>
      <c r="BD123" s="1238"/>
      <c r="BE123" s="1239"/>
      <c r="BF123" s="1245" t="s">
        <v>45</v>
      </c>
      <c r="BG123" s="1246"/>
      <c r="BH123" s="1247"/>
      <c r="BI123" s="664" t="s">
        <v>358</v>
      </c>
      <c r="BJ123" s="1251"/>
      <c r="BK123" s="1251"/>
      <c r="BL123" s="1251"/>
      <c r="BM123" s="1251"/>
      <c r="BN123" s="1251"/>
      <c r="BO123" s="1251"/>
      <c r="BP123" s="1251"/>
      <c r="BQ123" s="1251"/>
      <c r="BR123" s="1252"/>
      <c r="BS123" s="1252"/>
      <c r="BT123" s="1252"/>
      <c r="BU123" s="1253"/>
    </row>
    <row r="124" spans="1:74" ht="47.25" customHeight="1" thickBot="1" x14ac:dyDescent="0.3">
      <c r="A124" s="1222"/>
      <c r="B124" s="1223"/>
      <c r="C124" s="1223"/>
      <c r="D124" s="1223"/>
      <c r="E124" s="1223"/>
      <c r="F124" s="1223"/>
      <c r="G124" s="1223"/>
      <c r="H124" s="1223"/>
      <c r="I124" s="1223"/>
      <c r="J124" s="1224"/>
      <c r="K124" s="1261" t="s">
        <v>201</v>
      </c>
      <c r="L124" s="1262"/>
      <c r="M124" s="1263"/>
      <c r="N124" s="1178" t="s">
        <v>45</v>
      </c>
      <c r="O124" s="1179"/>
      <c r="P124" s="1264"/>
      <c r="Q124" s="494"/>
      <c r="R124" s="494"/>
      <c r="S124" s="494"/>
      <c r="T124" s="494"/>
      <c r="U124" s="1265" t="s">
        <v>201</v>
      </c>
      <c r="V124" s="1182"/>
      <c r="W124" s="1266"/>
      <c r="X124" s="1178" t="s">
        <v>45</v>
      </c>
      <c r="Y124" s="1179"/>
      <c r="Z124" s="1180"/>
      <c r="AA124" s="1233"/>
      <c r="AB124" s="1234"/>
      <c r="AC124" s="1222"/>
      <c r="AD124" s="1223"/>
      <c r="AE124" s="1223"/>
      <c r="AF124" s="1223"/>
      <c r="AG124" s="1223"/>
      <c r="AH124" s="1223"/>
      <c r="AI124" s="1223"/>
      <c r="AJ124" s="1223"/>
      <c r="AK124" s="1224"/>
      <c r="AL124" s="1267" t="s">
        <v>201</v>
      </c>
      <c r="AM124" s="1262"/>
      <c r="AN124" s="1263"/>
      <c r="AO124" s="1178" t="s">
        <v>45</v>
      </c>
      <c r="AP124" s="1179"/>
      <c r="AQ124" s="1180"/>
      <c r="AR124" s="1181" t="s">
        <v>201</v>
      </c>
      <c r="AS124" s="1182"/>
      <c r="AT124" s="1182"/>
      <c r="AU124" s="1179" t="s">
        <v>45</v>
      </c>
      <c r="AV124" s="1179"/>
      <c r="AW124" s="1180"/>
      <c r="AX124" s="1233"/>
      <c r="AY124" s="1234"/>
      <c r="AZ124" s="1240"/>
      <c r="BA124" s="1241"/>
      <c r="BB124" s="1242"/>
      <c r="BC124" s="1244"/>
      <c r="BD124" s="1241"/>
      <c r="BE124" s="1242"/>
      <c r="BF124" s="1248"/>
      <c r="BG124" s="1249"/>
      <c r="BH124" s="1250"/>
      <c r="BI124" s="1254"/>
      <c r="BJ124" s="871"/>
      <c r="BK124" s="871"/>
      <c r="BL124" s="871"/>
      <c r="BM124" s="871"/>
      <c r="BN124" s="871"/>
      <c r="BO124" s="871"/>
      <c r="BP124" s="871"/>
      <c r="BQ124" s="871"/>
      <c r="BR124" s="1255"/>
      <c r="BS124" s="1255"/>
      <c r="BT124" s="1255"/>
      <c r="BU124" s="1256"/>
    </row>
    <row r="125" spans="1:74" ht="43.5" customHeight="1" thickTop="1" x14ac:dyDescent="0.25">
      <c r="A125" s="1270" t="s">
        <v>360</v>
      </c>
      <c r="B125" s="1271"/>
      <c r="C125" s="1271"/>
      <c r="D125" s="1271"/>
      <c r="E125" s="1271"/>
      <c r="F125" s="1271"/>
      <c r="G125" s="1271"/>
      <c r="H125" s="1271"/>
      <c r="I125" s="1271"/>
      <c r="J125" s="1272"/>
      <c r="K125" s="660">
        <v>2</v>
      </c>
      <c r="L125" s="1192"/>
      <c r="M125" s="1193"/>
      <c r="N125" s="660">
        <v>3</v>
      </c>
      <c r="O125" s="1192"/>
      <c r="P125" s="1193"/>
      <c r="Q125" s="495"/>
      <c r="R125" s="495"/>
      <c r="S125" s="495"/>
      <c r="T125" s="495"/>
      <c r="U125" s="660"/>
      <c r="V125" s="1192"/>
      <c r="W125" s="1193"/>
      <c r="X125" s="660"/>
      <c r="Y125" s="1192"/>
      <c r="Z125" s="1278"/>
      <c r="AA125" s="660">
        <f>N125+X125</f>
        <v>3</v>
      </c>
      <c r="AB125" s="661"/>
      <c r="AC125" s="664" t="s">
        <v>359</v>
      </c>
      <c r="AD125" s="665"/>
      <c r="AE125" s="665"/>
      <c r="AF125" s="665"/>
      <c r="AG125" s="665"/>
      <c r="AH125" s="665"/>
      <c r="AI125" s="665"/>
      <c r="AJ125" s="665"/>
      <c r="AK125" s="666"/>
      <c r="AL125" s="1183">
        <v>4</v>
      </c>
      <c r="AM125" s="1184"/>
      <c r="AN125" s="1185"/>
      <c r="AO125" s="1183">
        <v>6</v>
      </c>
      <c r="AP125" s="1184"/>
      <c r="AQ125" s="1185"/>
      <c r="AR125" s="1183"/>
      <c r="AS125" s="1184"/>
      <c r="AT125" s="1185"/>
      <c r="AU125" s="1183"/>
      <c r="AV125" s="1184"/>
      <c r="AW125" s="1185"/>
      <c r="AX125" s="1183">
        <f>AO125+AU125</f>
        <v>6</v>
      </c>
      <c r="AY125" s="1189"/>
      <c r="AZ125" s="1191">
        <v>8</v>
      </c>
      <c r="BA125" s="1192"/>
      <c r="BB125" s="1193"/>
      <c r="BC125" s="660">
        <v>11</v>
      </c>
      <c r="BD125" s="1192"/>
      <c r="BE125" s="1193"/>
      <c r="BF125" s="660">
        <v>17</v>
      </c>
      <c r="BG125" s="1192"/>
      <c r="BH125" s="661"/>
      <c r="BI125" s="1257"/>
      <c r="BJ125" s="1255"/>
      <c r="BK125" s="1255"/>
      <c r="BL125" s="1255"/>
      <c r="BM125" s="1255"/>
      <c r="BN125" s="1255"/>
      <c r="BO125" s="1255"/>
      <c r="BP125" s="1255"/>
      <c r="BQ125" s="1255"/>
      <c r="BR125" s="1255"/>
      <c r="BS125" s="1255"/>
      <c r="BT125" s="1255"/>
      <c r="BU125" s="1256"/>
    </row>
    <row r="126" spans="1:74" ht="73.5" customHeight="1" x14ac:dyDescent="0.25">
      <c r="A126" s="1273"/>
      <c r="B126" s="1274"/>
      <c r="C126" s="1274"/>
      <c r="D126" s="1274"/>
      <c r="E126" s="1274"/>
      <c r="F126" s="1274"/>
      <c r="G126" s="1274"/>
      <c r="H126" s="1274"/>
      <c r="I126" s="1274"/>
      <c r="J126" s="1275"/>
      <c r="K126" s="662"/>
      <c r="L126" s="1276"/>
      <c r="M126" s="1277"/>
      <c r="N126" s="662"/>
      <c r="O126" s="1276"/>
      <c r="P126" s="1277"/>
      <c r="Q126" s="496"/>
      <c r="R126" s="496"/>
      <c r="S126" s="496"/>
      <c r="T126" s="496"/>
      <c r="U126" s="662"/>
      <c r="V126" s="1276"/>
      <c r="W126" s="1277"/>
      <c r="X126" s="662"/>
      <c r="Y126" s="1276"/>
      <c r="Z126" s="1279"/>
      <c r="AA126" s="662"/>
      <c r="AB126" s="663"/>
      <c r="AC126" s="667"/>
      <c r="AD126" s="668"/>
      <c r="AE126" s="668"/>
      <c r="AF126" s="668"/>
      <c r="AG126" s="668"/>
      <c r="AH126" s="668"/>
      <c r="AI126" s="668"/>
      <c r="AJ126" s="668"/>
      <c r="AK126" s="669"/>
      <c r="AL126" s="1186"/>
      <c r="AM126" s="1187"/>
      <c r="AN126" s="1188"/>
      <c r="AO126" s="1186"/>
      <c r="AP126" s="1187"/>
      <c r="AQ126" s="1188"/>
      <c r="AR126" s="1186"/>
      <c r="AS126" s="1187"/>
      <c r="AT126" s="1188"/>
      <c r="AU126" s="1186"/>
      <c r="AV126" s="1187"/>
      <c r="AW126" s="1188"/>
      <c r="AX126" s="1186"/>
      <c r="AY126" s="1190"/>
      <c r="AZ126" s="1194"/>
      <c r="BA126" s="1195"/>
      <c r="BB126" s="1196"/>
      <c r="BC126" s="1200"/>
      <c r="BD126" s="1195"/>
      <c r="BE126" s="1196"/>
      <c r="BF126" s="1200"/>
      <c r="BG126" s="1195"/>
      <c r="BH126" s="1202"/>
      <c r="BI126" s="1257"/>
      <c r="BJ126" s="1255"/>
      <c r="BK126" s="1255"/>
      <c r="BL126" s="1255"/>
      <c r="BM126" s="1255"/>
      <c r="BN126" s="1255"/>
      <c r="BO126" s="1255"/>
      <c r="BP126" s="1255"/>
      <c r="BQ126" s="1255"/>
      <c r="BR126" s="1255"/>
      <c r="BS126" s="1255"/>
      <c r="BT126" s="1255"/>
      <c r="BU126" s="1256"/>
    </row>
    <row r="127" spans="1:74" ht="60" customHeight="1" x14ac:dyDescent="0.25">
      <c r="A127" s="1270" t="s">
        <v>361</v>
      </c>
      <c r="B127" s="1271"/>
      <c r="C127" s="1271"/>
      <c r="D127" s="1271"/>
      <c r="E127" s="1271"/>
      <c r="F127" s="1271"/>
      <c r="G127" s="1271"/>
      <c r="H127" s="1271"/>
      <c r="I127" s="1271"/>
      <c r="J127" s="1282"/>
      <c r="K127" s="1204">
        <v>4</v>
      </c>
      <c r="L127" s="1205"/>
      <c r="M127" s="1286"/>
      <c r="N127" s="1204">
        <v>5</v>
      </c>
      <c r="O127" s="1205"/>
      <c r="P127" s="1286"/>
      <c r="Q127" s="495"/>
      <c r="R127" s="495"/>
      <c r="S127" s="495"/>
      <c r="T127" s="495"/>
      <c r="U127" s="660"/>
      <c r="V127" s="1192"/>
      <c r="W127" s="1193"/>
      <c r="X127" s="1204"/>
      <c r="Y127" s="1205"/>
      <c r="Z127" s="1206"/>
      <c r="AA127" s="1204">
        <f>N127+X128</f>
        <v>5</v>
      </c>
      <c r="AB127" s="1287"/>
      <c r="AC127" s="1288" t="s">
        <v>202</v>
      </c>
      <c r="AD127" s="1289"/>
      <c r="AE127" s="1289"/>
      <c r="AF127" s="1289"/>
      <c r="AG127" s="1289"/>
      <c r="AH127" s="1289"/>
      <c r="AI127" s="1289"/>
      <c r="AJ127" s="1289"/>
      <c r="AK127" s="1290"/>
      <c r="AL127" s="1294"/>
      <c r="AM127" s="1295"/>
      <c r="AN127" s="1296"/>
      <c r="AO127" s="1294"/>
      <c r="AP127" s="1295"/>
      <c r="AQ127" s="1296"/>
      <c r="AR127" s="1294">
        <v>6</v>
      </c>
      <c r="AS127" s="1295"/>
      <c r="AT127" s="1296"/>
      <c r="AU127" s="1294">
        <v>9</v>
      </c>
      <c r="AV127" s="1295"/>
      <c r="AW127" s="1296"/>
      <c r="AX127" s="1294">
        <f>AO128+AU127</f>
        <v>9</v>
      </c>
      <c r="AY127" s="1300"/>
      <c r="AZ127" s="1194"/>
      <c r="BA127" s="1195"/>
      <c r="BB127" s="1196"/>
      <c r="BC127" s="1200"/>
      <c r="BD127" s="1195"/>
      <c r="BE127" s="1196"/>
      <c r="BF127" s="1200"/>
      <c r="BG127" s="1195"/>
      <c r="BH127" s="1202"/>
      <c r="BI127" s="1257"/>
      <c r="BJ127" s="1255"/>
      <c r="BK127" s="1255"/>
      <c r="BL127" s="1255"/>
      <c r="BM127" s="1255"/>
      <c r="BN127" s="1255"/>
      <c r="BO127" s="1255"/>
      <c r="BP127" s="1255"/>
      <c r="BQ127" s="1255"/>
      <c r="BR127" s="1255"/>
      <c r="BS127" s="1255"/>
      <c r="BT127" s="1255"/>
      <c r="BU127" s="1256"/>
    </row>
    <row r="128" spans="1:74" ht="63.75" customHeight="1" thickBot="1" x14ac:dyDescent="0.3">
      <c r="A128" s="1283"/>
      <c r="B128" s="1284"/>
      <c r="C128" s="1284"/>
      <c r="D128" s="1284"/>
      <c r="E128" s="1284"/>
      <c r="F128" s="1284"/>
      <c r="G128" s="1284"/>
      <c r="H128" s="1284"/>
      <c r="I128" s="1284"/>
      <c r="J128" s="1285"/>
      <c r="K128" s="1201"/>
      <c r="L128" s="1198"/>
      <c r="M128" s="1199"/>
      <c r="N128" s="1201"/>
      <c r="O128" s="1198"/>
      <c r="P128" s="1199"/>
      <c r="Q128" s="497"/>
      <c r="R128" s="497"/>
      <c r="S128" s="497"/>
      <c r="T128" s="497"/>
      <c r="U128" s="1201"/>
      <c r="V128" s="1198"/>
      <c r="W128" s="1199"/>
      <c r="X128" s="1201"/>
      <c r="Y128" s="1198"/>
      <c r="Z128" s="1207"/>
      <c r="AA128" s="1201"/>
      <c r="AB128" s="1203"/>
      <c r="AC128" s="1291"/>
      <c r="AD128" s="1292"/>
      <c r="AE128" s="1292"/>
      <c r="AF128" s="1292"/>
      <c r="AG128" s="1292"/>
      <c r="AH128" s="1292"/>
      <c r="AI128" s="1292"/>
      <c r="AJ128" s="1292"/>
      <c r="AK128" s="1293"/>
      <c r="AL128" s="1297"/>
      <c r="AM128" s="1298"/>
      <c r="AN128" s="1299"/>
      <c r="AO128" s="1297"/>
      <c r="AP128" s="1298"/>
      <c r="AQ128" s="1299"/>
      <c r="AR128" s="1297"/>
      <c r="AS128" s="1298"/>
      <c r="AT128" s="1299"/>
      <c r="AU128" s="1297"/>
      <c r="AV128" s="1298"/>
      <c r="AW128" s="1299"/>
      <c r="AX128" s="1297"/>
      <c r="AY128" s="1301"/>
      <c r="AZ128" s="1197"/>
      <c r="BA128" s="1198"/>
      <c r="BB128" s="1199"/>
      <c r="BC128" s="1201"/>
      <c r="BD128" s="1198"/>
      <c r="BE128" s="1199"/>
      <c r="BF128" s="1201"/>
      <c r="BG128" s="1198"/>
      <c r="BH128" s="1203"/>
      <c r="BI128" s="1258"/>
      <c r="BJ128" s="1259"/>
      <c r="BK128" s="1259"/>
      <c r="BL128" s="1259"/>
      <c r="BM128" s="1259"/>
      <c r="BN128" s="1259"/>
      <c r="BO128" s="1259"/>
      <c r="BP128" s="1259"/>
      <c r="BQ128" s="1259"/>
      <c r="BR128" s="1259"/>
      <c r="BS128" s="1259"/>
      <c r="BT128" s="1259"/>
      <c r="BU128" s="1260"/>
    </row>
    <row r="129" spans="1:73" s="7" customFormat="1" ht="63" customHeight="1" thickTop="1" thickBot="1" x14ac:dyDescent="0.45">
      <c r="A129" s="1334" t="s">
        <v>314</v>
      </c>
      <c r="B129" s="1334"/>
      <c r="C129" s="1334"/>
      <c r="D129" s="1334"/>
      <c r="E129" s="1334"/>
      <c r="F129" s="1334"/>
      <c r="G129" s="1334"/>
      <c r="H129" s="1334"/>
      <c r="I129" s="1334"/>
      <c r="J129" s="1334"/>
      <c r="K129" s="1334"/>
      <c r="L129" s="1334"/>
      <c r="M129" s="1334"/>
      <c r="N129" s="1334"/>
      <c r="O129" s="1334"/>
      <c r="P129" s="1334"/>
      <c r="Q129" s="1334"/>
      <c r="R129" s="1334"/>
      <c r="S129" s="1334"/>
      <c r="T129" s="1334"/>
      <c r="U129" s="1334"/>
      <c r="V129" s="1334"/>
      <c r="W129" s="1334"/>
      <c r="X129" s="1334"/>
      <c r="Y129" s="1334"/>
      <c r="Z129" s="1334"/>
      <c r="AA129" s="1334"/>
      <c r="AB129" s="1334"/>
      <c r="AC129" s="1334"/>
      <c r="AD129" s="1334"/>
      <c r="AE129" s="1334"/>
      <c r="AF129" s="1334"/>
      <c r="AG129" s="1334"/>
      <c r="AH129" s="1334"/>
      <c r="AI129" s="1334"/>
      <c r="AJ129" s="1334"/>
      <c r="AK129" s="1334"/>
      <c r="AL129" s="1334"/>
      <c r="AM129" s="1334"/>
      <c r="AN129" s="1334"/>
      <c r="AO129" s="1334"/>
      <c r="AP129" s="1334"/>
      <c r="AQ129" s="1334"/>
      <c r="AR129" s="1334"/>
      <c r="AS129" s="1334"/>
      <c r="AT129" s="1334"/>
      <c r="AU129" s="1334"/>
      <c r="AV129" s="1334"/>
      <c r="AW129" s="1334"/>
      <c r="AX129" s="1334"/>
      <c r="AY129" s="1334"/>
      <c r="AZ129" s="1334"/>
      <c r="BA129" s="1334"/>
      <c r="BB129" s="1334"/>
      <c r="BC129" s="1334"/>
      <c r="BD129" s="1334"/>
      <c r="BE129" s="1334"/>
      <c r="BF129" s="1334"/>
      <c r="BG129" s="1334"/>
      <c r="BH129" s="1334"/>
      <c r="BI129" s="1334"/>
      <c r="BJ129" s="1334"/>
      <c r="BK129" s="1334"/>
      <c r="BL129" s="1334"/>
      <c r="BM129" s="1334"/>
      <c r="BN129" s="1335"/>
      <c r="BO129" s="1335"/>
      <c r="BP129" s="1335"/>
      <c r="BQ129" s="1335"/>
      <c r="BR129" s="1335"/>
      <c r="BS129" s="1335"/>
      <c r="BT129" s="1335"/>
      <c r="BU129" s="1335"/>
    </row>
    <row r="130" spans="1:73" s="7" customFormat="1" ht="62.25" customHeight="1" thickTop="1" thickBot="1" x14ac:dyDescent="0.4">
      <c r="A130" s="1325" t="s">
        <v>41</v>
      </c>
      <c r="B130" s="1326"/>
      <c r="C130" s="1326"/>
      <c r="D130" s="1327"/>
      <c r="E130" s="645" t="s">
        <v>203</v>
      </c>
      <c r="F130" s="640"/>
      <c r="G130" s="640"/>
      <c r="H130" s="640"/>
      <c r="I130" s="640"/>
      <c r="J130" s="640"/>
      <c r="K130" s="640"/>
      <c r="L130" s="640"/>
      <c r="M130" s="640"/>
      <c r="N130" s="640"/>
      <c r="O130" s="640"/>
      <c r="P130" s="640"/>
      <c r="Q130" s="640"/>
      <c r="R130" s="640"/>
      <c r="S130" s="640"/>
      <c r="T130" s="640"/>
      <c r="U130" s="640"/>
      <c r="V130" s="640"/>
      <c r="W130" s="640"/>
      <c r="X130" s="640"/>
      <c r="Y130" s="640"/>
      <c r="Z130" s="640"/>
      <c r="AA130" s="640"/>
      <c r="AB130" s="640"/>
      <c r="AC130" s="640"/>
      <c r="AD130" s="640"/>
      <c r="AE130" s="640"/>
      <c r="AF130" s="640"/>
      <c r="AG130" s="640"/>
      <c r="AH130" s="640"/>
      <c r="AI130" s="640"/>
      <c r="AJ130" s="640"/>
      <c r="AK130" s="640"/>
      <c r="AL130" s="640"/>
      <c r="AM130" s="640"/>
      <c r="AN130" s="640"/>
      <c r="AO130" s="640"/>
      <c r="AP130" s="640"/>
      <c r="AQ130" s="640"/>
      <c r="AR130" s="640"/>
      <c r="AS130" s="640"/>
      <c r="AT130" s="640"/>
      <c r="AU130" s="640"/>
      <c r="AV130" s="640"/>
      <c r="AW130" s="640"/>
      <c r="AX130" s="640"/>
      <c r="AY130" s="640"/>
      <c r="AZ130" s="640"/>
      <c r="BA130" s="640"/>
      <c r="BB130" s="640"/>
      <c r="BC130" s="640"/>
      <c r="BD130" s="640"/>
      <c r="BE130" s="640"/>
      <c r="BF130" s="640"/>
      <c r="BG130" s="640"/>
      <c r="BH130" s="640"/>
      <c r="BI130" s="640"/>
      <c r="BJ130" s="640"/>
      <c r="BK130" s="640"/>
      <c r="BL130" s="640"/>
      <c r="BM130" s="640"/>
      <c r="BN130" s="640"/>
      <c r="BO130" s="640"/>
      <c r="BP130" s="640"/>
      <c r="BQ130" s="640"/>
      <c r="BR130" s="639" t="s">
        <v>204</v>
      </c>
      <c r="BS130" s="640"/>
      <c r="BT130" s="640"/>
      <c r="BU130" s="641"/>
    </row>
    <row r="131" spans="1:73" s="7" customFormat="1" ht="72" customHeight="1" thickTop="1" x14ac:dyDescent="0.35">
      <c r="A131" s="1328" t="s">
        <v>205</v>
      </c>
      <c r="B131" s="1329"/>
      <c r="C131" s="1329"/>
      <c r="D131" s="796"/>
      <c r="E131" s="646" t="s">
        <v>206</v>
      </c>
      <c r="F131" s="631"/>
      <c r="G131" s="631"/>
      <c r="H131" s="631"/>
      <c r="I131" s="631"/>
      <c r="J131" s="631"/>
      <c r="K131" s="631"/>
      <c r="L131" s="631"/>
      <c r="M131" s="631"/>
      <c r="N131" s="631"/>
      <c r="O131" s="631"/>
      <c r="P131" s="631"/>
      <c r="Q131" s="631"/>
      <c r="R131" s="631"/>
      <c r="S131" s="631"/>
      <c r="T131" s="631"/>
      <c r="U131" s="631"/>
      <c r="V131" s="631"/>
      <c r="W131" s="631"/>
      <c r="X131" s="631"/>
      <c r="Y131" s="631"/>
      <c r="Z131" s="631"/>
      <c r="AA131" s="631"/>
      <c r="AB131" s="631"/>
      <c r="AC131" s="631"/>
      <c r="AD131" s="631"/>
      <c r="AE131" s="631"/>
      <c r="AF131" s="631"/>
      <c r="AG131" s="631"/>
      <c r="AH131" s="631"/>
      <c r="AI131" s="631"/>
      <c r="AJ131" s="631"/>
      <c r="AK131" s="631"/>
      <c r="AL131" s="631"/>
      <c r="AM131" s="631"/>
      <c r="AN131" s="631"/>
      <c r="AO131" s="631"/>
      <c r="AP131" s="631"/>
      <c r="AQ131" s="631"/>
      <c r="AR131" s="631"/>
      <c r="AS131" s="631"/>
      <c r="AT131" s="631"/>
      <c r="AU131" s="631"/>
      <c r="AV131" s="631"/>
      <c r="AW131" s="631"/>
      <c r="AX131" s="631"/>
      <c r="AY131" s="631"/>
      <c r="AZ131" s="631"/>
      <c r="BA131" s="631"/>
      <c r="BB131" s="631"/>
      <c r="BC131" s="631"/>
      <c r="BD131" s="631"/>
      <c r="BE131" s="631"/>
      <c r="BF131" s="631"/>
      <c r="BG131" s="631"/>
      <c r="BH131" s="631"/>
      <c r="BI131" s="631"/>
      <c r="BJ131" s="631"/>
      <c r="BK131" s="631"/>
      <c r="BL131" s="631"/>
      <c r="BM131" s="631"/>
      <c r="BN131" s="631"/>
      <c r="BO131" s="631"/>
      <c r="BP131" s="631"/>
      <c r="BQ131" s="631"/>
      <c r="BR131" s="642" t="s">
        <v>207</v>
      </c>
      <c r="BS131" s="643"/>
      <c r="BT131" s="643"/>
      <c r="BU131" s="644"/>
    </row>
    <row r="132" spans="1:73" s="7" customFormat="1" ht="27" customHeight="1" x14ac:dyDescent="0.35">
      <c r="A132" s="1319" t="s">
        <v>208</v>
      </c>
      <c r="B132" s="1320"/>
      <c r="C132" s="1320"/>
      <c r="D132" s="768"/>
      <c r="E132" s="588" t="s">
        <v>209</v>
      </c>
      <c r="F132" s="589"/>
      <c r="G132" s="589"/>
      <c r="H132" s="589"/>
      <c r="I132" s="589"/>
      <c r="J132" s="589"/>
      <c r="K132" s="589"/>
      <c r="L132" s="589"/>
      <c r="M132" s="589"/>
      <c r="N132" s="589"/>
      <c r="O132" s="589"/>
      <c r="P132" s="589"/>
      <c r="Q132" s="589"/>
      <c r="R132" s="589"/>
      <c r="S132" s="589"/>
      <c r="T132" s="589"/>
      <c r="U132" s="589"/>
      <c r="V132" s="589"/>
      <c r="W132" s="589"/>
      <c r="X132" s="589"/>
      <c r="Y132" s="589"/>
      <c r="Z132" s="589"/>
      <c r="AA132" s="589"/>
      <c r="AB132" s="589"/>
      <c r="AC132" s="589"/>
      <c r="AD132" s="589"/>
      <c r="AE132" s="589"/>
      <c r="AF132" s="589"/>
      <c r="AG132" s="589"/>
      <c r="AH132" s="589"/>
      <c r="AI132" s="589"/>
      <c r="AJ132" s="589"/>
      <c r="AK132" s="589"/>
      <c r="AL132" s="589"/>
      <c r="AM132" s="589"/>
      <c r="AN132" s="589"/>
      <c r="AO132" s="589"/>
      <c r="AP132" s="589"/>
      <c r="AQ132" s="589"/>
      <c r="AR132" s="589"/>
      <c r="AS132" s="589"/>
      <c r="AT132" s="589"/>
      <c r="AU132" s="589"/>
      <c r="AV132" s="589"/>
      <c r="AW132" s="589"/>
      <c r="AX132" s="589"/>
      <c r="AY132" s="589"/>
      <c r="AZ132" s="589"/>
      <c r="BA132" s="589"/>
      <c r="BB132" s="589"/>
      <c r="BC132" s="589"/>
      <c r="BD132" s="589"/>
      <c r="BE132" s="589"/>
      <c r="BF132" s="589"/>
      <c r="BG132" s="589"/>
      <c r="BH132" s="589"/>
      <c r="BI132" s="589"/>
      <c r="BJ132" s="589"/>
      <c r="BK132" s="589"/>
      <c r="BL132" s="589"/>
      <c r="BM132" s="589"/>
      <c r="BN132" s="589"/>
      <c r="BO132" s="589"/>
      <c r="BP132" s="589"/>
      <c r="BQ132" s="589"/>
      <c r="BR132" s="633" t="s">
        <v>82</v>
      </c>
      <c r="BS132" s="582"/>
      <c r="BT132" s="582"/>
      <c r="BU132" s="634"/>
    </row>
    <row r="133" spans="1:73" s="7" customFormat="1" ht="27.75" customHeight="1" x14ac:dyDescent="0.35">
      <c r="A133" s="1319" t="s">
        <v>210</v>
      </c>
      <c r="B133" s="1320"/>
      <c r="C133" s="1320"/>
      <c r="D133" s="768"/>
      <c r="E133" s="588" t="s">
        <v>211</v>
      </c>
      <c r="F133" s="589"/>
      <c r="G133" s="589"/>
      <c r="H133" s="589"/>
      <c r="I133" s="589"/>
      <c r="J133" s="589"/>
      <c r="K133" s="589"/>
      <c r="L133" s="589"/>
      <c r="M133" s="589"/>
      <c r="N133" s="589"/>
      <c r="O133" s="589"/>
      <c r="P133" s="589"/>
      <c r="Q133" s="589"/>
      <c r="R133" s="589"/>
      <c r="S133" s="589"/>
      <c r="T133" s="589"/>
      <c r="U133" s="589"/>
      <c r="V133" s="589"/>
      <c r="W133" s="589"/>
      <c r="X133" s="589"/>
      <c r="Y133" s="589"/>
      <c r="Z133" s="589"/>
      <c r="AA133" s="589"/>
      <c r="AB133" s="589"/>
      <c r="AC133" s="589"/>
      <c r="AD133" s="589"/>
      <c r="AE133" s="589"/>
      <c r="AF133" s="589"/>
      <c r="AG133" s="589"/>
      <c r="AH133" s="589"/>
      <c r="AI133" s="589"/>
      <c r="AJ133" s="589"/>
      <c r="AK133" s="589"/>
      <c r="AL133" s="589"/>
      <c r="AM133" s="589"/>
      <c r="AN133" s="589"/>
      <c r="AO133" s="589"/>
      <c r="AP133" s="589"/>
      <c r="AQ133" s="589"/>
      <c r="AR133" s="589"/>
      <c r="AS133" s="589"/>
      <c r="AT133" s="589"/>
      <c r="AU133" s="589"/>
      <c r="AV133" s="589"/>
      <c r="AW133" s="589"/>
      <c r="AX133" s="589"/>
      <c r="AY133" s="589"/>
      <c r="AZ133" s="589"/>
      <c r="BA133" s="589"/>
      <c r="BB133" s="589"/>
      <c r="BC133" s="589"/>
      <c r="BD133" s="589"/>
      <c r="BE133" s="589"/>
      <c r="BF133" s="589"/>
      <c r="BG133" s="589"/>
      <c r="BH133" s="589"/>
      <c r="BI133" s="589"/>
      <c r="BJ133" s="589"/>
      <c r="BK133" s="589"/>
      <c r="BL133" s="589"/>
      <c r="BM133" s="589"/>
      <c r="BN133" s="589"/>
      <c r="BO133" s="589"/>
      <c r="BP133" s="589"/>
      <c r="BQ133" s="589"/>
      <c r="BR133" s="633" t="s">
        <v>79</v>
      </c>
      <c r="BS133" s="582"/>
      <c r="BT133" s="582"/>
      <c r="BU133" s="634"/>
    </row>
    <row r="134" spans="1:73" s="7" customFormat="1" ht="26.25" customHeight="1" x14ac:dyDescent="0.35">
      <c r="A134" s="1319" t="s">
        <v>212</v>
      </c>
      <c r="B134" s="1320"/>
      <c r="C134" s="1320"/>
      <c r="D134" s="768"/>
      <c r="E134" s="588" t="s">
        <v>213</v>
      </c>
      <c r="F134" s="589"/>
      <c r="G134" s="589"/>
      <c r="H134" s="589"/>
      <c r="I134" s="589"/>
      <c r="J134" s="589"/>
      <c r="K134" s="589"/>
      <c r="L134" s="589"/>
      <c r="M134" s="589"/>
      <c r="N134" s="589"/>
      <c r="O134" s="589"/>
      <c r="P134" s="589"/>
      <c r="Q134" s="589"/>
      <c r="R134" s="589"/>
      <c r="S134" s="589"/>
      <c r="T134" s="589"/>
      <c r="U134" s="589"/>
      <c r="V134" s="589"/>
      <c r="W134" s="589"/>
      <c r="X134" s="589"/>
      <c r="Y134" s="589"/>
      <c r="Z134" s="589"/>
      <c r="AA134" s="589"/>
      <c r="AB134" s="589"/>
      <c r="AC134" s="589"/>
      <c r="AD134" s="589"/>
      <c r="AE134" s="589"/>
      <c r="AF134" s="589"/>
      <c r="AG134" s="589"/>
      <c r="AH134" s="589"/>
      <c r="AI134" s="589"/>
      <c r="AJ134" s="589"/>
      <c r="AK134" s="589"/>
      <c r="AL134" s="589"/>
      <c r="AM134" s="589"/>
      <c r="AN134" s="589"/>
      <c r="AO134" s="589"/>
      <c r="AP134" s="589"/>
      <c r="AQ134" s="589"/>
      <c r="AR134" s="589"/>
      <c r="AS134" s="589"/>
      <c r="AT134" s="589"/>
      <c r="AU134" s="589"/>
      <c r="AV134" s="589"/>
      <c r="AW134" s="589"/>
      <c r="AX134" s="589"/>
      <c r="AY134" s="589"/>
      <c r="AZ134" s="589"/>
      <c r="BA134" s="589"/>
      <c r="BB134" s="589"/>
      <c r="BC134" s="589"/>
      <c r="BD134" s="589"/>
      <c r="BE134" s="589"/>
      <c r="BF134" s="589"/>
      <c r="BG134" s="589"/>
      <c r="BH134" s="589"/>
      <c r="BI134" s="589"/>
      <c r="BJ134" s="589"/>
      <c r="BK134" s="589"/>
      <c r="BL134" s="589"/>
      <c r="BM134" s="589"/>
      <c r="BN134" s="589"/>
      <c r="BO134" s="589"/>
      <c r="BP134" s="589"/>
      <c r="BQ134" s="589"/>
      <c r="BR134" s="633" t="s">
        <v>214</v>
      </c>
      <c r="BS134" s="582"/>
      <c r="BT134" s="582"/>
      <c r="BU134" s="634"/>
    </row>
    <row r="135" spans="1:73" s="7" customFormat="1" ht="75.75" customHeight="1" x14ac:dyDescent="0.35">
      <c r="A135" s="1319" t="s">
        <v>215</v>
      </c>
      <c r="B135" s="1320"/>
      <c r="C135" s="1320"/>
      <c r="D135" s="768"/>
      <c r="E135" s="588" t="s">
        <v>216</v>
      </c>
      <c r="F135" s="589"/>
      <c r="G135" s="589"/>
      <c r="H135" s="589"/>
      <c r="I135" s="589"/>
      <c r="J135" s="589"/>
      <c r="K135" s="589"/>
      <c r="L135" s="589"/>
      <c r="M135" s="589"/>
      <c r="N135" s="589"/>
      <c r="O135" s="589"/>
      <c r="P135" s="589"/>
      <c r="Q135" s="589"/>
      <c r="R135" s="589"/>
      <c r="S135" s="589"/>
      <c r="T135" s="589"/>
      <c r="U135" s="589"/>
      <c r="V135" s="589"/>
      <c r="W135" s="589"/>
      <c r="X135" s="589"/>
      <c r="Y135" s="589"/>
      <c r="Z135" s="589"/>
      <c r="AA135" s="589"/>
      <c r="AB135" s="589"/>
      <c r="AC135" s="589"/>
      <c r="AD135" s="589"/>
      <c r="AE135" s="589"/>
      <c r="AF135" s="589"/>
      <c r="AG135" s="589"/>
      <c r="AH135" s="589"/>
      <c r="AI135" s="589"/>
      <c r="AJ135" s="589"/>
      <c r="AK135" s="589"/>
      <c r="AL135" s="589"/>
      <c r="AM135" s="589"/>
      <c r="AN135" s="589"/>
      <c r="AO135" s="589"/>
      <c r="AP135" s="589"/>
      <c r="AQ135" s="589"/>
      <c r="AR135" s="589"/>
      <c r="AS135" s="589"/>
      <c r="AT135" s="589"/>
      <c r="AU135" s="589"/>
      <c r="AV135" s="589"/>
      <c r="AW135" s="589"/>
      <c r="AX135" s="589"/>
      <c r="AY135" s="589"/>
      <c r="AZ135" s="589"/>
      <c r="BA135" s="589"/>
      <c r="BB135" s="589"/>
      <c r="BC135" s="589"/>
      <c r="BD135" s="589"/>
      <c r="BE135" s="589"/>
      <c r="BF135" s="589"/>
      <c r="BG135" s="589"/>
      <c r="BH135" s="589"/>
      <c r="BI135" s="589"/>
      <c r="BJ135" s="589"/>
      <c r="BK135" s="589"/>
      <c r="BL135" s="589"/>
      <c r="BM135" s="589"/>
      <c r="BN135" s="589"/>
      <c r="BO135" s="589"/>
      <c r="BP135" s="589"/>
      <c r="BQ135" s="589"/>
      <c r="BR135" s="633" t="s">
        <v>207</v>
      </c>
      <c r="BS135" s="582"/>
      <c r="BT135" s="582"/>
      <c r="BU135" s="634"/>
    </row>
    <row r="136" spans="1:73" s="7" customFormat="1" ht="72.75" customHeight="1" x14ac:dyDescent="0.35">
      <c r="A136" s="1319" t="s">
        <v>217</v>
      </c>
      <c r="B136" s="1320"/>
      <c r="C136" s="1320"/>
      <c r="D136" s="768"/>
      <c r="E136" s="588" t="s">
        <v>218</v>
      </c>
      <c r="F136" s="589"/>
      <c r="G136" s="589"/>
      <c r="H136" s="589"/>
      <c r="I136" s="589"/>
      <c r="J136" s="589"/>
      <c r="K136" s="589"/>
      <c r="L136" s="589"/>
      <c r="M136" s="589"/>
      <c r="N136" s="589"/>
      <c r="O136" s="589"/>
      <c r="P136" s="589"/>
      <c r="Q136" s="589"/>
      <c r="R136" s="589"/>
      <c r="S136" s="589"/>
      <c r="T136" s="589"/>
      <c r="U136" s="589"/>
      <c r="V136" s="589"/>
      <c r="W136" s="589"/>
      <c r="X136" s="589"/>
      <c r="Y136" s="589"/>
      <c r="Z136" s="589"/>
      <c r="AA136" s="589"/>
      <c r="AB136" s="589"/>
      <c r="AC136" s="589"/>
      <c r="AD136" s="589"/>
      <c r="AE136" s="589"/>
      <c r="AF136" s="589"/>
      <c r="AG136" s="589"/>
      <c r="AH136" s="589"/>
      <c r="AI136" s="589"/>
      <c r="AJ136" s="589"/>
      <c r="AK136" s="589"/>
      <c r="AL136" s="589"/>
      <c r="AM136" s="589"/>
      <c r="AN136" s="589"/>
      <c r="AO136" s="589"/>
      <c r="AP136" s="589"/>
      <c r="AQ136" s="589"/>
      <c r="AR136" s="589"/>
      <c r="AS136" s="589"/>
      <c r="AT136" s="589"/>
      <c r="AU136" s="589"/>
      <c r="AV136" s="589"/>
      <c r="AW136" s="589"/>
      <c r="AX136" s="589"/>
      <c r="AY136" s="589"/>
      <c r="AZ136" s="589"/>
      <c r="BA136" s="589"/>
      <c r="BB136" s="589"/>
      <c r="BC136" s="589"/>
      <c r="BD136" s="589"/>
      <c r="BE136" s="589"/>
      <c r="BF136" s="589"/>
      <c r="BG136" s="589"/>
      <c r="BH136" s="589"/>
      <c r="BI136" s="589"/>
      <c r="BJ136" s="589"/>
      <c r="BK136" s="589"/>
      <c r="BL136" s="589"/>
      <c r="BM136" s="589"/>
      <c r="BN136" s="589"/>
      <c r="BO136" s="589"/>
      <c r="BP136" s="589"/>
      <c r="BQ136" s="589"/>
      <c r="BR136" s="633" t="s">
        <v>207</v>
      </c>
      <c r="BS136" s="582"/>
      <c r="BT136" s="582"/>
      <c r="BU136" s="634"/>
    </row>
    <row r="137" spans="1:73" s="7" customFormat="1" ht="55.5" customHeight="1" x14ac:dyDescent="0.35">
      <c r="A137" s="1319" t="s">
        <v>72</v>
      </c>
      <c r="B137" s="1320"/>
      <c r="C137" s="1320"/>
      <c r="D137" s="768"/>
      <c r="E137" s="588" t="s">
        <v>219</v>
      </c>
      <c r="F137" s="589"/>
      <c r="G137" s="589"/>
      <c r="H137" s="589"/>
      <c r="I137" s="589"/>
      <c r="J137" s="589"/>
      <c r="K137" s="589"/>
      <c r="L137" s="589"/>
      <c r="M137" s="589"/>
      <c r="N137" s="589"/>
      <c r="O137" s="589"/>
      <c r="P137" s="589"/>
      <c r="Q137" s="589"/>
      <c r="R137" s="589"/>
      <c r="S137" s="589"/>
      <c r="T137" s="589"/>
      <c r="U137" s="589"/>
      <c r="V137" s="589"/>
      <c r="W137" s="589"/>
      <c r="X137" s="589"/>
      <c r="Y137" s="589"/>
      <c r="Z137" s="589"/>
      <c r="AA137" s="589"/>
      <c r="AB137" s="589"/>
      <c r="AC137" s="589"/>
      <c r="AD137" s="589"/>
      <c r="AE137" s="589"/>
      <c r="AF137" s="589"/>
      <c r="AG137" s="589"/>
      <c r="AH137" s="589"/>
      <c r="AI137" s="589"/>
      <c r="AJ137" s="589"/>
      <c r="AK137" s="589"/>
      <c r="AL137" s="589"/>
      <c r="AM137" s="589"/>
      <c r="AN137" s="589"/>
      <c r="AO137" s="589"/>
      <c r="AP137" s="589"/>
      <c r="AQ137" s="589"/>
      <c r="AR137" s="589"/>
      <c r="AS137" s="589"/>
      <c r="AT137" s="589"/>
      <c r="AU137" s="589"/>
      <c r="AV137" s="589"/>
      <c r="AW137" s="589"/>
      <c r="AX137" s="589"/>
      <c r="AY137" s="589"/>
      <c r="AZ137" s="589"/>
      <c r="BA137" s="589"/>
      <c r="BB137" s="589"/>
      <c r="BC137" s="589"/>
      <c r="BD137" s="589"/>
      <c r="BE137" s="589"/>
      <c r="BF137" s="589"/>
      <c r="BG137" s="589"/>
      <c r="BH137" s="589"/>
      <c r="BI137" s="589"/>
      <c r="BJ137" s="589"/>
      <c r="BK137" s="589"/>
      <c r="BL137" s="589"/>
      <c r="BM137" s="589"/>
      <c r="BN137" s="589"/>
      <c r="BO137" s="589"/>
      <c r="BP137" s="589"/>
      <c r="BQ137" s="589"/>
      <c r="BR137" s="633" t="s">
        <v>70</v>
      </c>
      <c r="BS137" s="582"/>
      <c r="BT137" s="582"/>
      <c r="BU137" s="634"/>
    </row>
    <row r="138" spans="1:73" s="7" customFormat="1" ht="53.25" customHeight="1" x14ac:dyDescent="0.35">
      <c r="A138" s="1319" t="s">
        <v>78</v>
      </c>
      <c r="B138" s="1320"/>
      <c r="C138" s="1320"/>
      <c r="D138" s="768"/>
      <c r="E138" s="588" t="s">
        <v>220</v>
      </c>
      <c r="F138" s="589"/>
      <c r="G138" s="589"/>
      <c r="H138" s="589"/>
      <c r="I138" s="589"/>
      <c r="J138" s="589"/>
      <c r="K138" s="589"/>
      <c r="L138" s="589"/>
      <c r="M138" s="589"/>
      <c r="N138" s="589"/>
      <c r="O138" s="589"/>
      <c r="P138" s="589"/>
      <c r="Q138" s="589"/>
      <c r="R138" s="589"/>
      <c r="S138" s="589"/>
      <c r="T138" s="589"/>
      <c r="U138" s="589"/>
      <c r="V138" s="589"/>
      <c r="W138" s="589"/>
      <c r="X138" s="589"/>
      <c r="Y138" s="589"/>
      <c r="Z138" s="589"/>
      <c r="AA138" s="589"/>
      <c r="AB138" s="589"/>
      <c r="AC138" s="589"/>
      <c r="AD138" s="589"/>
      <c r="AE138" s="589"/>
      <c r="AF138" s="589"/>
      <c r="AG138" s="589"/>
      <c r="AH138" s="589"/>
      <c r="AI138" s="589"/>
      <c r="AJ138" s="589"/>
      <c r="AK138" s="589"/>
      <c r="AL138" s="589"/>
      <c r="AM138" s="589"/>
      <c r="AN138" s="589"/>
      <c r="AO138" s="589"/>
      <c r="AP138" s="589"/>
      <c r="AQ138" s="589"/>
      <c r="AR138" s="589"/>
      <c r="AS138" s="589"/>
      <c r="AT138" s="589"/>
      <c r="AU138" s="589"/>
      <c r="AV138" s="589"/>
      <c r="AW138" s="589"/>
      <c r="AX138" s="589"/>
      <c r="AY138" s="589"/>
      <c r="AZ138" s="589"/>
      <c r="BA138" s="589"/>
      <c r="BB138" s="589"/>
      <c r="BC138" s="589"/>
      <c r="BD138" s="589"/>
      <c r="BE138" s="589"/>
      <c r="BF138" s="589"/>
      <c r="BG138" s="589"/>
      <c r="BH138" s="589"/>
      <c r="BI138" s="589"/>
      <c r="BJ138" s="589"/>
      <c r="BK138" s="589"/>
      <c r="BL138" s="589"/>
      <c r="BM138" s="589"/>
      <c r="BN138" s="589"/>
      <c r="BO138" s="589"/>
      <c r="BP138" s="589"/>
      <c r="BQ138" s="589"/>
      <c r="BR138" s="633" t="s">
        <v>76</v>
      </c>
      <c r="BS138" s="582"/>
      <c r="BT138" s="582"/>
      <c r="BU138" s="634"/>
    </row>
    <row r="139" spans="1:73" s="7" customFormat="1" ht="72" customHeight="1" x14ac:dyDescent="0.35">
      <c r="A139" s="1319" t="s">
        <v>75</v>
      </c>
      <c r="B139" s="1320"/>
      <c r="C139" s="1320"/>
      <c r="D139" s="768"/>
      <c r="E139" s="588" t="s">
        <v>221</v>
      </c>
      <c r="F139" s="589"/>
      <c r="G139" s="589"/>
      <c r="H139" s="589"/>
      <c r="I139" s="589"/>
      <c r="J139" s="589"/>
      <c r="K139" s="589"/>
      <c r="L139" s="589"/>
      <c r="M139" s="589"/>
      <c r="N139" s="589"/>
      <c r="O139" s="589"/>
      <c r="P139" s="589"/>
      <c r="Q139" s="589"/>
      <c r="R139" s="589"/>
      <c r="S139" s="589"/>
      <c r="T139" s="589"/>
      <c r="U139" s="589"/>
      <c r="V139" s="589"/>
      <c r="W139" s="589"/>
      <c r="X139" s="589"/>
      <c r="Y139" s="589"/>
      <c r="Z139" s="589"/>
      <c r="AA139" s="589"/>
      <c r="AB139" s="589"/>
      <c r="AC139" s="589"/>
      <c r="AD139" s="589"/>
      <c r="AE139" s="589"/>
      <c r="AF139" s="589"/>
      <c r="AG139" s="589"/>
      <c r="AH139" s="589"/>
      <c r="AI139" s="589"/>
      <c r="AJ139" s="589"/>
      <c r="AK139" s="589"/>
      <c r="AL139" s="589"/>
      <c r="AM139" s="589"/>
      <c r="AN139" s="589"/>
      <c r="AO139" s="589"/>
      <c r="AP139" s="589"/>
      <c r="AQ139" s="589"/>
      <c r="AR139" s="589"/>
      <c r="AS139" s="589"/>
      <c r="AT139" s="589"/>
      <c r="AU139" s="589"/>
      <c r="AV139" s="589"/>
      <c r="AW139" s="589"/>
      <c r="AX139" s="589"/>
      <c r="AY139" s="589"/>
      <c r="AZ139" s="589"/>
      <c r="BA139" s="589"/>
      <c r="BB139" s="589"/>
      <c r="BC139" s="589"/>
      <c r="BD139" s="589"/>
      <c r="BE139" s="589"/>
      <c r="BF139" s="589"/>
      <c r="BG139" s="589"/>
      <c r="BH139" s="589"/>
      <c r="BI139" s="589"/>
      <c r="BJ139" s="589"/>
      <c r="BK139" s="589"/>
      <c r="BL139" s="589"/>
      <c r="BM139" s="589"/>
      <c r="BN139" s="589"/>
      <c r="BO139" s="589"/>
      <c r="BP139" s="589"/>
      <c r="BQ139" s="589"/>
      <c r="BR139" s="633" t="s">
        <v>73</v>
      </c>
      <c r="BS139" s="582"/>
      <c r="BT139" s="582"/>
      <c r="BU139" s="634"/>
    </row>
    <row r="140" spans="1:73" s="7" customFormat="1" ht="25.5" customHeight="1" x14ac:dyDescent="0.35">
      <c r="A140" s="1319" t="s">
        <v>222</v>
      </c>
      <c r="B140" s="1320"/>
      <c r="C140" s="1320"/>
      <c r="D140" s="768"/>
      <c r="E140" s="588" t="s">
        <v>223</v>
      </c>
      <c r="F140" s="589"/>
      <c r="G140" s="589"/>
      <c r="H140" s="589"/>
      <c r="I140" s="589"/>
      <c r="J140" s="589"/>
      <c r="K140" s="589"/>
      <c r="L140" s="589"/>
      <c r="M140" s="589"/>
      <c r="N140" s="589"/>
      <c r="O140" s="589"/>
      <c r="P140" s="589"/>
      <c r="Q140" s="589"/>
      <c r="R140" s="589"/>
      <c r="S140" s="589"/>
      <c r="T140" s="589"/>
      <c r="U140" s="589"/>
      <c r="V140" s="589"/>
      <c r="W140" s="589"/>
      <c r="X140" s="589"/>
      <c r="Y140" s="589"/>
      <c r="Z140" s="589"/>
      <c r="AA140" s="589"/>
      <c r="AB140" s="589"/>
      <c r="AC140" s="589"/>
      <c r="AD140" s="589"/>
      <c r="AE140" s="589"/>
      <c r="AF140" s="589"/>
      <c r="AG140" s="589"/>
      <c r="AH140" s="589"/>
      <c r="AI140" s="589"/>
      <c r="AJ140" s="589"/>
      <c r="AK140" s="589"/>
      <c r="AL140" s="589"/>
      <c r="AM140" s="589"/>
      <c r="AN140" s="589"/>
      <c r="AO140" s="589"/>
      <c r="AP140" s="589"/>
      <c r="AQ140" s="589"/>
      <c r="AR140" s="589"/>
      <c r="AS140" s="589"/>
      <c r="AT140" s="589"/>
      <c r="AU140" s="589"/>
      <c r="AV140" s="589"/>
      <c r="AW140" s="589"/>
      <c r="AX140" s="589"/>
      <c r="AY140" s="589"/>
      <c r="AZ140" s="589"/>
      <c r="BA140" s="589"/>
      <c r="BB140" s="589"/>
      <c r="BC140" s="589"/>
      <c r="BD140" s="589"/>
      <c r="BE140" s="589"/>
      <c r="BF140" s="589"/>
      <c r="BG140" s="589"/>
      <c r="BH140" s="589"/>
      <c r="BI140" s="589"/>
      <c r="BJ140" s="589"/>
      <c r="BK140" s="589"/>
      <c r="BL140" s="589"/>
      <c r="BM140" s="589"/>
      <c r="BN140" s="589"/>
      <c r="BO140" s="589"/>
      <c r="BP140" s="589"/>
      <c r="BQ140" s="589"/>
      <c r="BR140" s="633" t="s">
        <v>139</v>
      </c>
      <c r="BS140" s="582"/>
      <c r="BT140" s="582"/>
      <c r="BU140" s="634"/>
    </row>
    <row r="141" spans="1:73" s="7" customFormat="1" ht="48" customHeight="1" x14ac:dyDescent="0.35">
      <c r="A141" s="1319" t="s">
        <v>224</v>
      </c>
      <c r="B141" s="1320"/>
      <c r="C141" s="1320"/>
      <c r="D141" s="768"/>
      <c r="E141" s="588" t="s">
        <v>225</v>
      </c>
      <c r="F141" s="589"/>
      <c r="G141" s="589"/>
      <c r="H141" s="589"/>
      <c r="I141" s="589"/>
      <c r="J141" s="589"/>
      <c r="K141" s="589"/>
      <c r="L141" s="589"/>
      <c r="M141" s="589"/>
      <c r="N141" s="589"/>
      <c r="O141" s="589"/>
      <c r="P141" s="589"/>
      <c r="Q141" s="589"/>
      <c r="R141" s="589"/>
      <c r="S141" s="589"/>
      <c r="T141" s="589"/>
      <c r="U141" s="589"/>
      <c r="V141" s="589"/>
      <c r="W141" s="589"/>
      <c r="X141" s="589"/>
      <c r="Y141" s="589"/>
      <c r="Z141" s="589"/>
      <c r="AA141" s="589"/>
      <c r="AB141" s="589"/>
      <c r="AC141" s="589"/>
      <c r="AD141" s="589"/>
      <c r="AE141" s="589"/>
      <c r="AF141" s="589"/>
      <c r="AG141" s="589"/>
      <c r="AH141" s="589"/>
      <c r="AI141" s="589"/>
      <c r="AJ141" s="589"/>
      <c r="AK141" s="589"/>
      <c r="AL141" s="589"/>
      <c r="AM141" s="589"/>
      <c r="AN141" s="589"/>
      <c r="AO141" s="589"/>
      <c r="AP141" s="589"/>
      <c r="AQ141" s="589"/>
      <c r="AR141" s="589"/>
      <c r="AS141" s="589"/>
      <c r="AT141" s="589"/>
      <c r="AU141" s="589"/>
      <c r="AV141" s="589"/>
      <c r="AW141" s="589"/>
      <c r="AX141" s="589"/>
      <c r="AY141" s="589"/>
      <c r="AZ141" s="589"/>
      <c r="BA141" s="589"/>
      <c r="BB141" s="589"/>
      <c r="BC141" s="589"/>
      <c r="BD141" s="589"/>
      <c r="BE141" s="589"/>
      <c r="BF141" s="589"/>
      <c r="BG141" s="589"/>
      <c r="BH141" s="589"/>
      <c r="BI141" s="589"/>
      <c r="BJ141" s="589"/>
      <c r="BK141" s="589"/>
      <c r="BL141" s="589"/>
      <c r="BM141" s="589"/>
      <c r="BN141" s="589"/>
      <c r="BO141" s="589"/>
      <c r="BP141" s="589"/>
      <c r="BQ141" s="589"/>
      <c r="BR141" s="633" t="s">
        <v>102</v>
      </c>
      <c r="BS141" s="582"/>
      <c r="BT141" s="582"/>
      <c r="BU141" s="634"/>
    </row>
    <row r="142" spans="1:73" s="7" customFormat="1" ht="48" customHeight="1" x14ac:dyDescent="0.35">
      <c r="A142" s="1319" t="s">
        <v>226</v>
      </c>
      <c r="B142" s="1320"/>
      <c r="C142" s="1320"/>
      <c r="D142" s="768"/>
      <c r="E142" s="588" t="s">
        <v>227</v>
      </c>
      <c r="F142" s="589"/>
      <c r="G142" s="589"/>
      <c r="H142" s="589"/>
      <c r="I142" s="589"/>
      <c r="J142" s="589"/>
      <c r="K142" s="589"/>
      <c r="L142" s="589"/>
      <c r="M142" s="589"/>
      <c r="N142" s="589"/>
      <c r="O142" s="589"/>
      <c r="P142" s="589"/>
      <c r="Q142" s="589"/>
      <c r="R142" s="589"/>
      <c r="S142" s="589"/>
      <c r="T142" s="589"/>
      <c r="U142" s="589"/>
      <c r="V142" s="589"/>
      <c r="W142" s="589"/>
      <c r="X142" s="589"/>
      <c r="Y142" s="589"/>
      <c r="Z142" s="589"/>
      <c r="AA142" s="589"/>
      <c r="AB142" s="589"/>
      <c r="AC142" s="589"/>
      <c r="AD142" s="589"/>
      <c r="AE142" s="589"/>
      <c r="AF142" s="589"/>
      <c r="AG142" s="589"/>
      <c r="AH142" s="589"/>
      <c r="AI142" s="589"/>
      <c r="AJ142" s="589"/>
      <c r="AK142" s="589"/>
      <c r="AL142" s="589"/>
      <c r="AM142" s="589"/>
      <c r="AN142" s="589"/>
      <c r="AO142" s="589"/>
      <c r="AP142" s="589"/>
      <c r="AQ142" s="589"/>
      <c r="AR142" s="589"/>
      <c r="AS142" s="589"/>
      <c r="AT142" s="589"/>
      <c r="AU142" s="589"/>
      <c r="AV142" s="589"/>
      <c r="AW142" s="589"/>
      <c r="AX142" s="589"/>
      <c r="AY142" s="589"/>
      <c r="AZ142" s="589"/>
      <c r="BA142" s="589"/>
      <c r="BB142" s="589"/>
      <c r="BC142" s="589"/>
      <c r="BD142" s="589"/>
      <c r="BE142" s="589"/>
      <c r="BF142" s="589"/>
      <c r="BG142" s="589"/>
      <c r="BH142" s="589"/>
      <c r="BI142" s="589"/>
      <c r="BJ142" s="589"/>
      <c r="BK142" s="589"/>
      <c r="BL142" s="589"/>
      <c r="BM142" s="589"/>
      <c r="BN142" s="589"/>
      <c r="BO142" s="589"/>
      <c r="BP142" s="589"/>
      <c r="BQ142" s="589"/>
      <c r="BR142" s="633" t="s">
        <v>103</v>
      </c>
      <c r="BS142" s="582"/>
      <c r="BT142" s="582"/>
      <c r="BU142" s="634"/>
    </row>
    <row r="143" spans="1:73" s="7" customFormat="1" ht="48" customHeight="1" x14ac:dyDescent="0.35">
      <c r="A143" s="1319" t="s">
        <v>228</v>
      </c>
      <c r="B143" s="1320"/>
      <c r="C143" s="1320"/>
      <c r="D143" s="768"/>
      <c r="E143" s="588" t="s">
        <v>229</v>
      </c>
      <c r="F143" s="589"/>
      <c r="G143" s="589"/>
      <c r="H143" s="589"/>
      <c r="I143" s="589"/>
      <c r="J143" s="589"/>
      <c r="K143" s="589"/>
      <c r="L143" s="589"/>
      <c r="M143" s="589"/>
      <c r="N143" s="589"/>
      <c r="O143" s="589"/>
      <c r="P143" s="589"/>
      <c r="Q143" s="589"/>
      <c r="R143" s="589"/>
      <c r="S143" s="589"/>
      <c r="T143" s="589"/>
      <c r="U143" s="589"/>
      <c r="V143" s="589"/>
      <c r="W143" s="589"/>
      <c r="X143" s="589"/>
      <c r="Y143" s="589"/>
      <c r="Z143" s="589"/>
      <c r="AA143" s="589"/>
      <c r="AB143" s="589"/>
      <c r="AC143" s="589"/>
      <c r="AD143" s="589"/>
      <c r="AE143" s="589"/>
      <c r="AF143" s="589"/>
      <c r="AG143" s="589"/>
      <c r="AH143" s="589"/>
      <c r="AI143" s="589"/>
      <c r="AJ143" s="589"/>
      <c r="AK143" s="589"/>
      <c r="AL143" s="589"/>
      <c r="AM143" s="589"/>
      <c r="AN143" s="589"/>
      <c r="AO143" s="589"/>
      <c r="AP143" s="589"/>
      <c r="AQ143" s="589"/>
      <c r="AR143" s="589"/>
      <c r="AS143" s="589"/>
      <c r="AT143" s="589"/>
      <c r="AU143" s="589"/>
      <c r="AV143" s="589"/>
      <c r="AW143" s="589"/>
      <c r="AX143" s="589"/>
      <c r="AY143" s="589"/>
      <c r="AZ143" s="589"/>
      <c r="BA143" s="589"/>
      <c r="BB143" s="589"/>
      <c r="BC143" s="589"/>
      <c r="BD143" s="589"/>
      <c r="BE143" s="589"/>
      <c r="BF143" s="589"/>
      <c r="BG143" s="589"/>
      <c r="BH143" s="589"/>
      <c r="BI143" s="589"/>
      <c r="BJ143" s="589"/>
      <c r="BK143" s="589"/>
      <c r="BL143" s="589"/>
      <c r="BM143" s="589"/>
      <c r="BN143" s="589"/>
      <c r="BO143" s="589"/>
      <c r="BP143" s="589"/>
      <c r="BQ143" s="589"/>
      <c r="BR143" s="633" t="s">
        <v>101</v>
      </c>
      <c r="BS143" s="582"/>
      <c r="BT143" s="582"/>
      <c r="BU143" s="634"/>
    </row>
    <row r="144" spans="1:73" s="7" customFormat="1" ht="26.25" customHeight="1" x14ac:dyDescent="0.35">
      <c r="A144" s="1319" t="s">
        <v>230</v>
      </c>
      <c r="B144" s="1320"/>
      <c r="C144" s="1320"/>
      <c r="D144" s="768"/>
      <c r="E144" s="588" t="s">
        <v>231</v>
      </c>
      <c r="F144" s="589"/>
      <c r="G144" s="589"/>
      <c r="H144" s="589"/>
      <c r="I144" s="589"/>
      <c r="J144" s="589"/>
      <c r="K144" s="589"/>
      <c r="L144" s="589"/>
      <c r="M144" s="589"/>
      <c r="N144" s="589"/>
      <c r="O144" s="589"/>
      <c r="P144" s="589"/>
      <c r="Q144" s="589"/>
      <c r="R144" s="589"/>
      <c r="S144" s="589"/>
      <c r="T144" s="589"/>
      <c r="U144" s="589"/>
      <c r="V144" s="589"/>
      <c r="W144" s="589"/>
      <c r="X144" s="589"/>
      <c r="Y144" s="589"/>
      <c r="Z144" s="589"/>
      <c r="AA144" s="589"/>
      <c r="AB144" s="589"/>
      <c r="AC144" s="589"/>
      <c r="AD144" s="589"/>
      <c r="AE144" s="589"/>
      <c r="AF144" s="589"/>
      <c r="AG144" s="589"/>
      <c r="AH144" s="589"/>
      <c r="AI144" s="589"/>
      <c r="AJ144" s="589"/>
      <c r="AK144" s="589"/>
      <c r="AL144" s="589"/>
      <c r="AM144" s="589"/>
      <c r="AN144" s="589"/>
      <c r="AO144" s="589"/>
      <c r="AP144" s="589"/>
      <c r="AQ144" s="589"/>
      <c r="AR144" s="589"/>
      <c r="AS144" s="589"/>
      <c r="AT144" s="589"/>
      <c r="AU144" s="589"/>
      <c r="AV144" s="589"/>
      <c r="AW144" s="589"/>
      <c r="AX144" s="589"/>
      <c r="AY144" s="589"/>
      <c r="AZ144" s="589"/>
      <c r="BA144" s="589"/>
      <c r="BB144" s="589"/>
      <c r="BC144" s="589"/>
      <c r="BD144" s="589"/>
      <c r="BE144" s="589"/>
      <c r="BF144" s="589"/>
      <c r="BG144" s="589"/>
      <c r="BH144" s="589"/>
      <c r="BI144" s="589"/>
      <c r="BJ144" s="589"/>
      <c r="BK144" s="589"/>
      <c r="BL144" s="589"/>
      <c r="BM144" s="589"/>
      <c r="BN144" s="589"/>
      <c r="BO144" s="589"/>
      <c r="BP144" s="589"/>
      <c r="BQ144" s="589"/>
      <c r="BR144" s="633" t="s">
        <v>103</v>
      </c>
      <c r="BS144" s="582"/>
      <c r="BT144" s="582"/>
      <c r="BU144" s="634"/>
    </row>
    <row r="145" spans="1:73" s="7" customFormat="1" ht="24.75" customHeight="1" x14ac:dyDescent="0.35">
      <c r="A145" s="1319" t="s">
        <v>232</v>
      </c>
      <c r="B145" s="1320"/>
      <c r="C145" s="1320"/>
      <c r="D145" s="768"/>
      <c r="E145" s="588" t="s">
        <v>233</v>
      </c>
      <c r="F145" s="589"/>
      <c r="G145" s="589"/>
      <c r="H145" s="589"/>
      <c r="I145" s="589"/>
      <c r="J145" s="589"/>
      <c r="K145" s="589"/>
      <c r="L145" s="589"/>
      <c r="M145" s="589"/>
      <c r="N145" s="589"/>
      <c r="O145" s="589"/>
      <c r="P145" s="589"/>
      <c r="Q145" s="589"/>
      <c r="R145" s="589"/>
      <c r="S145" s="589"/>
      <c r="T145" s="589"/>
      <c r="U145" s="589"/>
      <c r="V145" s="589"/>
      <c r="W145" s="589"/>
      <c r="X145" s="589"/>
      <c r="Y145" s="589"/>
      <c r="Z145" s="589"/>
      <c r="AA145" s="589"/>
      <c r="AB145" s="589"/>
      <c r="AC145" s="589"/>
      <c r="AD145" s="589"/>
      <c r="AE145" s="589"/>
      <c r="AF145" s="589"/>
      <c r="AG145" s="589"/>
      <c r="AH145" s="589"/>
      <c r="AI145" s="589"/>
      <c r="AJ145" s="589"/>
      <c r="AK145" s="589"/>
      <c r="AL145" s="589"/>
      <c r="AM145" s="589"/>
      <c r="AN145" s="589"/>
      <c r="AO145" s="589"/>
      <c r="AP145" s="589"/>
      <c r="AQ145" s="589"/>
      <c r="AR145" s="589"/>
      <c r="AS145" s="589"/>
      <c r="AT145" s="589"/>
      <c r="AU145" s="589"/>
      <c r="AV145" s="589"/>
      <c r="AW145" s="589"/>
      <c r="AX145" s="589"/>
      <c r="AY145" s="589"/>
      <c r="AZ145" s="589"/>
      <c r="BA145" s="589"/>
      <c r="BB145" s="589"/>
      <c r="BC145" s="589"/>
      <c r="BD145" s="589"/>
      <c r="BE145" s="589"/>
      <c r="BF145" s="589"/>
      <c r="BG145" s="589"/>
      <c r="BH145" s="589"/>
      <c r="BI145" s="589"/>
      <c r="BJ145" s="589"/>
      <c r="BK145" s="589"/>
      <c r="BL145" s="589"/>
      <c r="BM145" s="589"/>
      <c r="BN145" s="589"/>
      <c r="BO145" s="589"/>
      <c r="BP145" s="589"/>
      <c r="BQ145" s="589"/>
      <c r="BR145" s="633" t="s">
        <v>81</v>
      </c>
      <c r="BS145" s="582"/>
      <c r="BT145" s="582"/>
      <c r="BU145" s="634"/>
    </row>
    <row r="146" spans="1:73" s="7" customFormat="1" ht="24.75" customHeight="1" x14ac:dyDescent="0.35">
      <c r="A146" s="1319" t="s">
        <v>234</v>
      </c>
      <c r="B146" s="1320"/>
      <c r="C146" s="1320"/>
      <c r="D146" s="768"/>
      <c r="E146" s="588" t="s">
        <v>235</v>
      </c>
      <c r="F146" s="589"/>
      <c r="G146" s="589"/>
      <c r="H146" s="589"/>
      <c r="I146" s="589"/>
      <c r="J146" s="589"/>
      <c r="K146" s="589"/>
      <c r="L146" s="589"/>
      <c r="M146" s="589"/>
      <c r="N146" s="589"/>
      <c r="O146" s="589"/>
      <c r="P146" s="589"/>
      <c r="Q146" s="589"/>
      <c r="R146" s="589"/>
      <c r="S146" s="589"/>
      <c r="T146" s="589"/>
      <c r="U146" s="589"/>
      <c r="V146" s="589"/>
      <c r="W146" s="589"/>
      <c r="X146" s="589"/>
      <c r="Y146" s="589"/>
      <c r="Z146" s="589"/>
      <c r="AA146" s="589"/>
      <c r="AB146" s="589"/>
      <c r="AC146" s="589"/>
      <c r="AD146" s="589"/>
      <c r="AE146" s="589"/>
      <c r="AF146" s="589"/>
      <c r="AG146" s="589"/>
      <c r="AH146" s="589"/>
      <c r="AI146" s="589"/>
      <c r="AJ146" s="589"/>
      <c r="AK146" s="589"/>
      <c r="AL146" s="589"/>
      <c r="AM146" s="589"/>
      <c r="AN146" s="589"/>
      <c r="AO146" s="589"/>
      <c r="AP146" s="589"/>
      <c r="AQ146" s="589"/>
      <c r="AR146" s="589"/>
      <c r="AS146" s="589"/>
      <c r="AT146" s="589"/>
      <c r="AU146" s="589"/>
      <c r="AV146" s="589"/>
      <c r="AW146" s="589"/>
      <c r="AX146" s="589"/>
      <c r="AY146" s="589"/>
      <c r="AZ146" s="589"/>
      <c r="BA146" s="589"/>
      <c r="BB146" s="589"/>
      <c r="BC146" s="589"/>
      <c r="BD146" s="589"/>
      <c r="BE146" s="589"/>
      <c r="BF146" s="589"/>
      <c r="BG146" s="589"/>
      <c r="BH146" s="589"/>
      <c r="BI146" s="589"/>
      <c r="BJ146" s="589"/>
      <c r="BK146" s="589"/>
      <c r="BL146" s="589"/>
      <c r="BM146" s="589"/>
      <c r="BN146" s="589"/>
      <c r="BO146" s="589"/>
      <c r="BP146" s="589"/>
      <c r="BQ146" s="589"/>
      <c r="BR146" s="633" t="s">
        <v>82</v>
      </c>
      <c r="BS146" s="582"/>
      <c r="BT146" s="582"/>
      <c r="BU146" s="634"/>
    </row>
    <row r="147" spans="1:73" s="7" customFormat="1" ht="24.75" customHeight="1" x14ac:dyDescent="0.35">
      <c r="A147" s="1319" t="s">
        <v>236</v>
      </c>
      <c r="B147" s="1320"/>
      <c r="C147" s="1320"/>
      <c r="D147" s="768"/>
      <c r="E147" s="588" t="s">
        <v>237</v>
      </c>
      <c r="F147" s="589"/>
      <c r="G147" s="589"/>
      <c r="H147" s="589"/>
      <c r="I147" s="589"/>
      <c r="J147" s="589"/>
      <c r="K147" s="589"/>
      <c r="L147" s="589"/>
      <c r="M147" s="589"/>
      <c r="N147" s="589"/>
      <c r="O147" s="589"/>
      <c r="P147" s="589"/>
      <c r="Q147" s="589"/>
      <c r="R147" s="589"/>
      <c r="S147" s="589"/>
      <c r="T147" s="589"/>
      <c r="U147" s="589"/>
      <c r="V147" s="589"/>
      <c r="W147" s="589"/>
      <c r="X147" s="589"/>
      <c r="Y147" s="589"/>
      <c r="Z147" s="589"/>
      <c r="AA147" s="589"/>
      <c r="AB147" s="589"/>
      <c r="AC147" s="589"/>
      <c r="AD147" s="589"/>
      <c r="AE147" s="589"/>
      <c r="AF147" s="589"/>
      <c r="AG147" s="589"/>
      <c r="AH147" s="589"/>
      <c r="AI147" s="589"/>
      <c r="AJ147" s="589"/>
      <c r="AK147" s="589"/>
      <c r="AL147" s="589"/>
      <c r="AM147" s="589"/>
      <c r="AN147" s="589"/>
      <c r="AO147" s="589"/>
      <c r="AP147" s="589"/>
      <c r="AQ147" s="589"/>
      <c r="AR147" s="589"/>
      <c r="AS147" s="589"/>
      <c r="AT147" s="589"/>
      <c r="AU147" s="589"/>
      <c r="AV147" s="589"/>
      <c r="AW147" s="589"/>
      <c r="AX147" s="589"/>
      <c r="AY147" s="589"/>
      <c r="AZ147" s="589"/>
      <c r="BA147" s="589"/>
      <c r="BB147" s="589"/>
      <c r="BC147" s="589"/>
      <c r="BD147" s="589"/>
      <c r="BE147" s="589"/>
      <c r="BF147" s="589"/>
      <c r="BG147" s="589"/>
      <c r="BH147" s="589"/>
      <c r="BI147" s="589"/>
      <c r="BJ147" s="589"/>
      <c r="BK147" s="589"/>
      <c r="BL147" s="589"/>
      <c r="BM147" s="589"/>
      <c r="BN147" s="589"/>
      <c r="BO147" s="589"/>
      <c r="BP147" s="589"/>
      <c r="BQ147" s="589"/>
      <c r="BR147" s="633" t="s">
        <v>83</v>
      </c>
      <c r="BS147" s="582"/>
      <c r="BT147" s="582"/>
      <c r="BU147" s="634"/>
    </row>
    <row r="148" spans="1:73" s="7" customFormat="1" ht="27" customHeight="1" x14ac:dyDescent="0.35">
      <c r="A148" s="1319" t="s">
        <v>238</v>
      </c>
      <c r="B148" s="1320"/>
      <c r="C148" s="1320"/>
      <c r="D148" s="768"/>
      <c r="E148" s="588" t="s">
        <v>239</v>
      </c>
      <c r="F148" s="589"/>
      <c r="G148" s="589"/>
      <c r="H148" s="589"/>
      <c r="I148" s="589"/>
      <c r="J148" s="589"/>
      <c r="K148" s="589"/>
      <c r="L148" s="589"/>
      <c r="M148" s="589"/>
      <c r="N148" s="589"/>
      <c r="O148" s="589"/>
      <c r="P148" s="589"/>
      <c r="Q148" s="589"/>
      <c r="R148" s="589"/>
      <c r="S148" s="589"/>
      <c r="T148" s="589"/>
      <c r="U148" s="589"/>
      <c r="V148" s="589"/>
      <c r="W148" s="589"/>
      <c r="X148" s="589"/>
      <c r="Y148" s="589"/>
      <c r="Z148" s="589"/>
      <c r="AA148" s="589"/>
      <c r="AB148" s="589"/>
      <c r="AC148" s="589"/>
      <c r="AD148" s="589"/>
      <c r="AE148" s="589"/>
      <c r="AF148" s="589"/>
      <c r="AG148" s="589"/>
      <c r="AH148" s="589"/>
      <c r="AI148" s="589"/>
      <c r="AJ148" s="589"/>
      <c r="AK148" s="589"/>
      <c r="AL148" s="589"/>
      <c r="AM148" s="589"/>
      <c r="AN148" s="589"/>
      <c r="AO148" s="589"/>
      <c r="AP148" s="589"/>
      <c r="AQ148" s="589"/>
      <c r="AR148" s="589"/>
      <c r="AS148" s="589"/>
      <c r="AT148" s="589"/>
      <c r="AU148" s="589"/>
      <c r="AV148" s="589"/>
      <c r="AW148" s="589"/>
      <c r="AX148" s="589"/>
      <c r="AY148" s="589"/>
      <c r="AZ148" s="589"/>
      <c r="BA148" s="589"/>
      <c r="BB148" s="589"/>
      <c r="BC148" s="589"/>
      <c r="BD148" s="589"/>
      <c r="BE148" s="589"/>
      <c r="BF148" s="589"/>
      <c r="BG148" s="589"/>
      <c r="BH148" s="589"/>
      <c r="BI148" s="589"/>
      <c r="BJ148" s="589"/>
      <c r="BK148" s="589"/>
      <c r="BL148" s="589"/>
      <c r="BM148" s="589"/>
      <c r="BN148" s="589"/>
      <c r="BO148" s="589"/>
      <c r="BP148" s="589"/>
      <c r="BQ148" s="589"/>
      <c r="BR148" s="633" t="s">
        <v>84</v>
      </c>
      <c r="BS148" s="582"/>
      <c r="BT148" s="582"/>
      <c r="BU148" s="634"/>
    </row>
    <row r="149" spans="1:73" s="7" customFormat="1" ht="46.5" customHeight="1" x14ac:dyDescent="0.35">
      <c r="A149" s="1319" t="s">
        <v>240</v>
      </c>
      <c r="B149" s="1320"/>
      <c r="C149" s="1320"/>
      <c r="D149" s="768"/>
      <c r="E149" s="588" t="s">
        <v>241</v>
      </c>
      <c r="F149" s="589"/>
      <c r="G149" s="589"/>
      <c r="H149" s="589"/>
      <c r="I149" s="589"/>
      <c r="J149" s="589"/>
      <c r="K149" s="589"/>
      <c r="L149" s="589"/>
      <c r="M149" s="589"/>
      <c r="N149" s="589"/>
      <c r="O149" s="589"/>
      <c r="P149" s="589"/>
      <c r="Q149" s="589"/>
      <c r="R149" s="589"/>
      <c r="S149" s="589"/>
      <c r="T149" s="589"/>
      <c r="U149" s="589"/>
      <c r="V149" s="589"/>
      <c r="W149" s="589"/>
      <c r="X149" s="589"/>
      <c r="Y149" s="589"/>
      <c r="Z149" s="589"/>
      <c r="AA149" s="589"/>
      <c r="AB149" s="589"/>
      <c r="AC149" s="589"/>
      <c r="AD149" s="589"/>
      <c r="AE149" s="589"/>
      <c r="AF149" s="589"/>
      <c r="AG149" s="589"/>
      <c r="AH149" s="589"/>
      <c r="AI149" s="589"/>
      <c r="AJ149" s="589"/>
      <c r="AK149" s="589"/>
      <c r="AL149" s="589"/>
      <c r="AM149" s="589"/>
      <c r="AN149" s="589"/>
      <c r="AO149" s="589"/>
      <c r="AP149" s="589"/>
      <c r="AQ149" s="589"/>
      <c r="AR149" s="589"/>
      <c r="AS149" s="589"/>
      <c r="AT149" s="589"/>
      <c r="AU149" s="589"/>
      <c r="AV149" s="589"/>
      <c r="AW149" s="589"/>
      <c r="AX149" s="589"/>
      <c r="AY149" s="589"/>
      <c r="AZ149" s="589"/>
      <c r="BA149" s="589"/>
      <c r="BB149" s="589"/>
      <c r="BC149" s="589"/>
      <c r="BD149" s="589"/>
      <c r="BE149" s="589"/>
      <c r="BF149" s="589"/>
      <c r="BG149" s="589"/>
      <c r="BH149" s="589"/>
      <c r="BI149" s="589"/>
      <c r="BJ149" s="589"/>
      <c r="BK149" s="589"/>
      <c r="BL149" s="589"/>
      <c r="BM149" s="589"/>
      <c r="BN149" s="589"/>
      <c r="BO149" s="589"/>
      <c r="BP149" s="589"/>
      <c r="BQ149" s="589"/>
      <c r="BR149" s="633" t="s">
        <v>242</v>
      </c>
      <c r="BS149" s="582"/>
      <c r="BT149" s="582"/>
      <c r="BU149" s="634"/>
    </row>
    <row r="150" spans="1:73" s="7" customFormat="1" ht="26.25" customHeight="1" x14ac:dyDescent="0.35">
      <c r="A150" s="1319" t="s">
        <v>243</v>
      </c>
      <c r="B150" s="1320"/>
      <c r="C150" s="1320"/>
      <c r="D150" s="768"/>
      <c r="E150" s="588" t="s">
        <v>244</v>
      </c>
      <c r="F150" s="589"/>
      <c r="G150" s="589"/>
      <c r="H150" s="589"/>
      <c r="I150" s="589"/>
      <c r="J150" s="589"/>
      <c r="K150" s="589"/>
      <c r="L150" s="589"/>
      <c r="M150" s="589"/>
      <c r="N150" s="589"/>
      <c r="O150" s="589"/>
      <c r="P150" s="589"/>
      <c r="Q150" s="589"/>
      <c r="R150" s="589"/>
      <c r="S150" s="589"/>
      <c r="T150" s="589"/>
      <c r="U150" s="589"/>
      <c r="V150" s="589"/>
      <c r="W150" s="589"/>
      <c r="X150" s="589"/>
      <c r="Y150" s="589"/>
      <c r="Z150" s="589"/>
      <c r="AA150" s="589"/>
      <c r="AB150" s="589"/>
      <c r="AC150" s="589"/>
      <c r="AD150" s="589"/>
      <c r="AE150" s="589"/>
      <c r="AF150" s="589"/>
      <c r="AG150" s="589"/>
      <c r="AH150" s="589"/>
      <c r="AI150" s="589"/>
      <c r="AJ150" s="589"/>
      <c r="AK150" s="589"/>
      <c r="AL150" s="589"/>
      <c r="AM150" s="589"/>
      <c r="AN150" s="589"/>
      <c r="AO150" s="589"/>
      <c r="AP150" s="589"/>
      <c r="AQ150" s="589"/>
      <c r="AR150" s="589"/>
      <c r="AS150" s="589"/>
      <c r="AT150" s="589"/>
      <c r="AU150" s="589"/>
      <c r="AV150" s="589"/>
      <c r="AW150" s="589"/>
      <c r="AX150" s="589"/>
      <c r="AY150" s="589"/>
      <c r="AZ150" s="589"/>
      <c r="BA150" s="589"/>
      <c r="BB150" s="589"/>
      <c r="BC150" s="589"/>
      <c r="BD150" s="589"/>
      <c r="BE150" s="589"/>
      <c r="BF150" s="589"/>
      <c r="BG150" s="589"/>
      <c r="BH150" s="589"/>
      <c r="BI150" s="589"/>
      <c r="BJ150" s="589"/>
      <c r="BK150" s="589"/>
      <c r="BL150" s="589"/>
      <c r="BM150" s="589"/>
      <c r="BN150" s="589"/>
      <c r="BO150" s="589"/>
      <c r="BP150" s="589"/>
      <c r="BQ150" s="589"/>
      <c r="BR150" s="633" t="s">
        <v>88</v>
      </c>
      <c r="BS150" s="582"/>
      <c r="BT150" s="582"/>
      <c r="BU150" s="634"/>
    </row>
    <row r="151" spans="1:73" s="28" customFormat="1" ht="26.25" customHeight="1" x14ac:dyDescent="0.35">
      <c r="A151" s="1319" t="s">
        <v>245</v>
      </c>
      <c r="B151" s="1320"/>
      <c r="C151" s="1320"/>
      <c r="D151" s="768"/>
      <c r="E151" s="588" t="s">
        <v>246</v>
      </c>
      <c r="F151" s="589"/>
      <c r="G151" s="589"/>
      <c r="H151" s="589"/>
      <c r="I151" s="589"/>
      <c r="J151" s="589"/>
      <c r="K151" s="589"/>
      <c r="L151" s="589"/>
      <c r="M151" s="589"/>
      <c r="N151" s="589"/>
      <c r="O151" s="589"/>
      <c r="P151" s="589"/>
      <c r="Q151" s="589"/>
      <c r="R151" s="589"/>
      <c r="S151" s="589"/>
      <c r="T151" s="589"/>
      <c r="U151" s="589"/>
      <c r="V151" s="589"/>
      <c r="W151" s="589"/>
      <c r="X151" s="589"/>
      <c r="Y151" s="589"/>
      <c r="Z151" s="589"/>
      <c r="AA151" s="589"/>
      <c r="AB151" s="589"/>
      <c r="AC151" s="589"/>
      <c r="AD151" s="589"/>
      <c r="AE151" s="589"/>
      <c r="AF151" s="589"/>
      <c r="AG151" s="589"/>
      <c r="AH151" s="589"/>
      <c r="AI151" s="589"/>
      <c r="AJ151" s="589"/>
      <c r="AK151" s="589"/>
      <c r="AL151" s="589"/>
      <c r="AM151" s="589"/>
      <c r="AN151" s="589"/>
      <c r="AO151" s="589"/>
      <c r="AP151" s="589"/>
      <c r="AQ151" s="589"/>
      <c r="AR151" s="589"/>
      <c r="AS151" s="589"/>
      <c r="AT151" s="589"/>
      <c r="AU151" s="589"/>
      <c r="AV151" s="589"/>
      <c r="AW151" s="589"/>
      <c r="AX151" s="589"/>
      <c r="AY151" s="589"/>
      <c r="AZ151" s="589"/>
      <c r="BA151" s="589"/>
      <c r="BB151" s="589"/>
      <c r="BC151" s="589"/>
      <c r="BD151" s="589"/>
      <c r="BE151" s="589"/>
      <c r="BF151" s="589"/>
      <c r="BG151" s="589"/>
      <c r="BH151" s="589"/>
      <c r="BI151" s="589"/>
      <c r="BJ151" s="589"/>
      <c r="BK151" s="589"/>
      <c r="BL151" s="589"/>
      <c r="BM151" s="589"/>
      <c r="BN151" s="589"/>
      <c r="BO151" s="589"/>
      <c r="BP151" s="589"/>
      <c r="BQ151" s="589"/>
      <c r="BR151" s="633" t="s">
        <v>90</v>
      </c>
      <c r="BS151" s="582"/>
      <c r="BT151" s="582"/>
      <c r="BU151" s="634"/>
    </row>
    <row r="152" spans="1:73" s="28" customFormat="1" ht="25.5" customHeight="1" x14ac:dyDescent="0.35">
      <c r="A152" s="1319" t="s">
        <v>247</v>
      </c>
      <c r="B152" s="1320"/>
      <c r="C152" s="1320"/>
      <c r="D152" s="768"/>
      <c r="E152" s="588" t="s">
        <v>248</v>
      </c>
      <c r="F152" s="589"/>
      <c r="G152" s="589"/>
      <c r="H152" s="589"/>
      <c r="I152" s="589"/>
      <c r="J152" s="589"/>
      <c r="K152" s="589"/>
      <c r="L152" s="589"/>
      <c r="M152" s="589"/>
      <c r="N152" s="589"/>
      <c r="O152" s="589"/>
      <c r="P152" s="589"/>
      <c r="Q152" s="589"/>
      <c r="R152" s="589"/>
      <c r="S152" s="589"/>
      <c r="T152" s="589"/>
      <c r="U152" s="589"/>
      <c r="V152" s="589"/>
      <c r="W152" s="589"/>
      <c r="X152" s="589"/>
      <c r="Y152" s="589"/>
      <c r="Z152" s="589"/>
      <c r="AA152" s="589"/>
      <c r="AB152" s="589"/>
      <c r="AC152" s="589"/>
      <c r="AD152" s="589"/>
      <c r="AE152" s="589"/>
      <c r="AF152" s="589"/>
      <c r="AG152" s="589"/>
      <c r="AH152" s="589"/>
      <c r="AI152" s="589"/>
      <c r="AJ152" s="589"/>
      <c r="AK152" s="589"/>
      <c r="AL152" s="589"/>
      <c r="AM152" s="589"/>
      <c r="AN152" s="589"/>
      <c r="AO152" s="589"/>
      <c r="AP152" s="589"/>
      <c r="AQ152" s="589"/>
      <c r="AR152" s="589"/>
      <c r="AS152" s="589"/>
      <c r="AT152" s="589"/>
      <c r="AU152" s="589"/>
      <c r="AV152" s="589"/>
      <c r="AW152" s="589"/>
      <c r="AX152" s="589"/>
      <c r="AY152" s="589"/>
      <c r="AZ152" s="589"/>
      <c r="BA152" s="589"/>
      <c r="BB152" s="589"/>
      <c r="BC152" s="589"/>
      <c r="BD152" s="589"/>
      <c r="BE152" s="589"/>
      <c r="BF152" s="589"/>
      <c r="BG152" s="589"/>
      <c r="BH152" s="589"/>
      <c r="BI152" s="589"/>
      <c r="BJ152" s="589"/>
      <c r="BK152" s="589"/>
      <c r="BL152" s="589"/>
      <c r="BM152" s="589"/>
      <c r="BN152" s="589"/>
      <c r="BO152" s="589"/>
      <c r="BP152" s="589"/>
      <c r="BQ152" s="589"/>
      <c r="BR152" s="633" t="s">
        <v>249</v>
      </c>
      <c r="BS152" s="582"/>
      <c r="BT152" s="582"/>
      <c r="BU152" s="634"/>
    </row>
    <row r="153" spans="1:73" s="7" customFormat="1" ht="45.75" customHeight="1" x14ac:dyDescent="0.35">
      <c r="A153" s="1319" t="s">
        <v>250</v>
      </c>
      <c r="B153" s="1320"/>
      <c r="C153" s="1320"/>
      <c r="D153" s="768"/>
      <c r="E153" s="588" t="s">
        <v>251</v>
      </c>
      <c r="F153" s="589"/>
      <c r="G153" s="589"/>
      <c r="H153" s="589"/>
      <c r="I153" s="589"/>
      <c r="J153" s="589"/>
      <c r="K153" s="589"/>
      <c r="L153" s="589"/>
      <c r="M153" s="589"/>
      <c r="N153" s="589"/>
      <c r="O153" s="589"/>
      <c r="P153" s="589"/>
      <c r="Q153" s="589"/>
      <c r="R153" s="589"/>
      <c r="S153" s="589"/>
      <c r="T153" s="589"/>
      <c r="U153" s="589"/>
      <c r="V153" s="589"/>
      <c r="W153" s="589"/>
      <c r="X153" s="589"/>
      <c r="Y153" s="589"/>
      <c r="Z153" s="589"/>
      <c r="AA153" s="589"/>
      <c r="AB153" s="589"/>
      <c r="AC153" s="589"/>
      <c r="AD153" s="589"/>
      <c r="AE153" s="589"/>
      <c r="AF153" s="589"/>
      <c r="AG153" s="589"/>
      <c r="AH153" s="589"/>
      <c r="AI153" s="589"/>
      <c r="AJ153" s="589"/>
      <c r="AK153" s="589"/>
      <c r="AL153" s="589"/>
      <c r="AM153" s="589"/>
      <c r="AN153" s="589"/>
      <c r="AO153" s="589"/>
      <c r="AP153" s="589"/>
      <c r="AQ153" s="589"/>
      <c r="AR153" s="589"/>
      <c r="AS153" s="589"/>
      <c r="AT153" s="589"/>
      <c r="AU153" s="589"/>
      <c r="AV153" s="589"/>
      <c r="AW153" s="589"/>
      <c r="AX153" s="589"/>
      <c r="AY153" s="589"/>
      <c r="AZ153" s="589"/>
      <c r="BA153" s="589"/>
      <c r="BB153" s="589"/>
      <c r="BC153" s="589"/>
      <c r="BD153" s="589"/>
      <c r="BE153" s="589"/>
      <c r="BF153" s="589"/>
      <c r="BG153" s="589"/>
      <c r="BH153" s="589"/>
      <c r="BI153" s="589"/>
      <c r="BJ153" s="589"/>
      <c r="BK153" s="589"/>
      <c r="BL153" s="589"/>
      <c r="BM153" s="589"/>
      <c r="BN153" s="589"/>
      <c r="BO153" s="589"/>
      <c r="BP153" s="589"/>
      <c r="BQ153" s="589"/>
      <c r="BR153" s="633" t="s">
        <v>94</v>
      </c>
      <c r="BS153" s="582"/>
      <c r="BT153" s="582"/>
      <c r="BU153" s="634"/>
    </row>
    <row r="154" spans="1:73" s="7" customFormat="1" ht="25.5" customHeight="1" x14ac:dyDescent="0.35">
      <c r="A154" s="1319" t="s">
        <v>252</v>
      </c>
      <c r="B154" s="1320"/>
      <c r="C154" s="1320"/>
      <c r="D154" s="768"/>
      <c r="E154" s="588" t="s">
        <v>253</v>
      </c>
      <c r="F154" s="589"/>
      <c r="G154" s="589"/>
      <c r="H154" s="589"/>
      <c r="I154" s="589"/>
      <c r="J154" s="589"/>
      <c r="K154" s="589"/>
      <c r="L154" s="589"/>
      <c r="M154" s="589"/>
      <c r="N154" s="589"/>
      <c r="O154" s="589"/>
      <c r="P154" s="589"/>
      <c r="Q154" s="589"/>
      <c r="R154" s="589"/>
      <c r="S154" s="589"/>
      <c r="T154" s="589"/>
      <c r="U154" s="589"/>
      <c r="V154" s="589"/>
      <c r="W154" s="589"/>
      <c r="X154" s="589"/>
      <c r="Y154" s="589"/>
      <c r="Z154" s="589"/>
      <c r="AA154" s="589"/>
      <c r="AB154" s="589"/>
      <c r="AC154" s="589"/>
      <c r="AD154" s="589"/>
      <c r="AE154" s="589"/>
      <c r="AF154" s="589"/>
      <c r="AG154" s="589"/>
      <c r="AH154" s="589"/>
      <c r="AI154" s="589"/>
      <c r="AJ154" s="589"/>
      <c r="AK154" s="589"/>
      <c r="AL154" s="589"/>
      <c r="AM154" s="589"/>
      <c r="AN154" s="589"/>
      <c r="AO154" s="589"/>
      <c r="AP154" s="589"/>
      <c r="AQ154" s="589"/>
      <c r="AR154" s="589"/>
      <c r="AS154" s="589"/>
      <c r="AT154" s="589"/>
      <c r="AU154" s="589"/>
      <c r="AV154" s="589"/>
      <c r="AW154" s="589"/>
      <c r="AX154" s="589"/>
      <c r="AY154" s="589"/>
      <c r="AZ154" s="589"/>
      <c r="BA154" s="589"/>
      <c r="BB154" s="589"/>
      <c r="BC154" s="589"/>
      <c r="BD154" s="589"/>
      <c r="BE154" s="589"/>
      <c r="BF154" s="589"/>
      <c r="BG154" s="589"/>
      <c r="BH154" s="589"/>
      <c r="BI154" s="589"/>
      <c r="BJ154" s="589"/>
      <c r="BK154" s="589"/>
      <c r="BL154" s="589"/>
      <c r="BM154" s="589"/>
      <c r="BN154" s="589"/>
      <c r="BO154" s="589"/>
      <c r="BP154" s="589"/>
      <c r="BQ154" s="589"/>
      <c r="BR154" s="633" t="s">
        <v>95</v>
      </c>
      <c r="BS154" s="582"/>
      <c r="BT154" s="582"/>
      <c r="BU154" s="634"/>
    </row>
    <row r="155" spans="1:73" s="7" customFormat="1" ht="48" customHeight="1" x14ac:dyDescent="0.35">
      <c r="A155" s="1328" t="s">
        <v>259</v>
      </c>
      <c r="B155" s="1329"/>
      <c r="C155" s="1329"/>
      <c r="D155" s="1337"/>
      <c r="E155" s="587" t="s">
        <v>260</v>
      </c>
      <c r="F155" s="540"/>
      <c r="G155" s="540"/>
      <c r="H155" s="540"/>
      <c r="I155" s="540"/>
      <c r="J155" s="540"/>
      <c r="K155" s="540"/>
      <c r="L155" s="540"/>
      <c r="M155" s="540"/>
      <c r="N155" s="540"/>
      <c r="O155" s="540"/>
      <c r="P155" s="540"/>
      <c r="Q155" s="540"/>
      <c r="R155" s="540"/>
      <c r="S155" s="540"/>
      <c r="T155" s="540"/>
      <c r="U155" s="540"/>
      <c r="V155" s="540"/>
      <c r="W155" s="540"/>
      <c r="X155" s="540"/>
      <c r="Y155" s="540"/>
      <c r="Z155" s="540"/>
      <c r="AA155" s="540"/>
      <c r="AB155" s="540"/>
      <c r="AC155" s="540"/>
      <c r="AD155" s="540"/>
      <c r="AE155" s="540"/>
      <c r="AF155" s="540"/>
      <c r="AG155" s="540"/>
      <c r="AH155" s="540"/>
      <c r="AI155" s="540"/>
      <c r="AJ155" s="540"/>
      <c r="AK155" s="540"/>
      <c r="AL155" s="540"/>
      <c r="AM155" s="540"/>
      <c r="AN155" s="540"/>
      <c r="AO155" s="540"/>
      <c r="AP155" s="540"/>
      <c r="AQ155" s="540"/>
      <c r="AR155" s="540"/>
      <c r="AS155" s="540"/>
      <c r="AT155" s="540"/>
      <c r="AU155" s="540"/>
      <c r="AV155" s="540"/>
      <c r="AW155" s="540"/>
      <c r="AX155" s="540"/>
      <c r="AY155" s="540"/>
      <c r="AZ155" s="540"/>
      <c r="BA155" s="540"/>
      <c r="BB155" s="540"/>
      <c r="BC155" s="540"/>
      <c r="BD155" s="540"/>
      <c r="BE155" s="540"/>
      <c r="BF155" s="540"/>
      <c r="BG155" s="540"/>
      <c r="BH155" s="540"/>
      <c r="BI155" s="540"/>
      <c r="BJ155" s="540"/>
      <c r="BK155" s="540"/>
      <c r="BL155" s="540"/>
      <c r="BM155" s="540"/>
      <c r="BN155" s="540"/>
      <c r="BO155" s="540"/>
      <c r="BP155" s="540"/>
      <c r="BQ155" s="540"/>
      <c r="BR155" s="630" t="s">
        <v>97</v>
      </c>
      <c r="BS155" s="631"/>
      <c r="BT155" s="631"/>
      <c r="BU155" s="632"/>
    </row>
    <row r="156" spans="1:73" s="7" customFormat="1" ht="27.75" customHeight="1" x14ac:dyDescent="0.35">
      <c r="A156" s="1319" t="s">
        <v>261</v>
      </c>
      <c r="B156" s="1320"/>
      <c r="C156" s="1320"/>
      <c r="D156" s="1336"/>
      <c r="E156" s="581" t="s">
        <v>262</v>
      </c>
      <c r="F156" s="582"/>
      <c r="G156" s="582"/>
      <c r="H156" s="582"/>
      <c r="I156" s="582"/>
      <c r="J156" s="582"/>
      <c r="K156" s="582"/>
      <c r="L156" s="582"/>
      <c r="M156" s="582"/>
      <c r="N156" s="582"/>
      <c r="O156" s="582"/>
      <c r="P156" s="582"/>
      <c r="Q156" s="582"/>
      <c r="R156" s="582"/>
      <c r="S156" s="582"/>
      <c r="T156" s="582"/>
      <c r="U156" s="582"/>
      <c r="V156" s="582"/>
      <c r="W156" s="582"/>
      <c r="X156" s="582"/>
      <c r="Y156" s="582"/>
      <c r="Z156" s="582"/>
      <c r="AA156" s="582"/>
      <c r="AB156" s="582"/>
      <c r="AC156" s="582"/>
      <c r="AD156" s="582"/>
      <c r="AE156" s="582"/>
      <c r="AF156" s="582"/>
      <c r="AG156" s="582"/>
      <c r="AH156" s="582"/>
      <c r="AI156" s="582"/>
      <c r="AJ156" s="582"/>
      <c r="AK156" s="582"/>
      <c r="AL156" s="582"/>
      <c r="AM156" s="582"/>
      <c r="AN156" s="582"/>
      <c r="AO156" s="582"/>
      <c r="AP156" s="582"/>
      <c r="AQ156" s="582"/>
      <c r="AR156" s="582"/>
      <c r="AS156" s="582"/>
      <c r="AT156" s="582"/>
      <c r="AU156" s="582"/>
      <c r="AV156" s="582"/>
      <c r="AW156" s="582"/>
      <c r="AX156" s="582"/>
      <c r="AY156" s="582"/>
      <c r="AZ156" s="582"/>
      <c r="BA156" s="582"/>
      <c r="BB156" s="582"/>
      <c r="BC156" s="582"/>
      <c r="BD156" s="582"/>
      <c r="BE156" s="582"/>
      <c r="BF156" s="582"/>
      <c r="BG156" s="582"/>
      <c r="BH156" s="582"/>
      <c r="BI156" s="582"/>
      <c r="BJ156" s="582"/>
      <c r="BK156" s="582"/>
      <c r="BL156" s="582"/>
      <c r="BM156" s="582"/>
      <c r="BN156" s="582"/>
      <c r="BO156" s="582"/>
      <c r="BP156" s="582"/>
      <c r="BQ156" s="583"/>
      <c r="BR156" s="635" t="s">
        <v>98</v>
      </c>
      <c r="BS156" s="589"/>
      <c r="BT156" s="589"/>
      <c r="BU156" s="636"/>
    </row>
    <row r="157" spans="1:73" s="7" customFormat="1" ht="48" customHeight="1" x14ac:dyDescent="0.35">
      <c r="A157" s="1319" t="s">
        <v>263</v>
      </c>
      <c r="B157" s="1320"/>
      <c r="C157" s="1320"/>
      <c r="D157" s="1336"/>
      <c r="E157" s="581" t="s">
        <v>264</v>
      </c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82"/>
      <c r="AB157" s="582"/>
      <c r="AC157" s="582"/>
      <c r="AD157" s="582"/>
      <c r="AE157" s="582"/>
      <c r="AF157" s="582"/>
      <c r="AG157" s="582"/>
      <c r="AH157" s="582"/>
      <c r="AI157" s="582"/>
      <c r="AJ157" s="582"/>
      <c r="AK157" s="582"/>
      <c r="AL157" s="582"/>
      <c r="AM157" s="582"/>
      <c r="AN157" s="582"/>
      <c r="AO157" s="582"/>
      <c r="AP157" s="582"/>
      <c r="AQ157" s="582"/>
      <c r="AR157" s="582"/>
      <c r="AS157" s="582"/>
      <c r="AT157" s="582"/>
      <c r="AU157" s="582"/>
      <c r="AV157" s="582"/>
      <c r="AW157" s="582"/>
      <c r="AX157" s="582"/>
      <c r="AY157" s="582"/>
      <c r="AZ157" s="582"/>
      <c r="BA157" s="582"/>
      <c r="BB157" s="582"/>
      <c r="BC157" s="582"/>
      <c r="BD157" s="582"/>
      <c r="BE157" s="582"/>
      <c r="BF157" s="582"/>
      <c r="BG157" s="582"/>
      <c r="BH157" s="582"/>
      <c r="BI157" s="582"/>
      <c r="BJ157" s="582"/>
      <c r="BK157" s="582"/>
      <c r="BL157" s="582"/>
      <c r="BM157" s="582"/>
      <c r="BN157" s="582"/>
      <c r="BO157" s="582"/>
      <c r="BP157" s="582"/>
      <c r="BQ157" s="583"/>
      <c r="BR157" s="635" t="s">
        <v>265</v>
      </c>
      <c r="BS157" s="589"/>
      <c r="BT157" s="589"/>
      <c r="BU157" s="636"/>
    </row>
    <row r="158" spans="1:73" s="7" customFormat="1" ht="24.75" customHeight="1" x14ac:dyDescent="0.35">
      <c r="A158" s="1319" t="s">
        <v>266</v>
      </c>
      <c r="B158" s="1320"/>
      <c r="C158" s="1320"/>
      <c r="D158" s="1336"/>
      <c r="E158" s="581" t="s">
        <v>267</v>
      </c>
      <c r="F158" s="582"/>
      <c r="G158" s="582"/>
      <c r="H158" s="582"/>
      <c r="I158" s="582"/>
      <c r="J158" s="582"/>
      <c r="K158" s="582"/>
      <c r="L158" s="582"/>
      <c r="M158" s="582"/>
      <c r="N158" s="582"/>
      <c r="O158" s="582"/>
      <c r="P158" s="582"/>
      <c r="Q158" s="582"/>
      <c r="R158" s="582"/>
      <c r="S158" s="582"/>
      <c r="T158" s="582"/>
      <c r="U158" s="582"/>
      <c r="V158" s="582"/>
      <c r="W158" s="582"/>
      <c r="X158" s="582"/>
      <c r="Y158" s="582"/>
      <c r="Z158" s="582"/>
      <c r="AA158" s="582"/>
      <c r="AB158" s="582"/>
      <c r="AC158" s="582"/>
      <c r="AD158" s="582"/>
      <c r="AE158" s="582"/>
      <c r="AF158" s="582"/>
      <c r="AG158" s="582"/>
      <c r="AH158" s="582"/>
      <c r="AI158" s="582"/>
      <c r="AJ158" s="582"/>
      <c r="AK158" s="582"/>
      <c r="AL158" s="582"/>
      <c r="AM158" s="582"/>
      <c r="AN158" s="582"/>
      <c r="AO158" s="582"/>
      <c r="AP158" s="582"/>
      <c r="AQ158" s="582"/>
      <c r="AR158" s="582"/>
      <c r="AS158" s="582"/>
      <c r="AT158" s="582"/>
      <c r="AU158" s="582"/>
      <c r="AV158" s="582"/>
      <c r="AW158" s="582"/>
      <c r="AX158" s="582"/>
      <c r="AY158" s="582"/>
      <c r="AZ158" s="582"/>
      <c r="BA158" s="582"/>
      <c r="BB158" s="582"/>
      <c r="BC158" s="582"/>
      <c r="BD158" s="582"/>
      <c r="BE158" s="582"/>
      <c r="BF158" s="582"/>
      <c r="BG158" s="582"/>
      <c r="BH158" s="582"/>
      <c r="BI158" s="582"/>
      <c r="BJ158" s="582"/>
      <c r="BK158" s="582"/>
      <c r="BL158" s="582"/>
      <c r="BM158" s="582"/>
      <c r="BN158" s="582"/>
      <c r="BO158" s="582"/>
      <c r="BP158" s="582"/>
      <c r="BQ158" s="583"/>
      <c r="BR158" s="635" t="s">
        <v>268</v>
      </c>
      <c r="BS158" s="589"/>
      <c r="BT158" s="589"/>
      <c r="BU158" s="636"/>
    </row>
    <row r="159" spans="1:73" s="7" customFormat="1" ht="26.25" customHeight="1" x14ac:dyDescent="0.35">
      <c r="A159" s="1319" t="s">
        <v>269</v>
      </c>
      <c r="B159" s="1320"/>
      <c r="C159" s="1320"/>
      <c r="D159" s="1336"/>
      <c r="E159" s="581" t="s">
        <v>270</v>
      </c>
      <c r="F159" s="582"/>
      <c r="G159" s="582"/>
      <c r="H159" s="582"/>
      <c r="I159" s="582"/>
      <c r="J159" s="582"/>
      <c r="K159" s="582"/>
      <c r="L159" s="582"/>
      <c r="M159" s="582"/>
      <c r="N159" s="582"/>
      <c r="O159" s="582"/>
      <c r="P159" s="582"/>
      <c r="Q159" s="582"/>
      <c r="R159" s="582"/>
      <c r="S159" s="582"/>
      <c r="T159" s="582"/>
      <c r="U159" s="582"/>
      <c r="V159" s="582"/>
      <c r="W159" s="582"/>
      <c r="X159" s="582"/>
      <c r="Y159" s="582"/>
      <c r="Z159" s="582"/>
      <c r="AA159" s="582"/>
      <c r="AB159" s="582"/>
      <c r="AC159" s="582"/>
      <c r="AD159" s="582"/>
      <c r="AE159" s="582"/>
      <c r="AF159" s="582"/>
      <c r="AG159" s="582"/>
      <c r="AH159" s="582"/>
      <c r="AI159" s="582"/>
      <c r="AJ159" s="582"/>
      <c r="AK159" s="582"/>
      <c r="AL159" s="582"/>
      <c r="AM159" s="582"/>
      <c r="AN159" s="582"/>
      <c r="AO159" s="582"/>
      <c r="AP159" s="582"/>
      <c r="AQ159" s="582"/>
      <c r="AR159" s="582"/>
      <c r="AS159" s="582"/>
      <c r="AT159" s="582"/>
      <c r="AU159" s="582"/>
      <c r="AV159" s="582"/>
      <c r="AW159" s="582"/>
      <c r="AX159" s="582"/>
      <c r="AY159" s="582"/>
      <c r="AZ159" s="582"/>
      <c r="BA159" s="582"/>
      <c r="BB159" s="582"/>
      <c r="BC159" s="582"/>
      <c r="BD159" s="582"/>
      <c r="BE159" s="582"/>
      <c r="BF159" s="582"/>
      <c r="BG159" s="582"/>
      <c r="BH159" s="582"/>
      <c r="BI159" s="582"/>
      <c r="BJ159" s="582"/>
      <c r="BK159" s="582"/>
      <c r="BL159" s="582"/>
      <c r="BM159" s="582"/>
      <c r="BN159" s="582"/>
      <c r="BO159" s="582"/>
      <c r="BP159" s="582"/>
      <c r="BQ159" s="583"/>
      <c r="BR159" s="635" t="s">
        <v>110</v>
      </c>
      <c r="BS159" s="589"/>
      <c r="BT159" s="589"/>
      <c r="BU159" s="636"/>
    </row>
    <row r="160" spans="1:73" s="7" customFormat="1" ht="27" customHeight="1" x14ac:dyDescent="0.35">
      <c r="A160" s="1319" t="s">
        <v>271</v>
      </c>
      <c r="B160" s="1320"/>
      <c r="C160" s="1320"/>
      <c r="D160" s="1336"/>
      <c r="E160" s="581" t="s">
        <v>272</v>
      </c>
      <c r="F160" s="582"/>
      <c r="G160" s="582"/>
      <c r="H160" s="582"/>
      <c r="I160" s="582"/>
      <c r="J160" s="582"/>
      <c r="K160" s="582"/>
      <c r="L160" s="582"/>
      <c r="M160" s="582"/>
      <c r="N160" s="582"/>
      <c r="O160" s="582"/>
      <c r="P160" s="582"/>
      <c r="Q160" s="582"/>
      <c r="R160" s="582"/>
      <c r="S160" s="582"/>
      <c r="T160" s="582"/>
      <c r="U160" s="582"/>
      <c r="V160" s="582"/>
      <c r="W160" s="582"/>
      <c r="X160" s="582"/>
      <c r="Y160" s="582"/>
      <c r="Z160" s="582"/>
      <c r="AA160" s="582"/>
      <c r="AB160" s="582"/>
      <c r="AC160" s="582"/>
      <c r="AD160" s="582"/>
      <c r="AE160" s="582"/>
      <c r="AF160" s="582"/>
      <c r="AG160" s="582"/>
      <c r="AH160" s="582"/>
      <c r="AI160" s="582"/>
      <c r="AJ160" s="582"/>
      <c r="AK160" s="582"/>
      <c r="AL160" s="582"/>
      <c r="AM160" s="582"/>
      <c r="AN160" s="582"/>
      <c r="AO160" s="582"/>
      <c r="AP160" s="582"/>
      <c r="AQ160" s="582"/>
      <c r="AR160" s="582"/>
      <c r="AS160" s="582"/>
      <c r="AT160" s="582"/>
      <c r="AU160" s="582"/>
      <c r="AV160" s="582"/>
      <c r="AW160" s="582"/>
      <c r="AX160" s="582"/>
      <c r="AY160" s="582"/>
      <c r="AZ160" s="582"/>
      <c r="BA160" s="582"/>
      <c r="BB160" s="582"/>
      <c r="BC160" s="582"/>
      <c r="BD160" s="582"/>
      <c r="BE160" s="582"/>
      <c r="BF160" s="582"/>
      <c r="BG160" s="582"/>
      <c r="BH160" s="582"/>
      <c r="BI160" s="582"/>
      <c r="BJ160" s="582"/>
      <c r="BK160" s="582"/>
      <c r="BL160" s="582"/>
      <c r="BM160" s="582"/>
      <c r="BN160" s="582"/>
      <c r="BO160" s="582"/>
      <c r="BP160" s="582"/>
      <c r="BQ160" s="583"/>
      <c r="BR160" s="635" t="s">
        <v>110</v>
      </c>
      <c r="BS160" s="589"/>
      <c r="BT160" s="589"/>
      <c r="BU160" s="636"/>
    </row>
    <row r="161" spans="1:73" s="28" customFormat="1" ht="45.75" customHeight="1" x14ac:dyDescent="0.35">
      <c r="A161" s="1319" t="s">
        <v>273</v>
      </c>
      <c r="B161" s="1320"/>
      <c r="C161" s="1320"/>
      <c r="D161" s="1336"/>
      <c r="E161" s="581" t="s">
        <v>274</v>
      </c>
      <c r="F161" s="582"/>
      <c r="G161" s="582"/>
      <c r="H161" s="582"/>
      <c r="I161" s="582"/>
      <c r="J161" s="582"/>
      <c r="K161" s="582"/>
      <c r="L161" s="582"/>
      <c r="M161" s="582"/>
      <c r="N161" s="582"/>
      <c r="O161" s="582"/>
      <c r="P161" s="582"/>
      <c r="Q161" s="582"/>
      <c r="R161" s="582"/>
      <c r="S161" s="582"/>
      <c r="T161" s="582"/>
      <c r="U161" s="582"/>
      <c r="V161" s="582"/>
      <c r="W161" s="582"/>
      <c r="X161" s="582"/>
      <c r="Y161" s="582"/>
      <c r="Z161" s="582"/>
      <c r="AA161" s="582"/>
      <c r="AB161" s="582"/>
      <c r="AC161" s="582"/>
      <c r="AD161" s="582"/>
      <c r="AE161" s="582"/>
      <c r="AF161" s="582"/>
      <c r="AG161" s="582"/>
      <c r="AH161" s="582"/>
      <c r="AI161" s="582"/>
      <c r="AJ161" s="582"/>
      <c r="AK161" s="582"/>
      <c r="AL161" s="582"/>
      <c r="AM161" s="582"/>
      <c r="AN161" s="582"/>
      <c r="AO161" s="582"/>
      <c r="AP161" s="582"/>
      <c r="AQ161" s="582"/>
      <c r="AR161" s="582"/>
      <c r="AS161" s="582"/>
      <c r="AT161" s="582"/>
      <c r="AU161" s="582"/>
      <c r="AV161" s="582"/>
      <c r="AW161" s="582"/>
      <c r="AX161" s="582"/>
      <c r="AY161" s="582"/>
      <c r="AZ161" s="582"/>
      <c r="BA161" s="582"/>
      <c r="BB161" s="582"/>
      <c r="BC161" s="582"/>
      <c r="BD161" s="582"/>
      <c r="BE161" s="582"/>
      <c r="BF161" s="582"/>
      <c r="BG161" s="582"/>
      <c r="BH161" s="582"/>
      <c r="BI161" s="582"/>
      <c r="BJ161" s="582"/>
      <c r="BK161" s="582"/>
      <c r="BL161" s="582"/>
      <c r="BM161" s="582"/>
      <c r="BN161" s="582"/>
      <c r="BO161" s="582"/>
      <c r="BP161" s="582"/>
      <c r="BQ161" s="583"/>
      <c r="BR161" s="635" t="s">
        <v>112</v>
      </c>
      <c r="BS161" s="589"/>
      <c r="BT161" s="589"/>
      <c r="BU161" s="636"/>
    </row>
    <row r="162" spans="1:73" s="29" customFormat="1" ht="27.75" customHeight="1" x14ac:dyDescent="0.35">
      <c r="A162" s="1319" t="s">
        <v>275</v>
      </c>
      <c r="B162" s="1320"/>
      <c r="C162" s="1320"/>
      <c r="D162" s="1336"/>
      <c r="E162" s="581" t="s">
        <v>276</v>
      </c>
      <c r="F162" s="582"/>
      <c r="G162" s="582"/>
      <c r="H162" s="582"/>
      <c r="I162" s="582"/>
      <c r="J162" s="582"/>
      <c r="K162" s="582"/>
      <c r="L162" s="582"/>
      <c r="M162" s="582"/>
      <c r="N162" s="582"/>
      <c r="O162" s="582"/>
      <c r="P162" s="582"/>
      <c r="Q162" s="582"/>
      <c r="R162" s="582"/>
      <c r="S162" s="582"/>
      <c r="T162" s="582"/>
      <c r="U162" s="582"/>
      <c r="V162" s="582"/>
      <c r="W162" s="582"/>
      <c r="X162" s="582"/>
      <c r="Y162" s="582"/>
      <c r="Z162" s="582"/>
      <c r="AA162" s="582"/>
      <c r="AB162" s="582"/>
      <c r="AC162" s="582"/>
      <c r="AD162" s="582"/>
      <c r="AE162" s="582"/>
      <c r="AF162" s="582"/>
      <c r="AG162" s="582"/>
      <c r="AH162" s="582"/>
      <c r="AI162" s="582"/>
      <c r="AJ162" s="582"/>
      <c r="AK162" s="582"/>
      <c r="AL162" s="582"/>
      <c r="AM162" s="582"/>
      <c r="AN162" s="582"/>
      <c r="AO162" s="582"/>
      <c r="AP162" s="582"/>
      <c r="AQ162" s="582"/>
      <c r="AR162" s="582"/>
      <c r="AS162" s="582"/>
      <c r="AT162" s="582"/>
      <c r="AU162" s="582"/>
      <c r="AV162" s="582"/>
      <c r="AW162" s="582"/>
      <c r="AX162" s="582"/>
      <c r="AY162" s="582"/>
      <c r="AZ162" s="582"/>
      <c r="BA162" s="582"/>
      <c r="BB162" s="582"/>
      <c r="BC162" s="582"/>
      <c r="BD162" s="582"/>
      <c r="BE162" s="582"/>
      <c r="BF162" s="582"/>
      <c r="BG162" s="582"/>
      <c r="BH162" s="582"/>
      <c r="BI162" s="582"/>
      <c r="BJ162" s="582"/>
      <c r="BK162" s="582"/>
      <c r="BL162" s="582"/>
      <c r="BM162" s="582"/>
      <c r="BN162" s="582"/>
      <c r="BO162" s="582"/>
      <c r="BP162" s="582"/>
      <c r="BQ162" s="583"/>
      <c r="BR162" s="635" t="s">
        <v>277</v>
      </c>
      <c r="BS162" s="589"/>
      <c r="BT162" s="589"/>
      <c r="BU162" s="636"/>
    </row>
    <row r="163" spans="1:73" s="7" customFormat="1" ht="24.75" customHeight="1" x14ac:dyDescent="0.35">
      <c r="A163" s="1319" t="s">
        <v>278</v>
      </c>
      <c r="B163" s="1320"/>
      <c r="C163" s="1320"/>
      <c r="D163" s="1336"/>
      <c r="E163" s="581" t="s">
        <v>279</v>
      </c>
      <c r="F163" s="582"/>
      <c r="G163" s="582"/>
      <c r="H163" s="582"/>
      <c r="I163" s="582"/>
      <c r="J163" s="582"/>
      <c r="K163" s="582"/>
      <c r="L163" s="582"/>
      <c r="M163" s="582"/>
      <c r="N163" s="582"/>
      <c r="O163" s="582"/>
      <c r="P163" s="582"/>
      <c r="Q163" s="582"/>
      <c r="R163" s="582"/>
      <c r="S163" s="582"/>
      <c r="T163" s="582"/>
      <c r="U163" s="582"/>
      <c r="V163" s="582"/>
      <c r="W163" s="582"/>
      <c r="X163" s="582"/>
      <c r="Y163" s="582"/>
      <c r="Z163" s="582"/>
      <c r="AA163" s="582"/>
      <c r="AB163" s="582"/>
      <c r="AC163" s="582"/>
      <c r="AD163" s="582"/>
      <c r="AE163" s="582"/>
      <c r="AF163" s="582"/>
      <c r="AG163" s="582"/>
      <c r="AH163" s="582"/>
      <c r="AI163" s="582"/>
      <c r="AJ163" s="582"/>
      <c r="AK163" s="582"/>
      <c r="AL163" s="582"/>
      <c r="AM163" s="582"/>
      <c r="AN163" s="582"/>
      <c r="AO163" s="582"/>
      <c r="AP163" s="582"/>
      <c r="AQ163" s="582"/>
      <c r="AR163" s="582"/>
      <c r="AS163" s="582"/>
      <c r="AT163" s="582"/>
      <c r="AU163" s="582"/>
      <c r="AV163" s="582"/>
      <c r="AW163" s="582"/>
      <c r="AX163" s="582"/>
      <c r="AY163" s="582"/>
      <c r="AZ163" s="582"/>
      <c r="BA163" s="582"/>
      <c r="BB163" s="582"/>
      <c r="BC163" s="582"/>
      <c r="BD163" s="582"/>
      <c r="BE163" s="582"/>
      <c r="BF163" s="582"/>
      <c r="BG163" s="582"/>
      <c r="BH163" s="582"/>
      <c r="BI163" s="582"/>
      <c r="BJ163" s="582"/>
      <c r="BK163" s="582"/>
      <c r="BL163" s="582"/>
      <c r="BM163" s="582"/>
      <c r="BN163" s="582"/>
      <c r="BO163" s="582"/>
      <c r="BP163" s="582"/>
      <c r="BQ163" s="583"/>
      <c r="BR163" s="635" t="s">
        <v>280</v>
      </c>
      <c r="BS163" s="589"/>
      <c r="BT163" s="589"/>
      <c r="BU163" s="636"/>
    </row>
    <row r="164" spans="1:73" s="28" customFormat="1" ht="24.75" customHeight="1" x14ac:dyDescent="0.35">
      <c r="A164" s="1319" t="s">
        <v>281</v>
      </c>
      <c r="B164" s="1320"/>
      <c r="C164" s="1320"/>
      <c r="D164" s="1336"/>
      <c r="E164" s="581" t="s">
        <v>282</v>
      </c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  <c r="P164" s="582"/>
      <c r="Q164" s="582"/>
      <c r="R164" s="582"/>
      <c r="S164" s="582"/>
      <c r="T164" s="582"/>
      <c r="U164" s="582"/>
      <c r="V164" s="582"/>
      <c r="W164" s="582"/>
      <c r="X164" s="582"/>
      <c r="Y164" s="582"/>
      <c r="Z164" s="582"/>
      <c r="AA164" s="582"/>
      <c r="AB164" s="582"/>
      <c r="AC164" s="582"/>
      <c r="AD164" s="582"/>
      <c r="AE164" s="582"/>
      <c r="AF164" s="582"/>
      <c r="AG164" s="582"/>
      <c r="AH164" s="582"/>
      <c r="AI164" s="582"/>
      <c r="AJ164" s="582"/>
      <c r="AK164" s="582"/>
      <c r="AL164" s="582"/>
      <c r="AM164" s="582"/>
      <c r="AN164" s="582"/>
      <c r="AO164" s="582"/>
      <c r="AP164" s="582"/>
      <c r="AQ164" s="582"/>
      <c r="AR164" s="582"/>
      <c r="AS164" s="582"/>
      <c r="AT164" s="582"/>
      <c r="AU164" s="582"/>
      <c r="AV164" s="582"/>
      <c r="AW164" s="582"/>
      <c r="AX164" s="582"/>
      <c r="AY164" s="582"/>
      <c r="AZ164" s="582"/>
      <c r="BA164" s="582"/>
      <c r="BB164" s="582"/>
      <c r="BC164" s="582"/>
      <c r="BD164" s="582"/>
      <c r="BE164" s="582"/>
      <c r="BF164" s="582"/>
      <c r="BG164" s="582"/>
      <c r="BH164" s="582"/>
      <c r="BI164" s="582"/>
      <c r="BJ164" s="582"/>
      <c r="BK164" s="582"/>
      <c r="BL164" s="582"/>
      <c r="BM164" s="582"/>
      <c r="BN164" s="582"/>
      <c r="BO164" s="582"/>
      <c r="BP164" s="582"/>
      <c r="BQ164" s="583"/>
      <c r="BR164" s="635" t="s">
        <v>118</v>
      </c>
      <c r="BS164" s="589"/>
      <c r="BT164" s="589"/>
      <c r="BU164" s="636"/>
    </row>
    <row r="165" spans="1:73" s="7" customFormat="1" ht="24" customHeight="1" x14ac:dyDescent="0.35">
      <c r="A165" s="1319" t="s">
        <v>283</v>
      </c>
      <c r="B165" s="1320"/>
      <c r="C165" s="1320"/>
      <c r="D165" s="1336"/>
      <c r="E165" s="581" t="s">
        <v>284</v>
      </c>
      <c r="F165" s="582"/>
      <c r="G165" s="582"/>
      <c r="H165" s="582"/>
      <c r="I165" s="582"/>
      <c r="J165" s="582"/>
      <c r="K165" s="582"/>
      <c r="L165" s="582"/>
      <c r="M165" s="582"/>
      <c r="N165" s="582"/>
      <c r="O165" s="582"/>
      <c r="P165" s="582"/>
      <c r="Q165" s="582"/>
      <c r="R165" s="582"/>
      <c r="S165" s="582"/>
      <c r="T165" s="582"/>
      <c r="U165" s="582"/>
      <c r="V165" s="582"/>
      <c r="W165" s="582"/>
      <c r="X165" s="582"/>
      <c r="Y165" s="582"/>
      <c r="Z165" s="582"/>
      <c r="AA165" s="582"/>
      <c r="AB165" s="582"/>
      <c r="AC165" s="582"/>
      <c r="AD165" s="582"/>
      <c r="AE165" s="582"/>
      <c r="AF165" s="582"/>
      <c r="AG165" s="582"/>
      <c r="AH165" s="582"/>
      <c r="AI165" s="582"/>
      <c r="AJ165" s="582"/>
      <c r="AK165" s="582"/>
      <c r="AL165" s="582"/>
      <c r="AM165" s="582"/>
      <c r="AN165" s="582"/>
      <c r="AO165" s="582"/>
      <c r="AP165" s="582"/>
      <c r="AQ165" s="582"/>
      <c r="AR165" s="582"/>
      <c r="AS165" s="582"/>
      <c r="AT165" s="582"/>
      <c r="AU165" s="582"/>
      <c r="AV165" s="582"/>
      <c r="AW165" s="582"/>
      <c r="AX165" s="582"/>
      <c r="AY165" s="582"/>
      <c r="AZ165" s="582"/>
      <c r="BA165" s="582"/>
      <c r="BB165" s="582"/>
      <c r="BC165" s="582"/>
      <c r="BD165" s="582"/>
      <c r="BE165" s="582"/>
      <c r="BF165" s="582"/>
      <c r="BG165" s="582"/>
      <c r="BH165" s="582"/>
      <c r="BI165" s="582"/>
      <c r="BJ165" s="582"/>
      <c r="BK165" s="582"/>
      <c r="BL165" s="582"/>
      <c r="BM165" s="582"/>
      <c r="BN165" s="582"/>
      <c r="BO165" s="582"/>
      <c r="BP165" s="582"/>
      <c r="BQ165" s="583"/>
      <c r="BR165" s="635" t="s">
        <v>120</v>
      </c>
      <c r="BS165" s="589"/>
      <c r="BT165" s="589"/>
      <c r="BU165" s="636"/>
    </row>
    <row r="166" spans="1:73" s="7" customFormat="1" ht="24.75" customHeight="1" x14ac:dyDescent="0.35">
      <c r="A166" s="1319" t="s">
        <v>285</v>
      </c>
      <c r="B166" s="1320"/>
      <c r="C166" s="1320"/>
      <c r="D166" s="1336"/>
      <c r="E166" s="581" t="s">
        <v>286</v>
      </c>
      <c r="F166" s="582"/>
      <c r="G166" s="582"/>
      <c r="H166" s="582"/>
      <c r="I166" s="582"/>
      <c r="J166" s="582"/>
      <c r="K166" s="582"/>
      <c r="L166" s="582"/>
      <c r="M166" s="582"/>
      <c r="N166" s="582"/>
      <c r="O166" s="582"/>
      <c r="P166" s="582"/>
      <c r="Q166" s="582"/>
      <c r="R166" s="582"/>
      <c r="S166" s="582"/>
      <c r="T166" s="582"/>
      <c r="U166" s="582"/>
      <c r="V166" s="582"/>
      <c r="W166" s="582"/>
      <c r="X166" s="582"/>
      <c r="Y166" s="582"/>
      <c r="Z166" s="582"/>
      <c r="AA166" s="582"/>
      <c r="AB166" s="582"/>
      <c r="AC166" s="582"/>
      <c r="AD166" s="582"/>
      <c r="AE166" s="582"/>
      <c r="AF166" s="582"/>
      <c r="AG166" s="582"/>
      <c r="AH166" s="582"/>
      <c r="AI166" s="582"/>
      <c r="AJ166" s="582"/>
      <c r="AK166" s="582"/>
      <c r="AL166" s="582"/>
      <c r="AM166" s="582"/>
      <c r="AN166" s="582"/>
      <c r="AO166" s="582"/>
      <c r="AP166" s="582"/>
      <c r="AQ166" s="582"/>
      <c r="AR166" s="582"/>
      <c r="AS166" s="582"/>
      <c r="AT166" s="582"/>
      <c r="AU166" s="582"/>
      <c r="AV166" s="582"/>
      <c r="AW166" s="582"/>
      <c r="AX166" s="582"/>
      <c r="AY166" s="582"/>
      <c r="AZ166" s="582"/>
      <c r="BA166" s="582"/>
      <c r="BB166" s="582"/>
      <c r="BC166" s="582"/>
      <c r="BD166" s="582"/>
      <c r="BE166" s="582"/>
      <c r="BF166" s="582"/>
      <c r="BG166" s="582"/>
      <c r="BH166" s="582"/>
      <c r="BI166" s="582"/>
      <c r="BJ166" s="582"/>
      <c r="BK166" s="582"/>
      <c r="BL166" s="582"/>
      <c r="BM166" s="582"/>
      <c r="BN166" s="582"/>
      <c r="BO166" s="582"/>
      <c r="BP166" s="582"/>
      <c r="BQ166" s="583"/>
      <c r="BR166" s="635" t="s">
        <v>121</v>
      </c>
      <c r="BS166" s="589"/>
      <c r="BT166" s="589"/>
      <c r="BU166" s="636"/>
    </row>
    <row r="167" spans="1:73" s="7" customFormat="1" ht="45.75" customHeight="1" x14ac:dyDescent="0.35">
      <c r="A167" s="1319" t="s">
        <v>287</v>
      </c>
      <c r="B167" s="1320"/>
      <c r="C167" s="1320"/>
      <c r="D167" s="1336"/>
      <c r="E167" s="581" t="s">
        <v>288</v>
      </c>
      <c r="F167" s="582"/>
      <c r="G167" s="582"/>
      <c r="H167" s="582"/>
      <c r="I167" s="582"/>
      <c r="J167" s="582"/>
      <c r="K167" s="582"/>
      <c r="L167" s="582"/>
      <c r="M167" s="582"/>
      <c r="N167" s="582"/>
      <c r="O167" s="582"/>
      <c r="P167" s="582"/>
      <c r="Q167" s="582"/>
      <c r="R167" s="582"/>
      <c r="S167" s="582"/>
      <c r="T167" s="582"/>
      <c r="U167" s="582"/>
      <c r="V167" s="582"/>
      <c r="W167" s="582"/>
      <c r="X167" s="582"/>
      <c r="Y167" s="582"/>
      <c r="Z167" s="582"/>
      <c r="AA167" s="582"/>
      <c r="AB167" s="582"/>
      <c r="AC167" s="582"/>
      <c r="AD167" s="582"/>
      <c r="AE167" s="582"/>
      <c r="AF167" s="582"/>
      <c r="AG167" s="582"/>
      <c r="AH167" s="582"/>
      <c r="AI167" s="582"/>
      <c r="AJ167" s="582"/>
      <c r="AK167" s="582"/>
      <c r="AL167" s="582"/>
      <c r="AM167" s="582"/>
      <c r="AN167" s="582"/>
      <c r="AO167" s="582"/>
      <c r="AP167" s="582"/>
      <c r="AQ167" s="582"/>
      <c r="AR167" s="582"/>
      <c r="AS167" s="582"/>
      <c r="AT167" s="582"/>
      <c r="AU167" s="582"/>
      <c r="AV167" s="582"/>
      <c r="AW167" s="582"/>
      <c r="AX167" s="582"/>
      <c r="AY167" s="582"/>
      <c r="AZ167" s="582"/>
      <c r="BA167" s="582"/>
      <c r="BB167" s="582"/>
      <c r="BC167" s="582"/>
      <c r="BD167" s="582"/>
      <c r="BE167" s="582"/>
      <c r="BF167" s="582"/>
      <c r="BG167" s="582"/>
      <c r="BH167" s="582"/>
      <c r="BI167" s="582"/>
      <c r="BJ167" s="582"/>
      <c r="BK167" s="582"/>
      <c r="BL167" s="582"/>
      <c r="BM167" s="582"/>
      <c r="BN167" s="582"/>
      <c r="BO167" s="582"/>
      <c r="BP167" s="582"/>
      <c r="BQ167" s="583"/>
      <c r="BR167" s="635" t="s">
        <v>122</v>
      </c>
      <c r="BS167" s="589"/>
      <c r="BT167" s="589"/>
      <c r="BU167" s="636"/>
    </row>
    <row r="168" spans="1:73" s="7" customFormat="1" ht="25.5" customHeight="1" x14ac:dyDescent="0.35">
      <c r="A168" s="1319" t="s">
        <v>289</v>
      </c>
      <c r="B168" s="1320"/>
      <c r="C168" s="1320"/>
      <c r="D168" s="1336"/>
      <c r="E168" s="581" t="s">
        <v>290</v>
      </c>
      <c r="F168" s="582"/>
      <c r="G168" s="582"/>
      <c r="H168" s="582"/>
      <c r="I168" s="582"/>
      <c r="J168" s="582"/>
      <c r="K168" s="582"/>
      <c r="L168" s="582"/>
      <c r="M168" s="582"/>
      <c r="N168" s="582"/>
      <c r="O168" s="582"/>
      <c r="P168" s="582"/>
      <c r="Q168" s="582"/>
      <c r="R168" s="582"/>
      <c r="S168" s="582"/>
      <c r="T168" s="582"/>
      <c r="U168" s="582"/>
      <c r="V168" s="582"/>
      <c r="W168" s="582"/>
      <c r="X168" s="582"/>
      <c r="Y168" s="582"/>
      <c r="Z168" s="582"/>
      <c r="AA168" s="582"/>
      <c r="AB168" s="582"/>
      <c r="AC168" s="582"/>
      <c r="AD168" s="582"/>
      <c r="AE168" s="582"/>
      <c r="AF168" s="582"/>
      <c r="AG168" s="582"/>
      <c r="AH168" s="582"/>
      <c r="AI168" s="582"/>
      <c r="AJ168" s="582"/>
      <c r="AK168" s="582"/>
      <c r="AL168" s="582"/>
      <c r="AM168" s="582"/>
      <c r="AN168" s="582"/>
      <c r="AO168" s="582"/>
      <c r="AP168" s="582"/>
      <c r="AQ168" s="582"/>
      <c r="AR168" s="582"/>
      <c r="AS168" s="582"/>
      <c r="AT168" s="582"/>
      <c r="AU168" s="582"/>
      <c r="AV168" s="582"/>
      <c r="AW168" s="582"/>
      <c r="AX168" s="582"/>
      <c r="AY168" s="582"/>
      <c r="AZ168" s="582"/>
      <c r="BA168" s="582"/>
      <c r="BB168" s="582"/>
      <c r="BC168" s="582"/>
      <c r="BD168" s="582"/>
      <c r="BE168" s="582"/>
      <c r="BF168" s="582"/>
      <c r="BG168" s="582"/>
      <c r="BH168" s="582"/>
      <c r="BI168" s="582"/>
      <c r="BJ168" s="582"/>
      <c r="BK168" s="582"/>
      <c r="BL168" s="582"/>
      <c r="BM168" s="582"/>
      <c r="BN168" s="582"/>
      <c r="BO168" s="582"/>
      <c r="BP168" s="582"/>
      <c r="BQ168" s="583"/>
      <c r="BR168" s="635" t="s">
        <v>123</v>
      </c>
      <c r="BS168" s="589"/>
      <c r="BT168" s="589"/>
      <c r="BU168" s="636"/>
    </row>
    <row r="169" spans="1:73" s="7" customFormat="1" ht="48.75" customHeight="1" x14ac:dyDescent="0.35">
      <c r="A169" s="1319" t="s">
        <v>291</v>
      </c>
      <c r="B169" s="1320"/>
      <c r="C169" s="1320"/>
      <c r="D169" s="1336"/>
      <c r="E169" s="581" t="s">
        <v>292</v>
      </c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82"/>
      <c r="AB169" s="582"/>
      <c r="AC169" s="582"/>
      <c r="AD169" s="582"/>
      <c r="AE169" s="582"/>
      <c r="AF169" s="582"/>
      <c r="AG169" s="582"/>
      <c r="AH169" s="582"/>
      <c r="AI169" s="582"/>
      <c r="AJ169" s="582"/>
      <c r="AK169" s="582"/>
      <c r="AL169" s="582"/>
      <c r="AM169" s="582"/>
      <c r="AN169" s="582"/>
      <c r="AO169" s="582"/>
      <c r="AP169" s="582"/>
      <c r="AQ169" s="582"/>
      <c r="AR169" s="582"/>
      <c r="AS169" s="582"/>
      <c r="AT169" s="582"/>
      <c r="AU169" s="582"/>
      <c r="AV169" s="582"/>
      <c r="AW169" s="582"/>
      <c r="AX169" s="582"/>
      <c r="AY169" s="582"/>
      <c r="AZ169" s="582"/>
      <c r="BA169" s="582"/>
      <c r="BB169" s="582"/>
      <c r="BC169" s="582"/>
      <c r="BD169" s="582"/>
      <c r="BE169" s="582"/>
      <c r="BF169" s="582"/>
      <c r="BG169" s="582"/>
      <c r="BH169" s="582"/>
      <c r="BI169" s="582"/>
      <c r="BJ169" s="582"/>
      <c r="BK169" s="582"/>
      <c r="BL169" s="582"/>
      <c r="BM169" s="582"/>
      <c r="BN169" s="582"/>
      <c r="BO169" s="582"/>
      <c r="BP169" s="582"/>
      <c r="BQ169" s="583"/>
      <c r="BR169" s="635" t="s">
        <v>124</v>
      </c>
      <c r="BS169" s="589"/>
      <c r="BT169" s="589"/>
      <c r="BU169" s="636"/>
    </row>
    <row r="170" spans="1:73" s="7" customFormat="1" ht="24.75" customHeight="1" x14ac:dyDescent="0.35">
      <c r="A170" s="1319" t="s">
        <v>293</v>
      </c>
      <c r="B170" s="1320"/>
      <c r="C170" s="1320"/>
      <c r="D170" s="1336"/>
      <c r="E170" s="581" t="s">
        <v>294</v>
      </c>
      <c r="F170" s="582"/>
      <c r="G170" s="582"/>
      <c r="H170" s="582"/>
      <c r="I170" s="582"/>
      <c r="J170" s="582"/>
      <c r="K170" s="582"/>
      <c r="L170" s="582"/>
      <c r="M170" s="582"/>
      <c r="N170" s="582"/>
      <c r="O170" s="582"/>
      <c r="P170" s="582"/>
      <c r="Q170" s="582"/>
      <c r="R170" s="582"/>
      <c r="S170" s="582"/>
      <c r="T170" s="582"/>
      <c r="U170" s="582"/>
      <c r="V170" s="582"/>
      <c r="W170" s="582"/>
      <c r="X170" s="582"/>
      <c r="Y170" s="582"/>
      <c r="Z170" s="582"/>
      <c r="AA170" s="582"/>
      <c r="AB170" s="582"/>
      <c r="AC170" s="582"/>
      <c r="AD170" s="582"/>
      <c r="AE170" s="582"/>
      <c r="AF170" s="582"/>
      <c r="AG170" s="582"/>
      <c r="AH170" s="582"/>
      <c r="AI170" s="582"/>
      <c r="AJ170" s="582"/>
      <c r="AK170" s="582"/>
      <c r="AL170" s="582"/>
      <c r="AM170" s="582"/>
      <c r="AN170" s="582"/>
      <c r="AO170" s="582"/>
      <c r="AP170" s="582"/>
      <c r="AQ170" s="582"/>
      <c r="AR170" s="582"/>
      <c r="AS170" s="582"/>
      <c r="AT170" s="582"/>
      <c r="AU170" s="582"/>
      <c r="AV170" s="582"/>
      <c r="AW170" s="582"/>
      <c r="AX170" s="582"/>
      <c r="AY170" s="582"/>
      <c r="AZ170" s="582"/>
      <c r="BA170" s="582"/>
      <c r="BB170" s="582"/>
      <c r="BC170" s="582"/>
      <c r="BD170" s="582"/>
      <c r="BE170" s="582"/>
      <c r="BF170" s="582"/>
      <c r="BG170" s="582"/>
      <c r="BH170" s="582"/>
      <c r="BI170" s="582"/>
      <c r="BJ170" s="582"/>
      <c r="BK170" s="582"/>
      <c r="BL170" s="582"/>
      <c r="BM170" s="582"/>
      <c r="BN170" s="582"/>
      <c r="BO170" s="582"/>
      <c r="BP170" s="582"/>
      <c r="BQ170" s="583"/>
      <c r="BR170" s="635" t="s">
        <v>125</v>
      </c>
      <c r="BS170" s="589"/>
      <c r="BT170" s="589"/>
      <c r="BU170" s="636"/>
    </row>
    <row r="171" spans="1:73" s="28" customFormat="1" ht="43.5" customHeight="1" x14ac:dyDescent="0.35">
      <c r="A171" s="1319" t="s">
        <v>295</v>
      </c>
      <c r="B171" s="1320"/>
      <c r="C171" s="1320"/>
      <c r="D171" s="1336"/>
      <c r="E171" s="581" t="s">
        <v>296</v>
      </c>
      <c r="F171" s="582"/>
      <c r="G171" s="582"/>
      <c r="H171" s="582"/>
      <c r="I171" s="582"/>
      <c r="J171" s="582"/>
      <c r="K171" s="582"/>
      <c r="L171" s="582"/>
      <c r="M171" s="582"/>
      <c r="N171" s="582"/>
      <c r="O171" s="582"/>
      <c r="P171" s="582"/>
      <c r="Q171" s="582"/>
      <c r="R171" s="582"/>
      <c r="S171" s="582"/>
      <c r="T171" s="582"/>
      <c r="U171" s="582"/>
      <c r="V171" s="582"/>
      <c r="W171" s="582"/>
      <c r="X171" s="582"/>
      <c r="Y171" s="582"/>
      <c r="Z171" s="582"/>
      <c r="AA171" s="582"/>
      <c r="AB171" s="582"/>
      <c r="AC171" s="582"/>
      <c r="AD171" s="582"/>
      <c r="AE171" s="582"/>
      <c r="AF171" s="582"/>
      <c r="AG171" s="582"/>
      <c r="AH171" s="582"/>
      <c r="AI171" s="582"/>
      <c r="AJ171" s="582"/>
      <c r="AK171" s="582"/>
      <c r="AL171" s="582"/>
      <c r="AM171" s="582"/>
      <c r="AN171" s="582"/>
      <c r="AO171" s="582"/>
      <c r="AP171" s="582"/>
      <c r="AQ171" s="582"/>
      <c r="AR171" s="582"/>
      <c r="AS171" s="582"/>
      <c r="AT171" s="582"/>
      <c r="AU171" s="582"/>
      <c r="AV171" s="582"/>
      <c r="AW171" s="582"/>
      <c r="AX171" s="582"/>
      <c r="AY171" s="582"/>
      <c r="AZ171" s="582"/>
      <c r="BA171" s="582"/>
      <c r="BB171" s="582"/>
      <c r="BC171" s="582"/>
      <c r="BD171" s="582"/>
      <c r="BE171" s="582"/>
      <c r="BF171" s="582"/>
      <c r="BG171" s="582"/>
      <c r="BH171" s="582"/>
      <c r="BI171" s="582"/>
      <c r="BJ171" s="582"/>
      <c r="BK171" s="582"/>
      <c r="BL171" s="582"/>
      <c r="BM171" s="582"/>
      <c r="BN171" s="582"/>
      <c r="BO171" s="582"/>
      <c r="BP171" s="582"/>
      <c r="BQ171" s="583"/>
      <c r="BR171" s="635" t="s">
        <v>126</v>
      </c>
      <c r="BS171" s="589"/>
      <c r="BT171" s="589"/>
      <c r="BU171" s="636"/>
    </row>
    <row r="172" spans="1:73" s="7" customFormat="1" ht="25.5" customHeight="1" x14ac:dyDescent="0.35">
      <c r="A172" s="1319" t="s">
        <v>297</v>
      </c>
      <c r="B172" s="1320"/>
      <c r="C172" s="1320"/>
      <c r="D172" s="1336"/>
      <c r="E172" s="581" t="s">
        <v>298</v>
      </c>
      <c r="F172" s="582"/>
      <c r="G172" s="582"/>
      <c r="H172" s="582"/>
      <c r="I172" s="582"/>
      <c r="J172" s="582"/>
      <c r="K172" s="582"/>
      <c r="L172" s="582"/>
      <c r="M172" s="582"/>
      <c r="N172" s="582"/>
      <c r="O172" s="582"/>
      <c r="P172" s="582"/>
      <c r="Q172" s="582"/>
      <c r="R172" s="582"/>
      <c r="S172" s="582"/>
      <c r="T172" s="582"/>
      <c r="U172" s="582"/>
      <c r="V172" s="582"/>
      <c r="W172" s="582"/>
      <c r="X172" s="582"/>
      <c r="Y172" s="582"/>
      <c r="Z172" s="582"/>
      <c r="AA172" s="582"/>
      <c r="AB172" s="582"/>
      <c r="AC172" s="582"/>
      <c r="AD172" s="582"/>
      <c r="AE172" s="582"/>
      <c r="AF172" s="582"/>
      <c r="AG172" s="582"/>
      <c r="AH172" s="582"/>
      <c r="AI172" s="582"/>
      <c r="AJ172" s="582"/>
      <c r="AK172" s="582"/>
      <c r="AL172" s="582"/>
      <c r="AM172" s="582"/>
      <c r="AN172" s="582"/>
      <c r="AO172" s="582"/>
      <c r="AP172" s="582"/>
      <c r="AQ172" s="582"/>
      <c r="AR172" s="582"/>
      <c r="AS172" s="582"/>
      <c r="AT172" s="582"/>
      <c r="AU172" s="582"/>
      <c r="AV172" s="582"/>
      <c r="AW172" s="582"/>
      <c r="AX172" s="582"/>
      <c r="AY172" s="582"/>
      <c r="AZ172" s="582"/>
      <c r="BA172" s="582"/>
      <c r="BB172" s="582"/>
      <c r="BC172" s="582"/>
      <c r="BD172" s="582"/>
      <c r="BE172" s="582"/>
      <c r="BF172" s="582"/>
      <c r="BG172" s="582"/>
      <c r="BH172" s="582"/>
      <c r="BI172" s="582"/>
      <c r="BJ172" s="582"/>
      <c r="BK172" s="582"/>
      <c r="BL172" s="582"/>
      <c r="BM172" s="582"/>
      <c r="BN172" s="582"/>
      <c r="BO172" s="582"/>
      <c r="BP172" s="582"/>
      <c r="BQ172" s="583"/>
      <c r="BR172" s="635" t="s">
        <v>131</v>
      </c>
      <c r="BS172" s="589"/>
      <c r="BT172" s="589"/>
      <c r="BU172" s="636"/>
    </row>
    <row r="173" spans="1:73" s="7" customFormat="1" ht="26.25" customHeight="1" x14ac:dyDescent="0.35">
      <c r="A173" s="1319" t="s">
        <v>299</v>
      </c>
      <c r="B173" s="1320"/>
      <c r="C173" s="1320"/>
      <c r="D173" s="1336"/>
      <c r="E173" s="581" t="s">
        <v>300</v>
      </c>
      <c r="F173" s="582"/>
      <c r="G173" s="582"/>
      <c r="H173" s="582"/>
      <c r="I173" s="582"/>
      <c r="J173" s="582"/>
      <c r="K173" s="582"/>
      <c r="L173" s="582"/>
      <c r="M173" s="582"/>
      <c r="N173" s="582"/>
      <c r="O173" s="582"/>
      <c r="P173" s="582"/>
      <c r="Q173" s="582"/>
      <c r="R173" s="582"/>
      <c r="S173" s="582"/>
      <c r="T173" s="582"/>
      <c r="U173" s="582"/>
      <c r="V173" s="582"/>
      <c r="W173" s="582"/>
      <c r="X173" s="582"/>
      <c r="Y173" s="582"/>
      <c r="Z173" s="582"/>
      <c r="AA173" s="582"/>
      <c r="AB173" s="582"/>
      <c r="AC173" s="582"/>
      <c r="AD173" s="582"/>
      <c r="AE173" s="582"/>
      <c r="AF173" s="582"/>
      <c r="AG173" s="582"/>
      <c r="AH173" s="582"/>
      <c r="AI173" s="582"/>
      <c r="AJ173" s="582"/>
      <c r="AK173" s="582"/>
      <c r="AL173" s="582"/>
      <c r="AM173" s="582"/>
      <c r="AN173" s="582"/>
      <c r="AO173" s="582"/>
      <c r="AP173" s="582"/>
      <c r="AQ173" s="582"/>
      <c r="AR173" s="582"/>
      <c r="AS173" s="582"/>
      <c r="AT173" s="582"/>
      <c r="AU173" s="582"/>
      <c r="AV173" s="582"/>
      <c r="AW173" s="582"/>
      <c r="AX173" s="582"/>
      <c r="AY173" s="582"/>
      <c r="AZ173" s="582"/>
      <c r="BA173" s="582"/>
      <c r="BB173" s="582"/>
      <c r="BC173" s="582"/>
      <c r="BD173" s="582"/>
      <c r="BE173" s="582"/>
      <c r="BF173" s="582"/>
      <c r="BG173" s="582"/>
      <c r="BH173" s="582"/>
      <c r="BI173" s="582"/>
      <c r="BJ173" s="582"/>
      <c r="BK173" s="582"/>
      <c r="BL173" s="582"/>
      <c r="BM173" s="582"/>
      <c r="BN173" s="582"/>
      <c r="BO173" s="582"/>
      <c r="BP173" s="582"/>
      <c r="BQ173" s="583"/>
      <c r="BR173" s="635" t="s">
        <v>140</v>
      </c>
      <c r="BS173" s="589"/>
      <c r="BT173" s="589"/>
      <c r="BU173" s="636"/>
    </row>
    <row r="174" spans="1:73" s="7" customFormat="1" ht="21.75" customHeight="1" x14ac:dyDescent="0.35">
      <c r="A174" s="1319" t="s">
        <v>301</v>
      </c>
      <c r="B174" s="1320"/>
      <c r="C174" s="1320"/>
      <c r="D174" s="1336"/>
      <c r="E174" s="581" t="s">
        <v>302</v>
      </c>
      <c r="F174" s="582"/>
      <c r="G174" s="582"/>
      <c r="H174" s="582"/>
      <c r="I174" s="582"/>
      <c r="J174" s="582"/>
      <c r="K174" s="582"/>
      <c r="L174" s="582"/>
      <c r="M174" s="582"/>
      <c r="N174" s="582"/>
      <c r="O174" s="582"/>
      <c r="P174" s="582"/>
      <c r="Q174" s="582"/>
      <c r="R174" s="582"/>
      <c r="S174" s="582"/>
      <c r="T174" s="582"/>
      <c r="U174" s="582"/>
      <c r="V174" s="582"/>
      <c r="W174" s="582"/>
      <c r="X174" s="582"/>
      <c r="Y174" s="582"/>
      <c r="Z174" s="582"/>
      <c r="AA174" s="582"/>
      <c r="AB174" s="582"/>
      <c r="AC174" s="582"/>
      <c r="AD174" s="582"/>
      <c r="AE174" s="582"/>
      <c r="AF174" s="582"/>
      <c r="AG174" s="582"/>
      <c r="AH174" s="582"/>
      <c r="AI174" s="582"/>
      <c r="AJ174" s="582"/>
      <c r="AK174" s="582"/>
      <c r="AL174" s="582"/>
      <c r="AM174" s="582"/>
      <c r="AN174" s="582"/>
      <c r="AO174" s="582"/>
      <c r="AP174" s="582"/>
      <c r="AQ174" s="582"/>
      <c r="AR174" s="582"/>
      <c r="AS174" s="582"/>
      <c r="AT174" s="582"/>
      <c r="AU174" s="582"/>
      <c r="AV174" s="582"/>
      <c r="AW174" s="582"/>
      <c r="AX174" s="582"/>
      <c r="AY174" s="582"/>
      <c r="AZ174" s="582"/>
      <c r="BA174" s="582"/>
      <c r="BB174" s="582"/>
      <c r="BC174" s="582"/>
      <c r="BD174" s="582"/>
      <c r="BE174" s="582"/>
      <c r="BF174" s="582"/>
      <c r="BG174" s="582"/>
      <c r="BH174" s="582"/>
      <c r="BI174" s="582"/>
      <c r="BJ174" s="582"/>
      <c r="BK174" s="582"/>
      <c r="BL174" s="582"/>
      <c r="BM174" s="582"/>
      <c r="BN174" s="582"/>
      <c r="BO174" s="582"/>
      <c r="BP174" s="582"/>
      <c r="BQ174" s="583"/>
      <c r="BR174" s="635" t="s">
        <v>141</v>
      </c>
      <c r="BS174" s="589"/>
      <c r="BT174" s="589"/>
      <c r="BU174" s="636"/>
    </row>
    <row r="175" spans="1:73" s="7" customFormat="1" ht="24.75" customHeight="1" x14ac:dyDescent="0.35">
      <c r="A175" s="1319" t="s">
        <v>303</v>
      </c>
      <c r="B175" s="1320"/>
      <c r="C175" s="1320"/>
      <c r="D175" s="1336"/>
      <c r="E175" s="581" t="s">
        <v>304</v>
      </c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82"/>
      <c r="AB175" s="582"/>
      <c r="AC175" s="582"/>
      <c r="AD175" s="582"/>
      <c r="AE175" s="582"/>
      <c r="AF175" s="582"/>
      <c r="AG175" s="582"/>
      <c r="AH175" s="582"/>
      <c r="AI175" s="582"/>
      <c r="AJ175" s="582"/>
      <c r="AK175" s="582"/>
      <c r="AL175" s="582"/>
      <c r="AM175" s="582"/>
      <c r="AN175" s="582"/>
      <c r="AO175" s="582"/>
      <c r="AP175" s="582"/>
      <c r="AQ175" s="582"/>
      <c r="AR175" s="582"/>
      <c r="AS175" s="582"/>
      <c r="AT175" s="582"/>
      <c r="AU175" s="582"/>
      <c r="AV175" s="582"/>
      <c r="AW175" s="582"/>
      <c r="AX175" s="582"/>
      <c r="AY175" s="582"/>
      <c r="AZ175" s="582"/>
      <c r="BA175" s="582"/>
      <c r="BB175" s="582"/>
      <c r="BC175" s="582"/>
      <c r="BD175" s="582"/>
      <c r="BE175" s="582"/>
      <c r="BF175" s="582"/>
      <c r="BG175" s="582"/>
      <c r="BH175" s="582"/>
      <c r="BI175" s="582"/>
      <c r="BJ175" s="582"/>
      <c r="BK175" s="582"/>
      <c r="BL175" s="582"/>
      <c r="BM175" s="582"/>
      <c r="BN175" s="582"/>
      <c r="BO175" s="582"/>
      <c r="BP175" s="582"/>
      <c r="BQ175" s="583"/>
      <c r="BR175" s="635" t="s">
        <v>111</v>
      </c>
      <c r="BS175" s="589"/>
      <c r="BT175" s="589"/>
      <c r="BU175" s="636"/>
    </row>
    <row r="176" spans="1:73" s="28" customFormat="1" ht="24.75" customHeight="1" thickBot="1" x14ac:dyDescent="0.4">
      <c r="A176" s="1330" t="s">
        <v>305</v>
      </c>
      <c r="B176" s="1331"/>
      <c r="C176" s="1331"/>
      <c r="D176" s="1332"/>
      <c r="E176" s="584" t="s">
        <v>306</v>
      </c>
      <c r="F176" s="585"/>
      <c r="G176" s="585"/>
      <c r="H176" s="585"/>
      <c r="I176" s="585"/>
      <c r="J176" s="585"/>
      <c r="K176" s="585"/>
      <c r="L176" s="585"/>
      <c r="M176" s="585"/>
      <c r="N176" s="585"/>
      <c r="O176" s="585"/>
      <c r="P176" s="585"/>
      <c r="Q176" s="585"/>
      <c r="R176" s="585"/>
      <c r="S176" s="585"/>
      <c r="T176" s="585"/>
      <c r="U176" s="585"/>
      <c r="V176" s="585"/>
      <c r="W176" s="585"/>
      <c r="X176" s="585"/>
      <c r="Y176" s="585"/>
      <c r="Z176" s="585"/>
      <c r="AA176" s="585"/>
      <c r="AB176" s="585"/>
      <c r="AC176" s="585"/>
      <c r="AD176" s="585"/>
      <c r="AE176" s="585"/>
      <c r="AF176" s="585"/>
      <c r="AG176" s="585"/>
      <c r="AH176" s="585"/>
      <c r="AI176" s="585"/>
      <c r="AJ176" s="585"/>
      <c r="AK176" s="585"/>
      <c r="AL176" s="585"/>
      <c r="AM176" s="585"/>
      <c r="AN176" s="585"/>
      <c r="AO176" s="585"/>
      <c r="AP176" s="585"/>
      <c r="AQ176" s="585"/>
      <c r="AR176" s="585"/>
      <c r="AS176" s="585"/>
      <c r="AT176" s="585"/>
      <c r="AU176" s="585"/>
      <c r="AV176" s="585"/>
      <c r="AW176" s="585"/>
      <c r="AX176" s="585"/>
      <c r="AY176" s="585"/>
      <c r="AZ176" s="585"/>
      <c r="BA176" s="585"/>
      <c r="BB176" s="585"/>
      <c r="BC176" s="585"/>
      <c r="BD176" s="585"/>
      <c r="BE176" s="585"/>
      <c r="BF176" s="585"/>
      <c r="BG176" s="585"/>
      <c r="BH176" s="585"/>
      <c r="BI176" s="585"/>
      <c r="BJ176" s="585"/>
      <c r="BK176" s="585"/>
      <c r="BL176" s="585"/>
      <c r="BM176" s="585"/>
      <c r="BN176" s="585"/>
      <c r="BO176" s="585"/>
      <c r="BP176" s="585"/>
      <c r="BQ176" s="586"/>
      <c r="BR176" s="627" t="s">
        <v>142</v>
      </c>
      <c r="BS176" s="628"/>
      <c r="BT176" s="628"/>
      <c r="BU176" s="629"/>
    </row>
    <row r="177" spans="1:73" s="7" customFormat="1" ht="24" thickTop="1" x14ac:dyDescent="0.35">
      <c r="A177" s="4"/>
      <c r="B177" s="4"/>
      <c r="C177" s="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187"/>
      <c r="AT177" s="187"/>
      <c r="AU177" s="187"/>
      <c r="AV177" s="187"/>
      <c r="AW177" s="187"/>
      <c r="AX177" s="187"/>
      <c r="AY177" s="187"/>
      <c r="AZ177" s="187"/>
      <c r="BA177" s="187"/>
      <c r="BB177" s="187"/>
      <c r="BC177" s="187"/>
      <c r="BD177" s="187"/>
      <c r="BE177" s="187"/>
      <c r="BF177" s="5"/>
      <c r="BG177" s="5"/>
      <c r="BH177" s="5"/>
      <c r="BI177" s="5"/>
      <c r="BJ177" s="6"/>
      <c r="BK177" s="6"/>
    </row>
    <row r="178" spans="1:73" s="11" customFormat="1" ht="27.75" customHeight="1" x14ac:dyDescent="0.25">
      <c r="A178" s="18" t="s">
        <v>307</v>
      </c>
      <c r="B178" s="1333" t="s">
        <v>308</v>
      </c>
      <c r="C178" s="1333"/>
      <c r="D178" s="1333"/>
      <c r="E178" s="1333"/>
      <c r="F178" s="1333"/>
      <c r="G178" s="1333"/>
      <c r="H178" s="1333"/>
      <c r="I178" s="1333"/>
      <c r="J178" s="1333"/>
      <c r="K178" s="1333"/>
      <c r="L178" s="1333"/>
      <c r="M178" s="1333"/>
      <c r="N178" s="1333"/>
      <c r="O178" s="1333"/>
      <c r="P178" s="1333"/>
      <c r="Q178" s="1333"/>
      <c r="R178" s="1333"/>
      <c r="S178" s="1333"/>
      <c r="T178" s="1333"/>
      <c r="U178" s="1333"/>
      <c r="V178" s="1333"/>
      <c r="W178" s="1333"/>
      <c r="X178" s="1333"/>
      <c r="Y178" s="1333"/>
      <c r="Z178" s="1333"/>
      <c r="AA178" s="1333"/>
      <c r="AB178" s="1333"/>
      <c r="AC178" s="1333"/>
      <c r="AD178" s="1333"/>
      <c r="AE178" s="1333"/>
      <c r="AF178" s="1333"/>
      <c r="AG178" s="1333"/>
      <c r="AH178" s="1333"/>
      <c r="AI178" s="1333"/>
      <c r="AJ178" s="1333"/>
      <c r="AK178" s="1333"/>
      <c r="AL178" s="1333"/>
      <c r="AM178" s="1333"/>
      <c r="AN178" s="1333"/>
      <c r="AO178" s="1333"/>
      <c r="AP178" s="1333"/>
      <c r="AQ178" s="1333"/>
      <c r="AR178" s="1333"/>
      <c r="AS178" s="1333"/>
      <c r="AT178" s="1333"/>
      <c r="AU178" s="1333"/>
      <c r="AV178" s="1333"/>
      <c r="AW178" s="1333"/>
      <c r="AX178" s="1333"/>
      <c r="AY178" s="1333"/>
      <c r="AZ178" s="1333"/>
      <c r="BA178" s="1333"/>
      <c r="BB178" s="1333"/>
      <c r="BC178" s="1333"/>
      <c r="BD178" s="1333"/>
      <c r="BE178" s="1333"/>
      <c r="BF178" s="1333"/>
      <c r="BG178" s="1333"/>
      <c r="BH178" s="1333"/>
      <c r="BI178" s="1333"/>
      <c r="BJ178" s="1333"/>
      <c r="BK178" s="1333"/>
      <c r="BL178" s="1333"/>
      <c r="BM178" s="1333"/>
    </row>
    <row r="179" spans="1:73" s="7" customFormat="1" ht="35.25" customHeight="1" x14ac:dyDescent="0.35">
      <c r="A179" s="19" t="s">
        <v>309</v>
      </c>
      <c r="B179" s="541" t="s">
        <v>310</v>
      </c>
      <c r="C179" s="541"/>
      <c r="D179" s="541"/>
      <c r="E179" s="541"/>
      <c r="F179" s="541"/>
      <c r="G179" s="541"/>
      <c r="H179" s="541"/>
      <c r="I179" s="541"/>
      <c r="J179" s="541"/>
      <c r="K179" s="541"/>
      <c r="L179" s="541"/>
      <c r="M179" s="541"/>
      <c r="N179" s="541"/>
      <c r="O179" s="541"/>
      <c r="P179" s="541"/>
      <c r="Q179" s="541"/>
      <c r="R179" s="541"/>
      <c r="S179" s="541"/>
      <c r="T179" s="541"/>
      <c r="U179" s="541"/>
      <c r="V179" s="541"/>
      <c r="W179" s="541"/>
      <c r="X179" s="541"/>
      <c r="Y179" s="541"/>
      <c r="Z179" s="541"/>
      <c r="AA179" s="541"/>
      <c r="AB179" s="541"/>
      <c r="AC179" s="541"/>
      <c r="AD179" s="541"/>
      <c r="AE179" s="541"/>
      <c r="AF179" s="541"/>
      <c r="AG179" s="541"/>
      <c r="AH179" s="541"/>
      <c r="AI179" s="541"/>
      <c r="AJ179" s="541"/>
      <c r="AK179" s="541"/>
      <c r="AL179" s="541"/>
      <c r="AM179" s="541"/>
      <c r="AN179" s="541"/>
      <c r="AO179" s="541"/>
      <c r="AP179" s="541"/>
      <c r="AQ179" s="541"/>
      <c r="AR179" s="541"/>
      <c r="AS179" s="541"/>
      <c r="AT179" s="541"/>
      <c r="AU179" s="541"/>
      <c r="AV179" s="541"/>
      <c r="AW179" s="541"/>
      <c r="AX179" s="541"/>
      <c r="AY179" s="541"/>
      <c r="AZ179" s="541"/>
      <c r="BA179" s="541"/>
      <c r="BB179" s="541"/>
      <c r="BC179" s="541"/>
      <c r="BD179" s="541"/>
      <c r="BE179" s="541"/>
      <c r="BF179" s="541"/>
      <c r="BG179" s="541"/>
      <c r="BH179" s="541"/>
      <c r="BI179" s="541"/>
      <c r="BJ179" s="541"/>
      <c r="BK179" s="541"/>
      <c r="BL179" s="541"/>
      <c r="BM179" s="541"/>
      <c r="BN179" s="540"/>
      <c r="BO179" s="540"/>
      <c r="BP179" s="540"/>
      <c r="BQ179" s="540"/>
      <c r="BR179" s="540"/>
      <c r="BS179" s="540"/>
      <c r="BT179" s="540"/>
      <c r="BU179" s="540"/>
    </row>
    <row r="180" spans="1:73" s="7" customFormat="1" ht="73.5" customHeight="1" x14ac:dyDescent="0.35">
      <c r="A180" s="4"/>
      <c r="B180" s="4"/>
      <c r="C180" s="4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5"/>
      <c r="BG180" s="5"/>
      <c r="BH180" s="5"/>
      <c r="BI180" s="5"/>
      <c r="BJ180" s="6"/>
      <c r="BK180" s="6"/>
      <c r="BL180" s="6"/>
      <c r="BM180" s="6"/>
      <c r="BR180" s="6"/>
    </row>
    <row r="181" spans="1:73" s="11" customFormat="1" ht="27.75" customHeight="1" x14ac:dyDescent="0.35">
      <c r="A181" s="20" t="s">
        <v>254</v>
      </c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  <c r="O181" s="20"/>
      <c r="P181" s="20"/>
      <c r="Q181" s="20"/>
      <c r="R181" s="20"/>
      <c r="S181" s="20"/>
      <c r="T181" s="20"/>
      <c r="U181" s="20"/>
      <c r="V181" s="20"/>
      <c r="W181" s="21"/>
      <c r="X181" s="21"/>
      <c r="Y181" s="21"/>
      <c r="Z181" s="21"/>
      <c r="AA181" s="21"/>
      <c r="AB181" s="21"/>
      <c r="AC181" s="21"/>
      <c r="AD181" s="20" t="s">
        <v>255</v>
      </c>
      <c r="AE181" s="20"/>
      <c r="AF181" s="20"/>
      <c r="AG181" s="20"/>
      <c r="AH181" s="8"/>
      <c r="AM181" s="20" t="s">
        <v>256</v>
      </c>
      <c r="AN181" s="20"/>
      <c r="AO181" s="20"/>
      <c r="AP181" s="20"/>
      <c r="AQ181" s="20"/>
      <c r="AR181" s="20"/>
      <c r="AS181" s="188"/>
      <c r="AT181" s="188"/>
      <c r="AU181" s="188"/>
      <c r="AV181" s="188"/>
      <c r="AW181" s="188"/>
      <c r="AX181" s="188"/>
      <c r="AY181" s="188"/>
      <c r="AZ181" s="188"/>
      <c r="BA181" s="188"/>
      <c r="BB181" s="188"/>
      <c r="BC181" s="188"/>
      <c r="BD181" s="189"/>
      <c r="BE181" s="190"/>
      <c r="BF181" s="16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20" t="s">
        <v>257</v>
      </c>
      <c r="BR181" s="20"/>
      <c r="BS181" s="20"/>
      <c r="BT181" s="20"/>
      <c r="BU181" s="20"/>
    </row>
    <row r="182" spans="1:73" s="11" customFormat="1" ht="22.5" customHeight="1" x14ac:dyDescent="0.35">
      <c r="A182" s="7"/>
      <c r="B182" s="7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10"/>
      <c r="O182" s="22"/>
      <c r="P182" s="51"/>
      <c r="Q182" s="51"/>
      <c r="R182" s="51"/>
      <c r="S182" s="51"/>
      <c r="T182" s="51"/>
      <c r="U182" s="51"/>
      <c r="V182" s="51"/>
      <c r="W182" s="17"/>
      <c r="X182" s="537">
        <v>2023</v>
      </c>
      <c r="Y182" s="538"/>
      <c r="Z182" s="52"/>
      <c r="AA182" s="10"/>
      <c r="AB182" s="10"/>
      <c r="AC182" s="10"/>
      <c r="AD182" s="8"/>
      <c r="AE182" s="8"/>
      <c r="AF182" s="8"/>
      <c r="AG182" s="10"/>
      <c r="AH182" s="10"/>
      <c r="AM182" s="20" t="s">
        <v>258</v>
      </c>
      <c r="AN182" s="20"/>
      <c r="AO182" s="20"/>
      <c r="AP182" s="20"/>
      <c r="AQ182" s="20"/>
      <c r="AR182" s="20"/>
      <c r="AS182" s="188"/>
      <c r="AT182" s="188"/>
      <c r="AU182" s="188"/>
      <c r="AV182" s="188"/>
      <c r="AW182" s="188"/>
      <c r="AX182" s="188"/>
      <c r="AY182" s="188"/>
      <c r="AZ182" s="188"/>
      <c r="BA182" s="188"/>
      <c r="BB182" s="188"/>
      <c r="BC182" s="188"/>
      <c r="BD182" s="189"/>
      <c r="BE182" s="189"/>
      <c r="BF182" s="24"/>
      <c r="BG182" s="53"/>
      <c r="BH182" s="51"/>
      <c r="BI182" s="51"/>
      <c r="BJ182" s="51"/>
      <c r="BK182" s="537">
        <v>2023</v>
      </c>
      <c r="BL182" s="538"/>
      <c r="BM182" s="52"/>
      <c r="BN182" s="8"/>
      <c r="BO182" s="9"/>
      <c r="BP182" s="8"/>
      <c r="BQ182" s="20"/>
      <c r="BR182" s="20"/>
      <c r="BS182" s="20"/>
      <c r="BT182" s="20"/>
      <c r="BU182" s="20"/>
    </row>
    <row r="183" spans="1:73" s="11" customFormat="1" ht="23.25" customHeight="1" x14ac:dyDescent="0.35">
      <c r="A183" s="7"/>
      <c r="B183" s="7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13"/>
      <c r="AH183" s="13"/>
      <c r="AP183" s="12"/>
      <c r="AR183" s="12"/>
      <c r="AS183" s="141"/>
      <c r="AT183" s="141"/>
      <c r="AU183" s="141"/>
      <c r="AV183" s="141"/>
      <c r="AW183" s="191"/>
      <c r="AX183" s="191"/>
      <c r="AY183" s="191"/>
      <c r="AZ183" s="191"/>
      <c r="BA183" s="191"/>
      <c r="BB183" s="191"/>
      <c r="BC183" s="191"/>
      <c r="BD183" s="191"/>
      <c r="BE183" s="191"/>
    </row>
    <row r="184" spans="1:73" s="11" customFormat="1" ht="26.25" customHeight="1" x14ac:dyDescent="0.3">
      <c r="A184" s="20" t="s">
        <v>315</v>
      </c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  <c r="O184" s="16"/>
      <c r="P184" s="23"/>
      <c r="Q184" s="23"/>
      <c r="R184" s="23"/>
      <c r="S184" s="23"/>
      <c r="T184" s="23"/>
      <c r="U184" s="21"/>
      <c r="V184" s="21"/>
      <c r="W184" s="21"/>
      <c r="X184" s="21"/>
      <c r="Y184" s="21"/>
      <c r="Z184" s="21"/>
      <c r="AA184" s="21"/>
      <c r="AB184" s="21"/>
      <c r="AC184" s="21"/>
      <c r="AD184" s="30" t="s">
        <v>364</v>
      </c>
      <c r="AE184" s="30"/>
      <c r="AF184" s="30"/>
      <c r="AG184" s="30"/>
      <c r="AH184" s="30"/>
      <c r="AM184" s="539" t="s">
        <v>313</v>
      </c>
      <c r="AN184" s="540"/>
      <c r="AO184" s="540"/>
      <c r="AP184" s="540"/>
      <c r="AQ184" s="540"/>
      <c r="AR184" s="540"/>
      <c r="AS184" s="540"/>
      <c r="AT184" s="540"/>
      <c r="AU184" s="540"/>
      <c r="AV184" s="540"/>
      <c r="AW184" s="540"/>
      <c r="AX184" s="540"/>
      <c r="AY184" s="540"/>
      <c r="AZ184" s="540"/>
      <c r="BA184" s="540"/>
      <c r="BB184" s="540"/>
      <c r="BC184" s="540"/>
      <c r="BD184" s="540"/>
      <c r="BE184" s="540"/>
      <c r="BF184" s="540"/>
      <c r="BG184" s="540"/>
      <c r="BH184" s="540"/>
      <c r="BI184" s="540"/>
      <c r="BJ184" s="540"/>
      <c r="BK184" s="540"/>
      <c r="BL184" s="540"/>
      <c r="BM184" s="540"/>
      <c r="BN184" s="540"/>
      <c r="BO184" s="540"/>
      <c r="BP184" s="540"/>
      <c r="BQ184" s="540"/>
      <c r="BR184" s="540"/>
      <c r="BS184" s="540"/>
      <c r="BT184" s="540"/>
      <c r="BU184"/>
    </row>
    <row r="185" spans="1:73" s="11" customFormat="1" ht="22.5" customHeight="1" x14ac:dyDescent="0.35">
      <c r="A185" s="14"/>
      <c r="B185" s="14"/>
      <c r="C185" s="14"/>
      <c r="D185" s="15"/>
      <c r="E185" s="15"/>
      <c r="F185" s="15"/>
      <c r="G185" s="15"/>
      <c r="H185" s="15"/>
      <c r="I185" s="15"/>
      <c r="J185" s="9"/>
      <c r="K185" s="9"/>
      <c r="L185" s="9"/>
      <c r="M185" s="9"/>
      <c r="N185" s="13"/>
      <c r="O185" s="24"/>
      <c r="P185" s="25"/>
      <c r="Q185" s="25"/>
      <c r="R185" s="25"/>
      <c r="S185" s="25"/>
      <c r="T185" s="25"/>
      <c r="U185" s="26"/>
      <c r="V185" s="26"/>
      <c r="W185" s="27"/>
      <c r="X185" s="537">
        <v>2023</v>
      </c>
      <c r="Y185" s="538">
        <v>2023</v>
      </c>
      <c r="Z185" s="71"/>
      <c r="AA185" s="20"/>
      <c r="AB185" s="20"/>
      <c r="AC185" s="20"/>
      <c r="AD185" s="20"/>
      <c r="AE185" s="8"/>
      <c r="AF185" s="8"/>
      <c r="AG185" s="8"/>
      <c r="AH185" s="13"/>
      <c r="AM185" s="540"/>
      <c r="AN185" s="540"/>
      <c r="AO185" s="540"/>
      <c r="AP185" s="540"/>
      <c r="AQ185" s="540"/>
      <c r="AR185" s="540"/>
      <c r="AS185" s="540"/>
      <c r="AT185" s="540"/>
      <c r="AU185" s="540"/>
      <c r="AV185" s="540"/>
      <c r="AW185" s="540"/>
      <c r="AX185" s="540"/>
      <c r="AY185" s="540"/>
      <c r="AZ185" s="540"/>
      <c r="BA185" s="540"/>
      <c r="BB185" s="540"/>
      <c r="BC185" s="540"/>
      <c r="BD185" s="540"/>
      <c r="BE185" s="540"/>
      <c r="BF185" s="540"/>
      <c r="BG185" s="540"/>
      <c r="BH185" s="540"/>
      <c r="BI185" s="540"/>
      <c r="BJ185" s="540"/>
      <c r="BK185" s="540"/>
      <c r="BL185" s="540"/>
      <c r="BM185" s="540"/>
      <c r="BN185" s="540"/>
      <c r="BO185" s="540"/>
      <c r="BP185" s="540"/>
      <c r="BQ185" s="540"/>
      <c r="BR185" s="540"/>
      <c r="BS185" s="540"/>
      <c r="BT185" s="540"/>
      <c r="BU185"/>
    </row>
  </sheetData>
  <mergeCells count="1448">
    <mergeCell ref="A176:D176"/>
    <mergeCell ref="B178:BM178"/>
    <mergeCell ref="A129:BU129"/>
    <mergeCell ref="A173:D173"/>
    <mergeCell ref="A174:D174"/>
    <mergeCell ref="A175:D175"/>
    <mergeCell ref="A167:D167"/>
    <mergeCell ref="A151:D151"/>
    <mergeCell ref="A152:D152"/>
    <mergeCell ref="A153:D153"/>
    <mergeCell ref="A154:D154"/>
    <mergeCell ref="A155:D155"/>
    <mergeCell ref="A156:D156"/>
    <mergeCell ref="A157:D157"/>
    <mergeCell ref="A158:D158"/>
    <mergeCell ref="A159:D159"/>
    <mergeCell ref="A160:D160"/>
    <mergeCell ref="A168:D168"/>
    <mergeCell ref="A169:D169"/>
    <mergeCell ref="A170:D170"/>
    <mergeCell ref="A171:D171"/>
    <mergeCell ref="A172:D172"/>
    <mergeCell ref="A161:D161"/>
    <mergeCell ref="A162:D162"/>
    <mergeCell ref="A163:D163"/>
    <mergeCell ref="A164:D164"/>
    <mergeCell ref="A165:D165"/>
    <mergeCell ref="A166:D166"/>
    <mergeCell ref="A140:D140"/>
    <mergeCell ref="A141:D141"/>
    <mergeCell ref="A142:D142"/>
    <mergeCell ref="A143:D143"/>
    <mergeCell ref="A144:D144"/>
    <mergeCell ref="A134:D134"/>
    <mergeCell ref="A135:D135"/>
    <mergeCell ref="A136:D136"/>
    <mergeCell ref="A137:D137"/>
    <mergeCell ref="A138:D138"/>
    <mergeCell ref="A139:D139"/>
    <mergeCell ref="A145:D145"/>
    <mergeCell ref="A146:D146"/>
    <mergeCell ref="A147:D147"/>
    <mergeCell ref="A148:D148"/>
    <mergeCell ref="A149:D149"/>
    <mergeCell ref="A150:D150"/>
    <mergeCell ref="BQ46:BQ47"/>
    <mergeCell ref="BR46:BS47"/>
    <mergeCell ref="BT46:BU47"/>
    <mergeCell ref="A130:D130"/>
    <mergeCell ref="A131:D131"/>
    <mergeCell ref="A132:D132"/>
    <mergeCell ref="A133:D133"/>
    <mergeCell ref="AX46:AX47"/>
    <mergeCell ref="AY46:AY47"/>
    <mergeCell ref="AZ46:AZ47"/>
    <mergeCell ref="BA46:BA47"/>
    <mergeCell ref="BB46:BB47"/>
    <mergeCell ref="BC46:BC47"/>
    <mergeCell ref="BD46:BD47"/>
    <mergeCell ref="BE46:BE47"/>
    <mergeCell ref="BF46:BF47"/>
    <mergeCell ref="BG46:BG47"/>
    <mergeCell ref="BH46:BH47"/>
    <mergeCell ref="BI46:BI47"/>
    <mergeCell ref="BJ46:BJ47"/>
    <mergeCell ref="BK46:BK47"/>
    <mergeCell ref="A125:J126"/>
    <mergeCell ref="K125:M126"/>
    <mergeCell ref="N125:P126"/>
    <mergeCell ref="U125:W126"/>
    <mergeCell ref="X125:Z126"/>
    <mergeCell ref="BL46:BL47"/>
    <mergeCell ref="BM46:BM47"/>
    <mergeCell ref="BN46:BN47"/>
    <mergeCell ref="A127:J128"/>
    <mergeCell ref="K127:M128"/>
    <mergeCell ref="N127:P128"/>
    <mergeCell ref="AA127:AB128"/>
    <mergeCell ref="AC127:AK128"/>
    <mergeCell ref="AL127:AN128"/>
    <mergeCell ref="AO127:AQ128"/>
    <mergeCell ref="AR127:AT128"/>
    <mergeCell ref="AU127:AW128"/>
    <mergeCell ref="AX127:AY128"/>
    <mergeCell ref="A46:B47"/>
    <mergeCell ref="C46:P47"/>
    <mergeCell ref="U46:U47"/>
    <mergeCell ref="V46:V47"/>
    <mergeCell ref="W46:W47"/>
    <mergeCell ref="X46:X47"/>
    <mergeCell ref="Y46:Z47"/>
    <mergeCell ref="AC46:AD47"/>
    <mergeCell ref="AE46:AF47"/>
    <mergeCell ref="AG46:AH47"/>
    <mergeCell ref="AI46:AJ47"/>
    <mergeCell ref="AK46:AL47"/>
    <mergeCell ref="AG119:AH119"/>
    <mergeCell ref="AI119:AJ119"/>
    <mergeCell ref="AK119:AL119"/>
    <mergeCell ref="AM119:AN119"/>
    <mergeCell ref="AO119:AP119"/>
    <mergeCell ref="AU46:AU47"/>
    <mergeCell ref="AV46:AV47"/>
    <mergeCell ref="AW46:AW47"/>
    <mergeCell ref="A122:AB122"/>
    <mergeCell ref="AC122:AY122"/>
    <mergeCell ref="AM46:AN47"/>
    <mergeCell ref="AO46:AP47"/>
    <mergeCell ref="AQ46:AR47"/>
    <mergeCell ref="AZ122:BH122"/>
    <mergeCell ref="BI122:BU122"/>
    <mergeCell ref="A123:J124"/>
    <mergeCell ref="K123:P123"/>
    <mergeCell ref="U123:Z123"/>
    <mergeCell ref="AA123:AB124"/>
    <mergeCell ref="AC123:AK124"/>
    <mergeCell ref="AL123:AQ123"/>
    <mergeCell ref="AR123:AW123"/>
    <mergeCell ref="AX123:AY124"/>
    <mergeCell ref="AZ123:BB124"/>
    <mergeCell ref="BC123:BE124"/>
    <mergeCell ref="BF123:BH124"/>
    <mergeCell ref="BI123:BU128"/>
    <mergeCell ref="K124:M124"/>
    <mergeCell ref="N124:P124"/>
    <mergeCell ref="U124:W124"/>
    <mergeCell ref="X124:Z124"/>
    <mergeCell ref="AL124:AN124"/>
    <mergeCell ref="AO124:AQ124"/>
    <mergeCell ref="AR124:AT124"/>
    <mergeCell ref="AU124:AW124"/>
    <mergeCell ref="AL125:AN126"/>
    <mergeCell ref="AO125:AQ126"/>
    <mergeCell ref="AR125:AT126"/>
    <mergeCell ref="AU125:AW126"/>
    <mergeCell ref="AX125:AY126"/>
    <mergeCell ref="AZ125:BB128"/>
    <mergeCell ref="BC125:BE128"/>
    <mergeCell ref="BF125:BH128"/>
    <mergeCell ref="U127:W128"/>
    <mergeCell ref="X127:Z128"/>
    <mergeCell ref="AG39:AH39"/>
    <mergeCell ref="AI39:AJ39"/>
    <mergeCell ref="AK39:AL39"/>
    <mergeCell ref="AM39:AN39"/>
    <mergeCell ref="AM110:AN110"/>
    <mergeCell ref="AO110:AP110"/>
    <mergeCell ref="AQ110:AR110"/>
    <mergeCell ref="AZ118:BB118"/>
    <mergeCell ref="BC118:BE118"/>
    <mergeCell ref="BF118:BH118"/>
    <mergeCell ref="AI109:AJ109"/>
    <mergeCell ref="AK109:AL109"/>
    <mergeCell ref="AM109:AN109"/>
    <mergeCell ref="AO109:AP109"/>
    <mergeCell ref="AQ109:AR109"/>
    <mergeCell ref="AK111:AL111"/>
    <mergeCell ref="AM111:AN111"/>
    <mergeCell ref="AO111:AP111"/>
    <mergeCell ref="AQ111:AR111"/>
    <mergeCell ref="BR38:BS38"/>
    <mergeCell ref="BT38:BU38"/>
    <mergeCell ref="AZ33:BE33"/>
    <mergeCell ref="BF33:BK33"/>
    <mergeCell ref="BL33:BQ33"/>
    <mergeCell ref="AK34:AL36"/>
    <mergeCell ref="AM34:AN36"/>
    <mergeCell ref="AO34:AP36"/>
    <mergeCell ref="AQ34:AR36"/>
    <mergeCell ref="AS34:AS35"/>
    <mergeCell ref="AT34:AV34"/>
    <mergeCell ref="AW34:AY34"/>
    <mergeCell ref="AZ34:BB34"/>
    <mergeCell ref="BC34:BE34"/>
    <mergeCell ref="BF34:BH34"/>
    <mergeCell ref="BI34:BK34"/>
    <mergeCell ref="BL34:BN34"/>
    <mergeCell ref="BO34:BQ34"/>
    <mergeCell ref="AU35:AV35"/>
    <mergeCell ref="AX35:AY35"/>
    <mergeCell ref="BA35:BB35"/>
    <mergeCell ref="BD35:BE35"/>
    <mergeCell ref="BG35:BH35"/>
    <mergeCell ref="BJ35:BK35"/>
    <mergeCell ref="BM35:BN35"/>
    <mergeCell ref="BP35:BQ35"/>
    <mergeCell ref="BR37:BS37"/>
    <mergeCell ref="BT37:BU37"/>
    <mergeCell ref="AO38:AP38"/>
    <mergeCell ref="AQ38:AR38"/>
    <mergeCell ref="BG26:BI26"/>
    <mergeCell ref="BJ26:BK26"/>
    <mergeCell ref="BL26:BM26"/>
    <mergeCell ref="BN26:BO26"/>
    <mergeCell ref="BP26:BQ26"/>
    <mergeCell ref="BR26:BS26"/>
    <mergeCell ref="AS46:AS47"/>
    <mergeCell ref="AT46:AT47"/>
    <mergeCell ref="BO46:BO47"/>
    <mergeCell ref="BP46:BP47"/>
    <mergeCell ref="A31:BU31"/>
    <mergeCell ref="A32:B36"/>
    <mergeCell ref="C32:P36"/>
    <mergeCell ref="U32:X32"/>
    <mergeCell ref="Y32:Z36"/>
    <mergeCell ref="AA32:AB36"/>
    <mergeCell ref="AC32:AD36"/>
    <mergeCell ref="AE32:AF36"/>
    <mergeCell ref="AG32:AH36"/>
    <mergeCell ref="AI32:AR32"/>
    <mergeCell ref="AS32:BQ32"/>
    <mergeCell ref="BR32:BS36"/>
    <mergeCell ref="BT32:BU36"/>
    <mergeCell ref="U33:U36"/>
    <mergeCell ref="V33:V36"/>
    <mergeCell ref="W33:W36"/>
    <mergeCell ref="X33:X36"/>
    <mergeCell ref="AI33:AJ36"/>
    <mergeCell ref="AK33:AR33"/>
    <mergeCell ref="AS33:AY33"/>
    <mergeCell ref="AG40:AH40"/>
    <mergeCell ref="AI40:AJ40"/>
    <mergeCell ref="BP22:BQ22"/>
    <mergeCell ref="BR22:BS22"/>
    <mergeCell ref="BG23:BI23"/>
    <mergeCell ref="BJ23:BK23"/>
    <mergeCell ref="BL23:BM23"/>
    <mergeCell ref="BN23:BO23"/>
    <mergeCell ref="BP23:BQ23"/>
    <mergeCell ref="BR23:BS23"/>
    <mergeCell ref="BG24:BI24"/>
    <mergeCell ref="BJ24:BK24"/>
    <mergeCell ref="BL24:BM24"/>
    <mergeCell ref="BN24:BO24"/>
    <mergeCell ref="BP24:BQ24"/>
    <mergeCell ref="BR24:BS24"/>
    <mergeCell ref="BG25:BI25"/>
    <mergeCell ref="BJ25:BK25"/>
    <mergeCell ref="BL25:BM25"/>
    <mergeCell ref="BN25:BO25"/>
    <mergeCell ref="BP25:BQ25"/>
    <mergeCell ref="BR25:BS25"/>
    <mergeCell ref="BG22:BI22"/>
    <mergeCell ref="BJ22:BK22"/>
    <mergeCell ref="BL22:BM22"/>
    <mergeCell ref="BN22:BO22"/>
    <mergeCell ref="A1:BV1"/>
    <mergeCell ref="P3:BF3"/>
    <mergeCell ref="V5:BF5"/>
    <mergeCell ref="V8:BG8"/>
    <mergeCell ref="V9:BG9"/>
    <mergeCell ref="B18:B21"/>
    <mergeCell ref="C18:F18"/>
    <mergeCell ref="H18:J18"/>
    <mergeCell ref="L18:O18"/>
    <mergeCell ref="P18:W18"/>
    <mergeCell ref="Y18:AA18"/>
    <mergeCell ref="AC18:AE18"/>
    <mergeCell ref="AG18:AJ18"/>
    <mergeCell ref="AL18:AN18"/>
    <mergeCell ref="AP18:AS18"/>
    <mergeCell ref="AT18:AW18"/>
    <mergeCell ref="AY18:BA18"/>
    <mergeCell ref="BC18:BF18"/>
    <mergeCell ref="BG18:BI21"/>
    <mergeCell ref="BJ18:BK21"/>
    <mergeCell ref="BL18:BM21"/>
    <mergeCell ref="BN18:BO21"/>
    <mergeCell ref="BP18:BQ21"/>
    <mergeCell ref="BR18:BS21"/>
    <mergeCell ref="A116:P116"/>
    <mergeCell ref="A117:P117"/>
    <mergeCell ref="A118:P118"/>
    <mergeCell ref="AT118:AV118"/>
    <mergeCell ref="AW118:AY118"/>
    <mergeCell ref="Y116:Z116"/>
    <mergeCell ref="AA116:AB116"/>
    <mergeCell ref="AC116:AD116"/>
    <mergeCell ref="AK118:AL118"/>
    <mergeCell ref="AM118:AN118"/>
    <mergeCell ref="AO118:AP118"/>
    <mergeCell ref="AQ118:AR118"/>
    <mergeCell ref="Y118:Z118"/>
    <mergeCell ref="AA118:AB118"/>
    <mergeCell ref="AC118:AD118"/>
    <mergeCell ref="AE118:AF118"/>
    <mergeCell ref="AG118:AH118"/>
    <mergeCell ref="Y117:Z117"/>
    <mergeCell ref="AA117:AB117"/>
    <mergeCell ref="AC117:AD117"/>
    <mergeCell ref="AE117:AF117"/>
    <mergeCell ref="AG117:AH117"/>
    <mergeCell ref="AI117:AJ117"/>
    <mergeCell ref="AK117:AL117"/>
    <mergeCell ref="AM117:AN117"/>
    <mergeCell ref="AO117:AP117"/>
    <mergeCell ref="AQ117:AR117"/>
    <mergeCell ref="BR117:BS117"/>
    <mergeCell ref="BT117:BU117"/>
    <mergeCell ref="AT117:AV117"/>
    <mergeCell ref="AW117:AY117"/>
    <mergeCell ref="AZ117:BB117"/>
    <mergeCell ref="BC117:BE117"/>
    <mergeCell ref="BF117:BH117"/>
    <mergeCell ref="BI117:BK117"/>
    <mergeCell ref="BL117:BN117"/>
    <mergeCell ref="BO117:BQ117"/>
    <mergeCell ref="AE116:AF116"/>
    <mergeCell ref="AG116:AH116"/>
    <mergeCell ref="AI116:AJ116"/>
    <mergeCell ref="AK116:AL116"/>
    <mergeCell ref="AM116:AN116"/>
    <mergeCell ref="AO116:AP116"/>
    <mergeCell ref="AQ116:AR116"/>
    <mergeCell ref="BR115:BS115"/>
    <mergeCell ref="BT113:BU113"/>
    <mergeCell ref="Y115:Z115"/>
    <mergeCell ref="AA115:AB115"/>
    <mergeCell ref="AC115:AD115"/>
    <mergeCell ref="AE115:AF115"/>
    <mergeCell ref="AG115:AH115"/>
    <mergeCell ref="AI115:AJ115"/>
    <mergeCell ref="AK115:AL115"/>
    <mergeCell ref="AM115:AN115"/>
    <mergeCell ref="AO115:AP115"/>
    <mergeCell ref="AQ115:AR115"/>
    <mergeCell ref="BR116:BS116"/>
    <mergeCell ref="BT116:BU116"/>
    <mergeCell ref="BT115:BU115"/>
    <mergeCell ref="A115:P115"/>
    <mergeCell ref="A112:B112"/>
    <mergeCell ref="C112:P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BR112:BS112"/>
    <mergeCell ref="BT112:BU112"/>
    <mergeCell ref="A113:B113"/>
    <mergeCell ref="C113:P113"/>
    <mergeCell ref="Y113:Z113"/>
    <mergeCell ref="AA113:AB113"/>
    <mergeCell ref="AC113:AD113"/>
    <mergeCell ref="AE113:AF113"/>
    <mergeCell ref="AG113:AH113"/>
    <mergeCell ref="AI113:AJ113"/>
    <mergeCell ref="AK113:AL113"/>
    <mergeCell ref="AM113:AN113"/>
    <mergeCell ref="AO113:AP113"/>
    <mergeCell ref="AQ113:AR113"/>
    <mergeCell ref="BR113:BS113"/>
    <mergeCell ref="BR110:BS110"/>
    <mergeCell ref="BT110:BU110"/>
    <mergeCell ref="A110:B110"/>
    <mergeCell ref="C110:P110"/>
    <mergeCell ref="Y110:Z110"/>
    <mergeCell ref="AA110:AB110"/>
    <mergeCell ref="AC110:AD110"/>
    <mergeCell ref="AE110:AF110"/>
    <mergeCell ref="AG110:AH110"/>
    <mergeCell ref="AI110:AJ110"/>
    <mergeCell ref="AK110:AL110"/>
    <mergeCell ref="AA111:AB111"/>
    <mergeCell ref="AC111:AD111"/>
    <mergeCell ref="AE111:AF111"/>
    <mergeCell ref="AG111:AH111"/>
    <mergeCell ref="AI111:AJ111"/>
    <mergeCell ref="BR111:BS111"/>
    <mergeCell ref="BT111:BU111"/>
    <mergeCell ref="A111:B111"/>
    <mergeCell ref="C111:P111"/>
    <mergeCell ref="Y111:Z111"/>
    <mergeCell ref="A108:B108"/>
    <mergeCell ref="C108:P108"/>
    <mergeCell ref="Y108:Z108"/>
    <mergeCell ref="AA108:AB108"/>
    <mergeCell ref="AC108:AD108"/>
    <mergeCell ref="AE108:AF108"/>
    <mergeCell ref="AG108:AH108"/>
    <mergeCell ref="AI108:AJ108"/>
    <mergeCell ref="AK108:AL108"/>
    <mergeCell ref="AM108:AN108"/>
    <mergeCell ref="AO108:AP108"/>
    <mergeCell ref="AQ108:AR108"/>
    <mergeCell ref="BR108:BS108"/>
    <mergeCell ref="BT108:BU108"/>
    <mergeCell ref="A109:B109"/>
    <mergeCell ref="C109:P109"/>
    <mergeCell ref="Y109:Z109"/>
    <mergeCell ref="AA109:AB109"/>
    <mergeCell ref="AC109:AD109"/>
    <mergeCell ref="AE109:AF109"/>
    <mergeCell ref="AG109:AH109"/>
    <mergeCell ref="BR109:BS109"/>
    <mergeCell ref="BT109:BU109"/>
    <mergeCell ref="AG37:AH37"/>
    <mergeCell ref="AI37:AJ37"/>
    <mergeCell ref="AK37:AL37"/>
    <mergeCell ref="AM37:AN37"/>
    <mergeCell ref="AO37:AP37"/>
    <mergeCell ref="AQ37:AR37"/>
    <mergeCell ref="A37:B37"/>
    <mergeCell ref="C37:P37"/>
    <mergeCell ref="Y37:Z37"/>
    <mergeCell ref="AA37:AB37"/>
    <mergeCell ref="AC37:AD37"/>
    <mergeCell ref="AE37:AF37"/>
    <mergeCell ref="AC40:AD40"/>
    <mergeCell ref="AE40:AF40"/>
    <mergeCell ref="AO39:AP39"/>
    <mergeCell ref="AQ39:AR39"/>
    <mergeCell ref="A39:B39"/>
    <mergeCell ref="C39:P39"/>
    <mergeCell ref="Y39:Z39"/>
    <mergeCell ref="AA39:AB39"/>
    <mergeCell ref="AC39:AD39"/>
    <mergeCell ref="AE39:AF39"/>
    <mergeCell ref="A38:B38"/>
    <mergeCell ref="C38:P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42:B42"/>
    <mergeCell ref="A43:B43"/>
    <mergeCell ref="A44:B44"/>
    <mergeCell ref="A45:B45"/>
    <mergeCell ref="A48:B48"/>
    <mergeCell ref="BR41:BS41"/>
    <mergeCell ref="BT39:BU39"/>
    <mergeCell ref="BT40:BU40"/>
    <mergeCell ref="BT41:BU41"/>
    <mergeCell ref="AG41:AH41"/>
    <mergeCell ref="AI41:AJ41"/>
    <mergeCell ref="AK41:AL41"/>
    <mergeCell ref="AM41:AN41"/>
    <mergeCell ref="AO41:AP41"/>
    <mergeCell ref="AQ41:AR41"/>
    <mergeCell ref="A41:B41"/>
    <mergeCell ref="C41:P41"/>
    <mergeCell ref="Y41:Z41"/>
    <mergeCell ref="AA41:AB41"/>
    <mergeCell ref="AC41:AD41"/>
    <mergeCell ref="AE41:AF41"/>
    <mergeCell ref="AK40:AL40"/>
    <mergeCell ref="AM40:AN40"/>
    <mergeCell ref="AO40:AP40"/>
    <mergeCell ref="AQ40:AR40"/>
    <mergeCell ref="BR40:BS40"/>
    <mergeCell ref="BR39:BS39"/>
    <mergeCell ref="A40:B40"/>
    <mergeCell ref="C40:P40"/>
    <mergeCell ref="Y40:Z40"/>
    <mergeCell ref="AA40:AB40"/>
    <mergeCell ref="AO42:AP4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C49:P49"/>
    <mergeCell ref="C50:P50"/>
    <mergeCell ref="C51:P51"/>
    <mergeCell ref="C52:P52"/>
    <mergeCell ref="C53:P53"/>
    <mergeCell ref="C54:P54"/>
    <mergeCell ref="C42:P42"/>
    <mergeCell ref="C43:P43"/>
    <mergeCell ref="C44:P44"/>
    <mergeCell ref="C45:P45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C84:P84"/>
    <mergeCell ref="C83:P83"/>
    <mergeCell ref="C82:P82"/>
    <mergeCell ref="C81:P81"/>
    <mergeCell ref="A103:B103"/>
    <mergeCell ref="A104:B104"/>
    <mergeCell ref="A105:B105"/>
    <mergeCell ref="A106:B106"/>
    <mergeCell ref="A107:B107"/>
    <mergeCell ref="C107:P107"/>
    <mergeCell ref="C106:P106"/>
    <mergeCell ref="C105:P105"/>
    <mergeCell ref="C104:P104"/>
    <mergeCell ref="C103:P103"/>
    <mergeCell ref="A91:B91"/>
    <mergeCell ref="A92:B92"/>
    <mergeCell ref="A93:B93"/>
    <mergeCell ref="A94:B94"/>
    <mergeCell ref="A101:B101"/>
    <mergeCell ref="A102:B102"/>
    <mergeCell ref="A85:B85"/>
    <mergeCell ref="A86:B86"/>
    <mergeCell ref="A87:B87"/>
    <mergeCell ref="A88:B88"/>
    <mergeCell ref="A89:B89"/>
    <mergeCell ref="A90:B90"/>
    <mergeCell ref="A96:B100"/>
    <mergeCell ref="C80:P80"/>
    <mergeCell ref="C79:P79"/>
    <mergeCell ref="C90:P90"/>
    <mergeCell ref="C89:P89"/>
    <mergeCell ref="C88:P88"/>
    <mergeCell ref="C87:P87"/>
    <mergeCell ref="C86:P86"/>
    <mergeCell ref="C85:P85"/>
    <mergeCell ref="C102:P102"/>
    <mergeCell ref="C101:P101"/>
    <mergeCell ref="C94:P94"/>
    <mergeCell ref="C93:P93"/>
    <mergeCell ref="C92:P92"/>
    <mergeCell ref="C91:P91"/>
    <mergeCell ref="C96:P100"/>
    <mergeCell ref="C69:P69"/>
    <mergeCell ref="C70:P70"/>
    <mergeCell ref="C71:P71"/>
    <mergeCell ref="C72:P72"/>
    <mergeCell ref="C61:P61"/>
    <mergeCell ref="C62:P62"/>
    <mergeCell ref="C63:P63"/>
    <mergeCell ref="C64:P64"/>
    <mergeCell ref="C65:P65"/>
    <mergeCell ref="C66:P66"/>
    <mergeCell ref="C55:P55"/>
    <mergeCell ref="C56:P56"/>
    <mergeCell ref="C57:P57"/>
    <mergeCell ref="C58:P58"/>
    <mergeCell ref="C59:P59"/>
    <mergeCell ref="C60:P60"/>
    <mergeCell ref="C78:P78"/>
    <mergeCell ref="C77:P77"/>
    <mergeCell ref="C76:P76"/>
    <mergeCell ref="C75:P75"/>
    <mergeCell ref="C74:P74"/>
    <mergeCell ref="C73:P73"/>
    <mergeCell ref="C67:P67"/>
    <mergeCell ref="C48:P48"/>
    <mergeCell ref="AC50:AD50"/>
    <mergeCell ref="AA49:AB49"/>
    <mergeCell ref="C68:P68"/>
    <mergeCell ref="AM48:AN48"/>
    <mergeCell ref="AK42:AL42"/>
    <mergeCell ref="AM42:AN42"/>
    <mergeCell ref="AE44:AF44"/>
    <mergeCell ref="AG44:AH44"/>
    <mergeCell ref="AI44:AJ44"/>
    <mergeCell ref="AA55:AB55"/>
    <mergeCell ref="Y56:Z56"/>
    <mergeCell ref="Y48:Z48"/>
    <mergeCell ref="AA52:AB52"/>
    <mergeCell ref="AA63:AB63"/>
    <mergeCell ref="AC58:AD58"/>
    <mergeCell ref="AC59:AD59"/>
    <mergeCell ref="AG59:AH59"/>
    <mergeCell ref="AK55:AL55"/>
    <mergeCell ref="AK56:AL56"/>
    <mergeCell ref="AI55:AJ55"/>
    <mergeCell ref="AI56:AJ56"/>
    <mergeCell ref="AI57:AJ57"/>
    <mergeCell ref="AG56:AH56"/>
    <mergeCell ref="AG57:AH57"/>
    <mergeCell ref="AC57:AD57"/>
    <mergeCell ref="AA56:AB56"/>
    <mergeCell ref="AA57:AB57"/>
    <mergeCell ref="AA58:AB58"/>
    <mergeCell ref="AC67:AD67"/>
    <mergeCell ref="AE60:AF60"/>
    <mergeCell ref="AE61:AF61"/>
    <mergeCell ref="AQ42:AR42"/>
    <mergeCell ref="Y43:Z43"/>
    <mergeCell ref="AA43:AB43"/>
    <mergeCell ref="AC43:AD43"/>
    <mergeCell ref="AE43:AF43"/>
    <mergeCell ref="AG43:AH43"/>
    <mergeCell ref="AI43:AJ43"/>
    <mergeCell ref="Y42:Z42"/>
    <mergeCell ref="AA42:AB42"/>
    <mergeCell ref="AC42:AD42"/>
    <mergeCell ref="AE42:AF42"/>
    <mergeCell ref="AG42:AH42"/>
    <mergeCell ref="AI42:AJ42"/>
    <mergeCell ref="Y49:Z49"/>
    <mergeCell ref="Y50:Z50"/>
    <mergeCell ref="AM49:AN49"/>
    <mergeCell ref="AK44:AL44"/>
    <mergeCell ref="AM44:AN44"/>
    <mergeCell ref="AO44:AP44"/>
    <mergeCell ref="AQ44:AR44"/>
    <mergeCell ref="Y45:Z45"/>
    <mergeCell ref="AA45:AB45"/>
    <mergeCell ref="AC45:AD45"/>
    <mergeCell ref="AE45:AF45"/>
    <mergeCell ref="AG45:AH45"/>
    <mergeCell ref="AQ48:AR48"/>
    <mergeCell ref="AK43:AL43"/>
    <mergeCell ref="AM43:AN43"/>
    <mergeCell ref="AO43:AP43"/>
    <mergeCell ref="AQ43:AR43"/>
    <mergeCell ref="AA44:AB44"/>
    <mergeCell ref="AC44:AD44"/>
    <mergeCell ref="AQ45:AR45"/>
    <mergeCell ref="AO45:AP45"/>
    <mergeCell ref="AM45:AN45"/>
    <mergeCell ref="AK45:AL45"/>
    <mergeCell ref="AI45:AJ45"/>
    <mergeCell ref="AO48:AP48"/>
    <mergeCell ref="AK48:AL48"/>
    <mergeCell ref="AI48:AJ48"/>
    <mergeCell ref="AG48:AH48"/>
    <mergeCell ref="AE48:AF48"/>
    <mergeCell ref="AC48:AD48"/>
    <mergeCell ref="AE54:AF54"/>
    <mergeCell ref="AE55:AF55"/>
    <mergeCell ref="AE56:AF56"/>
    <mergeCell ref="AC55:AD55"/>
    <mergeCell ref="AC56:AD56"/>
    <mergeCell ref="AK53:AL53"/>
    <mergeCell ref="AI52:AJ52"/>
    <mergeCell ref="AI53:AJ53"/>
    <mergeCell ref="AI54:AJ54"/>
    <mergeCell ref="AG53:AH53"/>
    <mergeCell ref="AG54:AH54"/>
    <mergeCell ref="AK54:AL54"/>
    <mergeCell ref="AK49:AL49"/>
    <mergeCell ref="AI49:AJ49"/>
    <mergeCell ref="AG49:AH49"/>
    <mergeCell ref="AE49:AF49"/>
    <mergeCell ref="AC49:AD49"/>
    <mergeCell ref="AG52:AH52"/>
    <mergeCell ref="AE52:AF52"/>
    <mergeCell ref="AC52:AD52"/>
    <mergeCell ref="AK51:AL51"/>
    <mergeCell ref="AO50:AP50"/>
    <mergeCell ref="AO51:AP51"/>
    <mergeCell ref="AM50:AN50"/>
    <mergeCell ref="Y52:Z52"/>
    <mergeCell ref="AE53:AF53"/>
    <mergeCell ref="AC53:AD53"/>
    <mergeCell ref="AA53:AB53"/>
    <mergeCell ref="Y53:Z53"/>
    <mergeCell ref="AC54:AD54"/>
    <mergeCell ref="AA54:AB54"/>
    <mergeCell ref="Y54:Z54"/>
    <mergeCell ref="Y57:Z57"/>
    <mergeCell ref="Y58:Z58"/>
    <mergeCell ref="AI50:AJ50"/>
    <mergeCell ref="AG50:AH50"/>
    <mergeCell ref="AK50:AL50"/>
    <mergeCell ref="AE50:AF50"/>
    <mergeCell ref="AG55:AH55"/>
    <mergeCell ref="AM51:AN51"/>
    <mergeCell ref="AM52:AN52"/>
    <mergeCell ref="AK52:AL52"/>
    <mergeCell ref="AI51:AJ51"/>
    <mergeCell ref="AG51:AH51"/>
    <mergeCell ref="AE51:AF51"/>
    <mergeCell ref="AC51:AD51"/>
    <mergeCell ref="AA51:AB51"/>
    <mergeCell ref="Y51:Z51"/>
    <mergeCell ref="AA50:AB50"/>
    <mergeCell ref="AI58:AJ58"/>
    <mergeCell ref="AK57:AL57"/>
    <mergeCell ref="AM56:AN56"/>
    <mergeCell ref="AO55:AP55"/>
    <mergeCell ref="Y71:Z71"/>
    <mergeCell ref="Y72:Z72"/>
    <mergeCell ref="Y73:Z73"/>
    <mergeCell ref="Y74:Z74"/>
    <mergeCell ref="Y75:Z75"/>
    <mergeCell ref="AE64:AF64"/>
    <mergeCell ref="AE65:AF65"/>
    <mergeCell ref="AK61:AL61"/>
    <mergeCell ref="AK63:AL63"/>
    <mergeCell ref="AK62:AL62"/>
    <mergeCell ref="AK64:AL64"/>
    <mergeCell ref="AI61:AJ61"/>
    <mergeCell ref="AI62:AJ62"/>
    <mergeCell ref="AI63:AJ63"/>
    <mergeCell ref="AI64:AJ64"/>
    <mergeCell ref="AG67:AH67"/>
    <mergeCell ref="AK58:AL58"/>
    <mergeCell ref="AC68:AD68"/>
    <mergeCell ref="AA68:AB68"/>
    <mergeCell ref="AA69:AB69"/>
    <mergeCell ref="AA64:AB64"/>
    <mergeCell ref="AC61:AD61"/>
    <mergeCell ref="AC62:AD62"/>
    <mergeCell ref="AC63:AD63"/>
    <mergeCell ref="AC64:AD64"/>
    <mergeCell ref="AC65:AD65"/>
    <mergeCell ref="AC66:AD66"/>
    <mergeCell ref="AC60:AD60"/>
    <mergeCell ref="AA59:AB59"/>
    <mergeCell ref="AA60:AB60"/>
    <mergeCell ref="AA61:AB61"/>
    <mergeCell ref="AA62:AB62"/>
    <mergeCell ref="Y76:Z76"/>
    <mergeCell ref="Y65:Z65"/>
    <mergeCell ref="Y66:Z66"/>
    <mergeCell ref="Y67:Z67"/>
    <mergeCell ref="Y68:Z68"/>
    <mergeCell ref="Y70:Z70"/>
    <mergeCell ref="Y59:Z59"/>
    <mergeCell ref="Y60:Z60"/>
    <mergeCell ref="Y61:Z61"/>
    <mergeCell ref="Y62:Z62"/>
    <mergeCell ref="Y63:Z63"/>
    <mergeCell ref="Y64:Z64"/>
    <mergeCell ref="Y107:Z107"/>
    <mergeCell ref="AQ51:AR51"/>
    <mergeCell ref="AQ52:AR52"/>
    <mergeCell ref="AQ53:AR53"/>
    <mergeCell ref="AO52:AP52"/>
    <mergeCell ref="AO53:AP53"/>
    <mergeCell ref="AO54:AP54"/>
    <mergeCell ref="AM53:AN53"/>
    <mergeCell ref="AM54:AN54"/>
    <mergeCell ref="AM55:AN55"/>
    <mergeCell ref="Y101:Z101"/>
    <mergeCell ref="Y102:Z102"/>
    <mergeCell ref="Y103:Z103"/>
    <mergeCell ref="Y104:Z104"/>
    <mergeCell ref="Y105:Z105"/>
    <mergeCell ref="Y106:Z106"/>
    <mergeCell ref="Y89:Z89"/>
    <mergeCell ref="Y90:Z90"/>
    <mergeCell ref="Y91:Z91"/>
    <mergeCell ref="Y92:Z92"/>
    <mergeCell ref="AE62:AF62"/>
    <mergeCell ref="AE63:AF63"/>
    <mergeCell ref="AA88:AB88"/>
    <mergeCell ref="AC88:AD88"/>
    <mergeCell ref="AA89:AB89"/>
    <mergeCell ref="AC89:AD89"/>
    <mergeCell ref="AC79:AD79"/>
    <mergeCell ref="AG64:AH64"/>
    <mergeCell ref="AG65:AH65"/>
    <mergeCell ref="AG66:AH66"/>
    <mergeCell ref="Y93:Z93"/>
    <mergeCell ref="Y94:Z94"/>
    <mergeCell ref="Y83:Z83"/>
    <mergeCell ref="Y85:Z85"/>
    <mergeCell ref="Y86:Z86"/>
    <mergeCell ref="Y87:Z87"/>
    <mergeCell ref="Y88:Z88"/>
    <mergeCell ref="Y77:Z77"/>
    <mergeCell ref="Y79:Z79"/>
    <mergeCell ref="Y80:Z80"/>
    <mergeCell ref="Y81:Z81"/>
    <mergeCell ref="Y82:Z82"/>
    <mergeCell ref="AA80:AB80"/>
    <mergeCell ref="AC80:AD80"/>
    <mergeCell ref="AA81:AB81"/>
    <mergeCell ref="AC81:AD81"/>
    <mergeCell ref="AA85:AB85"/>
    <mergeCell ref="AC85:AD85"/>
    <mergeCell ref="AC82:AD82"/>
    <mergeCell ref="AA83:AB83"/>
    <mergeCell ref="AC83:AD83"/>
    <mergeCell ref="AA84:AB84"/>
    <mergeCell ref="AC104:AD104"/>
    <mergeCell ref="AC105:AD105"/>
    <mergeCell ref="AC106:AD106"/>
    <mergeCell ref="AC107:AD107"/>
    <mergeCell ref="AA104:AB104"/>
    <mergeCell ref="AA105:AB105"/>
    <mergeCell ref="AA106:AB106"/>
    <mergeCell ref="AA107:AB107"/>
    <mergeCell ref="AC90:AD90"/>
    <mergeCell ref="AC91:AD91"/>
    <mergeCell ref="AC92:AD92"/>
    <mergeCell ref="AC93:AD93"/>
    <mergeCell ref="AC94:AD94"/>
    <mergeCell ref="AC101:AD101"/>
    <mergeCell ref="AA92:AB92"/>
    <mergeCell ref="AA93:AB93"/>
    <mergeCell ref="AA94:AB94"/>
    <mergeCell ref="AA101:AB101"/>
    <mergeCell ref="AA102:AB102"/>
    <mergeCell ref="AA103:AB103"/>
    <mergeCell ref="AC102:AD102"/>
    <mergeCell ref="AC103:AD103"/>
    <mergeCell ref="AA90:AB90"/>
    <mergeCell ref="AA91:AB91"/>
    <mergeCell ref="AC84:AD84"/>
    <mergeCell ref="AA79:AB79"/>
    <mergeCell ref="AC69:AD69"/>
    <mergeCell ref="AA76:AB76"/>
    <mergeCell ref="AC76:AD76"/>
    <mergeCell ref="AA77:AB77"/>
    <mergeCell ref="AC77:AD77"/>
    <mergeCell ref="AA78:AB78"/>
    <mergeCell ref="AC78:AD78"/>
    <mergeCell ref="AA73:AB73"/>
    <mergeCell ref="AC73:AD73"/>
    <mergeCell ref="AA74:AB74"/>
    <mergeCell ref="AC74:AD74"/>
    <mergeCell ref="AA75:AB75"/>
    <mergeCell ref="AC75:AD75"/>
    <mergeCell ref="AA70:AB70"/>
    <mergeCell ref="AC70:AD70"/>
    <mergeCell ref="AC71:AD71"/>
    <mergeCell ref="AC72:AD72"/>
    <mergeCell ref="AA86:AB86"/>
    <mergeCell ref="AC86:AD86"/>
    <mergeCell ref="AA87:AB87"/>
    <mergeCell ref="AC87:AD87"/>
    <mergeCell ref="AM61:AN61"/>
    <mergeCell ref="AM62:AN62"/>
    <mergeCell ref="AM63:AN63"/>
    <mergeCell ref="AG61:AH61"/>
    <mergeCell ref="AK65:AL65"/>
    <mergeCell ref="AK66:AL66"/>
    <mergeCell ref="AE102:AF102"/>
    <mergeCell ref="AE103:AF103"/>
    <mergeCell ref="AE72:AF72"/>
    <mergeCell ref="AE73:AF73"/>
    <mergeCell ref="AG62:AH62"/>
    <mergeCell ref="AG63:AH63"/>
    <mergeCell ref="AI66:AJ66"/>
    <mergeCell ref="AI67:AJ67"/>
    <mergeCell ref="AI68:AJ68"/>
    <mergeCell ref="AI69:AJ69"/>
    <mergeCell ref="AI75:AJ75"/>
    <mergeCell ref="AG72:AH72"/>
    <mergeCell ref="AG73:AH73"/>
    <mergeCell ref="AG74:AH74"/>
    <mergeCell ref="AG75:AH75"/>
    <mergeCell ref="AG76:AH76"/>
    <mergeCell ref="AI71:AJ71"/>
    <mergeCell ref="AK78:AL78"/>
    <mergeCell ref="AM78:AN78"/>
    <mergeCell ref="AK70:AL70"/>
    <mergeCell ref="AG69:AH69"/>
    <mergeCell ref="AM75:AN75"/>
    <mergeCell ref="AE107:AF107"/>
    <mergeCell ref="AE90:AF90"/>
    <mergeCell ref="AE91:AF91"/>
    <mergeCell ref="AE92:AF92"/>
    <mergeCell ref="AE93:AF93"/>
    <mergeCell ref="AE94:AF94"/>
    <mergeCell ref="AE101:AF101"/>
    <mergeCell ref="AE84:AF84"/>
    <mergeCell ref="AE85:AF85"/>
    <mergeCell ref="AE86:AF86"/>
    <mergeCell ref="AE87:AF87"/>
    <mergeCell ref="AE88:AF88"/>
    <mergeCell ref="AE89:AF89"/>
    <mergeCell ref="AE78:AF78"/>
    <mergeCell ref="AE79:AF79"/>
    <mergeCell ref="AE80:AF80"/>
    <mergeCell ref="AE81:AF81"/>
    <mergeCell ref="AE82:AF82"/>
    <mergeCell ref="AE83:AF83"/>
    <mergeCell ref="AQ55:AR55"/>
    <mergeCell ref="AQ56:AR56"/>
    <mergeCell ref="AO56:AP56"/>
    <mergeCell ref="AO57:AP57"/>
    <mergeCell ref="AM57:AN57"/>
    <mergeCell ref="AG58:AH58"/>
    <mergeCell ref="AM59:AN59"/>
    <mergeCell ref="AM60:AN60"/>
    <mergeCell ref="AM58:AN58"/>
    <mergeCell ref="AE104:AF104"/>
    <mergeCell ref="AE105:AF105"/>
    <mergeCell ref="AE106:AF106"/>
    <mergeCell ref="AE74:AF74"/>
    <mergeCell ref="AE75:AF75"/>
    <mergeCell ref="AE76:AF76"/>
    <mergeCell ref="AE77:AF77"/>
    <mergeCell ref="AE66:AF66"/>
    <mergeCell ref="AE67:AF67"/>
    <mergeCell ref="AE68:AF68"/>
    <mergeCell ref="AE69:AF69"/>
    <mergeCell ref="AE70:AF70"/>
    <mergeCell ref="AE71:AF71"/>
    <mergeCell ref="AE57:AF57"/>
    <mergeCell ref="AE58:AF58"/>
    <mergeCell ref="AM67:AN67"/>
    <mergeCell ref="AM68:AN68"/>
    <mergeCell ref="AQ64:AR64"/>
    <mergeCell ref="AQ65:AR65"/>
    <mergeCell ref="AI65:AJ65"/>
    <mergeCell ref="AM69:AN69"/>
    <mergeCell ref="AG68:AH68"/>
    <mergeCell ref="AE59:AF59"/>
    <mergeCell ref="AK59:AL59"/>
    <mergeCell ref="AI59:AJ59"/>
    <mergeCell ref="AI60:AJ60"/>
    <mergeCell ref="AG60:AH60"/>
    <mergeCell ref="AK60:AL60"/>
    <mergeCell ref="AO62:AP62"/>
    <mergeCell ref="AK67:AL67"/>
    <mergeCell ref="AK68:AL68"/>
    <mergeCell ref="AK69:AL69"/>
    <mergeCell ref="AQ62:AR62"/>
    <mergeCell ref="AQ63:AR63"/>
    <mergeCell ref="AO63:AP63"/>
    <mergeCell ref="AQ59:AR59"/>
    <mergeCell ref="AQ60:AR60"/>
    <mergeCell ref="AQ61:AR61"/>
    <mergeCell ref="AM72:AN72"/>
    <mergeCell ref="AM73:AN73"/>
    <mergeCell ref="AQ67:AR67"/>
    <mergeCell ref="AQ68:AR68"/>
    <mergeCell ref="AQ69:AR69"/>
    <mergeCell ref="AQ70:AR70"/>
    <mergeCell ref="AQ71:AR71"/>
    <mergeCell ref="AO69:AP69"/>
    <mergeCell ref="AO68:AP68"/>
    <mergeCell ref="AO70:AP70"/>
    <mergeCell ref="AO71:AP71"/>
    <mergeCell ref="AQ72:AR72"/>
    <mergeCell ref="AQ73:AR73"/>
    <mergeCell ref="AQ76:AR76"/>
    <mergeCell ref="AQ77:AR77"/>
    <mergeCell ref="AQ66:AR66"/>
    <mergeCell ref="AO64:AP64"/>
    <mergeCell ref="AO65:AP65"/>
    <mergeCell ref="AO66:AP66"/>
    <mergeCell ref="AG81:AH81"/>
    <mergeCell ref="AG82:AH82"/>
    <mergeCell ref="AG83:AH83"/>
    <mergeCell ref="AG84:AH84"/>
    <mergeCell ref="AG77:AH77"/>
    <mergeCell ref="AG78:AH78"/>
    <mergeCell ref="AK71:AL71"/>
    <mergeCell ref="AK72:AL72"/>
    <mergeCell ref="AK73:AL73"/>
    <mergeCell ref="AK74:AL74"/>
    <mergeCell ref="AO67:AP67"/>
    <mergeCell ref="AM64:AN64"/>
    <mergeCell ref="AM65:AN65"/>
    <mergeCell ref="AM66:AN66"/>
    <mergeCell ref="AI72:AJ72"/>
    <mergeCell ref="AI73:AJ73"/>
    <mergeCell ref="AI74:AJ74"/>
    <mergeCell ref="AO72:AP72"/>
    <mergeCell ref="AK77:AL77"/>
    <mergeCell ref="AM77:AN77"/>
    <mergeCell ref="AO77:AP77"/>
    <mergeCell ref="AI70:AJ70"/>
    <mergeCell ref="AO73:AP73"/>
    <mergeCell ref="AO74:AP74"/>
    <mergeCell ref="AM74:AN74"/>
    <mergeCell ref="AK75:AL75"/>
    <mergeCell ref="AO75:AP75"/>
    <mergeCell ref="AK76:AL76"/>
    <mergeCell ref="AO78:AP78"/>
    <mergeCell ref="AM70:AN70"/>
    <mergeCell ref="AM71:AN71"/>
    <mergeCell ref="AI91:AJ91"/>
    <mergeCell ref="AI92:AJ92"/>
    <mergeCell ref="AI81:AJ81"/>
    <mergeCell ref="AI82:AJ82"/>
    <mergeCell ref="AK83:AL83"/>
    <mergeCell ref="AM83:AN83"/>
    <mergeCell ref="AG70:AH70"/>
    <mergeCell ref="AG71:AH71"/>
    <mergeCell ref="AG103:AH103"/>
    <mergeCell ref="AG104:AH104"/>
    <mergeCell ref="AG105:AH105"/>
    <mergeCell ref="AK103:AL103"/>
    <mergeCell ref="AK104:AL104"/>
    <mergeCell ref="AK87:AL87"/>
    <mergeCell ref="AK88:AL88"/>
    <mergeCell ref="AK89:AL89"/>
    <mergeCell ref="AK90:AL90"/>
    <mergeCell ref="AK84:AL84"/>
    <mergeCell ref="AM84:AN84"/>
    <mergeCell ref="AO84:AP84"/>
    <mergeCell ref="AM103:AN103"/>
    <mergeCell ref="AM104:AN104"/>
    <mergeCell ref="AG106:AH106"/>
    <mergeCell ref="AG107:AH107"/>
    <mergeCell ref="AI76:AJ76"/>
    <mergeCell ref="AI77:AJ77"/>
    <mergeCell ref="AI78:AJ78"/>
    <mergeCell ref="AI79:AJ79"/>
    <mergeCell ref="AI80:AJ80"/>
    <mergeCell ref="AG91:AH91"/>
    <mergeCell ref="AG92:AH92"/>
    <mergeCell ref="AG93:AH93"/>
    <mergeCell ref="AG94:AH94"/>
    <mergeCell ref="AG101:AH101"/>
    <mergeCell ref="AG102:AH102"/>
    <mergeCell ref="AG85:AH85"/>
    <mergeCell ref="AG86:AH86"/>
    <mergeCell ref="AG87:AH87"/>
    <mergeCell ref="AG88:AH88"/>
    <mergeCell ref="AG89:AH89"/>
    <mergeCell ref="AG90:AH90"/>
    <mergeCell ref="AG79:AH79"/>
    <mergeCell ref="AG80:AH80"/>
    <mergeCell ref="AK106:AL106"/>
    <mergeCell ref="AK107:AL107"/>
    <mergeCell ref="AI83:AJ83"/>
    <mergeCell ref="AK81:AL81"/>
    <mergeCell ref="AM81:AN81"/>
    <mergeCell ref="AO81:AP81"/>
    <mergeCell ref="AM106:AN106"/>
    <mergeCell ref="AM107:AN107"/>
    <mergeCell ref="AM101:AN101"/>
    <mergeCell ref="AO106:AP106"/>
    <mergeCell ref="AI106:AJ106"/>
    <mergeCell ref="AI107:AJ107"/>
    <mergeCell ref="AI94:AJ94"/>
    <mergeCell ref="AI101:AJ101"/>
    <mergeCell ref="AI102:AJ102"/>
    <mergeCell ref="AI103:AJ103"/>
    <mergeCell ref="AI104:AJ104"/>
    <mergeCell ref="AI87:AJ87"/>
    <mergeCell ref="AI88:AJ88"/>
    <mergeCell ref="AI89:AJ89"/>
    <mergeCell ref="AI90:AJ90"/>
    <mergeCell ref="AK82:AL82"/>
    <mergeCell ref="AM82:AN82"/>
    <mergeCell ref="AO82:AP82"/>
    <mergeCell ref="AQ82:AR82"/>
    <mergeCell ref="AK79:AL79"/>
    <mergeCell ref="AM79:AN79"/>
    <mergeCell ref="AO79:AP79"/>
    <mergeCell ref="AQ79:AR79"/>
    <mergeCell ref="AK80:AL80"/>
    <mergeCell ref="AM80:AN80"/>
    <mergeCell ref="AO80:AP80"/>
    <mergeCell ref="AQ80:AR80"/>
    <mergeCell ref="AI105:AJ105"/>
    <mergeCell ref="AI84:AJ84"/>
    <mergeCell ref="AI85:AJ85"/>
    <mergeCell ref="AI86:AJ86"/>
    <mergeCell ref="AK91:AL91"/>
    <mergeCell ref="AK92:AL92"/>
    <mergeCell ref="AK93:AL93"/>
    <mergeCell ref="AK94:AL94"/>
    <mergeCell ref="AK101:AL101"/>
    <mergeCell ref="AK102:AL102"/>
    <mergeCell ref="AK85:AL85"/>
    <mergeCell ref="AK86:AL86"/>
    <mergeCell ref="AI93:AJ93"/>
    <mergeCell ref="AM105:AN105"/>
    <mergeCell ref="AM90:AN90"/>
    <mergeCell ref="AM91:AN91"/>
    <mergeCell ref="AM92:AN92"/>
    <mergeCell ref="AM93:AN93"/>
    <mergeCell ref="AM94:AN94"/>
    <mergeCell ref="AO83:AP83"/>
    <mergeCell ref="AQ106:AR106"/>
    <mergeCell ref="AO107:AP107"/>
    <mergeCell ref="AQ107:AR107"/>
    <mergeCell ref="AM85:AN85"/>
    <mergeCell ref="AM86:AN86"/>
    <mergeCell ref="AM87:AN87"/>
    <mergeCell ref="AM88:AN88"/>
    <mergeCell ref="AM89:AN89"/>
    <mergeCell ref="AO88:AP88"/>
    <mergeCell ref="AQ88:AR88"/>
    <mergeCell ref="AO89:AP89"/>
    <mergeCell ref="AQ89:AR89"/>
    <mergeCell ref="AO103:AP103"/>
    <mergeCell ref="AQ103:AR103"/>
    <mergeCell ref="AO104:AP104"/>
    <mergeCell ref="AK105:AL105"/>
    <mergeCell ref="BT52:BU52"/>
    <mergeCell ref="BR53:BS53"/>
    <mergeCell ref="BT53:BU53"/>
    <mergeCell ref="AO90:AP90"/>
    <mergeCell ref="AQ90:AR90"/>
    <mergeCell ref="AO85:AP85"/>
    <mergeCell ref="AQ85:AR85"/>
    <mergeCell ref="AO86:AP86"/>
    <mergeCell ref="AQ86:AR86"/>
    <mergeCell ref="AO87:AP87"/>
    <mergeCell ref="AQ87:AR87"/>
    <mergeCell ref="AM102:AN102"/>
    <mergeCell ref="AQ74:AR74"/>
    <mergeCell ref="AQ75:AR75"/>
    <mergeCell ref="AM76:AN76"/>
    <mergeCell ref="AO76:AP76"/>
    <mergeCell ref="BT70:BU70"/>
    <mergeCell ref="BT71:BU71"/>
    <mergeCell ref="BT54:BU54"/>
    <mergeCell ref="BT67:BU67"/>
    <mergeCell ref="AQ83:AR83"/>
    <mergeCell ref="AQ104:AR104"/>
    <mergeCell ref="AO105:AP105"/>
    <mergeCell ref="AQ105:AR105"/>
    <mergeCell ref="AO94:AP94"/>
    <mergeCell ref="AQ94:AR94"/>
    <mergeCell ref="AO101:AP101"/>
    <mergeCell ref="AQ101:AR101"/>
    <mergeCell ref="AO102:AP102"/>
    <mergeCell ref="AQ102:AR102"/>
    <mergeCell ref="AO91:AP91"/>
    <mergeCell ref="AQ91:AR91"/>
    <mergeCell ref="AO92:AP92"/>
    <mergeCell ref="AQ92:AR92"/>
    <mergeCell ref="AO93:AP93"/>
    <mergeCell ref="AQ93:AR93"/>
    <mergeCell ref="BT80:BU80"/>
    <mergeCell ref="BR63:BS63"/>
    <mergeCell ref="BT63:BU63"/>
    <mergeCell ref="BR76:BS76"/>
    <mergeCell ref="BT76:BU76"/>
    <mergeCell ref="BR77:BS77"/>
    <mergeCell ref="AQ81:AR81"/>
    <mergeCell ref="AQ78:AR78"/>
    <mergeCell ref="BR70:BS70"/>
    <mergeCell ref="BR71:BS71"/>
    <mergeCell ref="BR54:BS54"/>
    <mergeCell ref="AQ54:AR54"/>
    <mergeCell ref="BR68:BS68"/>
    <mergeCell ref="BR88:BS88"/>
    <mergeCell ref="BR52:BS52"/>
    <mergeCell ref="AQ84:AR84"/>
    <mergeCell ref="AO59:AP59"/>
    <mergeCell ref="AO60:AP60"/>
    <mergeCell ref="AO61:AP61"/>
    <mergeCell ref="AQ49:AR49"/>
    <mergeCell ref="AQ50:AR50"/>
    <mergeCell ref="AO49:AP49"/>
    <mergeCell ref="BT50:BU50"/>
    <mergeCell ref="BT49:BU49"/>
    <mergeCell ref="BR51:BS51"/>
    <mergeCell ref="BT51:BU51"/>
    <mergeCell ref="BT68:BU68"/>
    <mergeCell ref="BR69:BS69"/>
    <mergeCell ref="BT69:BU69"/>
    <mergeCell ref="BR64:BS64"/>
    <mergeCell ref="BT64:BU64"/>
    <mergeCell ref="BR65:BS65"/>
    <mergeCell ref="BT65:BU65"/>
    <mergeCell ref="BR66:BS66"/>
    <mergeCell ref="BT66:BU66"/>
    <mergeCell ref="BR79:BS79"/>
    <mergeCell ref="BT79:BU79"/>
    <mergeCell ref="BR80:BS80"/>
    <mergeCell ref="AQ57:AR57"/>
    <mergeCell ref="AQ58:AR58"/>
    <mergeCell ref="BT77:BU77"/>
    <mergeCell ref="BR78:BS78"/>
    <mergeCell ref="BT78:BU78"/>
    <mergeCell ref="AO58:AP58"/>
    <mergeCell ref="BR90:BS90"/>
    <mergeCell ref="BT90:BU90"/>
    <mergeCell ref="BR85:BS85"/>
    <mergeCell ref="BR45:BS45"/>
    <mergeCell ref="BT45:BU45"/>
    <mergeCell ref="BR48:BS48"/>
    <mergeCell ref="BT48:BU48"/>
    <mergeCell ref="BR61:BS61"/>
    <mergeCell ref="BT61:BU61"/>
    <mergeCell ref="BR62:BS62"/>
    <mergeCell ref="BT62:BU62"/>
    <mergeCell ref="BR42:BS42"/>
    <mergeCell ref="BT42:BU42"/>
    <mergeCell ref="BR43:BS43"/>
    <mergeCell ref="BT43:BU43"/>
    <mergeCell ref="BR44:BS44"/>
    <mergeCell ref="BT44:BU44"/>
    <mergeCell ref="BR58:BS58"/>
    <mergeCell ref="BT58:BU58"/>
    <mergeCell ref="BR59:BS59"/>
    <mergeCell ref="BT59:BU59"/>
    <mergeCell ref="BR60:BS60"/>
    <mergeCell ref="BT60:BU60"/>
    <mergeCell ref="BR55:BS55"/>
    <mergeCell ref="BT55:BU55"/>
    <mergeCell ref="BR56:BS56"/>
    <mergeCell ref="BT56:BU56"/>
    <mergeCell ref="BR57:BS57"/>
    <mergeCell ref="BT57:BU57"/>
    <mergeCell ref="BR49:BS49"/>
    <mergeCell ref="BR50:BS50"/>
    <mergeCell ref="BR67:BS67"/>
    <mergeCell ref="BR106:BS106"/>
    <mergeCell ref="BT106:BU106"/>
    <mergeCell ref="BR107:BS107"/>
    <mergeCell ref="BT107:BU107"/>
    <mergeCell ref="BR103:BS103"/>
    <mergeCell ref="BT103:BU103"/>
    <mergeCell ref="BR104:BS104"/>
    <mergeCell ref="BT104:BU104"/>
    <mergeCell ref="BT105:BU105"/>
    <mergeCell ref="BR105:BS105"/>
    <mergeCell ref="BR94:BS94"/>
    <mergeCell ref="BT94:BU94"/>
    <mergeCell ref="BR101:BS101"/>
    <mergeCell ref="BT101:BU101"/>
    <mergeCell ref="BR102:BS102"/>
    <mergeCell ref="BT102:BU102"/>
    <mergeCell ref="BR91:BS91"/>
    <mergeCell ref="BT91:BU91"/>
    <mergeCell ref="BR92:BS92"/>
    <mergeCell ref="BT92:BU92"/>
    <mergeCell ref="BR93:BS93"/>
    <mergeCell ref="BT93:BU93"/>
    <mergeCell ref="BT96:BU100"/>
    <mergeCell ref="BT85:BU85"/>
    <mergeCell ref="BR86:BS86"/>
    <mergeCell ref="BT86:BU86"/>
    <mergeCell ref="BR87:BS87"/>
    <mergeCell ref="BT87:BU87"/>
    <mergeCell ref="BR82:BS82"/>
    <mergeCell ref="BT82:BU82"/>
    <mergeCell ref="BR83:BS83"/>
    <mergeCell ref="BT83:BU83"/>
    <mergeCell ref="BR84:BS84"/>
    <mergeCell ref="BT84:BU84"/>
    <mergeCell ref="BR81:BS81"/>
    <mergeCell ref="BT81:BU81"/>
    <mergeCell ref="BT88:BU88"/>
    <mergeCell ref="BR89:BS89"/>
    <mergeCell ref="BT89:BU89"/>
    <mergeCell ref="BR72:BS72"/>
    <mergeCell ref="BR73:BS73"/>
    <mergeCell ref="BT73:BU73"/>
    <mergeCell ref="BR74:BS74"/>
    <mergeCell ref="BT74:BU74"/>
    <mergeCell ref="BR75:BS75"/>
    <mergeCell ref="BT75:BU75"/>
    <mergeCell ref="BT72:BU72"/>
    <mergeCell ref="E143:BQ143"/>
    <mergeCell ref="BR120:BS120"/>
    <mergeCell ref="BT120:BU120"/>
    <mergeCell ref="AT120:AV120"/>
    <mergeCell ref="AW120:AY120"/>
    <mergeCell ref="AZ120:BB120"/>
    <mergeCell ref="BI118:BK118"/>
    <mergeCell ref="BL118:BN118"/>
    <mergeCell ref="BO118:BQ118"/>
    <mergeCell ref="BC119:BE119"/>
    <mergeCell ref="BF119:BH119"/>
    <mergeCell ref="BI119:BK119"/>
    <mergeCell ref="BL119:BN119"/>
    <mergeCell ref="BO119:BQ119"/>
    <mergeCell ref="BC120:BE120"/>
    <mergeCell ref="BF120:BH120"/>
    <mergeCell ref="BI120:BK120"/>
    <mergeCell ref="BL120:BN120"/>
    <mergeCell ref="BO120:BQ120"/>
    <mergeCell ref="BT118:BU118"/>
    <mergeCell ref="A119:P119"/>
    <mergeCell ref="A120:P120"/>
    <mergeCell ref="AQ119:AR119"/>
    <mergeCell ref="BR119:BS119"/>
    <mergeCell ref="BT119:BU119"/>
    <mergeCell ref="AT119:AV119"/>
    <mergeCell ref="AW119:AY119"/>
    <mergeCell ref="AZ119:BB119"/>
    <mergeCell ref="Y119:Z119"/>
    <mergeCell ref="AA119:AB119"/>
    <mergeCell ref="AI118:AJ118"/>
    <mergeCell ref="BR118:BS118"/>
    <mergeCell ref="E153:BQ153"/>
    <mergeCell ref="E154:BQ154"/>
    <mergeCell ref="AC119:AD119"/>
    <mergeCell ref="BR130:BU130"/>
    <mergeCell ref="BR131:BU131"/>
    <mergeCell ref="BR132:BU132"/>
    <mergeCell ref="E130:BQ130"/>
    <mergeCell ref="E131:BQ131"/>
    <mergeCell ref="E132:BQ132"/>
    <mergeCell ref="Y120:Z120"/>
    <mergeCell ref="AA120:AB120"/>
    <mergeCell ref="AC120:AD120"/>
    <mergeCell ref="AE120:AF120"/>
    <mergeCell ref="AG120:AH120"/>
    <mergeCell ref="AI120:AJ120"/>
    <mergeCell ref="AK120:AL120"/>
    <mergeCell ref="AM120:AN120"/>
    <mergeCell ref="AO120:AP120"/>
    <mergeCell ref="AQ120:AR120"/>
    <mergeCell ref="AE119:AF119"/>
    <mergeCell ref="AA125:AB126"/>
    <mergeCell ref="AC125:AK126"/>
    <mergeCell ref="E133:BQ133"/>
    <mergeCell ref="E134:BQ134"/>
    <mergeCell ref="E135:BQ135"/>
    <mergeCell ref="E136:BQ136"/>
    <mergeCell ref="E137:BQ137"/>
    <mergeCell ref="E138:BQ138"/>
    <mergeCell ref="E139:BQ139"/>
    <mergeCell ref="E140:BQ140"/>
    <mergeCell ref="E141:BQ141"/>
    <mergeCell ref="E142:BQ142"/>
    <mergeCell ref="BR164:BU164"/>
    <mergeCell ref="BR165:BU165"/>
    <mergeCell ref="BR166:BU166"/>
    <mergeCell ref="BR167:BU167"/>
    <mergeCell ref="BR168:BU168"/>
    <mergeCell ref="BR169:BU169"/>
    <mergeCell ref="BR170:BU170"/>
    <mergeCell ref="BR171:BU171"/>
    <mergeCell ref="BR172:BU172"/>
    <mergeCell ref="BR173:BU173"/>
    <mergeCell ref="BR174:BU174"/>
    <mergeCell ref="BR175:BU175"/>
    <mergeCell ref="E157:BQ157"/>
    <mergeCell ref="E158:BQ158"/>
    <mergeCell ref="E159:BQ159"/>
    <mergeCell ref="E160:BQ160"/>
    <mergeCell ref="E161:BQ161"/>
    <mergeCell ref="E162:BQ162"/>
    <mergeCell ref="E163:BQ163"/>
    <mergeCell ref="E164:BQ164"/>
    <mergeCell ref="E165:BQ165"/>
    <mergeCell ref="E166:BQ166"/>
    <mergeCell ref="E167:BQ167"/>
    <mergeCell ref="E168:BQ168"/>
    <mergeCell ref="E169:BQ169"/>
    <mergeCell ref="E170:BQ170"/>
    <mergeCell ref="E171:BQ171"/>
    <mergeCell ref="E172:BQ172"/>
    <mergeCell ref="BR176:BU176"/>
    <mergeCell ref="BR155:BU155"/>
    <mergeCell ref="BR133:BU133"/>
    <mergeCell ref="BR134:BU134"/>
    <mergeCell ref="BR135:BU135"/>
    <mergeCell ref="BR136:BU136"/>
    <mergeCell ref="BR137:BU137"/>
    <mergeCell ref="BR138:BU138"/>
    <mergeCell ref="BR139:BU139"/>
    <mergeCell ref="BR140:BU140"/>
    <mergeCell ref="BR141:BU141"/>
    <mergeCell ref="BR142:BU142"/>
    <mergeCell ref="BR143:BU143"/>
    <mergeCell ref="BR144:BU144"/>
    <mergeCell ref="BR145:BU145"/>
    <mergeCell ref="BR146:BU146"/>
    <mergeCell ref="BR147:BU147"/>
    <mergeCell ref="BR148:BU148"/>
    <mergeCell ref="BR149:BU149"/>
    <mergeCell ref="BR150:BU150"/>
    <mergeCell ref="BR151:BU151"/>
    <mergeCell ref="BR152:BU152"/>
    <mergeCell ref="BR153:BU153"/>
    <mergeCell ref="BR154:BU154"/>
    <mergeCell ref="BR156:BU156"/>
    <mergeCell ref="BR157:BU157"/>
    <mergeCell ref="BR158:BU158"/>
    <mergeCell ref="BR159:BU159"/>
    <mergeCell ref="BR160:BU160"/>
    <mergeCell ref="BR161:BU161"/>
    <mergeCell ref="BR162:BU162"/>
    <mergeCell ref="BR163:BU163"/>
    <mergeCell ref="U97:U100"/>
    <mergeCell ref="V97:V100"/>
    <mergeCell ref="W97:W100"/>
    <mergeCell ref="X97:X100"/>
    <mergeCell ref="AI97:AJ100"/>
    <mergeCell ref="AK97:AR97"/>
    <mergeCell ref="AS97:AY97"/>
    <mergeCell ref="AZ97:BE97"/>
    <mergeCell ref="BF97:BK97"/>
    <mergeCell ref="BL97:BQ97"/>
    <mergeCell ref="AK98:AL100"/>
    <mergeCell ref="AM98:AN100"/>
    <mergeCell ref="AO98:AP100"/>
    <mergeCell ref="AQ98:AR100"/>
    <mergeCell ref="AS98:AS99"/>
    <mergeCell ref="AT98:AV98"/>
    <mergeCell ref="AW98:AY98"/>
    <mergeCell ref="AZ98:BB98"/>
    <mergeCell ref="BC98:BE98"/>
    <mergeCell ref="BF98:BH98"/>
    <mergeCell ref="BI98:BK98"/>
    <mergeCell ref="BL98:BN98"/>
    <mergeCell ref="BO98:BQ98"/>
    <mergeCell ref="AT99:AV99"/>
    <mergeCell ref="AW99:AY99"/>
    <mergeCell ref="AZ99:BB99"/>
    <mergeCell ref="BC99:BE99"/>
    <mergeCell ref="BF99:BH99"/>
    <mergeCell ref="BI99:BK99"/>
    <mergeCell ref="BL99:BN99"/>
    <mergeCell ref="Q32:Q36"/>
    <mergeCell ref="Q46:Q47"/>
    <mergeCell ref="X182:Y182"/>
    <mergeCell ref="X185:Y185"/>
    <mergeCell ref="BK182:BL182"/>
    <mergeCell ref="AM184:BT185"/>
    <mergeCell ref="B179:BU179"/>
    <mergeCell ref="BO99:BQ99"/>
    <mergeCell ref="U96:X96"/>
    <mergeCell ref="Y96:Z100"/>
    <mergeCell ref="AA96:AB100"/>
    <mergeCell ref="AC96:AD100"/>
    <mergeCell ref="AE96:AF100"/>
    <mergeCell ref="AG96:AH100"/>
    <mergeCell ref="AI96:AR96"/>
    <mergeCell ref="AS96:BQ96"/>
    <mergeCell ref="E173:BQ173"/>
    <mergeCell ref="E174:BQ174"/>
    <mergeCell ref="E175:BQ175"/>
    <mergeCell ref="E176:BQ176"/>
    <mergeCell ref="E155:BQ155"/>
    <mergeCell ref="E156:BQ156"/>
    <mergeCell ref="E144:BQ144"/>
    <mergeCell ref="E145:BQ145"/>
    <mergeCell ref="E146:BQ146"/>
    <mergeCell ref="E147:BQ147"/>
    <mergeCell ref="E148:BQ148"/>
    <mergeCell ref="E149:BQ149"/>
    <mergeCell ref="E150:BQ150"/>
    <mergeCell ref="E151:BQ151"/>
    <mergeCell ref="E152:BQ152"/>
    <mergeCell ref="BR96:BS100"/>
  </mergeCells>
  <pageMargins left="0.39" right="0.16" top="0.62" bottom="0.43" header="0.31496062992125984" footer="0.43"/>
  <pageSetup paperSize="8" scale="35" fitToHeight="0" orientation="portrait" r:id="rId1"/>
  <rowBreaks count="1" manualBreakCount="1">
    <brk id="94" max="6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2024-04-25T11:58:16Z</cp:lastPrinted>
  <dcterms:created xsi:type="dcterms:W3CDTF">2023-03-09T08:54:04Z</dcterms:created>
  <dcterms:modified xsi:type="dcterms:W3CDTF">2024-07-05T07:12:54Z</dcterms:modified>
</cp:coreProperties>
</file>