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1B1C8101-2F58-4D35-8167-56A024FACC0D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Лист1" sheetId="1" r:id="rId1"/>
  </sheets>
  <definedNames>
    <definedName name="_xlnm._FilterDatabase" localSheetId="0" hidden="1">Лист1!$A$37:$BT$114</definedName>
    <definedName name="_xlnm.Print_Area" localSheetId="0">Лист1!$A$1:$BS$186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1" l="1"/>
  <c r="BL114" i="1" l="1"/>
  <c r="AT114" i="1"/>
  <c r="AQ114" i="1"/>
  <c r="BO53" i="1"/>
  <c r="BI114" i="1"/>
  <c r="BI113" i="1"/>
  <c r="BF114" i="1"/>
  <c r="BF113" i="1"/>
  <c r="BC114" i="1"/>
  <c r="BC113" i="1"/>
  <c r="AZ114" i="1"/>
  <c r="AZ113" i="1"/>
  <c r="AW114" i="1"/>
  <c r="AW113" i="1"/>
  <c r="AT113" i="1"/>
  <c r="AQ113" i="1"/>
  <c r="AD114" i="1" l="1"/>
  <c r="BS107" i="1"/>
  <c r="AU121" i="1" l="1"/>
  <c r="X121" i="1"/>
  <c r="AU119" i="1"/>
  <c r="X119" i="1"/>
  <c r="BM26" i="1" l="1"/>
  <c r="BK26" i="1"/>
  <c r="BI26" i="1"/>
  <c r="BG26" i="1"/>
  <c r="BD26" i="1"/>
  <c r="BO25" i="1"/>
  <c r="BO24" i="1"/>
  <c r="BO23" i="1"/>
  <c r="BO22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O26" i="1" l="1"/>
  <c r="AF90" i="1" l="1"/>
  <c r="BL113" i="1" l="1"/>
  <c r="Z113" i="1" l="1"/>
  <c r="AD113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5" i="1"/>
  <c r="BU56" i="1"/>
  <c r="BU57" i="1"/>
  <c r="BU58" i="1"/>
  <c r="BU59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101" i="1" l="1"/>
  <c r="BU102" i="1"/>
  <c r="BU103" i="1"/>
  <c r="BU104" i="1"/>
  <c r="BU105" i="1"/>
  <c r="BU106" i="1"/>
  <c r="BU111" i="1"/>
  <c r="BU112" i="1"/>
  <c r="BU113" i="1"/>
  <c r="BU114" i="1"/>
  <c r="BU115" i="1"/>
  <c r="T87" i="1"/>
  <c r="T88" i="1"/>
  <c r="T90" i="1"/>
  <c r="T59" i="1"/>
  <c r="T42" i="1"/>
  <c r="T47" i="1"/>
  <c r="Z114" i="1" l="1"/>
  <c r="AF93" i="1"/>
  <c r="AF91" i="1"/>
  <c r="AF88" i="1"/>
  <c r="AF87" i="1"/>
  <c r="AF84" i="1"/>
  <c r="AF83" i="1"/>
  <c r="AF82" i="1"/>
  <c r="AF80" i="1"/>
  <c r="AF77" i="1"/>
  <c r="AF76" i="1"/>
  <c r="AF74" i="1"/>
  <c r="AF73" i="1"/>
  <c r="AF72" i="1"/>
  <c r="AF71" i="1"/>
  <c r="AF69" i="1"/>
  <c r="AF68" i="1"/>
  <c r="AF67" i="1"/>
  <c r="AF66" i="1"/>
  <c r="AF64" i="1"/>
  <c r="AF63" i="1"/>
  <c r="AF62" i="1"/>
  <c r="AF59" i="1"/>
  <c r="AF58" i="1"/>
  <c r="AF57" i="1"/>
  <c r="AF55" i="1"/>
  <c r="AF53" i="1"/>
  <c r="AF51" i="1"/>
  <c r="AF50" i="1"/>
  <c r="AF47" i="1"/>
  <c r="AF46" i="1"/>
  <c r="AF45" i="1"/>
  <c r="AF44" i="1"/>
  <c r="AF42" i="1"/>
  <c r="AF41" i="1"/>
  <c r="AF40" i="1"/>
  <c r="AF39" i="1"/>
  <c r="AQ102" i="1" l="1"/>
  <c r="Z60" i="1" l="1"/>
  <c r="BO94" i="1" l="1"/>
  <c r="BO93" i="1"/>
  <c r="BO92" i="1"/>
  <c r="BO91" i="1"/>
  <c r="BO90" i="1"/>
  <c r="BO88" i="1"/>
  <c r="BO87" i="1"/>
  <c r="BO85" i="1"/>
  <c r="BO84" i="1"/>
  <c r="BO83" i="1"/>
  <c r="BO82" i="1"/>
  <c r="BO81" i="1"/>
  <c r="BO80" i="1"/>
  <c r="BO78" i="1"/>
  <c r="BO77" i="1"/>
  <c r="BO76" i="1"/>
  <c r="BO74" i="1"/>
  <c r="BO73" i="1"/>
  <c r="BO72" i="1"/>
  <c r="BO71" i="1"/>
  <c r="BO69" i="1"/>
  <c r="BO68" i="1"/>
  <c r="BO67" i="1"/>
  <c r="BO66" i="1"/>
  <c r="BO64" i="1"/>
  <c r="BO63" i="1"/>
  <c r="BO62" i="1"/>
  <c r="BO59" i="1"/>
  <c r="BO58" i="1"/>
  <c r="BO57" i="1"/>
  <c r="BO55" i="1"/>
  <c r="BO51" i="1"/>
  <c r="BO50" i="1"/>
  <c r="BO48" i="1"/>
  <c r="BO47" i="1"/>
  <c r="BO46" i="1"/>
  <c r="BO45" i="1"/>
  <c r="BO44" i="1"/>
  <c r="BO42" i="1"/>
  <c r="BO41" i="1"/>
  <c r="BO40" i="1"/>
  <c r="BO39" i="1"/>
  <c r="AF60" i="1" l="1"/>
  <c r="AD94" i="1"/>
  <c r="AD93" i="1"/>
  <c r="AD92" i="1"/>
  <c r="AD91" i="1"/>
  <c r="AD90" i="1"/>
  <c r="AD88" i="1"/>
  <c r="AD87" i="1"/>
  <c r="AD85" i="1"/>
  <c r="AD84" i="1"/>
  <c r="AD83" i="1"/>
  <c r="AD82" i="1"/>
  <c r="AD81" i="1"/>
  <c r="AD80" i="1"/>
  <c r="AD78" i="1"/>
  <c r="AD77" i="1"/>
  <c r="AD76" i="1"/>
  <c r="AD74" i="1"/>
  <c r="AD73" i="1"/>
  <c r="AD72" i="1"/>
  <c r="AD71" i="1"/>
  <c r="AD69" i="1"/>
  <c r="AD68" i="1"/>
  <c r="AD67" i="1"/>
  <c r="AD66" i="1"/>
  <c r="AD64" i="1"/>
  <c r="AD63" i="1"/>
  <c r="AD62" i="1"/>
  <c r="AD59" i="1"/>
  <c r="AD58" i="1"/>
  <c r="AD57" i="1"/>
  <c r="AD55" i="1"/>
  <c r="AD53" i="1"/>
  <c r="AD51" i="1"/>
  <c r="AD50" i="1"/>
  <c r="AD48" i="1"/>
  <c r="AD47" i="1"/>
  <c r="AD46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Q111" i="1" s="1"/>
  <c r="AP60" i="1"/>
  <c r="AN60" i="1"/>
  <c r="AL60" i="1"/>
  <c r="AJ60" i="1"/>
  <c r="AH60" i="1"/>
  <c r="AB60" i="1"/>
  <c r="U60" i="1"/>
  <c r="T60" i="1"/>
  <c r="R60" i="1"/>
  <c r="BU60" i="1" s="1"/>
  <c r="Z45" i="1"/>
  <c r="AD45" i="1" s="1"/>
  <c r="AD44" i="1"/>
  <c r="AD42" i="1"/>
  <c r="Z41" i="1"/>
  <c r="AD41" i="1" s="1"/>
  <c r="Z40" i="1"/>
  <c r="AD40" i="1" s="1"/>
  <c r="Z39" i="1"/>
  <c r="AD39" i="1" s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H37" i="1"/>
  <c r="AJ37" i="1"/>
  <c r="AL37" i="1"/>
  <c r="AN37" i="1"/>
  <c r="AF37" i="1"/>
  <c r="AB37" i="1"/>
  <c r="U37" i="1"/>
  <c r="T37" i="1"/>
  <c r="R37" i="1"/>
  <c r="AD60" i="1" l="1"/>
  <c r="AF109" i="1"/>
  <c r="AQ112" i="1"/>
  <c r="BC112" i="1"/>
  <c r="BC111" i="1"/>
  <c r="AT112" i="1"/>
  <c r="AT111" i="1"/>
  <c r="AW111" i="1"/>
  <c r="AW112" i="1"/>
  <c r="AZ112" i="1"/>
  <c r="AZ111" i="1"/>
  <c r="BL111" i="1"/>
  <c r="BL112" i="1"/>
  <c r="BI112" i="1"/>
  <c r="BI111" i="1"/>
  <c r="BF111" i="1"/>
  <c r="BF112" i="1"/>
  <c r="AT109" i="1"/>
  <c r="AV109" i="1"/>
  <c r="T109" i="1"/>
  <c r="AB109" i="1"/>
  <c r="AN109" i="1"/>
  <c r="AJ109" i="1"/>
  <c r="BF109" i="1"/>
  <c r="BH109" i="1"/>
  <c r="BL109" i="1"/>
  <c r="BN109" i="1"/>
  <c r="R109" i="1"/>
  <c r="U109" i="1"/>
  <c r="AL109" i="1"/>
  <c r="AH109" i="1"/>
  <c r="AH110" i="1" s="1"/>
  <c r="AQ109" i="1"/>
  <c r="AS109" i="1"/>
  <c r="AY109" i="1"/>
  <c r="BI109" i="1"/>
  <c r="BK109" i="1"/>
  <c r="BM109" i="1"/>
  <c r="BM110" i="1" s="1"/>
  <c r="BJ109" i="1"/>
  <c r="BJ110" i="1" s="1"/>
  <c r="AZ109" i="1"/>
  <c r="BB109" i="1"/>
  <c r="BE109" i="1"/>
  <c r="BO109" i="1"/>
  <c r="BO110" i="1" s="1"/>
  <c r="BC109" i="1"/>
  <c r="BG109" i="1"/>
  <c r="BG110" i="1" s="1"/>
  <c r="BD109" i="1"/>
  <c r="BD110" i="1" s="1"/>
  <c r="AW109" i="1"/>
  <c r="AX109" i="1"/>
  <c r="AX110" i="1" s="1"/>
  <c r="AP109" i="1"/>
  <c r="BA109" i="1"/>
  <c r="BA110" i="1" s="1"/>
  <c r="AU109" i="1"/>
  <c r="AU110" i="1" s="1"/>
  <c r="AR109" i="1"/>
  <c r="AR110" i="1" s="1"/>
  <c r="AD37" i="1"/>
  <c r="Z37" i="1"/>
  <c r="Z109" i="1" s="1"/>
  <c r="AF110" i="1" l="1"/>
  <c r="AF111" i="1"/>
  <c r="AB110" i="1"/>
  <c r="BU110" i="1" s="1"/>
  <c r="Z111" i="1"/>
  <c r="Z112" i="1"/>
  <c r="BU109" i="1"/>
  <c r="AD112" i="1"/>
  <c r="AD111" i="1"/>
  <c r="AF114" i="1"/>
  <c r="AD109" i="1"/>
  <c r="Z110" i="1" s="1"/>
  <c r="AD110" i="1"/>
</calcChain>
</file>

<file path=xl/sharedStrings.xml><?xml version="1.0" encoding="utf-8"?>
<sst xmlns="http://schemas.openxmlformats.org/spreadsheetml/2006/main" count="641" uniqueCount="398">
  <si>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</si>
  <si>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</si>
  <si>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</si>
  <si>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</si>
  <si>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</si>
  <si>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</si>
  <si>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</si>
  <si>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</si>
  <si>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</si>
  <si>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</si>
  <si>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</si>
  <si>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</si>
  <si>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</si>
  <si>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</si>
  <si>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</si>
  <si>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</si>
  <si>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</si>
  <si>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</si>
  <si>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</si>
  <si>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</si>
  <si>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</si>
  <si>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</si>
  <si>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</si>
  <si>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</si>
  <si>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</si>
  <si>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</si>
  <si>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</si>
  <si>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</si>
  <si>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</si>
  <si>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О</t>
  </si>
  <si>
    <t>учебная практика</t>
  </si>
  <si>
    <t>дипломное проектирование</t>
  </si>
  <si>
    <t>лабораторно-экзаменационная (установочная) сессия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</si>
  <si>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</si>
  <si>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</si>
  <si>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</si>
  <si>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</si>
  <si>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</si>
  <si>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</si>
  <si>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</si>
  <si>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</si>
  <si>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</si>
  <si>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</si>
  <si>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</si>
  <si>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</si>
  <si>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</si>
  <si>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</si>
  <si>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</si>
  <si>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</si>
  <si>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</si>
  <si>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</si>
  <si>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</si>
  <si>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</si>
  <si>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</si>
  <si>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</si>
  <si>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</si>
  <si>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</si>
  <si>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</si>
  <si>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</si>
  <si>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</si>
  <si>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</si>
  <si>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</si>
  <si>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</si>
  <si>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</si>
  <si>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</si>
  <si>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</si>
  <si>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</si>
  <si>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</si>
  <si>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1.1</t>
  </si>
  <si>
    <t>1.1.1</t>
  </si>
  <si>
    <t>1.1.2</t>
  </si>
  <si>
    <t>1.1.3</t>
  </si>
  <si>
    <t>1.2</t>
  </si>
  <si>
    <t>1.3</t>
  </si>
  <si>
    <t>1.3.1</t>
  </si>
  <si>
    <t>1.3.2</t>
  </si>
  <si>
    <t>1.3.3</t>
  </si>
  <si>
    <t>1.3.4</t>
  </si>
  <si>
    <t>1.3.5</t>
  </si>
  <si>
    <t>1.4</t>
  </si>
  <si>
    <t>1.4.1</t>
  </si>
  <si>
    <t>1.4.2</t>
  </si>
  <si>
    <t>1.5</t>
  </si>
  <si>
    <t>1.5.1</t>
  </si>
  <si>
    <t>1.5.2</t>
  </si>
  <si>
    <t>1.6</t>
  </si>
  <si>
    <t>1.6.1</t>
  </si>
  <si>
    <t>1.6.2</t>
  </si>
  <si>
    <t>1.6.3</t>
  </si>
  <si>
    <t>2</t>
  </si>
  <si>
    <t>2.1</t>
  </si>
  <si>
    <t>2.1.1</t>
  </si>
  <si>
    <t>2.1.2</t>
  </si>
  <si>
    <t>2.1.3</t>
  </si>
  <si>
    <t>2.2</t>
  </si>
  <si>
    <t>2.2.1</t>
  </si>
  <si>
    <t>2.2.2</t>
  </si>
  <si>
    <t>2.2.3</t>
  </si>
  <si>
    <t>2.2.4</t>
  </si>
  <si>
    <t>2.3</t>
  </si>
  <si>
    <t>2.3.1</t>
  </si>
  <si>
    <t>2.3.2</t>
  </si>
  <si>
    <t>2.3.3</t>
  </si>
  <si>
    <t>2.3.4</t>
  </si>
  <si>
    <t>2.4</t>
  </si>
  <si>
    <t>2.4.1</t>
  </si>
  <si>
    <t>2.4.2</t>
  </si>
  <si>
    <t>2.4.3</t>
  </si>
  <si>
    <t>2.5</t>
  </si>
  <si>
    <t>2.5.1</t>
  </si>
  <si>
    <t>2.5.2</t>
  </si>
  <si>
    <t>2.5.3</t>
  </si>
  <si>
    <t>2.5.4</t>
  </si>
  <si>
    <t>2.5.5</t>
  </si>
  <si>
    <t>2.5.6</t>
  </si>
  <si>
    <t>2.6</t>
  </si>
  <si>
    <t>2.6.1</t>
  </si>
  <si>
    <t>2.6.2</t>
  </si>
  <si>
    <t>2.7</t>
  </si>
  <si>
    <t>2.7.1</t>
  </si>
  <si>
    <t>2.7.2</t>
  </si>
  <si>
    <t>2.7.3</t>
  </si>
  <si>
    <t>2.7.4</t>
  </si>
  <si>
    <t>2.8</t>
  </si>
  <si>
    <t>2.9</t>
  </si>
  <si>
    <t>2.9.1</t>
  </si>
  <si>
    <t>2.9.2</t>
  </si>
  <si>
    <t>2.10</t>
  </si>
  <si>
    <t>2.10.1</t>
  </si>
  <si>
    <t>2.10.2</t>
  </si>
  <si>
    <t>2.10.3</t>
  </si>
  <si>
    <t>История белорусской государственности</t>
  </si>
  <si>
    <t>Социально-гуманитарный модуль 1</t>
  </si>
  <si>
    <t>Современная политэкономия</t>
  </si>
  <si>
    <t>Философия</t>
  </si>
  <si>
    <t>Физико-математический модуль</t>
  </si>
  <si>
    <t>Высшая математика</t>
  </si>
  <si>
    <t>Физика</t>
  </si>
  <si>
    <t>Курсовой проект по учебной дисциплине "Прикладная механика"</t>
  </si>
  <si>
    <t>Модуль "Химия-1"</t>
  </si>
  <si>
    <t>Общеинженерный модуль</t>
  </si>
  <si>
    <t>Модуль "Безопасность жизнедеятельности"</t>
  </si>
  <si>
    <t>Социально-гуманитарный модуль 2</t>
  </si>
  <si>
    <t>Политология</t>
  </si>
  <si>
    <t>Социальная экология</t>
  </si>
  <si>
    <t>Модуль "Химия-2"</t>
  </si>
  <si>
    <t>Модуль "Теоретические основы технологии органических веществ"</t>
  </si>
  <si>
    <t>Химия ископаемого углеродсодержащего сырья</t>
  </si>
  <si>
    <t>Теория химических процессов технологии органических веществ</t>
  </si>
  <si>
    <t>Химмотология</t>
  </si>
  <si>
    <t>Модуль "Технология органических веществ"</t>
  </si>
  <si>
    <t>Курсовая работа по модулю "Технология органических веществ"</t>
  </si>
  <si>
    <t>Модуль "Моделирование и проектирование химических производств"</t>
  </si>
  <si>
    <t>Курсовой проект по учебной дисциплине "Процессы и аппараты химической технологии"</t>
  </si>
  <si>
    <t>Теплотехника</t>
  </si>
  <si>
    <t>Моделирование и оптимизация химико-технологических процессов</t>
  </si>
  <si>
    <t>Модуль "Автоматика и электроника"</t>
  </si>
  <si>
    <t>Модуль "Экономика и управление производством"</t>
  </si>
  <si>
    <t>Курсовая работа по модулю "Организация производства и управление предприятием"</t>
  </si>
  <si>
    <t>Маркетинг с основами логистики</t>
  </si>
  <si>
    <t>Великая Отечественная война советского народа (в контексте Второй мировой войны)</t>
  </si>
  <si>
    <t>Коррупция и ее общественная опасность</t>
  </si>
  <si>
    <t>Основы управления интеллектуальной собственностью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</si>
  <si>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</si>
  <si>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</si>
  <si>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</si>
  <si>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</si>
  <si>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</si>
  <si>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/10</t>
  </si>
  <si>
    <t>/2</t>
  </si>
  <si>
    <t>/72</t>
  </si>
  <si>
    <t>/36</t>
  </si>
  <si>
    <t>/6</t>
  </si>
  <si>
    <t>/4</t>
  </si>
  <si>
    <t>/60</t>
  </si>
  <si>
    <t>/34</t>
  </si>
  <si>
    <t>/16</t>
  </si>
  <si>
    <t>Семестр</t>
  </si>
  <si>
    <t>Недель</t>
  </si>
  <si>
    <t>Преддипломная</t>
  </si>
  <si>
    <t>УК-7</t>
  </si>
  <si>
    <t>УК-9</t>
  </si>
  <si>
    <t>УК-8</t>
  </si>
  <si>
    <t>БПК-2</t>
  </si>
  <si>
    <t>БПК-3</t>
  </si>
  <si>
    <t>БПК-4</t>
  </si>
  <si>
    <t>БПК-5</t>
  </si>
  <si>
    <t>БПК-6</t>
  </si>
  <si>
    <t>БПК-7</t>
  </si>
  <si>
    <t>БПК-8</t>
  </si>
  <si>
    <t>БПК-9</t>
  </si>
  <si>
    <t>БПК-10</t>
  </si>
  <si>
    <t>БПК-11</t>
  </si>
  <si>
    <t>УК-13</t>
  </si>
  <si>
    <t>УК-12</t>
  </si>
  <si>
    <t>СК-1</t>
  </si>
  <si>
    <t>СК-3</t>
  </si>
  <si>
    <t>СК-2</t>
  </si>
  <si>
    <t>СК-4</t>
  </si>
  <si>
    <t>СК-5</t>
  </si>
  <si>
    <t>СК-6</t>
  </si>
  <si>
    <t>СК-7</t>
  </si>
  <si>
    <t>СК-8</t>
  </si>
  <si>
    <t>СК-9</t>
  </si>
  <si>
    <t>СК-10</t>
  </si>
  <si>
    <t>СК-11</t>
  </si>
  <si>
    <t>СК-12</t>
  </si>
  <si>
    <t>СК-13</t>
  </si>
  <si>
    <t>СК-14</t>
  </si>
  <si>
    <t>СК-15</t>
  </si>
  <si>
    <t>СК-16</t>
  </si>
  <si>
    <t>СК-17</t>
  </si>
  <si>
    <t>СК-18</t>
  </si>
  <si>
    <t>СК-19</t>
  </si>
  <si>
    <t>СК-20</t>
  </si>
  <si>
    <t>УК-10</t>
  </si>
  <si>
    <t>УК-3</t>
  </si>
  <si>
    <t>СК-21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</si>
  <si>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</si>
  <si>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</si>
  <si>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</si>
  <si>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</si>
  <si>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</si>
  <si>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1.3.5, 2.4.3, 2.5.2, 2.5.6, 2.7.3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</si>
  <si>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</si>
  <si>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</si>
  <si>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</si>
  <si>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</si>
  <si>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</si>
  <si>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1.2, 2.1.2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</si>
  <si>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</si>
  <si>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</si>
  <si>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</si>
  <si>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</si>
  <si>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</si>
  <si>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</si>
  <si>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</si>
  <si>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Использовать основные понятия и термины специальной лексики белорусского языка в профессиональной деятельности</t>
  </si>
  <si>
    <t>Обладать современным социально-экологическим мировоззрением, руководствоваться его ценностными ориентациями и социально-экологическими знаниями в профессиональной деятельности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</si>
  <si>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</si>
  <si>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УК-14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</si>
  <si>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</si>
  <si>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УК-15</t>
  </si>
  <si>
    <t>Обладать способностью анализировать социально-психологические явления в социуме и прогнозировать тенденции их развития, использовать социально-психологические знания при управлении коллективной работой в профессиональной деятельности, эффективно использовать навыки делового общения в профессиональной среде</t>
  </si>
  <si>
    <t>УК-16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</si>
  <si>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</si>
  <si>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БПК-1</t>
  </si>
  <si>
    <t>Использовать современные информационные технологии для решения профессиональных задач</t>
  </si>
  <si>
    <t>Применять математический аппарат в профессиональной деятельности</t>
  </si>
  <si>
    <t>Иметь научное представление о природе и структуре материи, знать законы ее движения и трансформации</t>
  </si>
  <si>
    <t>Применять инженерные методы расчета деталей и узлов машин для обеспечения надежности производственного оборудования</t>
  </si>
  <si>
    <t>1.3.4, 1.3.5</t>
  </si>
  <si>
    <t>Использовать знание основных понятий и законов химиии для решения практических задач</t>
  </si>
  <si>
    <t>Применять знания о строении, реакционной способности и свойствах химических элементов и их неорганических соединений для анализа закономерностей химических процессов</t>
  </si>
  <si>
    <t>Выполнять графические изображения объектов химической технологии по нормативным требованиям с применением систем автоматизированного проектирования</t>
  </si>
  <si>
    <t>Применять знание общих принципов и методов химической переработки сырья в товарную продукцию для создания эффективных химико-технологических процессов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</si>
  <si>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</si>
  <si>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</si>
  <si>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</si>
  <si>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Выбирать оптимальные методы и пути синтеза органических веществ</t>
  </si>
  <si>
    <t>Выполнять качественный и количественный химический анализ веществ</t>
  </si>
  <si>
    <t>Использовать закономерности химической термодинамики и кинетики для описания и анализа физико-химических процессов в объеме и на поверхности раздела фаз</t>
  </si>
  <si>
    <t>Идентифицировать вещества и определять их количество с использованием инструментальных методов анализа</t>
  </si>
  <si>
    <t>Использовать знание химического состава ископаемого углеродсодержащего сырья для выбора методов и путей его превращения в исходные вещества для промышленного органического синтеза</t>
  </si>
  <si>
    <t>Анализировать химические и физико-химические закономерности технологических процессов нефтегазопереработки и промышленного органического синтеза</t>
  </si>
  <si>
    <t>Прогнозировать физико-химические свойства полимеров на основе знания их химической структуры</t>
  </si>
  <si>
    <t>Обеспечивать оптимальные эксплуатационными свойствами горюче-смазочных материалов за счет регулирования их химического состава</t>
  </si>
  <si>
    <t>Разрабатывать технологические процессы переработки нефти и газа</t>
  </si>
  <si>
    <t>Разрабатывать технологические процессы основного органического и нефтехимического синтеза</t>
  </si>
  <si>
    <t>2.4.2, 2.4.3</t>
  </si>
  <si>
    <t>Рассчитывать типовые процессы и аппараты химических производств</t>
  </si>
  <si>
    <t>2.5.1, 2.5.2</t>
  </si>
  <si>
    <t>Выбирать эффективное теплотехническое оборудование и эксплуатировать его в оптимальных условиях</t>
  </si>
  <si>
    <t>Разрабатывать математические модели химико-технологических процессов и применять их для решения задач анализа, синтеза и оптимизации химико-технологических систем</t>
  </si>
  <si>
    <t>Выполнять конструктивные и прочностные расчеты машин и аппаратов нефтехимических производств, знать нормы проектирования нефтехимических объектов</t>
  </si>
  <si>
    <t>2.5.5, 2.5.6</t>
  </si>
  <si>
    <t>Использовать знание устройства, принципа работы и элементной базы современных электрических машин для их безопасной и безаварийной эксплуатации</t>
  </si>
  <si>
    <t>Разрабатывать автоматические системы регулирования и управления химико-технологическими процессами</t>
  </si>
  <si>
    <t>Рассчитывать затраты и определять экономическую эффективность производства товарной продукции в нефтехимической отрасли</t>
  </si>
  <si>
    <t>Планировать и организовывать производственную деятельность нефтехимического предприятия для достижения его устойчивой и экономически эффективной работы</t>
  </si>
  <si>
    <t>2.7.2, 2.7.3</t>
  </si>
  <si>
    <t>Анализировать товарную, ценовую, сбытовую и коммуникационную стратегию предприятия для управления движением материальных потоков в процессе закупки сырья и материалов и распределения готовой продукции</t>
  </si>
  <si>
    <t>Владеть современными методами и техникой экспериментальных исследований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</si>
  <si>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</si>
  <si>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/8</t>
  </si>
  <si>
    <t>Дифференцированный зачет.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</si>
  <si>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</si>
  <si>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А.А.Сакович</t>
  </si>
  <si>
    <t>А.И.Юсевич</t>
  </si>
  <si>
    <t>д</t>
  </si>
  <si>
    <t>*</t>
  </si>
  <si>
    <t>Проректор по учебной работе</t>
  </si>
  <si>
    <t>Заведующий кафедрой нефтегазопереработки и нефтехимии</t>
  </si>
  <si>
    <t>2 недели</t>
  </si>
  <si>
    <t>3 недели</t>
  </si>
  <si>
    <t>Инженер. Химик-технолог</t>
  </si>
  <si>
    <t>Основы права / Социальная психология / Личностно-профессиональное развитие специалиста</t>
  </si>
  <si>
    <t>Учебно-исследовательская работа студентов</t>
  </si>
  <si>
    <t>Рекомендован к утверждению научно-методическим советом БГТУ, протокол № 6  от  28.04.2023</t>
  </si>
  <si>
    <t>Химия и физика полимеров</t>
  </si>
  <si>
    <t>Технология переработки нефти и газа</t>
  </si>
  <si>
    <t xml:space="preserve">Химия и технология основного органического и нефтехимического синтеза </t>
  </si>
  <si>
    <t>/32</t>
  </si>
  <si>
    <t>Промышленная экология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</si>
  <si>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</si>
  <si>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</si>
  <si>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</si>
  <si>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 xml:space="preserve"> </t>
  </si>
  <si>
    <t>Степень: Бакалавр</t>
  </si>
  <si>
    <t>Срок обучения: 4 года</t>
  </si>
  <si>
    <t>Форма получения образования: заочная</t>
  </si>
  <si>
    <t>(интегрированная с образовательными программами среднего специального образования)</t>
  </si>
  <si>
    <t>Квалификация специалиста: техник-технолог</t>
  </si>
  <si>
    <t>I. График образовательного процесса</t>
  </si>
  <si>
    <t>Лабораторно-экзаменационная (установочная) сессия</t>
  </si>
  <si>
    <t>Производственные  практики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</si>
  <si>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</si>
  <si>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</si>
  <si>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</si>
  <si>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</si>
  <si>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</si>
  <si>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</si>
  <si>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Специальность: 6-05-0711-02   Переработка нефти и газа и промышленный органический синтез</t>
  </si>
  <si>
    <t>Специальность: 2-48 01 02 Химическая технология органических веществ, материалов и изделий</t>
  </si>
  <si>
    <t>Специальность: 2-48 01 33 Химическая технология в легкой промышленности</t>
  </si>
  <si>
    <t>Специальность: 2-54 01 31 Аналитический контроль химических соединений</t>
  </si>
  <si>
    <t xml:space="preserve">Специальность: 2-48 01 35 Переработка нефти и газа  </t>
  </si>
  <si>
    <t>Квалификация специалиста: техник-химик</t>
  </si>
  <si>
    <t>Государственный компонент</t>
  </si>
  <si>
    <t>Компонент учреждения образования</t>
  </si>
  <si>
    <t>Факультативные дисциплины</t>
  </si>
  <si>
    <t>Дополнительные виды обучения</t>
  </si>
  <si>
    <t xml:space="preserve">Белорусский язык (профессиональная лексика) </t>
  </si>
  <si>
    <t>Безопасность жизнедеятельности человека*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</si>
  <si>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</si>
  <si>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</si>
  <si>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</si>
  <si>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</si>
  <si>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</si>
  <si>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Уровень среднего специального образования</t>
  </si>
  <si>
    <t>Уровень высшего образования</t>
  </si>
  <si>
    <t>1. Государственный экзамен
2. Защита дипломного проекта (дипломной работы)</t>
  </si>
  <si>
    <t>Обзорные лекции по специальности</t>
  </si>
  <si>
    <r>
      <t xml:space="preserve">Ознакомительная / </t>
    </r>
    <r>
      <rPr>
        <i/>
        <sz val="20"/>
        <rFont val="Arial"/>
        <family val="2"/>
        <charset val="204"/>
      </rPr>
      <t>Ознакомительная / По органическому синтезу</t>
    </r>
  </si>
  <si>
    <r>
      <t xml:space="preserve">Технологическая / </t>
    </r>
    <r>
      <rPr>
        <i/>
        <sz val="20"/>
        <rFont val="Arial"/>
        <family val="2"/>
        <charset val="204"/>
      </rPr>
      <t>Технологическая</t>
    </r>
  </si>
  <si>
    <r>
      <t xml:space="preserve">Общеинженерная / </t>
    </r>
    <r>
      <rPr>
        <i/>
        <sz val="20"/>
        <rFont val="Arial"/>
        <family val="2"/>
        <charset val="204"/>
      </rPr>
      <t>Для получения квалификации рабочего (служащего)</t>
    </r>
  </si>
  <si>
    <t>Оборудование и основы проектирования предприятий нефтехимической промышленности</t>
  </si>
  <si>
    <t>Курсовой проект по учебной дисциплине "Оборудование и основы проектирования предприятий нефтехимической промышленности"</t>
  </si>
  <si>
    <t>Организация производства и управление предприятием</t>
  </si>
  <si>
    <t>Декан факультета заочного образования</t>
  </si>
  <si>
    <t>С.А.Прохорчик</t>
  </si>
  <si>
    <t>ФХМП</t>
  </si>
  <si>
    <t>Физико-химические методы анализа</t>
  </si>
  <si>
    <r>
      <t xml:space="preserve">Прикладная механика / </t>
    </r>
    <r>
      <rPr>
        <i/>
        <sz val="20"/>
        <rFont val="Arial"/>
        <family val="2"/>
        <charset val="204"/>
      </rPr>
      <t>Основы технической механики</t>
    </r>
  </si>
  <si>
    <r>
      <t xml:space="preserve">Теоретические основы химии / </t>
    </r>
    <r>
      <rPr>
        <i/>
        <sz val="20"/>
        <rFont val="Arial"/>
        <family val="2"/>
        <charset val="204"/>
      </rPr>
      <t>Неорганическая химия</t>
    </r>
  </si>
  <si>
    <r>
      <t xml:space="preserve">Неорганическая химия / </t>
    </r>
    <r>
      <rPr>
        <i/>
        <sz val="20"/>
        <rFont val="Arial"/>
        <family val="2"/>
        <charset val="204"/>
      </rPr>
      <t>Неорганическая химия</t>
    </r>
  </si>
  <si>
    <r>
      <t xml:space="preserve">Общая химическая технология / </t>
    </r>
    <r>
      <rPr>
        <i/>
        <sz val="20"/>
        <rFont val="Arial"/>
        <family val="2"/>
        <charset val="204"/>
      </rPr>
      <t>Основы химической технологии / Общая химическая технология /  Основы технологии производств легкой промышленности</t>
    </r>
  </si>
  <si>
    <r>
      <t xml:space="preserve">Охрана труда / </t>
    </r>
    <r>
      <rPr>
        <i/>
        <sz val="20"/>
        <rFont val="Arial"/>
        <family val="2"/>
        <charset val="204"/>
      </rPr>
      <t>Охрана труда</t>
    </r>
  </si>
  <si>
    <r>
      <t xml:space="preserve">Органическая химия / </t>
    </r>
    <r>
      <rPr>
        <i/>
        <sz val="20"/>
        <rFont val="Arial"/>
        <family val="2"/>
        <charset val="204"/>
      </rPr>
      <t>Органическая химия</t>
    </r>
  </si>
  <si>
    <r>
      <t xml:space="preserve">Физическая и коллоидная химия / </t>
    </r>
    <r>
      <rPr>
        <i/>
        <sz val="20"/>
        <rFont val="Arial"/>
        <family val="2"/>
        <charset val="204"/>
      </rPr>
      <t>Физическая и коллоидная химия</t>
    </r>
  </si>
  <si>
    <r>
      <t xml:space="preserve">Аналитическая химия / </t>
    </r>
    <r>
      <rPr>
        <i/>
        <sz val="20"/>
        <rFont val="Arial"/>
        <family val="2"/>
        <charset val="204"/>
      </rPr>
      <t>Аналитическая химия</t>
    </r>
  </si>
  <si>
    <r>
      <t xml:space="preserve">Процессы и аппараты химической технологии </t>
    </r>
    <r>
      <rPr>
        <i/>
        <sz val="20"/>
        <rFont val="Arial"/>
        <family val="2"/>
        <charset val="204"/>
      </rPr>
      <t>/ Процессы и аппараты химического производства/ Процессы и аппараты нефтегазоперерабатывающих произвоств</t>
    </r>
  </si>
  <si>
    <r>
      <t xml:space="preserve">Электротехника и электроника / </t>
    </r>
    <r>
      <rPr>
        <i/>
        <sz val="20"/>
        <rFont val="Arial"/>
        <family val="2"/>
        <charset val="204"/>
      </rPr>
      <t>Электротехника с основами электроники</t>
    </r>
  </si>
  <si>
    <r>
      <t xml:space="preserve">Автоматизация химических производств / </t>
    </r>
    <r>
      <rPr>
        <i/>
        <sz val="20"/>
        <rFont val="Arial"/>
        <family val="2"/>
        <charset val="204"/>
      </rPr>
      <t>Автоматизация химического производства / Основы автоматизации производств</t>
    </r>
  </si>
  <si>
    <r>
      <t xml:space="preserve">Экономика отрасли / </t>
    </r>
    <r>
      <rPr>
        <i/>
        <sz val="20"/>
        <rFont val="Arial"/>
        <family val="2"/>
        <charset val="204"/>
      </rPr>
      <t>Экономика организации</t>
    </r>
  </si>
  <si>
    <t>УТВЕРЖДЕНО</t>
  </si>
  <si>
    <t>Ректором БГТУ</t>
  </si>
  <si>
    <t>И.В.Войтовым</t>
  </si>
  <si>
    <t>28.04.2023</t>
  </si>
  <si>
    <t>Регистрационный № 05-071-015/уч.</t>
  </si>
  <si>
    <r>
      <t xml:space="preserve">Инженерная и машинная графика / </t>
    </r>
    <r>
      <rPr>
        <i/>
        <sz val="20"/>
        <color rgb="FFFF0000"/>
        <rFont val="Arial"/>
        <family val="2"/>
        <charset val="204"/>
      </rPr>
      <t>Инженерная графика / Основы инженерной графики</t>
    </r>
  </si>
  <si>
    <t>№ рег. 
в БГТУ</t>
  </si>
  <si>
    <t>2030/2023</t>
  </si>
  <si>
    <r>
      <t xml:space="preserve">Информатика / </t>
    </r>
    <r>
      <rPr>
        <i/>
        <sz val="20"/>
        <color rgb="FFFF0000"/>
        <rFont val="Arial"/>
        <family val="2"/>
        <charset val="204"/>
      </rPr>
      <t>Информационные технологии</t>
    </r>
  </si>
  <si>
    <t>2083/2024</t>
  </si>
  <si>
    <r>
      <t>Иностранный язык</t>
    </r>
    <r>
      <rPr>
        <sz val="20"/>
        <rFont val="Arial"/>
        <family val="2"/>
        <charset val="204"/>
      </rPr>
      <t xml:space="preserve"> / </t>
    </r>
    <r>
      <rPr>
        <i/>
        <sz val="20"/>
        <color rgb="FFFF0000"/>
        <rFont val="Arial"/>
        <family val="2"/>
        <charset val="204"/>
      </rPr>
      <t>Иностранный язык (профессиональная лексика)</t>
    </r>
  </si>
  <si>
    <t>2085/2024</t>
  </si>
  <si>
    <t>Кафедра</t>
  </si>
  <si>
    <t>2110.1/2024</t>
  </si>
  <si>
    <t>ИБиП</t>
  </si>
  <si>
    <t>ЭТиМ</t>
  </si>
  <si>
    <t>ФиП</t>
  </si>
  <si>
    <t>МКиТП</t>
  </si>
  <si>
    <t>ИиВД</t>
  </si>
  <si>
    <t>ВМ</t>
  </si>
  <si>
    <t>физики</t>
  </si>
  <si>
    <t>МиК, МиПТС</t>
  </si>
  <si>
    <t>ХТЭПиМЭТ</t>
  </si>
  <si>
    <t>ИГ</t>
  </si>
  <si>
    <t>БЖД</t>
  </si>
  <si>
    <t>ФиП / ФиП/ 
ИБиП</t>
  </si>
  <si>
    <t>ОХ</t>
  </si>
  <si>
    <t>ФКиАХ</t>
  </si>
  <si>
    <t>НГПиНХ</t>
  </si>
  <si>
    <t>ПиАХП</t>
  </si>
  <si>
    <t>ЭГиТ</t>
  </si>
  <si>
    <t>АППиЭ</t>
  </si>
  <si>
    <t>БФ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</si>
</sst>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 x14ac:knownFonts="1">
    <font>
      <sz val="11"/>
      <color theme="1"/>
      <name val="Calibri"/>
      <family val="2"/>
      <charset val="204"/>
      <scheme val="minor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sz val="16"/>
      <name val="Arial Narrow"/>
      <family val="2"/>
      <charset val="204"/>
    </font>
    <font>
      <b/>
      <sz val="16"/>
      <name val="Arial Narrow"/>
      <family val="2"/>
      <charset val="204"/>
    </font>
    <font>
      <b/>
      <sz val="22"/>
      <name val="Arial Narrow"/>
      <family val="2"/>
      <charset val="204"/>
    </font>
    <font>
      <sz val="11"/>
      <name val="Arial Narrow"/>
      <family val="2"/>
      <charset val="204"/>
    </font>
    <font>
      <sz val="18"/>
      <name val="Arial Narrow"/>
      <family val="2"/>
      <charset val="204"/>
    </font>
    <font>
      <u/>
      <sz val="18"/>
      <name val="Arial Narrow"/>
      <family val="2"/>
      <charset val="204"/>
    </font>
    <font>
      <b/>
      <sz val="14"/>
      <name val="Wingdings 2"/>
      <family val="1"/>
      <charset val="2"/>
    </font>
    <font>
      <sz val="12"/>
      <name val="Arial Narrow"/>
      <family val="2"/>
      <charset val="204"/>
    </font>
    <font>
      <sz val="15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5"/>
      <color theme="1"/>
      <name val="Arial Narrow"/>
      <family val="2"/>
      <charset val="204"/>
    </font>
    <font>
      <sz val="15"/>
      <name val="Arial Narrow"/>
      <family val="2"/>
      <charset val="204"/>
    </font>
    <font>
      <sz val="15"/>
      <color theme="1"/>
      <name val="Calibri"/>
      <family val="2"/>
      <charset val="204"/>
      <scheme val="minor"/>
    </font>
    <font>
      <b/>
      <sz val="22"/>
      <name val="Arial"/>
      <family val="2"/>
      <charset val="204"/>
    </font>
    <font>
      <sz val="18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18"/>
      <color rgb="FFFF0000"/>
      <name val="Arial"/>
      <family val="2"/>
      <charset val="204"/>
    </font>
    <font>
      <sz val="20"/>
      <color rgb="FFFF0000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20"/>
      <color theme="1" tint="0.499984740745262"/>
      <name val="Arial"/>
      <family val="2"/>
      <charset val="204"/>
    </font>
    <font>
      <sz val="16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Arial"/>
      <family val="2"/>
      <charset val="204"/>
    </font>
    <font>
      <sz val="18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b/>
      <sz val="20"/>
      <color theme="1"/>
      <name val="Arial"/>
      <family val="2"/>
      <charset val="204"/>
    </font>
    <font>
      <b/>
      <sz val="18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color theme="1"/>
      <name val="Arial"/>
      <family val="2"/>
      <charset val="204"/>
    </font>
    <font>
      <sz val="22"/>
      <name val="Arial"/>
      <family val="2"/>
      <charset val="204"/>
    </font>
    <font>
      <sz val="22"/>
      <name val="Arial Narrow"/>
      <family val="2"/>
      <charset val="204"/>
    </font>
    <font>
      <sz val="11"/>
      <name val="Calibri"/>
      <family val="2"/>
      <charset val="204"/>
      <scheme val="minor"/>
    </font>
    <font>
      <b/>
      <sz val="20"/>
      <name val="Arial"/>
      <family val="2"/>
      <charset val="204"/>
    </font>
    <font>
      <sz val="14"/>
      <name val="Arial"/>
      <family val="2"/>
      <charset val="204"/>
    </font>
    <font>
      <sz val="17"/>
      <name val="Arial"/>
      <family val="2"/>
      <charset val="204"/>
    </font>
    <font>
      <b/>
      <sz val="17"/>
      <name val="Arial"/>
      <family val="2"/>
      <charset val="204"/>
    </font>
    <font>
      <sz val="14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b/>
      <sz val="18"/>
      <color theme="0"/>
      <name val="Arial"/>
      <family val="2"/>
      <charset val="204"/>
    </font>
    <font>
      <b/>
      <sz val="22"/>
      <color theme="1"/>
      <name val="Arial"/>
      <family val="2"/>
      <charset val="204"/>
    </font>
    <font>
      <i/>
      <sz val="20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b/>
      <sz val="18"/>
      <color theme="0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5"/>
      <color rgb="FFFF0000"/>
      <name val="Arial Narrow"/>
      <family val="2"/>
      <charset val="204"/>
    </font>
    <font>
      <sz val="18"/>
      <name val="Calibri"/>
      <family val="2"/>
      <charset val="204"/>
      <scheme val="minor"/>
    </font>
    <font>
      <b/>
      <sz val="15"/>
      <name val="Arial Narrow"/>
      <family val="2"/>
      <charset val="204"/>
    </font>
    <font>
      <i/>
      <sz val="20"/>
      <color rgb="FFFF0000"/>
      <name val="Arial"/>
      <family val="2"/>
      <charset val="204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00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/>
      <diagonal/>
    </border>
    <border>
      <left style="thin">
        <color theme="1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 style="hair">
        <color indexed="64"/>
      </bottom>
      <diagonal/>
    </border>
    <border>
      <left style="thin">
        <color theme="1"/>
      </left>
      <right/>
      <top/>
      <bottom style="hair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theme="1"/>
      </left>
      <right style="double">
        <color indexed="64"/>
      </right>
      <top style="double">
        <color theme="1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/>
      </top>
      <bottom style="thin">
        <color theme="1" tint="0.499984740745262"/>
      </bottom>
      <diagonal/>
    </border>
    <border>
      <left style="double">
        <color indexed="64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thin">
        <color theme="1" tint="0.499984740745262"/>
      </right>
      <top style="double">
        <color theme="1"/>
      </top>
      <bottom/>
      <diagonal/>
    </border>
    <border>
      <left style="thin">
        <color theme="1" tint="0.499984740745262"/>
      </left>
      <right/>
      <top style="double">
        <color theme="1"/>
      </top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double">
        <color theme="1"/>
      </right>
      <top/>
      <bottom style="double">
        <color indexed="64"/>
      </bottom>
      <diagonal/>
    </border>
    <border>
      <left style="double">
        <color theme="1"/>
      </left>
      <right style="double">
        <color indexed="64"/>
      </right>
      <top/>
      <bottom style="thin">
        <color theme="1" tint="0.499984740745262"/>
      </bottom>
      <diagonal/>
    </border>
    <border>
      <left/>
      <right style="double">
        <color theme="1"/>
      </right>
      <top style="double">
        <color indexed="64"/>
      </top>
      <bottom style="thin">
        <color theme="1" tint="0.499984740745262"/>
      </bottom>
      <diagonal/>
    </border>
    <border>
      <left/>
      <right style="double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/>
      </left>
      <right style="double">
        <color indexed="64"/>
      </right>
      <top style="thin">
        <color theme="1" tint="0.499984740745262"/>
      </top>
      <bottom style="double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theme="1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theme="1"/>
      </bottom>
      <diagonal/>
    </border>
    <border>
      <left/>
      <right/>
      <top style="thin">
        <color theme="1" tint="0.499984740745262"/>
      </top>
      <bottom style="double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/>
      </bottom>
      <diagonal/>
    </border>
    <border>
      <left/>
      <right style="double">
        <color theme="1"/>
      </right>
      <top style="thin">
        <color theme="1" tint="0.499984740745262"/>
      </top>
      <bottom style="double">
        <color theme="1"/>
      </bottom>
      <diagonal/>
    </border>
    <border>
      <left style="double">
        <color theme="1"/>
      </left>
      <right style="thin">
        <color theme="0" tint="-0.499984740745262"/>
      </right>
      <top style="double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theme="1"/>
      </top>
      <bottom style="thin">
        <color theme="0" tint="-0.499984740745262"/>
      </bottom>
      <diagonal/>
    </border>
    <border>
      <left style="thin">
        <color indexed="64"/>
      </left>
      <right/>
      <top style="double">
        <color theme="1"/>
      </top>
      <bottom/>
      <diagonal/>
    </border>
    <border>
      <left/>
      <right style="double">
        <color indexed="64"/>
      </right>
      <top style="double">
        <color theme="1"/>
      </top>
      <bottom/>
      <diagonal/>
    </border>
    <border>
      <left style="double">
        <color indexed="64"/>
      </left>
      <right/>
      <top style="double">
        <color theme="1"/>
      </top>
      <bottom style="double">
        <color indexed="64"/>
      </bottom>
      <diagonal/>
    </border>
    <border>
      <left/>
      <right/>
      <top style="double">
        <color theme="1"/>
      </top>
      <bottom style="double">
        <color indexed="64"/>
      </bottom>
      <diagonal/>
    </border>
    <border>
      <left/>
      <right style="double">
        <color indexed="64"/>
      </right>
      <top style="double">
        <color theme="1"/>
      </top>
      <bottom style="double">
        <color indexed="64"/>
      </bottom>
      <diagonal/>
    </border>
    <border>
      <left style="double">
        <color indexed="64"/>
      </left>
      <right style="thin">
        <color theme="0" tint="-0.499984740745262"/>
      </right>
      <top style="double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double">
        <color theme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theme="1"/>
      </top>
      <bottom style="thin">
        <color theme="0" tint="-0.499984740745262"/>
      </bottom>
      <diagonal/>
    </border>
    <border>
      <left/>
      <right style="thin">
        <color indexed="64"/>
      </right>
      <top style="double">
        <color theme="1"/>
      </top>
      <bottom/>
      <diagonal/>
    </border>
    <border>
      <left/>
      <right/>
      <top style="double">
        <color theme="1"/>
      </top>
      <bottom style="thin">
        <color indexed="64"/>
      </bottom>
      <diagonal/>
    </border>
    <border>
      <left/>
      <right style="double">
        <color indexed="64"/>
      </right>
      <top style="double">
        <color theme="1"/>
      </top>
      <bottom style="thin">
        <color indexed="64"/>
      </bottom>
      <diagonal/>
    </border>
    <border>
      <left style="double">
        <color indexed="64"/>
      </left>
      <right/>
      <top style="double">
        <color theme="1"/>
      </top>
      <bottom style="thin">
        <color indexed="64"/>
      </bottom>
      <diagonal/>
    </border>
    <border>
      <left style="thin">
        <color theme="0" tint="-0.499984740745262"/>
      </left>
      <right style="double">
        <color theme="1"/>
      </right>
      <top style="double">
        <color theme="1"/>
      </top>
      <bottom style="thin">
        <color theme="0" tint="-0.499984740745262"/>
      </bottom>
      <diagonal/>
    </border>
    <border>
      <left style="double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1"/>
      </left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indexed="64"/>
      </right>
      <top/>
      <bottom style="double">
        <color theme="1"/>
      </bottom>
      <diagonal/>
    </border>
    <border>
      <left style="double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double">
        <color indexed="64"/>
      </right>
      <top/>
      <bottom style="double">
        <color theme="1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uble">
        <color theme="1"/>
      </bottom>
      <diagonal/>
    </border>
    <border>
      <left style="double">
        <color indexed="64"/>
      </left>
      <right/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/>
      <right style="hair">
        <color indexed="64"/>
      </right>
      <top/>
      <bottom style="double">
        <color theme="1"/>
      </bottom>
      <diagonal/>
    </border>
    <border>
      <left style="hair">
        <color indexed="64"/>
      </left>
      <right/>
      <top/>
      <bottom style="double">
        <color theme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theme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theme="1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theme="1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theme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hair">
        <color indexed="64"/>
      </left>
      <right/>
      <top style="thin">
        <color indexed="64"/>
      </top>
      <bottom style="double">
        <color theme="1"/>
      </bottom>
      <diagonal/>
    </border>
    <border>
      <left style="thin">
        <color theme="0" tint="-0.499984740745262"/>
      </left>
      <right style="double">
        <color theme="1"/>
      </right>
      <top style="thin">
        <color theme="0" tint="-0.499984740745262"/>
      </top>
      <bottom style="double">
        <color theme="1"/>
      </bottom>
      <diagonal/>
    </border>
    <border>
      <left style="double">
        <color indexed="64"/>
      </left>
      <right/>
      <top style="hair">
        <color indexed="64"/>
      </top>
      <bottom style="hair">
        <color theme="1"/>
      </bottom>
      <diagonal/>
    </border>
    <border>
      <left/>
      <right style="thin">
        <color indexed="64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/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double">
        <color indexed="64"/>
      </right>
      <top/>
      <bottom style="hair">
        <color theme="1"/>
      </bottom>
      <diagonal/>
    </border>
    <border>
      <left/>
      <right style="thin">
        <color indexed="64"/>
      </right>
      <top/>
      <bottom style="hair">
        <color theme="1"/>
      </bottom>
      <diagonal/>
    </border>
    <border>
      <left style="thin">
        <color indexed="64"/>
      </left>
      <right style="thin">
        <color indexed="64"/>
      </right>
      <top/>
      <bottom style="hair">
        <color theme="1"/>
      </bottom>
      <diagonal/>
    </border>
    <border>
      <left style="double">
        <color indexed="64"/>
      </left>
      <right/>
      <top/>
      <bottom style="hair">
        <color theme="1"/>
      </bottom>
      <diagonal/>
    </border>
    <border>
      <left/>
      <right style="double">
        <color indexed="64"/>
      </right>
      <top style="hair">
        <color indexed="64"/>
      </top>
      <bottom style="hair">
        <color theme="1"/>
      </bottom>
      <diagonal/>
    </border>
    <border>
      <left/>
      <right style="hair">
        <color indexed="64"/>
      </right>
      <top style="hair">
        <color indexed="64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theme="1"/>
      </bottom>
      <diagonal/>
    </border>
    <border>
      <left style="hair">
        <color auto="1"/>
      </left>
      <right style="double">
        <color indexed="64"/>
      </right>
      <top style="hair">
        <color auto="1"/>
      </top>
      <bottom style="hair">
        <color theme="1"/>
      </bottom>
      <diagonal/>
    </border>
    <border>
      <left style="hair">
        <color indexed="64"/>
      </left>
      <right/>
      <top style="hair">
        <color indexed="64"/>
      </top>
      <bottom style="double">
        <color theme="1"/>
      </bottom>
      <diagonal/>
    </border>
    <border>
      <left/>
      <right style="hair">
        <color indexed="64"/>
      </right>
      <top style="hair">
        <color indexed="64"/>
      </top>
      <bottom style="double">
        <color theme="1"/>
      </bottom>
      <diagonal/>
    </border>
    <border>
      <left/>
      <right style="double">
        <color indexed="64"/>
      </right>
      <top style="hair">
        <color indexed="64"/>
      </top>
      <bottom style="double">
        <color theme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theme="1"/>
      </bottom>
      <diagonal/>
    </border>
    <border>
      <left style="double">
        <color indexed="64"/>
      </left>
      <right/>
      <top style="hair">
        <color indexed="64"/>
      </top>
      <bottom style="double">
        <color theme="1"/>
      </bottom>
      <diagonal/>
    </border>
    <border>
      <left/>
      <right style="double">
        <color theme="1"/>
      </right>
      <top style="hair">
        <color indexed="64"/>
      </top>
      <bottom style="hair">
        <color indexed="64"/>
      </bottom>
      <diagonal/>
    </border>
    <border>
      <left/>
      <right style="double">
        <color theme="1"/>
      </right>
      <top style="hair">
        <color indexed="64"/>
      </top>
      <bottom/>
      <diagonal/>
    </border>
    <border>
      <left style="double">
        <color theme="1"/>
      </left>
      <right/>
      <top style="hair">
        <color indexed="64"/>
      </top>
      <bottom style="hair">
        <color indexed="64"/>
      </bottom>
      <diagonal/>
    </border>
    <border>
      <left style="double">
        <color theme="1"/>
      </left>
      <right/>
      <top/>
      <bottom/>
      <diagonal/>
    </border>
    <border>
      <left style="double">
        <color theme="1"/>
      </left>
      <right/>
      <top style="hair">
        <color indexed="64"/>
      </top>
      <bottom style="hair">
        <color theme="1"/>
      </bottom>
      <diagonal/>
    </border>
    <border>
      <left style="double">
        <color theme="1"/>
      </left>
      <right/>
      <top style="double">
        <color theme="1"/>
      </top>
      <bottom style="hair">
        <color indexed="64"/>
      </bottom>
      <diagonal/>
    </border>
    <border>
      <left/>
      <right/>
      <top style="double">
        <color theme="1"/>
      </top>
      <bottom style="hair">
        <color indexed="64"/>
      </bottom>
      <diagonal/>
    </border>
    <border>
      <left/>
      <right style="double">
        <color indexed="64"/>
      </right>
      <top style="double">
        <color theme="1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theme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hair">
        <color indexed="64"/>
      </bottom>
      <diagonal/>
    </border>
    <border>
      <left style="double">
        <color indexed="64"/>
      </left>
      <right/>
      <top style="double">
        <color theme="1"/>
      </top>
      <bottom style="hair">
        <color indexed="64"/>
      </bottom>
      <diagonal/>
    </border>
    <border>
      <left/>
      <right style="thin">
        <color indexed="64"/>
      </right>
      <top style="double">
        <color theme="1"/>
      </top>
      <bottom style="hair">
        <color indexed="64"/>
      </bottom>
      <diagonal/>
    </border>
    <border>
      <left style="thin">
        <color indexed="64"/>
      </left>
      <right/>
      <top style="double">
        <color theme="1"/>
      </top>
      <bottom style="hair">
        <color indexed="64"/>
      </bottom>
      <diagonal/>
    </border>
    <border>
      <left/>
      <right style="hair">
        <color indexed="64"/>
      </right>
      <top style="double">
        <color theme="1"/>
      </top>
      <bottom style="hair">
        <color indexed="64"/>
      </bottom>
      <diagonal/>
    </border>
    <border>
      <left style="hair">
        <color indexed="64"/>
      </left>
      <right/>
      <top style="double">
        <color theme="1"/>
      </top>
      <bottom style="hair">
        <color indexed="64"/>
      </bottom>
      <diagonal/>
    </border>
    <border>
      <left/>
      <right style="double">
        <color theme="1"/>
      </right>
      <top style="double">
        <color theme="1"/>
      </top>
      <bottom style="hair">
        <color indexed="64"/>
      </bottom>
      <diagonal/>
    </border>
    <border>
      <left style="double">
        <color theme="1"/>
      </left>
      <right/>
      <top style="hair">
        <color indexed="64"/>
      </top>
      <bottom style="double">
        <color theme="1"/>
      </bottom>
      <diagonal/>
    </border>
    <border>
      <left/>
      <right/>
      <top style="hair">
        <color indexed="64"/>
      </top>
      <bottom style="double">
        <color theme="1"/>
      </bottom>
      <diagonal/>
    </border>
    <border>
      <left/>
      <right style="thin">
        <color indexed="64"/>
      </right>
      <top style="hair">
        <color indexed="64"/>
      </top>
      <bottom style="double">
        <color theme="1"/>
      </bottom>
      <diagonal/>
    </border>
    <border>
      <left style="thin">
        <color indexed="64"/>
      </left>
      <right/>
      <top style="hair">
        <color indexed="64"/>
      </top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indexed="64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double">
        <color theme="1"/>
      </bottom>
      <diagonal/>
    </border>
    <border>
      <left/>
      <right style="thin">
        <color theme="1"/>
      </right>
      <top style="double">
        <color indexed="64"/>
      </top>
      <bottom style="double">
        <color indexed="64"/>
      </bottom>
      <diagonal/>
    </border>
    <border>
      <left/>
      <right style="thin">
        <color theme="1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theme="1"/>
      </bottom>
      <diagonal/>
    </border>
    <border>
      <left/>
      <right style="thin">
        <color indexed="64"/>
      </right>
      <top style="hair">
        <color indexed="64"/>
      </top>
      <bottom style="thin">
        <color theme="1"/>
      </bottom>
      <diagonal/>
    </border>
    <border>
      <left style="thin">
        <color indexed="64"/>
      </left>
      <right/>
      <top style="hair">
        <color indexed="64"/>
      </top>
      <bottom style="thin">
        <color theme="1"/>
      </bottom>
      <diagonal/>
    </border>
    <border>
      <left/>
      <right/>
      <top style="hair">
        <color indexed="64"/>
      </top>
      <bottom style="thin">
        <color theme="1"/>
      </bottom>
      <diagonal/>
    </border>
    <border>
      <left/>
      <right style="double">
        <color indexed="64"/>
      </right>
      <top style="hair">
        <color indexed="64"/>
      </top>
      <bottom style="thin">
        <color theme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1"/>
      </bottom>
      <diagonal/>
    </border>
    <border>
      <left/>
      <right style="thin">
        <color theme="1"/>
      </right>
      <top style="hair">
        <color indexed="64"/>
      </top>
      <bottom style="thin">
        <color theme="1"/>
      </bottom>
      <diagonal/>
    </border>
    <border>
      <left/>
      <right style="hair">
        <color auto="1"/>
      </right>
      <top style="hair">
        <color indexed="64"/>
      </top>
      <bottom style="thin">
        <color theme="1"/>
      </bottom>
      <diagonal/>
    </border>
    <border>
      <left style="hair">
        <color indexed="64"/>
      </left>
      <right/>
      <top style="hair">
        <color indexed="64"/>
      </top>
      <bottom style="thin">
        <color theme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theme="1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indexed="64"/>
      </top>
      <bottom style="thin">
        <color theme="1" tint="0.499984740745262"/>
      </bottom>
      <diagonal/>
    </border>
    <border>
      <left style="double">
        <color theme="1"/>
      </left>
      <right/>
      <top/>
      <bottom style="hair">
        <color theme="1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theme="1"/>
      </bottom>
      <diagonal/>
    </border>
    <border>
      <left/>
      <right style="hair">
        <color indexed="64"/>
      </right>
      <top/>
      <bottom style="hair">
        <color theme="1"/>
      </bottom>
      <diagonal/>
    </border>
    <border>
      <left style="hair">
        <color indexed="64"/>
      </left>
      <right/>
      <top/>
      <bottom style="hair">
        <color theme="1"/>
      </bottom>
      <diagonal/>
    </border>
    <border>
      <left style="hair">
        <color indexed="64"/>
      </left>
      <right/>
      <top style="hair">
        <color indexed="64"/>
      </top>
      <bottom style="hair">
        <color theme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theme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theme="1"/>
      </bottom>
      <diagonal/>
    </border>
    <border>
      <left/>
      <right style="thin">
        <color theme="1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theme="1"/>
      </right>
      <top style="double">
        <color indexed="64"/>
      </top>
      <bottom style="hair">
        <color indexed="64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/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 style="double">
        <color theme="1"/>
      </top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 style="double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double">
        <color theme="1"/>
      </left>
      <right style="hair">
        <color auto="1"/>
      </right>
      <top style="double">
        <color theme="1"/>
      </top>
      <bottom style="double">
        <color theme="1"/>
      </bottom>
      <diagonal/>
    </border>
    <border>
      <left style="hair">
        <color indexed="64"/>
      </left>
      <right style="hair">
        <color indexed="64"/>
      </right>
      <top style="double">
        <color theme="1"/>
      </top>
      <bottom style="double">
        <color theme="1"/>
      </bottom>
      <diagonal/>
    </border>
    <border>
      <left style="hair">
        <color indexed="64"/>
      </left>
      <right/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 style="hair">
        <color theme="1"/>
      </left>
      <right style="double">
        <color theme="1"/>
      </right>
      <top/>
      <bottom style="hair">
        <color theme="1"/>
      </bottom>
      <diagonal/>
    </border>
    <border>
      <left style="double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double">
        <color theme="1"/>
      </right>
      <top style="hair">
        <color theme="1"/>
      </top>
      <bottom style="hair">
        <color theme="1"/>
      </bottom>
      <diagonal/>
    </border>
    <border>
      <left style="double">
        <color theme="1"/>
      </left>
      <right style="hair">
        <color theme="1"/>
      </right>
      <top style="hair">
        <color theme="1"/>
      </top>
      <bottom style="double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double">
        <color theme="1"/>
      </bottom>
      <diagonal/>
    </border>
    <border>
      <left style="hair">
        <color theme="1"/>
      </left>
      <right style="double">
        <color theme="1"/>
      </right>
      <top style="hair">
        <color theme="1"/>
      </top>
      <bottom style="double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double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double">
        <color theme="1"/>
      </left>
      <right style="hair">
        <color indexed="64"/>
      </right>
      <top/>
      <bottom style="hair">
        <color indexed="64"/>
      </bottom>
      <diagonal/>
    </border>
    <border>
      <left style="double">
        <color theme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theme="1"/>
      </left>
      <right style="hair">
        <color indexed="64"/>
      </right>
      <top style="hair">
        <color indexed="64"/>
      </top>
      <bottom style="double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double">
        <color theme="1"/>
      </right>
      <top style="double">
        <color indexed="64"/>
      </top>
      <bottom style="double">
        <color indexed="64"/>
      </bottom>
      <diagonal/>
    </border>
    <border>
      <left/>
      <right style="double">
        <color theme="1"/>
      </right>
      <top style="double">
        <color indexed="64"/>
      </top>
      <bottom style="hair">
        <color indexed="64"/>
      </bottom>
      <diagonal/>
    </border>
    <border>
      <left/>
      <right style="double">
        <color theme="1"/>
      </right>
      <top/>
      <bottom style="hair">
        <color indexed="64"/>
      </bottom>
      <diagonal/>
    </border>
    <border>
      <left/>
      <right style="double">
        <color theme="1"/>
      </right>
      <top style="hair">
        <color indexed="64"/>
      </top>
      <bottom style="thin">
        <color theme="1"/>
      </bottom>
      <diagonal/>
    </border>
    <border>
      <left/>
      <right style="double">
        <color theme="1"/>
      </right>
      <top style="double">
        <color indexed="64"/>
      </top>
      <bottom/>
      <diagonal/>
    </border>
    <border>
      <left/>
      <right style="double">
        <color theme="1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/>
      <top style="hair">
        <color indexed="64"/>
      </top>
      <bottom style="hair">
        <color theme="1"/>
      </bottom>
      <diagonal/>
    </border>
    <border>
      <left/>
      <right/>
      <top style="hair">
        <color indexed="64"/>
      </top>
      <bottom style="hair">
        <color theme="1"/>
      </bottom>
      <diagonal/>
    </border>
    <border>
      <left style="hair">
        <color indexed="64"/>
      </left>
      <right/>
      <top style="double">
        <color theme="1"/>
      </top>
      <bottom/>
      <diagonal/>
    </border>
    <border>
      <left style="hair">
        <color indexed="64"/>
      </left>
      <right style="hair">
        <color indexed="64"/>
      </right>
      <top style="double">
        <color theme="1"/>
      </top>
      <bottom/>
      <diagonal/>
    </border>
    <border>
      <left style="hair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hair">
        <color indexed="64"/>
      </right>
      <top style="double">
        <color theme="1"/>
      </top>
      <bottom/>
      <diagonal/>
    </border>
    <border>
      <left style="hair">
        <color auto="1"/>
      </left>
      <right style="double">
        <color auto="1"/>
      </right>
      <top style="double">
        <color theme="1"/>
      </top>
      <bottom/>
      <diagonal/>
    </border>
    <border>
      <left style="double">
        <color indexed="64"/>
      </left>
      <right style="hair">
        <color indexed="64"/>
      </right>
      <top style="double">
        <color theme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theme="1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242">
    <xf numFmtId="0" fontId="0" fillId="0" borderId="0" xfId="0"/>
    <xf numFmtId="0" fontId="14" fillId="0" borderId="0" xfId="0" applyFont="1" applyAlignment="1" applyProtection="1">
      <alignment horizontal="center" vertical="center" wrapText="1"/>
      <protection locked="0"/>
    </xf>
    <xf numFmtId="0" fontId="0" fillId="2" borderId="0" xfId="0" applyFill="1"/>
    <xf numFmtId="0" fontId="12" fillId="2" borderId="0" xfId="0" applyFont="1" applyFill="1"/>
    <xf numFmtId="0" fontId="50" fillId="0" borderId="28" xfId="0" applyFont="1" applyBorder="1" applyAlignment="1">
      <alignment horizontal="center" vertical="center"/>
    </xf>
    <xf numFmtId="0" fontId="31" fillId="0" borderId="237" xfId="0" applyFont="1" applyBorder="1" applyAlignment="1">
      <alignment horizontal="center" textRotation="90"/>
    </xf>
    <xf numFmtId="0" fontId="31" fillId="0" borderId="238" xfId="0" applyFont="1" applyBorder="1" applyAlignment="1">
      <alignment horizontal="center" textRotation="90"/>
    </xf>
    <xf numFmtId="0" fontId="31" fillId="0" borderId="225" xfId="0" applyFont="1" applyBorder="1" applyAlignment="1">
      <alignment horizontal="center" textRotation="90"/>
    </xf>
    <xf numFmtId="0" fontId="31" fillId="0" borderId="241" xfId="0" applyFont="1" applyBorder="1" applyAlignment="1">
      <alignment horizontal="center" textRotation="90"/>
    </xf>
    <xf numFmtId="0" fontId="31" fillId="0" borderId="226" xfId="0" applyFont="1" applyBorder="1" applyAlignment="1">
      <alignment horizontal="center" textRotation="90"/>
    </xf>
    <xf numFmtId="0" fontId="31" fillId="0" borderId="242" xfId="0" applyFont="1" applyBorder="1" applyAlignment="1">
      <alignment horizontal="center" textRotation="90"/>
    </xf>
    <xf numFmtId="0" fontId="14" fillId="2" borderId="0" xfId="0" applyFont="1" applyFill="1" applyAlignment="1" applyProtection="1">
      <alignment horizontal="center" vertical="center" wrapText="1"/>
      <protection locked="0"/>
    </xf>
    <xf numFmtId="49" fontId="3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51" xfId="0" applyFont="1" applyBorder="1" applyAlignment="1" applyProtection="1">
      <alignment horizontal="right" vertical="center"/>
      <protection locked="0"/>
    </xf>
    <xf numFmtId="0" fontId="19" fillId="0" borderId="51" xfId="0" applyFont="1" applyBorder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7" fillId="0" borderId="69" xfId="0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73" xfId="0" applyFont="1" applyBorder="1" applyAlignment="1" applyProtection="1">
      <alignment horizontal="center" vertical="center" wrapText="1"/>
      <protection locked="0"/>
    </xf>
    <xf numFmtId="0" fontId="7" fillId="0" borderId="70" xfId="0" applyFont="1" applyBorder="1" applyAlignment="1" applyProtection="1">
      <alignment horizontal="center" vertical="center" wrapText="1"/>
      <protection locked="0"/>
    </xf>
    <xf numFmtId="0" fontId="7" fillId="0" borderId="72" xfId="0" applyFont="1" applyBorder="1" applyAlignment="1" applyProtection="1">
      <alignment horizontal="center" vertical="center" wrapText="1"/>
      <protection locked="0"/>
    </xf>
    <xf numFmtId="0" fontId="7" fillId="0" borderId="69" xfId="0" applyFont="1" applyBorder="1" applyAlignment="1" applyProtection="1">
      <alignment horizontal="center" vertical="center" wrapText="1"/>
      <protection locked="0"/>
    </xf>
    <xf numFmtId="0" fontId="7" fillId="0" borderId="71" xfId="0" applyFont="1" applyBorder="1" applyAlignment="1" applyProtection="1">
      <alignment horizontal="center" vertical="center" wrapText="1"/>
      <protection locked="0"/>
    </xf>
    <xf numFmtId="0" fontId="7" fillId="0" borderId="98" xfId="0" applyFont="1" applyBorder="1" applyAlignment="1" applyProtection="1">
      <alignment horizontal="center" vertical="center" wrapText="1"/>
      <protection locked="0"/>
    </xf>
    <xf numFmtId="0" fontId="7" fillId="0" borderId="107" xfId="0" applyFont="1" applyBorder="1" applyAlignment="1" applyProtection="1">
      <alignment horizontal="center" vertical="center" wrapText="1"/>
      <protection locked="0"/>
    </xf>
    <xf numFmtId="49" fontId="36" fillId="0" borderId="0" xfId="0" applyNumberFormat="1" applyFont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110" xfId="0" applyFont="1" applyBorder="1" applyAlignment="1">
      <alignment horizontal="center" vertical="center" wrapText="1"/>
    </xf>
    <xf numFmtId="0" fontId="7" fillId="0" borderId="139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6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7" fillId="0" borderId="249" xfId="0" applyFont="1" applyBorder="1" applyAlignment="1">
      <alignment horizontal="center" vertical="center" wrapText="1"/>
    </xf>
    <xf numFmtId="0" fontId="7" fillId="0" borderId="250" xfId="0" applyFont="1" applyBorder="1" applyAlignment="1">
      <alignment horizontal="center" vertical="center" wrapText="1"/>
    </xf>
    <xf numFmtId="0" fontId="7" fillId="0" borderId="248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left" vertical="center" wrapText="1"/>
    </xf>
    <xf numFmtId="0" fontId="21" fillId="0" borderId="247" xfId="0" applyFont="1" applyBorder="1" applyAlignment="1">
      <alignment horizontal="left" vertical="center" wrapText="1"/>
    </xf>
    <xf numFmtId="0" fontId="21" fillId="0" borderId="51" xfId="0" applyFont="1" applyBorder="1" applyAlignment="1">
      <alignment horizontal="left" vertical="center" wrapText="1"/>
    </xf>
    <xf numFmtId="0" fontId="21" fillId="0" borderId="48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17" fillId="4" borderId="47" xfId="0" applyFont="1" applyFill="1" applyBorder="1" applyAlignment="1" applyProtection="1">
      <alignment horizontal="right" vertical="center"/>
      <protection locked="0"/>
    </xf>
    <xf numFmtId="0" fontId="19" fillId="4" borderId="49" xfId="0" applyFont="1" applyFill="1" applyBorder="1" applyAlignment="1" applyProtection="1">
      <alignment horizontal="left" vertical="center"/>
      <protection locked="0"/>
    </xf>
    <xf numFmtId="0" fontId="17" fillId="4" borderId="65" xfId="0" applyFont="1" applyFill="1" applyBorder="1" applyAlignment="1">
      <alignment horizontal="center" vertical="center" wrapText="1"/>
    </xf>
    <xf numFmtId="0" fontId="17" fillId="4" borderId="54" xfId="0" applyFont="1" applyFill="1" applyBorder="1" applyAlignment="1">
      <alignment horizontal="center" vertical="center" wrapText="1"/>
    </xf>
    <xf numFmtId="0" fontId="17" fillId="4" borderId="56" xfId="0" applyFont="1" applyFill="1" applyBorder="1" applyAlignment="1" applyProtection="1">
      <alignment horizontal="right" vertical="center"/>
      <protection locked="0"/>
    </xf>
    <xf numFmtId="0" fontId="19" fillId="4" borderId="57" xfId="0" applyFont="1" applyFill="1" applyBorder="1" applyAlignment="1" applyProtection="1">
      <alignment horizontal="left" vertical="center"/>
      <protection locked="0"/>
    </xf>
    <xf numFmtId="0" fontId="21" fillId="4" borderId="0" xfId="0" applyFont="1" applyFill="1" applyAlignment="1">
      <alignment horizontal="left" vertical="center" wrapText="1"/>
    </xf>
    <xf numFmtId="0" fontId="7" fillId="4" borderId="54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7" fillId="4" borderId="139" xfId="0" applyFont="1" applyFill="1" applyBorder="1" applyAlignment="1">
      <alignment horizontal="center" vertical="center" wrapText="1"/>
    </xf>
    <xf numFmtId="0" fontId="17" fillId="4" borderId="50" xfId="0" applyFont="1" applyFill="1" applyBorder="1" applyAlignment="1">
      <alignment horizontal="center" vertical="center" wrapText="1"/>
    </xf>
    <xf numFmtId="0" fontId="17" fillId="4" borderId="52" xfId="0" applyFont="1" applyFill="1" applyBorder="1" applyAlignment="1">
      <alignment horizontal="center" vertical="center" wrapText="1"/>
    </xf>
    <xf numFmtId="0" fontId="7" fillId="4" borderId="69" xfId="0" applyFont="1" applyFill="1" applyBorder="1" applyAlignment="1">
      <alignment horizontal="center" vertical="center" wrapText="1"/>
    </xf>
    <xf numFmtId="0" fontId="7" fillId="4" borderId="70" xfId="0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7" fillId="4" borderId="71" xfId="0" applyFont="1" applyFill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7" fillId="4" borderId="110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50" fillId="5" borderId="0" xfId="0" applyFont="1" applyFill="1" applyAlignment="1">
      <alignment horizontal="center" vertical="center"/>
    </xf>
    <xf numFmtId="0" fontId="50" fillId="5" borderId="28" xfId="0" applyFont="1" applyFill="1" applyBorder="1" applyAlignment="1">
      <alignment horizontal="center" vertical="center"/>
    </xf>
    <xf numFmtId="0" fontId="31" fillId="5" borderId="236" xfId="0" applyFont="1" applyFill="1" applyBorder="1" applyAlignment="1">
      <alignment horizontal="center" textRotation="90" wrapText="1"/>
    </xf>
    <xf numFmtId="0" fontId="31" fillId="5" borderId="237" xfId="0" applyFont="1" applyFill="1" applyBorder="1" applyAlignment="1">
      <alignment horizontal="center" textRotation="90"/>
    </xf>
    <xf numFmtId="0" fontId="31" fillId="5" borderId="238" xfId="0" applyFont="1" applyFill="1" applyBorder="1" applyAlignment="1">
      <alignment horizontal="center" textRotation="90"/>
    </xf>
    <xf numFmtId="0" fontId="31" fillId="5" borderId="233" xfId="0" applyFont="1" applyFill="1" applyBorder="1" applyAlignment="1">
      <alignment horizontal="center" textRotation="90"/>
    </xf>
    <xf numFmtId="0" fontId="31" fillId="5" borderId="225" xfId="0" applyFont="1" applyFill="1" applyBorder="1" applyAlignment="1">
      <alignment horizontal="center" textRotation="90"/>
    </xf>
    <xf numFmtId="0" fontId="31" fillId="5" borderId="239" xfId="0" applyFont="1" applyFill="1" applyBorder="1" applyAlignment="1">
      <alignment horizontal="center" textRotation="90"/>
    </xf>
    <xf numFmtId="0" fontId="31" fillId="5" borderId="240" xfId="0" applyFont="1" applyFill="1" applyBorder="1" applyAlignment="1">
      <alignment horizontal="center" textRotation="90"/>
    </xf>
    <xf numFmtId="0" fontId="31" fillId="5" borderId="241" xfId="0" applyFont="1" applyFill="1" applyBorder="1" applyAlignment="1">
      <alignment horizontal="center" textRotation="90"/>
    </xf>
    <xf numFmtId="0" fontId="31" fillId="5" borderId="226" xfId="0" applyFont="1" applyFill="1" applyBorder="1" applyAlignment="1">
      <alignment horizontal="center" textRotation="90"/>
    </xf>
    <xf numFmtId="0" fontId="7" fillId="5" borderId="68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7" fillId="5" borderId="70" xfId="0" applyFont="1" applyFill="1" applyBorder="1" applyAlignment="1">
      <alignment horizontal="center" vertical="center" wrapText="1"/>
    </xf>
    <xf numFmtId="0" fontId="7" fillId="5" borderId="46" xfId="0" applyFont="1" applyFill="1" applyBorder="1" applyAlignment="1">
      <alignment horizontal="center" vertical="center" wrapText="1"/>
    </xf>
    <xf numFmtId="0" fontId="7" fillId="5" borderId="52" xfId="0" applyFont="1" applyFill="1" applyBorder="1" applyAlignment="1">
      <alignment horizontal="center" vertical="center" wrapText="1"/>
    </xf>
    <xf numFmtId="0" fontId="7" fillId="5" borderId="71" xfId="0" applyFont="1" applyFill="1" applyBorder="1" applyAlignment="1">
      <alignment horizontal="center" vertical="center" wrapText="1"/>
    </xf>
    <xf numFmtId="0" fontId="63" fillId="5" borderId="0" xfId="0" applyFont="1" applyFill="1" applyAlignment="1">
      <alignment horizontal="center" vertical="center" wrapText="1"/>
    </xf>
    <xf numFmtId="0" fontId="7" fillId="5" borderId="68" xfId="0" applyFont="1" applyFill="1" applyBorder="1" applyAlignment="1" applyProtection="1">
      <alignment horizontal="center" vertical="center" wrapText="1"/>
      <protection locked="0"/>
    </xf>
    <xf numFmtId="0" fontId="7" fillId="5" borderId="73" xfId="0" applyFont="1" applyFill="1" applyBorder="1" applyAlignment="1" applyProtection="1">
      <alignment horizontal="center" vertical="center" wrapText="1"/>
      <protection locked="0"/>
    </xf>
    <xf numFmtId="0" fontId="7" fillId="5" borderId="70" xfId="0" applyFont="1" applyFill="1" applyBorder="1" applyAlignment="1" applyProtection="1">
      <alignment horizontal="center" vertical="center" wrapText="1"/>
      <protection locked="0"/>
    </xf>
    <xf numFmtId="0" fontId="7" fillId="5" borderId="72" xfId="0" applyFont="1" applyFill="1" applyBorder="1" applyAlignment="1" applyProtection="1">
      <alignment horizontal="center" vertical="center" wrapText="1"/>
      <protection locked="0"/>
    </xf>
    <xf numFmtId="0" fontId="7" fillId="5" borderId="69" xfId="0" applyFont="1" applyFill="1" applyBorder="1" applyAlignment="1" applyProtection="1">
      <alignment horizontal="center" vertical="center" wrapText="1"/>
      <protection locked="0"/>
    </xf>
    <xf numFmtId="0" fontId="7" fillId="5" borderId="71" xfId="0" applyFont="1" applyFill="1" applyBorder="1" applyAlignment="1" applyProtection="1">
      <alignment horizontal="center" vertical="center" wrapText="1"/>
      <protection locked="0"/>
    </xf>
    <xf numFmtId="0" fontId="7" fillId="5" borderId="98" xfId="0" applyFont="1" applyFill="1" applyBorder="1" applyAlignment="1" applyProtection="1">
      <alignment horizontal="center" vertical="center" wrapText="1"/>
      <protection locked="0"/>
    </xf>
    <xf numFmtId="0" fontId="7" fillId="5" borderId="107" xfId="0" applyFont="1" applyFill="1" applyBorder="1" applyAlignment="1" applyProtection="1">
      <alignment horizontal="center" vertical="center" wrapText="1"/>
      <protection locked="0"/>
    </xf>
    <xf numFmtId="0" fontId="0" fillId="5" borderId="0" xfId="0" applyFill="1"/>
    <xf numFmtId="0" fontId="40" fillId="0" borderId="0" xfId="0" applyFont="1" applyAlignment="1">
      <alignment horizontal="center" vertical="center"/>
    </xf>
    <xf numFmtId="0" fontId="10" fillId="0" borderId="0" xfId="0" applyFont="1" applyProtection="1">
      <protection locked="0"/>
    </xf>
    <xf numFmtId="49" fontId="21" fillId="0" borderId="0" xfId="0" applyNumberFormat="1" applyFont="1" applyAlignment="1" applyProtection="1">
      <alignment vertical="center"/>
      <protection locked="0"/>
    </xf>
    <xf numFmtId="49" fontId="45" fillId="0" borderId="0" xfId="0" applyNumberFormat="1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Protection="1">
      <protection locked="0"/>
    </xf>
    <xf numFmtId="49" fontId="45" fillId="0" borderId="0" xfId="0" applyNumberFormat="1" applyFont="1" applyAlignment="1" applyProtection="1">
      <alignment vertical="center"/>
      <protection locked="0"/>
    </xf>
    <xf numFmtId="0" fontId="43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45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vertical="center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wrapText="1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46" fillId="0" borderId="0" xfId="0" applyFont="1" applyProtection="1">
      <protection locked="0"/>
    </xf>
    <xf numFmtId="0" fontId="45" fillId="0" borderId="0" xfId="0" applyFont="1" applyAlignment="1" applyProtection="1">
      <alignment horizontal="center" vertical="center"/>
      <protection locked="0"/>
    </xf>
    <xf numFmtId="49" fontId="45" fillId="0" borderId="0" xfId="0" applyNumberFormat="1" applyFont="1" applyAlignment="1" applyProtection="1">
      <alignment horizontal="left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8" fillId="0" borderId="0" xfId="0" applyFont="1" applyAlignment="1" applyProtection="1">
      <alignment horizontal="right" vertical="center"/>
      <protection locked="0"/>
    </xf>
    <xf numFmtId="1" fontId="1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47" fillId="0" borderId="0" xfId="0" applyFont="1"/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/>
      <protection locked="0"/>
    </xf>
    <xf numFmtId="1" fontId="2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left" vertical="center"/>
    </xf>
    <xf numFmtId="0" fontId="1" fillId="0" borderId="0" xfId="0" applyFont="1" applyAlignment="1" applyProtection="1">
      <alignment horizontal="left" vertical="center"/>
      <protection locked="0"/>
    </xf>
    <xf numFmtId="0" fontId="47" fillId="0" borderId="0" xfId="0" applyFont="1" applyAlignment="1">
      <alignment horizontal="center" vertical="center"/>
    </xf>
    <xf numFmtId="0" fontId="23" fillId="0" borderId="0" xfId="0" applyFont="1"/>
    <xf numFmtId="0" fontId="16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/>
    </xf>
    <xf numFmtId="0" fontId="21" fillId="0" borderId="0" xfId="0" applyFont="1"/>
    <xf numFmtId="0" fontId="49" fillId="0" borderId="0" xfId="0" applyFont="1" applyAlignment="1">
      <alignment horizontal="left"/>
    </xf>
    <xf numFmtId="0" fontId="49" fillId="0" borderId="0" xfId="0" applyFont="1"/>
    <xf numFmtId="0" fontId="31" fillId="0" borderId="178" xfId="0" applyFont="1" applyBorder="1" applyAlignment="1">
      <alignment horizontal="center" vertical="center"/>
    </xf>
    <xf numFmtId="0" fontId="50" fillId="0" borderId="151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152" xfId="0" applyFont="1" applyBorder="1" applyAlignment="1">
      <alignment horizontal="center" vertical="center"/>
    </xf>
    <xf numFmtId="0" fontId="31" fillId="0" borderId="132" xfId="0" applyFont="1" applyBorder="1" applyAlignment="1">
      <alignment horizontal="center" vertical="center"/>
    </xf>
    <xf numFmtId="0" fontId="31" fillId="0" borderId="117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51" fillId="0" borderId="189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left" vertical="center" wrapText="1"/>
    </xf>
    <xf numFmtId="0" fontId="51" fillId="0" borderId="106" xfId="0" applyFont="1" applyBorder="1" applyAlignment="1">
      <alignment horizontal="center" vertical="center" wrapText="1"/>
    </xf>
    <xf numFmtId="0" fontId="50" fillId="0" borderId="106" xfId="0" applyFont="1" applyBorder="1" applyAlignment="1">
      <alignment horizontal="center" vertical="center" wrapText="1"/>
    </xf>
    <xf numFmtId="49" fontId="51" fillId="0" borderId="106" xfId="0" applyNumberFormat="1" applyFont="1" applyBorder="1" applyAlignment="1">
      <alignment horizontal="center" vertical="center"/>
    </xf>
    <xf numFmtId="0" fontId="51" fillId="0" borderId="106" xfId="0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51" fillId="0" borderId="185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 wrapText="1"/>
    </xf>
    <xf numFmtId="49" fontId="51" fillId="0" borderId="2" xfId="0" applyNumberFormat="1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 wrapText="1"/>
    </xf>
    <xf numFmtId="0" fontId="51" fillId="0" borderId="192" xfId="0" applyFont="1" applyBorder="1" applyAlignment="1">
      <alignment horizontal="center" vertical="center" wrapText="1"/>
    </xf>
    <xf numFmtId="0" fontId="51" fillId="0" borderId="193" xfId="0" applyFont="1" applyBorder="1" applyAlignment="1">
      <alignment horizontal="center" vertical="center" wrapText="1"/>
    </xf>
    <xf numFmtId="0" fontId="51" fillId="0" borderId="194" xfId="0" applyFont="1" applyBorder="1" applyAlignment="1">
      <alignment horizontal="center" vertical="center" wrapText="1"/>
    </xf>
    <xf numFmtId="0" fontId="50" fillId="0" borderId="194" xfId="0" applyFont="1" applyBorder="1" applyAlignment="1">
      <alignment horizontal="center" vertical="center" wrapText="1"/>
    </xf>
    <xf numFmtId="0" fontId="51" fillId="0" borderId="195" xfId="0" applyFont="1" applyBorder="1" applyAlignment="1">
      <alignment horizontal="center" vertical="center"/>
    </xf>
    <xf numFmtId="49" fontId="51" fillId="0" borderId="194" xfId="0" applyNumberFormat="1" applyFont="1" applyBorder="1" applyAlignment="1">
      <alignment horizontal="center" vertical="center"/>
    </xf>
    <xf numFmtId="0" fontId="51" fillId="0" borderId="196" xfId="0" applyFont="1" applyBorder="1" applyAlignment="1">
      <alignment horizontal="center" vertical="center"/>
    </xf>
    <xf numFmtId="49" fontId="51" fillId="0" borderId="195" xfId="0" applyNumberFormat="1" applyFont="1" applyBorder="1" applyAlignment="1">
      <alignment horizontal="center" vertical="center"/>
    </xf>
    <xf numFmtId="49" fontId="51" fillId="0" borderId="197" xfId="0" applyNumberFormat="1" applyFont="1" applyBorder="1" applyAlignment="1">
      <alignment horizontal="center" vertical="center"/>
    </xf>
    <xf numFmtId="49" fontId="51" fillId="0" borderId="194" xfId="0" applyNumberFormat="1" applyFont="1" applyBorder="1" applyAlignment="1">
      <alignment horizontal="center" vertical="center" wrapText="1"/>
    </xf>
    <xf numFmtId="0" fontId="51" fillId="0" borderId="198" xfId="0" applyFont="1" applyBorder="1" applyAlignment="1">
      <alignment horizontal="center" vertical="center" wrapText="1"/>
    </xf>
    <xf numFmtId="0" fontId="50" fillId="0" borderId="0" xfId="0" applyFont="1"/>
    <xf numFmtId="0" fontId="50" fillId="0" borderId="0" xfId="0" applyFont="1" applyAlignment="1">
      <alignment horizontal="center" vertical="center"/>
    </xf>
    <xf numFmtId="49" fontId="50" fillId="0" borderId="0" xfId="0" applyNumberFormat="1" applyFont="1" applyAlignment="1">
      <alignment horizontal="center" vertical="center"/>
    </xf>
    <xf numFmtId="0" fontId="31" fillId="0" borderId="0" xfId="0" applyFont="1"/>
    <xf numFmtId="0" fontId="17" fillId="0" borderId="0" xfId="0" applyFont="1" applyAlignment="1">
      <alignment horizontal="left" vertical="center"/>
    </xf>
    <xf numFmtId="0" fontId="50" fillId="0" borderId="0" xfId="0" applyFont="1" applyAlignment="1">
      <alignment horizontal="left"/>
    </xf>
    <xf numFmtId="0" fontId="50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49" fontId="38" fillId="0" borderId="5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0" fontId="38" fillId="0" borderId="5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53" fillId="0" borderId="0" xfId="0" applyFont="1"/>
    <xf numFmtId="0" fontId="37" fillId="6" borderId="96" xfId="0" applyFont="1" applyFill="1" applyBorder="1" applyAlignment="1">
      <alignment horizontal="left" vertical="center" wrapText="1"/>
    </xf>
    <xf numFmtId="0" fontId="36" fillId="6" borderId="87" xfId="0" applyFont="1" applyFill="1" applyBorder="1" applyAlignment="1">
      <alignment horizontal="center" vertical="center" wrapText="1"/>
    </xf>
    <xf numFmtId="0" fontId="36" fillId="6" borderId="95" xfId="0" applyFont="1" applyFill="1" applyBorder="1" applyAlignment="1">
      <alignment horizontal="center" vertical="center" wrapText="1"/>
    </xf>
    <xf numFmtId="0" fontId="36" fillId="6" borderId="92" xfId="0" applyFont="1" applyFill="1" applyBorder="1" applyAlignment="1">
      <alignment horizontal="center" vertical="center" wrapText="1"/>
    </xf>
    <xf numFmtId="0" fontId="36" fillId="6" borderId="88" xfId="0" applyFont="1" applyFill="1" applyBorder="1" applyAlignment="1">
      <alignment horizontal="center" vertical="center" wrapText="1"/>
    </xf>
    <xf numFmtId="0" fontId="36" fillId="6" borderId="91" xfId="0" applyFont="1" applyFill="1" applyBorder="1" applyAlignment="1">
      <alignment horizontal="center" vertical="center" wrapText="1"/>
    </xf>
    <xf numFmtId="0" fontId="36" fillId="6" borderId="100" xfId="0" applyFont="1" applyFill="1" applyBorder="1" applyAlignment="1">
      <alignment horizontal="center" vertical="center" wrapText="1"/>
    </xf>
    <xf numFmtId="0" fontId="12" fillId="6" borderId="0" xfId="0" applyFont="1" applyFill="1"/>
    <xf numFmtId="0" fontId="48" fillId="6" borderId="0" xfId="0" applyFont="1" applyFill="1" applyAlignment="1">
      <alignment horizontal="left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0" fontId="1" fillId="6" borderId="62" xfId="0" applyFont="1" applyFill="1" applyBorder="1" applyAlignment="1">
      <alignment horizontal="center" vertical="center" wrapText="1"/>
    </xf>
    <xf numFmtId="0" fontId="1" fillId="6" borderId="61" xfId="0" applyFont="1" applyFill="1" applyBorder="1" applyAlignment="1">
      <alignment horizontal="center" vertical="center" wrapText="1"/>
    </xf>
    <xf numFmtId="0" fontId="1" fillId="6" borderId="54" xfId="0" applyFont="1" applyFill="1" applyBorder="1" applyAlignment="1">
      <alignment horizontal="center" vertical="center" wrapText="1"/>
    </xf>
    <xf numFmtId="0" fontId="1" fillId="6" borderId="64" xfId="0" applyFont="1" applyFill="1" applyBorder="1" applyAlignment="1">
      <alignment horizontal="center" vertical="center" wrapText="1"/>
    </xf>
    <xf numFmtId="0" fontId="48" fillId="6" borderId="51" xfId="0" applyFont="1" applyFill="1" applyBorder="1" applyAlignment="1">
      <alignment horizontal="left" vertical="center" wrapText="1"/>
    </xf>
    <xf numFmtId="0" fontId="1" fillId="6" borderId="68" xfId="0" applyFont="1" applyFill="1" applyBorder="1" applyAlignment="1">
      <alignment horizontal="center" vertical="center" wrapText="1"/>
    </xf>
    <xf numFmtId="0" fontId="1" fillId="6" borderId="74" xfId="0" applyFont="1" applyFill="1" applyBorder="1" applyAlignment="1">
      <alignment horizontal="center" vertical="center" wrapText="1"/>
    </xf>
    <xf numFmtId="0" fontId="7" fillId="6" borderId="74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7" fillId="6" borderId="46" xfId="0" applyFont="1" applyFill="1" applyBorder="1" applyAlignment="1">
      <alignment horizontal="center" vertical="center" wrapText="1"/>
    </xf>
    <xf numFmtId="0" fontId="1" fillId="6" borderId="69" xfId="0" applyFont="1" applyFill="1" applyBorder="1" applyAlignment="1">
      <alignment horizontal="center" vertical="center" wrapText="1"/>
    </xf>
    <xf numFmtId="0" fontId="1" fillId="6" borderId="70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" fillId="6" borderId="71" xfId="0" applyFont="1" applyFill="1" applyBorder="1" applyAlignment="1">
      <alignment horizontal="center" vertical="center" wrapText="1"/>
    </xf>
    <xf numFmtId="0" fontId="0" fillId="6" borderId="0" xfId="0" applyFill="1"/>
    <xf numFmtId="0" fontId="48" fillId="6" borderId="48" xfId="0" applyFont="1" applyFill="1" applyBorder="1" applyAlignment="1">
      <alignment horizontal="left" vertical="center" wrapText="1"/>
    </xf>
    <xf numFmtId="0" fontId="21" fillId="6" borderId="56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left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7" fillId="6" borderId="110" xfId="0" applyFont="1" applyFill="1" applyBorder="1" applyAlignment="1">
      <alignment horizontal="center" vertical="center" wrapText="1"/>
    </xf>
    <xf numFmtId="0" fontId="7" fillId="6" borderId="5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53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7" fillId="6" borderId="70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52" xfId="0" applyFont="1" applyFill="1" applyBorder="1" applyAlignment="1">
      <alignment horizontal="center" vertical="center" wrapText="1"/>
    </xf>
    <xf numFmtId="0" fontId="7" fillId="6" borderId="71" xfId="0" applyFont="1" applyFill="1" applyBorder="1" applyAlignment="1">
      <alignment horizontal="center" vertical="center" wrapText="1"/>
    </xf>
    <xf numFmtId="0" fontId="7" fillId="6" borderId="73" xfId="0" applyFont="1" applyFill="1" applyBorder="1" applyAlignment="1">
      <alignment horizontal="center" vertical="center" wrapText="1"/>
    </xf>
    <xf numFmtId="0" fontId="14" fillId="6" borderId="0" xfId="0" applyFont="1" applyFill="1" applyAlignment="1" applyProtection="1">
      <alignment horizontal="center" vertical="center" wrapText="1"/>
      <protection locked="0"/>
    </xf>
    <xf numFmtId="0" fontId="21" fillId="6" borderId="51" xfId="0" applyFont="1" applyFill="1" applyBorder="1" applyAlignment="1">
      <alignment horizontal="left" vertical="center" wrapText="1"/>
    </xf>
    <xf numFmtId="0" fontId="7" fillId="6" borderId="68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7" fillId="6" borderId="138" xfId="0" applyFont="1" applyFill="1" applyBorder="1" applyAlignment="1">
      <alignment horizontal="center" vertical="center" wrapText="1"/>
    </xf>
    <xf numFmtId="0" fontId="7" fillId="6" borderId="140" xfId="0" applyFont="1" applyFill="1" applyBorder="1" applyAlignment="1">
      <alignment horizontal="center" vertical="center" wrapText="1"/>
    </xf>
    <xf numFmtId="0" fontId="7" fillId="6" borderId="76" xfId="0" applyFont="1" applyFill="1" applyBorder="1" applyAlignment="1">
      <alignment horizontal="center" vertical="center" wrapText="1"/>
    </xf>
    <xf numFmtId="0" fontId="7" fillId="6" borderId="77" xfId="0" applyFont="1" applyFill="1" applyBorder="1" applyAlignment="1">
      <alignment horizontal="center" vertical="center" wrapText="1"/>
    </xf>
    <xf numFmtId="0" fontId="7" fillId="6" borderId="78" xfId="0" applyFont="1" applyFill="1" applyBorder="1" applyAlignment="1">
      <alignment horizontal="center" vertical="center" wrapText="1"/>
    </xf>
    <xf numFmtId="0" fontId="7" fillId="6" borderId="79" xfId="0" applyFont="1" applyFill="1" applyBorder="1" applyAlignment="1">
      <alignment horizontal="center" vertical="center" wrapText="1"/>
    </xf>
    <xf numFmtId="0" fontId="7" fillId="6" borderId="75" xfId="0" applyFont="1" applyFill="1" applyBorder="1" applyAlignment="1">
      <alignment horizontal="center" vertical="center" wrapText="1"/>
    </xf>
    <xf numFmtId="0" fontId="7" fillId="6" borderId="80" xfId="0" applyFont="1" applyFill="1" applyBorder="1" applyAlignment="1">
      <alignment horizontal="center" vertical="center" wrapText="1"/>
    </xf>
    <xf numFmtId="0" fontId="48" fillId="6" borderId="96" xfId="0" applyFont="1" applyFill="1" applyBorder="1" applyAlignment="1">
      <alignment horizontal="left" vertical="center" wrapText="1"/>
    </xf>
    <xf numFmtId="0" fontId="1" fillId="6" borderId="87" xfId="0" applyFont="1" applyFill="1" applyBorder="1" applyAlignment="1">
      <alignment horizontal="center" vertical="center" wrapText="1"/>
    </xf>
    <xf numFmtId="0" fontId="1" fillId="6" borderId="95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89" xfId="0" applyFont="1" applyFill="1" applyBorder="1" applyAlignment="1">
      <alignment horizontal="center" vertical="center" wrapText="1"/>
    </xf>
    <xf numFmtId="0" fontId="1" fillId="6" borderId="90" xfId="0" applyFont="1" applyFill="1" applyBorder="1" applyAlignment="1">
      <alignment horizontal="center" vertical="center" wrapText="1"/>
    </xf>
    <xf numFmtId="0" fontId="1" fillId="6" borderId="100" xfId="0" applyFont="1" applyFill="1" applyBorder="1" applyAlignment="1">
      <alignment horizontal="center" vertical="center" wrapText="1"/>
    </xf>
    <xf numFmtId="0" fontId="48" fillId="6" borderId="56" xfId="0" applyFont="1" applyFill="1" applyBorder="1" applyAlignment="1">
      <alignment horizontal="left" vertical="center" wrapText="1"/>
    </xf>
    <xf numFmtId="0" fontId="17" fillId="6" borderId="51" xfId="0" applyFont="1" applyFill="1" applyBorder="1" applyAlignment="1" applyProtection="1">
      <alignment horizontal="right" vertical="center"/>
      <protection locked="0"/>
    </xf>
    <xf numFmtId="0" fontId="19" fillId="6" borderId="51" xfId="0" applyFont="1" applyFill="1" applyBorder="1" applyAlignment="1" applyProtection="1">
      <alignment horizontal="left" vertical="center"/>
      <protection locked="0"/>
    </xf>
    <xf numFmtId="0" fontId="61" fillId="6" borderId="0" xfId="0" applyFont="1" applyFill="1" applyAlignment="1" applyProtection="1">
      <alignment horizontal="center" vertical="center" wrapText="1"/>
      <protection locked="0"/>
    </xf>
    <xf numFmtId="0" fontId="60" fillId="6" borderId="0" xfId="0" applyFont="1" applyFill="1"/>
    <xf numFmtId="0" fontId="7" fillId="6" borderId="139" xfId="0" applyFont="1" applyFill="1" applyBorder="1" applyAlignment="1">
      <alignment horizontal="center" vertical="center" wrapText="1"/>
    </xf>
    <xf numFmtId="0" fontId="21" fillId="6" borderId="48" xfId="0" applyFont="1" applyFill="1" applyBorder="1" applyAlignment="1">
      <alignment horizontal="left" vertical="center" wrapText="1"/>
    </xf>
    <xf numFmtId="0" fontId="7" fillId="6" borderId="51" xfId="0" applyFont="1" applyFill="1" applyBorder="1" applyAlignment="1">
      <alignment horizontal="center" vertical="center" wrapText="1"/>
    </xf>
    <xf numFmtId="0" fontId="48" fillId="6" borderId="295" xfId="0" applyFont="1" applyFill="1" applyBorder="1" applyAlignment="1">
      <alignment horizontal="left" vertical="center" wrapText="1"/>
    </xf>
    <xf numFmtId="0" fontId="1" fillId="6" borderId="297" xfId="0" applyFont="1" applyFill="1" applyBorder="1" applyAlignment="1">
      <alignment horizontal="center" vertical="center" wrapText="1"/>
    </xf>
    <xf numFmtId="0" fontId="1" fillId="6" borderId="298" xfId="0" applyFont="1" applyFill="1" applyBorder="1" applyAlignment="1">
      <alignment horizontal="center" vertical="center" wrapText="1"/>
    </xf>
    <xf numFmtId="0" fontId="7" fillId="6" borderId="298" xfId="0" applyFont="1" applyFill="1" applyBorder="1" applyAlignment="1">
      <alignment horizontal="center" vertical="center" wrapText="1"/>
    </xf>
    <xf numFmtId="0" fontId="1" fillId="6" borderId="296" xfId="0" applyFont="1" applyFill="1" applyBorder="1" applyAlignment="1">
      <alignment horizontal="center" vertical="center" wrapText="1"/>
    </xf>
    <xf numFmtId="0" fontId="7" fillId="6" borderId="297" xfId="0" applyFont="1" applyFill="1" applyBorder="1" applyAlignment="1">
      <alignment horizontal="center" vertical="center" wrapText="1"/>
    </xf>
    <xf numFmtId="0" fontId="7" fillId="6" borderId="302" xfId="0" applyFont="1" applyFill="1" applyBorder="1" applyAlignment="1">
      <alignment horizontal="center" vertical="center" wrapText="1"/>
    </xf>
    <xf numFmtId="0" fontId="7" fillId="6" borderId="303" xfId="0" applyFont="1" applyFill="1" applyBorder="1" applyAlignment="1">
      <alignment horizontal="center" vertical="center" wrapText="1"/>
    </xf>
    <xf numFmtId="0" fontId="7" fillId="6" borderId="293" xfId="0" applyFont="1" applyFill="1" applyBorder="1" applyAlignment="1">
      <alignment horizontal="center" vertical="center" wrapText="1"/>
    </xf>
    <xf numFmtId="0" fontId="7" fillId="6" borderId="296" xfId="0" applyFont="1" applyFill="1" applyBorder="1" applyAlignment="1">
      <alignment horizontal="center" vertical="center" wrapText="1"/>
    </xf>
    <xf numFmtId="0" fontId="7" fillId="6" borderId="304" xfId="0" applyFont="1" applyFill="1" applyBorder="1" applyAlignment="1">
      <alignment horizontal="center" vertical="center" wrapText="1"/>
    </xf>
    <xf numFmtId="0" fontId="7" fillId="6" borderId="300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textRotation="90" wrapText="1"/>
    </xf>
    <xf numFmtId="0" fontId="31" fillId="0" borderId="175" xfId="0" applyFont="1" applyBorder="1" applyAlignment="1">
      <alignment horizontal="center" textRotation="90"/>
    </xf>
    <xf numFmtId="0" fontId="31" fillId="0" borderId="41" xfId="0" applyFont="1" applyBorder="1" applyAlignment="1">
      <alignment horizontal="center" textRotation="90"/>
    </xf>
    <xf numFmtId="0" fontId="31" fillId="0" borderId="27" xfId="0" applyFont="1" applyBorder="1" applyAlignment="1">
      <alignment horizontal="center" textRotation="90"/>
    </xf>
    <xf numFmtId="0" fontId="31" fillId="0" borderId="11" xfId="0" applyFont="1" applyBorder="1" applyAlignment="1">
      <alignment horizontal="center" textRotation="90"/>
    </xf>
    <xf numFmtId="0" fontId="31" fillId="0" borderId="39" xfId="0" applyFont="1" applyBorder="1" applyAlignment="1">
      <alignment horizontal="center" textRotation="90"/>
    </xf>
    <xf numFmtId="0" fontId="31" fillId="0" borderId="40" xfId="0" applyFont="1" applyBorder="1" applyAlignment="1">
      <alignment horizontal="center" textRotation="90"/>
    </xf>
    <xf numFmtId="0" fontId="31" fillId="0" borderId="37" xfId="0" applyFont="1" applyBorder="1" applyAlignment="1">
      <alignment horizontal="center" textRotation="90"/>
    </xf>
    <xf numFmtId="0" fontId="31" fillId="0" borderId="12" xfId="0" applyFont="1" applyBorder="1" applyAlignment="1">
      <alignment horizontal="center" textRotation="90"/>
    </xf>
    <xf numFmtId="0" fontId="31" fillId="0" borderId="38" xfId="0" applyFont="1" applyBorder="1" applyAlignment="1">
      <alignment horizontal="center" textRotation="90"/>
    </xf>
    <xf numFmtId="0" fontId="1" fillId="6" borderId="73" xfId="0" applyFont="1" applyFill="1" applyBorder="1" applyAlignment="1">
      <alignment horizontal="center" vertical="center" wrapText="1"/>
    </xf>
    <xf numFmtId="0" fontId="21" fillId="6" borderId="247" xfId="0" applyFont="1" applyFill="1" applyBorder="1" applyAlignment="1">
      <alignment horizontal="left" vertical="center" wrapText="1"/>
    </xf>
    <xf numFmtId="0" fontId="7" fillId="6" borderId="340" xfId="0" applyFont="1" applyFill="1" applyBorder="1" applyAlignment="1">
      <alignment horizontal="center" vertical="center" wrapText="1"/>
    </xf>
    <xf numFmtId="0" fontId="7" fillId="6" borderId="250" xfId="0" applyFont="1" applyFill="1" applyBorder="1" applyAlignment="1">
      <alignment horizontal="center" vertical="center" wrapText="1"/>
    </xf>
    <xf numFmtId="0" fontId="7" fillId="6" borderId="249" xfId="0" applyFont="1" applyFill="1" applyBorder="1" applyAlignment="1">
      <alignment horizontal="center" vertical="center" wrapText="1"/>
    </xf>
    <xf numFmtId="0" fontId="7" fillId="6" borderId="248" xfId="0" applyFont="1" applyFill="1" applyBorder="1" applyAlignment="1">
      <alignment horizontal="center" vertical="center" wrapText="1"/>
    </xf>
    <xf numFmtId="0" fontId="7" fillId="6" borderId="344" xfId="0" applyFont="1" applyFill="1" applyBorder="1" applyAlignment="1" applyProtection="1">
      <alignment horizontal="center" vertical="center"/>
      <protection locked="0"/>
    </xf>
    <xf numFmtId="0" fontId="7" fillId="6" borderId="253" xfId="0" applyFont="1" applyFill="1" applyBorder="1" applyAlignment="1" applyProtection="1">
      <alignment horizontal="center" vertical="center" wrapText="1"/>
      <protection locked="0"/>
    </xf>
    <xf numFmtId="0" fontId="7" fillId="6" borderId="254" xfId="0" applyFont="1" applyFill="1" applyBorder="1" applyAlignment="1" applyProtection="1">
      <alignment horizontal="center" vertical="center" wrapText="1"/>
      <protection locked="0"/>
    </xf>
    <xf numFmtId="0" fontId="7" fillId="6" borderId="343" xfId="0" applyFont="1" applyFill="1" applyBorder="1" applyAlignment="1" applyProtection="1">
      <alignment horizontal="center" vertical="center" wrapText="1"/>
      <protection locked="0"/>
    </xf>
    <xf numFmtId="0" fontId="7" fillId="6" borderId="255" xfId="0" applyFont="1" applyFill="1" applyBorder="1" applyAlignment="1" applyProtection="1">
      <alignment horizontal="center" vertical="center" wrapText="1"/>
      <protection locked="0"/>
    </xf>
    <xf numFmtId="0" fontId="7" fillId="6" borderId="345" xfId="0" applyFont="1" applyFill="1" applyBorder="1" applyAlignment="1" applyProtection="1">
      <alignment horizontal="center" vertical="center" wrapText="1"/>
      <protection locked="0"/>
    </xf>
    <xf numFmtId="0" fontId="7" fillId="6" borderId="346" xfId="0" applyFont="1" applyFill="1" applyBorder="1" applyAlignment="1" applyProtection="1">
      <alignment horizontal="center" vertical="center" wrapText="1"/>
      <protection locked="0"/>
    </xf>
    <xf numFmtId="0" fontId="7" fillId="6" borderId="256" xfId="0" applyFont="1" applyFill="1" applyBorder="1" applyAlignment="1" applyProtection="1">
      <alignment horizontal="center" vertical="center" wrapText="1"/>
      <protection locked="0"/>
    </xf>
    <xf numFmtId="0" fontId="21" fillId="6" borderId="11" xfId="0" applyFont="1" applyFill="1" applyBorder="1" applyAlignment="1">
      <alignment horizontal="left" vertical="center" wrapText="1"/>
    </xf>
    <xf numFmtId="0" fontId="7" fillId="6" borderId="172" xfId="0" applyFont="1" applyFill="1" applyBorder="1" applyAlignment="1">
      <alignment horizontal="center" vertical="center" wrapText="1"/>
    </xf>
    <xf numFmtId="0" fontId="7" fillId="6" borderId="158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336" xfId="0" applyFont="1" applyFill="1" applyBorder="1" applyAlignment="1" applyProtection="1">
      <alignment horizontal="center" vertical="center" wrapText="1"/>
      <protection locked="0"/>
    </xf>
    <xf numFmtId="0" fontId="7" fillId="6" borderId="338" xfId="0" applyFont="1" applyFill="1" applyBorder="1" applyAlignment="1" applyProtection="1">
      <alignment horizontal="center" vertical="center" wrapText="1"/>
      <protection locked="0"/>
    </xf>
    <xf numFmtId="0" fontId="7" fillId="6" borderId="174" xfId="0" applyFont="1" applyFill="1" applyBorder="1" applyAlignment="1" applyProtection="1">
      <alignment horizontal="center" vertical="center" wrapText="1"/>
      <protection locked="0"/>
    </xf>
    <xf numFmtId="0" fontId="7" fillId="6" borderId="335" xfId="0" applyFont="1" applyFill="1" applyBorder="1" applyAlignment="1" applyProtection="1">
      <alignment horizontal="center" vertical="center" wrapText="1"/>
      <protection locked="0"/>
    </xf>
    <xf numFmtId="0" fontId="7" fillId="6" borderId="339" xfId="0" applyFont="1" applyFill="1" applyBorder="1" applyAlignment="1" applyProtection="1">
      <alignment horizontal="center" vertical="center" wrapText="1"/>
      <protection locked="0"/>
    </xf>
    <xf numFmtId="0" fontId="7" fillId="6" borderId="173" xfId="0" applyFont="1" applyFill="1" applyBorder="1" applyAlignment="1" applyProtection="1">
      <alignment horizontal="center" vertical="center" wrapText="1"/>
      <protection locked="0"/>
    </xf>
    <xf numFmtId="0" fontId="7" fillId="6" borderId="337" xfId="0" applyFont="1" applyFill="1" applyBorder="1" applyAlignment="1" applyProtection="1">
      <alignment horizontal="center" vertical="center" wrapText="1"/>
      <protection locked="0"/>
    </xf>
    <xf numFmtId="0" fontId="7" fillId="6" borderId="336" xfId="0" applyFont="1" applyFill="1" applyBorder="1" applyAlignment="1" applyProtection="1">
      <alignment vertical="center" wrapText="1"/>
      <protection locked="0"/>
    </xf>
    <xf numFmtId="0" fontId="7" fillId="6" borderId="338" xfId="0" applyFont="1" applyFill="1" applyBorder="1" applyAlignment="1" applyProtection="1">
      <alignment vertical="center" wrapText="1"/>
      <protection locked="0"/>
    </xf>
    <xf numFmtId="0" fontId="7" fillId="6" borderId="53" xfId="0" applyFont="1" applyFill="1" applyBorder="1" applyAlignment="1" applyProtection="1">
      <alignment vertical="center"/>
      <protection locked="0"/>
    </xf>
    <xf numFmtId="0" fontId="1" fillId="6" borderId="60" xfId="0" applyFont="1" applyFill="1" applyBorder="1" applyAlignment="1" applyProtection="1">
      <alignment horizontal="center" vertical="center" wrapText="1"/>
      <protection locked="0"/>
    </xf>
    <xf numFmtId="0" fontId="1" fillId="6" borderId="61" xfId="0" applyFont="1" applyFill="1" applyBorder="1" applyAlignment="1" applyProtection="1">
      <alignment horizontal="center" vertical="center" wrapText="1"/>
      <protection locked="0"/>
    </xf>
    <xf numFmtId="0" fontId="1" fillId="6" borderId="59" xfId="0" applyFont="1" applyFill="1" applyBorder="1" applyAlignment="1" applyProtection="1">
      <alignment horizontal="center" vertical="center" wrapText="1"/>
      <protection locked="0"/>
    </xf>
    <xf numFmtId="0" fontId="1" fillId="6" borderId="62" xfId="0" applyFont="1" applyFill="1" applyBorder="1" applyAlignment="1" applyProtection="1">
      <alignment horizontal="center" vertical="center" wrapText="1"/>
      <protection locked="0"/>
    </xf>
    <xf numFmtId="0" fontId="1" fillId="6" borderId="64" xfId="0" applyFont="1" applyFill="1" applyBorder="1" applyAlignment="1" applyProtection="1">
      <alignment horizontal="center" vertical="center" wrapText="1"/>
      <protection locked="0"/>
    </xf>
    <xf numFmtId="0" fontId="1" fillId="6" borderId="63" xfId="0" applyFont="1" applyFill="1" applyBorder="1" applyAlignment="1" applyProtection="1">
      <alignment horizontal="center" vertical="center" wrapText="1"/>
      <protection locked="0"/>
    </xf>
    <xf numFmtId="0" fontId="1" fillId="6" borderId="102" xfId="0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 wrapText="1"/>
    </xf>
    <xf numFmtId="49" fontId="37" fillId="0" borderId="269" xfId="0" applyNumberFormat="1" applyFont="1" applyBorder="1" applyAlignment="1">
      <alignment horizontal="left" vertical="center"/>
    </xf>
    <xf numFmtId="0" fontId="36" fillId="0" borderId="271" xfId="0" applyFont="1" applyBorder="1" applyAlignment="1">
      <alignment horizontal="center" vertical="center" wrapText="1"/>
    </xf>
    <xf numFmtId="0" fontId="36" fillId="0" borderId="272" xfId="0" applyFont="1" applyBorder="1" applyAlignment="1">
      <alignment horizontal="center" vertical="center" wrapText="1"/>
    </xf>
    <xf numFmtId="0" fontId="36" fillId="0" borderId="273" xfId="0" applyFont="1" applyBorder="1" applyAlignment="1">
      <alignment horizontal="center" vertical="center" wrapText="1"/>
    </xf>
    <xf numFmtId="0" fontId="36" fillId="0" borderId="206" xfId="0" applyFont="1" applyBorder="1" applyAlignment="1">
      <alignment horizontal="center" vertical="center" wrapText="1"/>
    </xf>
    <xf numFmtId="0" fontId="36" fillId="0" borderId="385" xfId="0" applyFont="1" applyBorder="1" applyAlignment="1">
      <alignment horizontal="center" vertical="center" wrapText="1"/>
    </xf>
    <xf numFmtId="0" fontId="36" fillId="0" borderId="387" xfId="0" applyFont="1" applyBorder="1" applyAlignment="1">
      <alignment horizontal="center" vertical="center" wrapText="1"/>
    </xf>
    <xf numFmtId="0" fontId="36" fillId="0" borderId="388" xfId="0" applyFont="1" applyBorder="1" applyAlignment="1">
      <alignment horizontal="center" vertical="center" wrapText="1"/>
    </xf>
    <xf numFmtId="0" fontId="36" fillId="0" borderId="386" xfId="0" applyFont="1" applyBorder="1" applyAlignment="1">
      <alignment horizontal="center" vertical="center" wrapText="1"/>
    </xf>
    <xf numFmtId="0" fontId="36" fillId="0" borderId="389" xfId="0" applyFont="1" applyBorder="1" applyAlignment="1">
      <alignment horizontal="center" vertical="center" wrapText="1"/>
    </xf>
    <xf numFmtId="0" fontId="36" fillId="0" borderId="180" xfId="0" applyFont="1" applyBorder="1" applyAlignment="1">
      <alignment horizontal="center" vertical="center" wrapText="1"/>
    </xf>
    <xf numFmtId="0" fontId="36" fillId="0" borderId="390" xfId="0" applyFont="1" applyBorder="1" applyAlignment="1">
      <alignment horizontal="center" vertical="center" wrapText="1"/>
    </xf>
    <xf numFmtId="0" fontId="13" fillId="0" borderId="269" xfId="0" applyFont="1" applyBorder="1" applyAlignment="1">
      <alignment horizontal="center" vertical="center" wrapText="1"/>
    </xf>
    <xf numFmtId="0" fontId="13" fillId="0" borderId="278" xfId="0" applyFont="1" applyBorder="1" applyAlignment="1">
      <alignment horizontal="center" vertical="center" wrapText="1"/>
    </xf>
    <xf numFmtId="49" fontId="37" fillId="0" borderId="51" xfId="0" applyNumberFormat="1" applyFont="1" applyBorder="1" applyAlignment="1">
      <alignment horizontal="left" vertical="center"/>
    </xf>
    <xf numFmtId="0" fontId="36" fillId="0" borderId="68" xfId="0" applyFont="1" applyBorder="1" applyAlignment="1">
      <alignment horizontal="center" vertical="center" wrapText="1"/>
    </xf>
    <xf numFmtId="0" fontId="36" fillId="0" borderId="74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1" fontId="36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263" xfId="0" applyFont="1" applyBorder="1" applyAlignment="1">
      <alignment horizontal="center" vertical="center" wrapText="1"/>
    </xf>
    <xf numFmtId="49" fontId="37" fillId="0" borderId="225" xfId="0" applyNumberFormat="1" applyFont="1" applyBorder="1" applyAlignment="1">
      <alignment horizontal="left" vertical="center"/>
    </xf>
    <xf numFmtId="0" fontId="36" fillId="0" borderId="227" xfId="0" applyFont="1" applyBorder="1" applyAlignment="1">
      <alignment horizontal="center" vertical="center" wrapText="1"/>
    </xf>
    <xf numFmtId="0" fontId="36" fillId="0" borderId="228" xfId="0" applyFont="1" applyBorder="1" applyAlignment="1">
      <alignment horizontal="center" vertical="center" wrapText="1"/>
    </xf>
    <xf numFmtId="0" fontId="36" fillId="0" borderId="226" xfId="0" applyFont="1" applyBorder="1" applyAlignment="1">
      <alignment horizontal="center" vertical="center" wrapText="1"/>
    </xf>
    <xf numFmtId="0" fontId="36" fillId="0" borderId="260" xfId="0" applyFont="1" applyBorder="1" applyAlignment="1">
      <alignment horizontal="center" vertical="center" wrapText="1"/>
    </xf>
    <xf numFmtId="0" fontId="13" fillId="0" borderId="225" xfId="0" applyFont="1" applyBorder="1" applyAlignment="1">
      <alignment horizontal="center" vertical="center" wrapText="1"/>
    </xf>
    <xf numFmtId="0" fontId="13" fillId="0" borderId="283" xfId="0" applyFont="1" applyBorder="1" applyAlignment="1">
      <alignment horizontal="center" vertical="center" wrapText="1"/>
    </xf>
    <xf numFmtId="0" fontId="15" fillId="0" borderId="11" xfId="0" applyFont="1" applyBorder="1"/>
    <xf numFmtId="0" fontId="15" fillId="0" borderId="0" xfId="0" applyFont="1"/>
    <xf numFmtId="0" fontId="17" fillId="0" borderId="391" xfId="0" applyFont="1" applyBorder="1" applyAlignment="1">
      <alignment horizontal="center" vertical="center" wrapText="1"/>
    </xf>
    <xf numFmtId="0" fontId="21" fillId="0" borderId="392" xfId="0" applyFont="1" applyBorder="1" applyAlignment="1">
      <alignment horizontal="center" vertical="center"/>
    </xf>
    <xf numFmtId="0" fontId="21" fillId="0" borderId="393" xfId="0" applyFont="1" applyBorder="1" applyAlignment="1">
      <alignment horizontal="center" vertical="center"/>
    </xf>
    <xf numFmtId="0" fontId="21" fillId="0" borderId="394" xfId="0" applyFont="1" applyBorder="1" applyAlignment="1">
      <alignment horizontal="center" vertical="center"/>
    </xf>
    <xf numFmtId="0" fontId="0" fillId="0" borderId="8" xfId="0" applyBorder="1"/>
    <xf numFmtId="0" fontId="17" fillId="0" borderId="0" xfId="0" applyFont="1"/>
    <xf numFmtId="0" fontId="17" fillId="0" borderId="0" xfId="0" applyFont="1" applyAlignment="1">
      <alignment vertical="top"/>
    </xf>
    <xf numFmtId="0" fontId="19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top"/>
    </xf>
    <xf numFmtId="0" fontId="20" fillId="0" borderId="0" xfId="0" applyFont="1"/>
    <xf numFmtId="0" fontId="22" fillId="0" borderId="0" xfId="0" applyFont="1"/>
    <xf numFmtId="0" fontId="23" fillId="0" borderId="28" xfId="0" applyFont="1" applyBorder="1" applyAlignment="1">
      <alignment vertical="center"/>
    </xf>
    <xf numFmtId="0" fontId="20" fillId="0" borderId="28" xfId="0" applyFont="1" applyBorder="1" applyAlignment="1">
      <alignment vertical="center"/>
    </xf>
    <xf numFmtId="0" fontId="20" fillId="0" borderId="28" xfId="0" applyFont="1" applyBorder="1"/>
    <xf numFmtId="0" fontId="23" fillId="0" borderId="0" xfId="0" applyFont="1" applyAlignment="1">
      <alignment vertical="center"/>
    </xf>
    <xf numFmtId="0" fontId="20" fillId="0" borderId="33" xfId="0" applyFont="1" applyBorder="1" applyAlignment="1">
      <alignment vertical="center"/>
    </xf>
    <xf numFmtId="0" fontId="20" fillId="0" borderId="33" xfId="0" applyFont="1" applyBorder="1"/>
    <xf numFmtId="0" fontId="20" fillId="0" borderId="0" xfId="0" applyFont="1" applyAlignment="1">
      <alignment vertical="center"/>
    </xf>
    <xf numFmtId="0" fontId="21" fillId="0" borderId="374" xfId="0" applyFont="1" applyBorder="1"/>
    <xf numFmtId="0" fontId="24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375" xfId="0" applyFont="1" applyBorder="1" applyAlignment="1">
      <alignment horizontal="left"/>
    </xf>
    <xf numFmtId="0" fontId="25" fillId="0" borderId="0" xfId="0" applyFont="1"/>
    <xf numFmtId="0" fontId="26" fillId="0" borderId="0" xfId="0" applyFont="1"/>
    <xf numFmtId="0" fontId="24" fillId="0" borderId="374" xfId="0" applyFont="1" applyBorder="1" applyAlignment="1">
      <alignment vertical="center"/>
    </xf>
    <xf numFmtId="0" fontId="27" fillId="0" borderId="33" xfId="0" applyFont="1" applyBorder="1" applyAlignment="1">
      <alignment vertical="center"/>
    </xf>
    <xf numFmtId="0" fontId="28" fillId="0" borderId="33" xfId="0" applyFont="1" applyBorder="1"/>
    <xf numFmtId="0" fontId="29" fillId="0" borderId="33" xfId="0" applyFont="1" applyBorder="1"/>
    <xf numFmtId="0" fontId="30" fillId="0" borderId="0" xfId="0" applyFont="1"/>
    <xf numFmtId="0" fontId="24" fillId="0" borderId="28" xfId="0" applyFont="1" applyBorder="1" applyAlignment="1">
      <alignment vertical="center"/>
    </xf>
    <xf numFmtId="0" fontId="27" fillId="0" borderId="28" xfId="0" applyFont="1" applyBorder="1" applyAlignment="1">
      <alignment vertical="center"/>
    </xf>
    <xf numFmtId="0" fontId="24" fillId="0" borderId="376" xfId="0" applyFont="1" applyBorder="1" applyAlignment="1">
      <alignment vertical="center"/>
    </xf>
    <xf numFmtId="0" fontId="28" fillId="0" borderId="0" xfId="0" applyFont="1"/>
    <xf numFmtId="0" fontId="21" fillId="0" borderId="0" xfId="0" applyFont="1" applyAlignment="1">
      <alignment horizontal="left"/>
    </xf>
    <xf numFmtId="0" fontId="17" fillId="4" borderId="45" xfId="0" applyFont="1" applyFill="1" applyBorder="1" applyAlignment="1">
      <alignment horizontal="center" vertical="center" wrapText="1"/>
    </xf>
    <xf numFmtId="0" fontId="17" fillId="4" borderId="46" xfId="0" applyFont="1" applyFill="1" applyBorder="1" applyAlignment="1">
      <alignment horizontal="center" vertical="center" wrapText="1"/>
    </xf>
    <xf numFmtId="0" fontId="7" fillId="4" borderId="68" xfId="0" applyFont="1" applyFill="1" applyBorder="1" applyAlignment="1">
      <alignment horizontal="center" vertical="center" wrapText="1"/>
    </xf>
    <xf numFmtId="0" fontId="7" fillId="4" borderId="74" xfId="0" applyFont="1" applyFill="1" applyBorder="1" applyAlignment="1">
      <alignment horizontal="center" vertical="center" wrapText="1"/>
    </xf>
    <xf numFmtId="0" fontId="14" fillId="4" borderId="0" xfId="0" applyFont="1" applyFill="1" applyAlignment="1" applyProtection="1">
      <alignment horizontal="center" vertical="center" wrapText="1"/>
      <protection locked="0"/>
    </xf>
    <xf numFmtId="0" fontId="0" fillId="4" borderId="0" xfId="0" applyFill="1"/>
    <xf numFmtId="0" fontId="21" fillId="4" borderId="398" xfId="0" applyFont="1" applyFill="1" applyBorder="1" applyAlignment="1">
      <alignment horizontal="left" vertical="center" wrapText="1"/>
    </xf>
    <xf numFmtId="0" fontId="21" fillId="4" borderId="399" xfId="0" applyFont="1" applyFill="1" applyBorder="1" applyAlignment="1">
      <alignment horizontal="left" vertical="center" wrapText="1"/>
    </xf>
    <xf numFmtId="0" fontId="7" fillId="4" borderId="43" xfId="0" applyFont="1" applyFill="1" applyBorder="1" applyAlignment="1" applyProtection="1">
      <alignment horizontal="left" vertical="center" wrapText="1"/>
      <protection locked="0"/>
    </xf>
    <xf numFmtId="0" fontId="62" fillId="4" borderId="264" xfId="0" applyFont="1" applyFill="1" applyBorder="1" applyAlignment="1">
      <alignment horizontal="left" vertical="center" wrapText="1"/>
    </xf>
    <xf numFmtId="0" fontId="47" fillId="4" borderId="65" xfId="0" applyFont="1" applyFill="1" applyBorder="1" applyAlignment="1">
      <alignment horizontal="left" vertical="center" wrapText="1"/>
    </xf>
    <xf numFmtId="0" fontId="47" fillId="4" borderId="379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top" wrapText="1"/>
    </xf>
    <xf numFmtId="0" fontId="0" fillId="0" borderId="0" xfId="0"/>
    <xf numFmtId="0" fontId="20" fillId="0" borderId="0" xfId="0" applyFont="1" applyAlignment="1">
      <alignment horizontal="left"/>
    </xf>
    <xf numFmtId="49" fontId="17" fillId="0" borderId="368" xfId="0" applyNumberFormat="1" applyFont="1" applyBorder="1" applyAlignment="1">
      <alignment horizontal="center" vertical="center" wrapText="1"/>
    </xf>
    <xf numFmtId="0" fontId="0" fillId="0" borderId="356" xfId="0" applyBorder="1"/>
    <xf numFmtId="0" fontId="0" fillId="0" borderId="364" xfId="0" applyBorder="1"/>
    <xf numFmtId="49" fontId="17" fillId="0" borderId="369" xfId="0" applyNumberFormat="1" applyFont="1" applyBorder="1" applyAlignment="1">
      <alignment horizontal="center" vertical="center" wrapText="1"/>
    </xf>
    <xf numFmtId="0" fontId="0" fillId="0" borderId="366" xfId="0" applyBorder="1"/>
    <xf numFmtId="0" fontId="0" fillId="0" borderId="367" xfId="0" applyBorder="1"/>
    <xf numFmtId="0" fontId="17" fillId="0" borderId="266" xfId="0" applyFont="1" applyBorder="1" applyAlignment="1">
      <alignment horizontal="justify" vertical="center" wrapText="1"/>
    </xf>
    <xf numFmtId="0" fontId="0" fillId="0" borderId="186" xfId="0" applyBorder="1"/>
    <xf numFmtId="0" fontId="17" fillId="0" borderId="361" xfId="0" applyFont="1" applyBorder="1" applyAlignment="1">
      <alignment horizontal="center" vertical="center"/>
    </xf>
    <xf numFmtId="0" fontId="0" fillId="0" borderId="285" xfId="0" applyBorder="1"/>
    <xf numFmtId="0" fontId="0" fillId="0" borderId="286" xfId="0" applyBorder="1"/>
    <xf numFmtId="0" fontId="17" fillId="0" borderId="363" xfId="0" applyFont="1" applyBorder="1" applyAlignment="1">
      <alignment horizontal="justify" vertical="center" wrapText="1"/>
    </xf>
    <xf numFmtId="0" fontId="17" fillId="0" borderId="0" xfId="0" applyFont="1" applyAlignment="1">
      <alignment horizontal="left" vertical="center" wrapText="1"/>
    </xf>
    <xf numFmtId="0" fontId="17" fillId="0" borderId="21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31" fillId="0" borderId="21" xfId="0" applyFont="1" applyBorder="1" applyAlignment="1">
      <alignment horizontal="left"/>
    </xf>
    <xf numFmtId="0" fontId="32" fillId="0" borderId="21" xfId="0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22" xfId="0" applyFont="1" applyBorder="1" applyAlignment="1">
      <alignment horizontal="center" vertical="center" textRotation="90" wrapText="1"/>
    </xf>
    <xf numFmtId="0" fontId="17" fillId="0" borderId="136" xfId="0" applyFont="1" applyBorder="1" applyAlignment="1">
      <alignment horizontal="center" vertical="center" textRotation="90" wrapText="1"/>
    </xf>
    <xf numFmtId="0" fontId="17" fillId="0" borderId="6" xfId="0" applyFont="1" applyBorder="1" applyAlignment="1">
      <alignment horizontal="center" vertical="center" textRotation="90" wrapText="1"/>
    </xf>
    <xf numFmtId="0" fontId="17" fillId="0" borderId="35" xfId="0" applyFont="1" applyBorder="1" applyAlignment="1">
      <alignment horizontal="center" vertical="center" textRotation="90" wrapText="1"/>
    </xf>
    <xf numFmtId="0" fontId="17" fillId="0" borderId="15" xfId="0" applyFont="1" applyBorder="1" applyAlignment="1">
      <alignment horizontal="center" vertical="center" textRotation="90" wrapText="1"/>
    </xf>
    <xf numFmtId="0" fontId="17" fillId="0" borderId="27" xfId="0" applyFont="1" applyBorder="1" applyAlignment="1">
      <alignment horizontal="center" vertical="center" textRotation="90" wrapText="1"/>
    </xf>
    <xf numFmtId="0" fontId="31" fillId="0" borderId="348" xfId="0" applyFont="1" applyBorder="1" applyAlignment="1">
      <alignment horizontal="center" vertical="center" textRotation="90"/>
    </xf>
    <xf numFmtId="0" fontId="31" fillId="0" borderId="18" xfId="0" applyFont="1" applyBorder="1" applyAlignment="1">
      <alignment horizontal="center" vertical="center" textRotation="90"/>
    </xf>
    <xf numFmtId="0" fontId="31" fillId="0" borderId="19" xfId="0" applyFont="1" applyBorder="1" applyAlignment="1">
      <alignment horizontal="center" vertical="center" textRotation="90"/>
    </xf>
    <xf numFmtId="0" fontId="31" fillId="0" borderId="349" xfId="0" applyFont="1" applyBorder="1" applyAlignment="1">
      <alignment horizontal="center" vertical="center" textRotation="90"/>
    </xf>
    <xf numFmtId="0" fontId="31" fillId="0" borderId="110" xfId="0" applyFont="1" applyBorder="1" applyAlignment="1">
      <alignment horizontal="center" vertical="center" textRotation="90"/>
    </xf>
    <xf numFmtId="0" fontId="31" fillId="0" borderId="158" xfId="0" applyFont="1" applyBorder="1" applyAlignment="1">
      <alignment horizontal="center" vertical="center" textRotation="90"/>
    </xf>
    <xf numFmtId="0" fontId="31" fillId="0" borderId="350" xfId="0" applyFont="1" applyBorder="1" applyAlignment="1">
      <alignment horizontal="center" vertical="center" textRotation="90"/>
    </xf>
    <xf numFmtId="0" fontId="31" fillId="0" borderId="26" xfId="0" applyFont="1" applyBorder="1" applyAlignment="1">
      <alignment horizontal="center" vertical="center" textRotation="90"/>
    </xf>
    <xf numFmtId="0" fontId="31" fillId="0" borderId="172" xfId="0" applyFont="1" applyBorder="1" applyAlignment="1">
      <alignment horizontal="center" vertical="center" textRotation="90"/>
    </xf>
    <xf numFmtId="0" fontId="17" fillId="0" borderId="14" xfId="0" applyFont="1" applyBorder="1" applyAlignment="1">
      <alignment horizontal="center" vertical="center" textRotation="90" wrapText="1"/>
    </xf>
    <xf numFmtId="0" fontId="17" fillId="0" borderId="9" xfId="0" applyFont="1" applyBorder="1" applyAlignment="1">
      <alignment horizontal="center" vertical="center" textRotation="90" wrapText="1"/>
    </xf>
    <xf numFmtId="0" fontId="17" fillId="0" borderId="7" xfId="0" applyFont="1" applyBorder="1" applyAlignment="1">
      <alignment horizontal="center" vertical="center" textRotation="90" wrapText="1"/>
    </xf>
    <xf numFmtId="0" fontId="17" fillId="0" borderId="12" xfId="0" applyFont="1" applyBorder="1" applyAlignment="1">
      <alignment horizontal="center" vertical="center" textRotation="90" wrapText="1"/>
    </xf>
    <xf numFmtId="0" fontId="17" fillId="0" borderId="161" xfId="0" applyFont="1" applyBorder="1" applyAlignment="1">
      <alignment horizontal="center" vertical="center"/>
    </xf>
    <xf numFmtId="0" fontId="17" fillId="0" borderId="159" xfId="0" applyFont="1" applyBorder="1" applyAlignment="1">
      <alignment horizontal="center" vertical="center"/>
    </xf>
    <xf numFmtId="0" fontId="17" fillId="0" borderId="160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 textRotation="90" wrapText="1"/>
    </xf>
    <xf numFmtId="0" fontId="31" fillId="0" borderId="9" xfId="0" applyFont="1" applyBorder="1" applyAlignment="1">
      <alignment horizontal="center" vertical="center" textRotation="90" wrapText="1"/>
    </xf>
    <xf numFmtId="0" fontId="31" fillId="0" borderId="16" xfId="0" applyFont="1" applyBorder="1" applyAlignment="1">
      <alignment horizontal="center" vertical="center" textRotation="90" wrapText="1"/>
    </xf>
    <xf numFmtId="0" fontId="31" fillId="0" borderId="7" xfId="0" applyFont="1" applyBorder="1" applyAlignment="1">
      <alignment horizontal="center" vertical="center" textRotation="90" wrapText="1"/>
    </xf>
    <xf numFmtId="0" fontId="31" fillId="0" borderId="17" xfId="0" applyFont="1" applyBorder="1" applyAlignment="1">
      <alignment horizontal="center" vertical="center" textRotation="90" wrapText="1"/>
    </xf>
    <xf numFmtId="0" fontId="31" fillId="0" borderId="12" xfId="0" applyFont="1" applyBorder="1" applyAlignment="1">
      <alignment horizontal="center" vertical="center" textRotation="90" wrapText="1"/>
    </xf>
    <xf numFmtId="0" fontId="31" fillId="0" borderId="14" xfId="0" applyFont="1" applyBorder="1" applyAlignment="1">
      <alignment horizontal="center" vertical="center" textRotation="90" wrapText="1"/>
    </xf>
    <xf numFmtId="0" fontId="31" fillId="0" borderId="129" xfId="0" applyFont="1" applyBorder="1" applyAlignment="1">
      <alignment horizontal="center" vertical="center" textRotation="90" wrapText="1"/>
    </xf>
    <xf numFmtId="0" fontId="31" fillId="0" borderId="6" xfId="0" applyFont="1" applyBorder="1" applyAlignment="1">
      <alignment horizontal="center" vertical="center" textRotation="90" wrapText="1"/>
    </xf>
    <xf numFmtId="0" fontId="31" fillId="0" borderId="35" xfId="0" applyFont="1" applyBorder="1" applyAlignment="1">
      <alignment horizontal="center" vertical="center" textRotation="90" wrapText="1"/>
    </xf>
    <xf numFmtId="0" fontId="31" fillId="0" borderId="15" xfId="0" applyFont="1" applyBorder="1" applyAlignment="1">
      <alignment horizontal="center" vertical="center" textRotation="90" wrapText="1"/>
    </xf>
    <xf numFmtId="0" fontId="31" fillId="0" borderId="27" xfId="0" applyFont="1" applyBorder="1" applyAlignment="1">
      <alignment horizontal="center" vertical="center" textRotation="90" wrapText="1"/>
    </xf>
    <xf numFmtId="0" fontId="17" fillId="0" borderId="36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 textRotation="90"/>
    </xf>
    <xf numFmtId="0" fontId="17" fillId="0" borderId="16" xfId="0" applyFont="1" applyBorder="1" applyAlignment="1">
      <alignment horizontal="center" vertical="center" textRotation="90"/>
    </xf>
    <xf numFmtId="0" fontId="17" fillId="0" borderId="7" xfId="0" applyFont="1" applyBorder="1" applyAlignment="1">
      <alignment horizontal="center" vertical="center" textRotation="90"/>
    </xf>
    <xf numFmtId="0" fontId="17" fillId="0" borderId="17" xfId="0" applyFont="1" applyBorder="1" applyAlignment="1">
      <alignment horizontal="center" vertical="center" textRotation="90"/>
    </xf>
    <xf numFmtId="0" fontId="17" fillId="0" borderId="12" xfId="0" applyFont="1" applyBorder="1" applyAlignment="1">
      <alignment horizontal="center" vertical="center" textRotation="90"/>
    </xf>
    <xf numFmtId="0" fontId="17" fillId="0" borderId="14" xfId="0" applyFont="1" applyBorder="1" applyAlignment="1">
      <alignment horizontal="center" vertical="center" textRotation="90"/>
    </xf>
    <xf numFmtId="0" fontId="17" fillId="0" borderId="129" xfId="0" applyFont="1" applyBorder="1" applyAlignment="1">
      <alignment horizontal="center" vertical="center" textRotation="90"/>
    </xf>
    <xf numFmtId="0" fontId="17" fillId="0" borderId="6" xfId="0" applyFont="1" applyBorder="1" applyAlignment="1">
      <alignment horizontal="center" vertical="center" textRotation="90"/>
    </xf>
    <xf numFmtId="0" fontId="17" fillId="0" borderId="35" xfId="0" applyFont="1" applyBorder="1" applyAlignment="1">
      <alignment horizontal="center" vertical="center" textRotation="90"/>
    </xf>
    <xf numFmtId="0" fontId="17" fillId="0" borderId="15" xfId="0" applyFont="1" applyBorder="1" applyAlignment="1">
      <alignment horizontal="center" vertical="center" textRotation="90"/>
    </xf>
    <xf numFmtId="0" fontId="17" fillId="0" borderId="27" xfId="0" applyFont="1" applyBorder="1" applyAlignment="1">
      <alignment horizontal="center" vertical="center" textRotation="90"/>
    </xf>
    <xf numFmtId="0" fontId="17" fillId="0" borderId="92" xfId="0" applyFont="1" applyBorder="1" applyAlignment="1">
      <alignment horizontal="center" vertical="center"/>
    </xf>
    <xf numFmtId="0" fontId="17" fillId="0" borderId="96" xfId="0" applyFont="1" applyBorder="1" applyAlignment="1">
      <alignment horizontal="center" vertical="center"/>
    </xf>
    <xf numFmtId="0" fontId="17" fillId="0" borderId="86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29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1" fontId="17" fillId="0" borderId="285" xfId="0" applyNumberFormat="1" applyFont="1" applyBorder="1" applyAlignment="1">
      <alignment horizontal="center" vertical="center" wrapText="1"/>
    </xf>
    <xf numFmtId="49" fontId="17" fillId="0" borderId="370" xfId="0" applyNumberFormat="1" applyFont="1" applyBorder="1" applyAlignment="1">
      <alignment horizontal="center" vertical="center" wrapText="1"/>
    </xf>
    <xf numFmtId="0" fontId="0" fillId="0" borderId="357" xfId="0" applyBorder="1"/>
    <xf numFmtId="0" fontId="0" fillId="0" borderId="362" xfId="0" applyBorder="1"/>
    <xf numFmtId="0" fontId="17" fillId="0" borderId="372" xfId="0" applyFont="1" applyBorder="1" applyAlignment="1">
      <alignment horizontal="center" vertical="center" wrapText="1"/>
    </xf>
    <xf numFmtId="0" fontId="17" fillId="0" borderId="70" xfId="0" applyFont="1" applyBorder="1" applyAlignment="1">
      <alignment horizontal="center" vertical="center" wrapText="1"/>
    </xf>
    <xf numFmtId="0" fontId="17" fillId="0" borderId="72" xfId="0" applyFont="1" applyBorder="1" applyAlignment="1">
      <alignment horizontal="center" vertical="center" wrapText="1"/>
    </xf>
    <xf numFmtId="0" fontId="17" fillId="0" borderId="373" xfId="0" applyFont="1" applyBorder="1" applyAlignment="1">
      <alignment horizontal="center" vertical="center" wrapText="1"/>
    </xf>
    <xf numFmtId="0" fontId="17" fillId="0" borderId="261" xfId="0" applyFont="1" applyBorder="1" applyAlignment="1">
      <alignment horizontal="center" vertical="center" wrapText="1"/>
    </xf>
    <xf numFmtId="0" fontId="17" fillId="0" borderId="257" xfId="0" applyFont="1" applyBorder="1" applyAlignment="1">
      <alignment horizontal="center" vertical="center" wrapText="1"/>
    </xf>
    <xf numFmtId="0" fontId="17" fillId="0" borderId="365" xfId="0" applyFont="1" applyBorder="1" applyAlignment="1">
      <alignment horizontal="justify" vertical="center" wrapText="1"/>
    </xf>
    <xf numFmtId="0" fontId="17" fillId="0" borderId="115" xfId="0" applyFont="1" applyBorder="1" applyAlignment="1">
      <alignment horizontal="center" vertical="center" wrapText="1"/>
    </xf>
    <xf numFmtId="0" fontId="17" fillId="0" borderId="113" xfId="0" applyFont="1" applyBorder="1" applyAlignment="1">
      <alignment horizontal="center" vertical="center" wrapText="1"/>
    </xf>
    <xf numFmtId="0" fontId="17" fillId="0" borderId="124" xfId="0" applyFont="1" applyBorder="1" applyAlignment="1">
      <alignment horizontal="center" vertical="center" wrapText="1"/>
    </xf>
    <xf numFmtId="0" fontId="17" fillId="0" borderId="116" xfId="0" applyFont="1" applyBorder="1" applyAlignment="1">
      <alignment horizontal="center" vertical="center" wrapText="1"/>
    </xf>
    <xf numFmtId="0" fontId="17" fillId="0" borderId="117" xfId="0" applyFont="1" applyBorder="1" applyAlignment="1">
      <alignment horizontal="center" vertical="center" wrapText="1"/>
    </xf>
    <xf numFmtId="0" fontId="17" fillId="0" borderId="130" xfId="0" applyFont="1" applyBorder="1" applyAlignment="1">
      <alignment horizontal="center" vertical="center" wrapText="1"/>
    </xf>
    <xf numFmtId="0" fontId="17" fillId="0" borderId="125" xfId="0" applyFont="1" applyBorder="1" applyAlignment="1">
      <alignment horizontal="center" vertical="center" wrapText="1"/>
    </xf>
    <xf numFmtId="0" fontId="17" fillId="0" borderId="126" xfId="0" applyFont="1" applyBorder="1" applyAlignment="1">
      <alignment horizontal="center" vertical="center" wrapText="1"/>
    </xf>
    <xf numFmtId="0" fontId="17" fillId="0" borderId="306" xfId="0" applyFont="1" applyBorder="1" applyAlignment="1">
      <alignment horizontal="center" vertical="center" wrapText="1"/>
    </xf>
    <xf numFmtId="0" fontId="17" fillId="0" borderId="134" xfId="0" applyFont="1" applyBorder="1" applyAlignment="1">
      <alignment horizontal="center" vertical="center" wrapText="1"/>
    </xf>
    <xf numFmtId="0" fontId="17" fillId="0" borderId="307" xfId="0" applyFont="1" applyBorder="1" applyAlignment="1">
      <alignment horizontal="center" vertical="center" wrapText="1"/>
    </xf>
    <xf numFmtId="0" fontId="17" fillId="0" borderId="150" xfId="0" applyFont="1" applyBorder="1" applyAlignment="1">
      <alignment horizontal="center" vertical="center" wrapText="1"/>
    </xf>
    <xf numFmtId="0" fontId="50" fillId="0" borderId="308" xfId="0" applyFont="1" applyBorder="1" applyAlignment="1">
      <alignment horizontal="center" vertical="center" textRotation="90" wrapText="1"/>
    </xf>
    <xf numFmtId="0" fontId="50" fillId="0" borderId="114" xfId="0" applyFont="1" applyBorder="1" applyAlignment="1">
      <alignment horizontal="center" vertical="center" textRotation="90" wrapText="1"/>
    </xf>
    <xf numFmtId="0" fontId="50" fillId="0" borderId="315" xfId="0" applyFont="1" applyBorder="1" applyAlignment="1">
      <alignment horizontal="center" vertical="center" textRotation="90" wrapText="1"/>
    </xf>
    <xf numFmtId="0" fontId="50" fillId="0" borderId="133" xfId="0" applyFont="1" applyBorder="1" applyAlignment="1">
      <alignment horizontal="center" vertical="center" textRotation="90" wrapText="1"/>
    </xf>
    <xf numFmtId="0" fontId="17" fillId="0" borderId="127" xfId="0" applyFont="1" applyBorder="1" applyAlignment="1">
      <alignment horizontal="center" vertical="center" wrapText="1"/>
    </xf>
    <xf numFmtId="0" fontId="17" fillId="0" borderId="309" xfId="0" applyFont="1" applyBorder="1" applyAlignment="1">
      <alignment horizontal="center" vertical="center" wrapText="1"/>
    </xf>
    <xf numFmtId="0" fontId="17" fillId="0" borderId="371" xfId="0" applyFont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49" fontId="34" fillId="6" borderId="15" xfId="0" applyNumberFormat="1" applyFont="1" applyFill="1" applyBorder="1" applyAlignment="1">
      <alignment horizontal="center" vertical="center"/>
    </xf>
    <xf numFmtId="49" fontId="34" fillId="6" borderId="27" xfId="0" applyNumberFormat="1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left" vertical="center" wrapText="1"/>
    </xf>
    <xf numFmtId="0" fontId="21" fillId="6" borderId="11" xfId="0" applyFont="1" applyFill="1" applyBorder="1" applyAlignment="1">
      <alignment horizontal="left" vertical="center" wrapText="1"/>
    </xf>
    <xf numFmtId="0" fontId="21" fillId="6" borderId="12" xfId="0" applyFont="1" applyFill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 applyProtection="1">
      <alignment horizontal="center" vertical="center"/>
      <protection locked="0"/>
    </xf>
    <xf numFmtId="0" fontId="17" fillId="6" borderId="335" xfId="0" applyFont="1" applyFill="1" applyBorder="1" applyAlignment="1" applyProtection="1">
      <alignment horizontal="center" vertical="center" wrapText="1"/>
      <protection locked="0"/>
    </xf>
    <xf numFmtId="0" fontId="17" fillId="6" borderId="174" xfId="0" applyFont="1" applyFill="1" applyBorder="1" applyAlignment="1" applyProtection="1">
      <alignment horizontal="center" vertical="center" wrapText="1"/>
      <protection locked="0"/>
    </xf>
    <xf numFmtId="0" fontId="17" fillId="6" borderId="336" xfId="0" applyFont="1" applyFill="1" applyBorder="1" applyAlignment="1" applyProtection="1">
      <alignment horizontal="center" vertical="center" wrapText="1"/>
      <protection locked="0"/>
    </xf>
    <xf numFmtId="0" fontId="17" fillId="6" borderId="337" xfId="0" applyFont="1" applyFill="1" applyBorder="1" applyAlignment="1" applyProtection="1">
      <alignment horizontal="center" vertical="center" wrapText="1"/>
      <protection locked="0"/>
    </xf>
    <xf numFmtId="0" fontId="17" fillId="6" borderId="15" xfId="0" applyFont="1" applyFill="1" applyBorder="1" applyAlignment="1" applyProtection="1">
      <alignment horizontal="center" vertical="center" wrapText="1"/>
      <protection locked="0"/>
    </xf>
    <xf numFmtId="0" fontId="17" fillId="6" borderId="353" xfId="0" applyFont="1" applyFill="1" applyBorder="1" applyAlignment="1" applyProtection="1">
      <alignment horizontal="center" vertical="center" wrapText="1"/>
      <protection locked="0"/>
    </xf>
    <xf numFmtId="0" fontId="17" fillId="6" borderId="173" xfId="0" applyFont="1" applyFill="1" applyBorder="1" applyAlignment="1" applyProtection="1">
      <alignment horizontal="center" vertical="center" wrapText="1"/>
      <protection locked="0"/>
    </xf>
    <xf numFmtId="0" fontId="17" fillId="6" borderId="338" xfId="0" applyFont="1" applyFill="1" applyBorder="1" applyAlignment="1" applyProtection="1">
      <alignment horizontal="center" vertical="center" wrapText="1"/>
      <protection locked="0"/>
    </xf>
    <xf numFmtId="0" fontId="35" fillId="0" borderId="275" xfId="0" applyFont="1" applyBorder="1" applyAlignment="1">
      <alignment horizontal="center" vertical="center" wrapText="1"/>
    </xf>
    <xf numFmtId="0" fontId="35" fillId="0" borderId="270" xfId="0" applyFont="1" applyBorder="1" applyAlignment="1">
      <alignment horizontal="center" vertical="center" wrapText="1"/>
    </xf>
    <xf numFmtId="0" fontId="35" fillId="0" borderId="277" xfId="0" applyFont="1" applyBorder="1" applyAlignment="1">
      <alignment horizontal="center" vertical="center" wrapText="1"/>
    </xf>
    <xf numFmtId="0" fontId="35" fillId="0" borderId="276" xfId="0" applyFont="1" applyBorder="1" applyAlignment="1">
      <alignment horizontal="center" vertical="center" wrapText="1"/>
    </xf>
    <xf numFmtId="0" fontId="35" fillId="0" borderId="273" xfId="0" applyFont="1" applyBorder="1" applyAlignment="1">
      <alignment horizontal="center" vertical="center" wrapText="1"/>
    </xf>
    <xf numFmtId="0" fontId="35" fillId="0" borderId="354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21" fillId="0" borderId="317" xfId="0" applyFont="1" applyBorder="1" applyAlignment="1">
      <alignment horizontal="left" vertical="center" wrapText="1"/>
    </xf>
    <xf numFmtId="0" fontId="21" fillId="0" borderId="318" xfId="0" applyFont="1" applyBorder="1" applyAlignment="1">
      <alignment horizontal="left" vertical="center" wrapText="1"/>
    </xf>
    <xf numFmtId="0" fontId="21" fillId="0" borderId="319" xfId="0" applyFont="1" applyBorder="1" applyAlignment="1">
      <alignment horizontal="left" vertical="center" wrapText="1"/>
    </xf>
    <xf numFmtId="0" fontId="21" fillId="0" borderId="322" xfId="0" applyFont="1" applyBorder="1" applyAlignment="1">
      <alignment horizontal="left" vertical="center" wrapText="1"/>
    </xf>
    <xf numFmtId="0" fontId="21" fillId="0" borderId="122" xfId="0" applyFont="1" applyBorder="1" applyAlignment="1">
      <alignment horizontal="left" vertical="center" wrapText="1"/>
    </xf>
    <xf numFmtId="0" fontId="21" fillId="0" borderId="323" xfId="0" applyFont="1" applyBorder="1" applyAlignment="1">
      <alignment horizontal="left" vertical="center" wrapText="1"/>
    </xf>
    <xf numFmtId="0" fontId="21" fillId="0" borderId="320" xfId="0" applyFont="1" applyBorder="1" applyAlignment="1">
      <alignment horizontal="center" vertical="center"/>
    </xf>
    <xf numFmtId="0" fontId="21" fillId="0" borderId="318" xfId="0" applyFont="1" applyBorder="1" applyAlignment="1">
      <alignment horizontal="center" vertical="center"/>
    </xf>
    <xf numFmtId="0" fontId="21" fillId="0" borderId="321" xfId="0" applyFont="1" applyBorder="1" applyAlignment="1">
      <alignment horizontal="center" vertical="center"/>
    </xf>
    <xf numFmtId="0" fontId="21" fillId="0" borderId="324" xfId="0" applyFont="1" applyBorder="1" applyAlignment="1">
      <alignment horizontal="center" vertical="center"/>
    </xf>
    <xf numFmtId="0" fontId="21" fillId="0" borderId="122" xfId="0" applyFont="1" applyBorder="1" applyAlignment="1">
      <alignment horizontal="center" vertical="center"/>
    </xf>
    <xf numFmtId="0" fontId="21" fillId="0" borderId="325" xfId="0" applyFont="1" applyBorder="1" applyAlignment="1">
      <alignment horizontal="center" vertical="center"/>
    </xf>
    <xf numFmtId="0" fontId="21" fillId="0" borderId="319" xfId="0" applyFont="1" applyBorder="1" applyAlignment="1">
      <alignment horizontal="center" vertical="center"/>
    </xf>
    <xf numFmtId="0" fontId="21" fillId="0" borderId="323" xfId="0" applyFont="1" applyBorder="1" applyAlignment="1">
      <alignment horizontal="center" vertical="center"/>
    </xf>
    <xf numFmtId="0" fontId="21" fillId="0" borderId="128" xfId="0" applyFont="1" applyBorder="1" applyAlignment="1">
      <alignment horizontal="center" vertical="center"/>
    </xf>
    <xf numFmtId="0" fontId="21" fillId="0" borderId="326" xfId="0" applyFont="1" applyBorder="1" applyAlignment="1">
      <alignment horizontal="center" vertical="center"/>
    </xf>
    <xf numFmtId="0" fontId="21" fillId="0" borderId="14" xfId="0" applyFont="1" applyBorder="1" applyAlignment="1">
      <alignment horizontal="left" vertical="center" wrapText="1"/>
    </xf>
    <xf numFmtId="0" fontId="58" fillId="0" borderId="8" xfId="0" applyFont="1" applyBorder="1" applyAlignment="1">
      <alignment horizontal="left" vertical="center" wrapText="1"/>
    </xf>
    <xf numFmtId="0" fontId="58" fillId="0" borderId="129" xfId="0" applyFont="1" applyBorder="1" applyAlignment="1">
      <alignment horizontal="left" vertical="center" wrapText="1"/>
    </xf>
    <xf numFmtId="0" fontId="58" fillId="0" borderId="6" xfId="0" applyFont="1" applyBorder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58" fillId="0" borderId="35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58" fillId="0" borderId="129" xfId="0" applyFont="1" applyBorder="1" applyAlignment="1">
      <alignment horizontal="center" vertical="center"/>
    </xf>
    <xf numFmtId="0" fontId="58" fillId="0" borderId="16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35" xfId="0" applyFont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88" xfId="0" applyFont="1" applyFill="1" applyBorder="1" applyAlignment="1">
      <alignment horizontal="center" vertical="center" wrapText="1"/>
    </xf>
    <xf numFmtId="1" fontId="17" fillId="0" borderId="358" xfId="0" applyNumberFormat="1" applyFont="1" applyBorder="1" applyAlignment="1">
      <alignment horizontal="center" vertical="center" wrapText="1"/>
    </xf>
    <xf numFmtId="1" fontId="17" fillId="0" borderId="359" xfId="0" applyNumberFormat="1" applyFont="1" applyBorder="1" applyAlignment="1">
      <alignment horizontal="center" vertical="center" wrapText="1"/>
    </xf>
    <xf numFmtId="1" fontId="17" fillId="0" borderId="360" xfId="0" applyNumberFormat="1" applyFont="1" applyBorder="1" applyAlignment="1">
      <alignment horizontal="center" vertical="center" wrapText="1"/>
    </xf>
    <xf numFmtId="0" fontId="58" fillId="0" borderId="9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21" fillId="0" borderId="103" xfId="0" applyFont="1" applyBorder="1" applyAlignment="1">
      <alignment horizontal="center" vertical="center"/>
    </xf>
    <xf numFmtId="0" fontId="21" fillId="0" borderId="15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52" xfId="0" applyFont="1" applyBorder="1" applyAlignment="1">
      <alignment horizontal="center" vertical="center"/>
    </xf>
    <xf numFmtId="0" fontId="21" fillId="0" borderId="132" xfId="0" applyFont="1" applyBorder="1" applyAlignment="1">
      <alignment horizontal="center" vertical="center"/>
    </xf>
    <xf numFmtId="0" fontId="21" fillId="0" borderId="117" xfId="0" applyFont="1" applyBorder="1" applyAlignment="1">
      <alignment horizontal="center" vertical="center"/>
    </xf>
    <xf numFmtId="0" fontId="21" fillId="0" borderId="153" xfId="0" applyFont="1" applyBorder="1" applyAlignment="1">
      <alignment horizontal="center" vertical="center"/>
    </xf>
    <xf numFmtId="0" fontId="21" fillId="0" borderId="327" xfId="0" applyFont="1" applyBorder="1" applyAlignment="1">
      <alignment horizontal="center" vertical="center"/>
    </xf>
    <xf numFmtId="0" fontId="21" fillId="0" borderId="315" xfId="0" applyFont="1" applyBorder="1" applyAlignment="1">
      <alignment horizontal="center" vertical="center"/>
    </xf>
    <xf numFmtId="0" fontId="21" fillId="0" borderId="328" xfId="0" applyFont="1" applyBorder="1" applyAlignment="1">
      <alignment horizontal="center" vertical="center"/>
    </xf>
    <xf numFmtId="0" fontId="21" fillId="0" borderId="133" xfId="0" applyFont="1" applyBorder="1" applyAlignment="1">
      <alignment horizontal="center" vertical="center"/>
    </xf>
    <xf numFmtId="0" fontId="21" fillId="0" borderId="321" xfId="0" applyFont="1" applyBorder="1" applyAlignment="1">
      <alignment horizontal="left" vertical="center" wrapText="1"/>
    </xf>
    <xf numFmtId="0" fontId="21" fillId="0" borderId="116" xfId="0" applyFont="1" applyBorder="1" applyAlignment="1">
      <alignment horizontal="left" vertical="center" wrapText="1"/>
    </xf>
    <xf numFmtId="0" fontId="21" fillId="0" borderId="117" xfId="0" applyFont="1" applyBorder="1" applyAlignment="1">
      <alignment horizontal="left" vertical="center" wrapText="1"/>
    </xf>
    <xf numFmtId="0" fontId="21" fillId="0" borderId="153" xfId="0" applyFont="1" applyBorder="1" applyAlignment="1">
      <alignment horizontal="left" vertical="center" wrapText="1"/>
    </xf>
    <xf numFmtId="0" fontId="21" fillId="0" borderId="329" xfId="0" applyFont="1" applyBorder="1" applyAlignment="1">
      <alignment horizontal="center" vertical="center"/>
    </xf>
    <xf numFmtId="0" fontId="21" fillId="0" borderId="330" xfId="0" applyFont="1" applyBorder="1" applyAlignment="1">
      <alignment horizontal="center" vertical="center"/>
    </xf>
    <xf numFmtId="0" fontId="21" fillId="0" borderId="331" xfId="0" applyFont="1" applyBorder="1" applyAlignment="1">
      <alignment horizontal="center" vertical="center"/>
    </xf>
    <xf numFmtId="0" fontId="21" fillId="0" borderId="332" xfId="0" applyFont="1" applyBorder="1" applyAlignment="1">
      <alignment horizontal="center" vertical="center"/>
    </xf>
    <xf numFmtId="0" fontId="21" fillId="0" borderId="130" xfId="0" applyFont="1" applyBorder="1" applyAlignment="1">
      <alignment horizontal="center" vertical="center"/>
    </xf>
    <xf numFmtId="0" fontId="21" fillId="0" borderId="333" xfId="0" applyFont="1" applyBorder="1" applyAlignment="1">
      <alignment horizontal="center" vertical="center"/>
    </xf>
    <xf numFmtId="0" fontId="21" fillId="0" borderId="22" xfId="0" applyFont="1" applyBorder="1" applyAlignment="1">
      <alignment horizontal="left" vertical="center"/>
    </xf>
    <xf numFmtId="0" fontId="58" fillId="0" borderId="21" xfId="0" applyFont="1" applyBorder="1" applyAlignment="1">
      <alignment horizontal="left" vertical="center"/>
    </xf>
    <xf numFmtId="0" fontId="58" fillId="0" borderId="136" xfId="0" applyFont="1" applyBorder="1" applyAlignment="1">
      <alignment horizontal="left" vertical="center"/>
    </xf>
    <xf numFmtId="0" fontId="58" fillId="0" borderId="15" xfId="0" applyFont="1" applyBorder="1" applyAlignment="1">
      <alignment horizontal="left" vertical="center"/>
    </xf>
    <xf numFmtId="0" fontId="58" fillId="0" borderId="11" xfId="0" applyFont="1" applyBorder="1" applyAlignment="1">
      <alignment horizontal="left" vertical="center"/>
    </xf>
    <xf numFmtId="0" fontId="58" fillId="0" borderId="27" xfId="0" applyFont="1" applyBorder="1" applyAlignment="1">
      <alignment horizontal="left" vertical="center"/>
    </xf>
    <xf numFmtId="0" fontId="21" fillId="0" borderId="135" xfId="0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0" fontId="58" fillId="0" borderId="136" xfId="0" applyFont="1" applyBorder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0" fontId="58" fillId="0" borderId="27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0" fontId="56" fillId="0" borderId="92" xfId="0" applyFont="1" applyBorder="1" applyAlignment="1">
      <alignment horizontal="center" vertical="center"/>
    </xf>
    <xf numFmtId="0" fontId="56" fillId="0" borderId="96" xfId="0" applyFont="1" applyBorder="1" applyAlignment="1">
      <alignment horizontal="center" vertical="center"/>
    </xf>
    <xf numFmtId="0" fontId="56" fillId="0" borderId="86" xfId="0" applyFont="1" applyBorder="1" applyAlignment="1">
      <alignment horizontal="center" vertical="center"/>
    </xf>
    <xf numFmtId="49" fontId="50" fillId="0" borderId="121" xfId="0" applyNumberFormat="1" applyFont="1" applyBorder="1" applyAlignment="1">
      <alignment horizontal="center" vertical="center"/>
    </xf>
    <xf numFmtId="49" fontId="50" fillId="0" borderId="33" xfId="0" applyNumberFormat="1" applyFont="1" applyBorder="1" applyAlignment="1">
      <alignment horizontal="center" vertical="center"/>
    </xf>
    <xf numFmtId="49" fontId="50" fillId="0" borderId="42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/>
    </xf>
    <xf numFmtId="49" fontId="50" fillId="0" borderId="34" xfId="0" applyNumberFormat="1" applyFont="1" applyBorder="1" applyAlignment="1">
      <alignment horizontal="center" vertical="center"/>
    </xf>
    <xf numFmtId="0" fontId="17" fillId="0" borderId="115" xfId="0" applyFont="1" applyBorder="1" applyAlignment="1">
      <alignment horizontal="center" vertical="center" textRotation="90"/>
    </xf>
    <xf numFmtId="0" fontId="17" fillId="0" borderId="113" xfId="0" applyFont="1" applyBorder="1" applyAlignment="1">
      <alignment horizontal="center" vertical="center" textRotation="90"/>
    </xf>
    <xf numFmtId="0" fontId="17" fillId="0" borderId="149" xfId="0" applyFont="1" applyBorder="1" applyAlignment="1">
      <alignment horizontal="center" vertical="center" textRotation="90"/>
    </xf>
    <xf numFmtId="0" fontId="17" fillId="0" borderId="116" xfId="0" applyFont="1" applyBorder="1" applyAlignment="1">
      <alignment horizontal="center" vertical="center" textRotation="90"/>
    </xf>
    <xf numFmtId="0" fontId="17" fillId="0" borderId="117" xfId="0" applyFont="1" applyBorder="1" applyAlignment="1">
      <alignment horizontal="center" vertical="center" textRotation="90"/>
    </xf>
    <xf numFmtId="0" fontId="17" fillId="0" borderId="153" xfId="0" applyFont="1" applyBorder="1" applyAlignment="1">
      <alignment horizontal="center" vertical="center" textRotation="90"/>
    </xf>
    <xf numFmtId="0" fontId="17" fillId="0" borderId="308" xfId="0" applyFont="1" applyBorder="1" applyAlignment="1">
      <alignment horizontal="center" vertical="center" textRotation="90"/>
    </xf>
    <xf numFmtId="0" fontId="17" fillId="0" borderId="315" xfId="0" applyFont="1" applyBorder="1" applyAlignment="1">
      <alignment horizontal="center" vertical="center" textRotation="90"/>
    </xf>
    <xf numFmtId="0" fontId="17" fillId="0" borderId="308" xfId="0" applyFont="1" applyBorder="1" applyAlignment="1">
      <alignment horizontal="center" vertical="center" textRotation="90" wrapText="1"/>
    </xf>
    <xf numFmtId="0" fontId="17" fillId="0" borderId="113" xfId="0" applyFont="1" applyBorder="1" applyAlignment="1">
      <alignment horizontal="center" vertical="center" textRotation="90" wrapText="1"/>
    </xf>
    <xf numFmtId="0" fontId="17" fillId="0" borderId="114" xfId="0" applyFont="1" applyBorder="1" applyAlignment="1">
      <alignment horizontal="center" vertical="center" textRotation="90" wrapText="1"/>
    </xf>
    <xf numFmtId="0" fontId="17" fillId="0" borderId="315" xfId="0" applyFont="1" applyBorder="1" applyAlignment="1">
      <alignment horizontal="center" vertical="center" textRotation="90" wrapText="1"/>
    </xf>
    <xf numFmtId="0" fontId="17" fillId="0" borderId="117" xfId="0" applyFont="1" applyBorder="1" applyAlignment="1">
      <alignment horizontal="center" vertical="center" textRotation="90" wrapText="1"/>
    </xf>
    <xf numFmtId="0" fontId="17" fillId="0" borderId="133" xfId="0" applyFont="1" applyBorder="1" applyAlignment="1">
      <alignment horizontal="center" vertical="center" textRotation="90" wrapText="1"/>
    </xf>
    <xf numFmtId="0" fontId="21" fillId="0" borderId="8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7" fillId="0" borderId="131" xfId="0" applyFont="1" applyBorder="1" applyAlignment="1">
      <alignment horizontal="center" vertical="center"/>
    </xf>
    <xf numFmtId="0" fontId="17" fillId="0" borderId="310" xfId="0" applyFont="1" applyBorder="1" applyAlignment="1">
      <alignment horizontal="center" vertical="center"/>
    </xf>
    <xf numFmtId="0" fontId="17" fillId="0" borderId="112" xfId="0" applyFont="1" applyBorder="1" applyAlignment="1">
      <alignment horizontal="center" vertical="center"/>
    </xf>
    <xf numFmtId="0" fontId="17" fillId="0" borderId="311" xfId="0" applyFont="1" applyBorder="1" applyAlignment="1">
      <alignment horizontal="center" vertical="center" wrapText="1"/>
    </xf>
    <xf numFmtId="0" fontId="17" fillId="0" borderId="312" xfId="0" applyFont="1" applyBorder="1" applyAlignment="1">
      <alignment horizontal="center" vertical="center" wrapText="1"/>
    </xf>
    <xf numFmtId="0" fontId="17" fillId="0" borderId="313" xfId="0" applyFont="1" applyBorder="1" applyAlignment="1">
      <alignment horizontal="center" vertical="center" wrapText="1"/>
    </xf>
    <xf numFmtId="0" fontId="17" fillId="0" borderId="311" xfId="0" applyFont="1" applyBorder="1" applyAlignment="1">
      <alignment horizontal="center" vertical="center"/>
    </xf>
    <xf numFmtId="0" fontId="17" fillId="0" borderId="312" xfId="0" applyFont="1" applyBorder="1" applyAlignment="1">
      <alignment horizontal="center" vertical="center"/>
    </xf>
    <xf numFmtId="0" fontId="17" fillId="0" borderId="313" xfId="0" applyFont="1" applyBorder="1" applyAlignment="1">
      <alignment horizontal="center" vertical="center"/>
    </xf>
    <xf numFmtId="0" fontId="17" fillId="0" borderId="314" xfId="0" applyFont="1" applyBorder="1" applyAlignment="1">
      <alignment horizontal="center" vertical="center" wrapText="1"/>
    </xf>
    <xf numFmtId="0" fontId="17" fillId="0" borderId="111" xfId="0" applyFont="1" applyBorder="1" applyAlignment="1">
      <alignment horizontal="center" vertical="center"/>
    </xf>
    <xf numFmtId="0" fontId="17" fillId="0" borderId="316" xfId="0" applyFont="1" applyBorder="1" applyAlignment="1">
      <alignment horizontal="center" vertical="center"/>
    </xf>
    <xf numFmtId="0" fontId="56" fillId="0" borderId="92" xfId="0" applyFont="1" applyBorder="1" applyAlignment="1">
      <alignment horizontal="center" vertical="center" wrapText="1"/>
    </xf>
    <xf numFmtId="0" fontId="56" fillId="0" borderId="96" xfId="0" applyFont="1" applyBorder="1" applyAlignment="1">
      <alignment horizontal="center" vertical="center" wrapText="1"/>
    </xf>
    <xf numFmtId="0" fontId="56" fillId="0" borderId="86" xfId="0" applyFont="1" applyBorder="1" applyAlignment="1">
      <alignment horizontal="center" vertical="center" wrapText="1"/>
    </xf>
    <xf numFmtId="0" fontId="35" fillId="0" borderId="72" xfId="0" applyFont="1" applyBorder="1" applyAlignment="1">
      <alignment horizontal="center" vertical="center" wrapText="1"/>
    </xf>
    <xf numFmtId="0" fontId="35" fillId="0" borderId="73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46" xfId="0" applyFont="1" applyBorder="1" applyAlignment="1">
      <alignment horizontal="center" vertical="center" wrapText="1"/>
    </xf>
    <xf numFmtId="49" fontId="37" fillId="0" borderId="265" xfId="0" applyNumberFormat="1" applyFont="1" applyBorder="1" applyAlignment="1">
      <alignment horizontal="left" vertical="center"/>
    </xf>
    <xf numFmtId="49" fontId="37" fillId="0" borderId="51" xfId="0" applyNumberFormat="1" applyFont="1" applyBorder="1" applyAlignment="1">
      <alignment horizontal="left" vertical="center"/>
    </xf>
    <xf numFmtId="49" fontId="37" fillId="0" borderId="52" xfId="0" applyNumberFormat="1" applyFont="1" applyBorder="1" applyAlignment="1">
      <alignment horizontal="left" vertical="center"/>
    </xf>
    <xf numFmtId="49" fontId="37" fillId="0" borderId="268" xfId="0" applyNumberFormat="1" applyFont="1" applyBorder="1" applyAlignment="1">
      <alignment horizontal="left" vertical="center"/>
    </xf>
    <xf numFmtId="49" fontId="37" fillId="0" borderId="269" xfId="0" applyNumberFormat="1" applyFont="1" applyBorder="1" applyAlignment="1">
      <alignment horizontal="left" vertical="center"/>
    </xf>
    <xf numFmtId="49" fontId="37" fillId="0" borderId="270" xfId="0" applyNumberFormat="1" applyFont="1" applyBorder="1" applyAlignment="1">
      <alignment horizontal="left" vertical="center"/>
    </xf>
    <xf numFmtId="0" fontId="7" fillId="6" borderId="45" xfId="0" applyFont="1" applyFill="1" applyBorder="1" applyAlignment="1" applyProtection="1">
      <alignment horizontal="left" vertical="center" wrapText="1"/>
      <protection locked="0"/>
    </xf>
    <xf numFmtId="0" fontId="62" fillId="6" borderId="263" xfId="0" applyFont="1" applyFill="1" applyBorder="1" applyAlignment="1">
      <alignment horizontal="left" vertical="center" wrapText="1"/>
    </xf>
    <xf numFmtId="0" fontId="7" fillId="5" borderId="45" xfId="0" applyFont="1" applyFill="1" applyBorder="1" applyAlignment="1" applyProtection="1">
      <alignment horizontal="left" vertical="center" wrapText="1"/>
      <protection locked="0"/>
    </xf>
    <xf numFmtId="0" fontId="62" fillId="5" borderId="263" xfId="0" applyFont="1" applyFill="1" applyBorder="1" applyAlignment="1">
      <alignment horizontal="left" vertical="center" wrapText="1"/>
    </xf>
    <xf numFmtId="0" fontId="7" fillId="6" borderId="292" xfId="0" applyFont="1" applyFill="1" applyBorder="1" applyAlignment="1" applyProtection="1">
      <alignment horizontal="left" vertical="center" wrapText="1"/>
      <protection locked="0"/>
    </xf>
    <xf numFmtId="0" fontId="62" fillId="6" borderId="380" xfId="0" applyFont="1" applyFill="1" applyBorder="1" applyAlignment="1">
      <alignment horizontal="left" vertical="center" wrapText="1"/>
    </xf>
    <xf numFmtId="0" fontId="7" fillId="6" borderId="244" xfId="0" applyFont="1" applyFill="1" applyBorder="1" applyAlignment="1" applyProtection="1">
      <alignment horizontal="left" vertical="center" wrapText="1"/>
      <protection locked="0"/>
    </xf>
    <xf numFmtId="0" fontId="62" fillId="6" borderId="382" xfId="0" applyFont="1" applyFill="1" applyBorder="1" applyAlignment="1">
      <alignment horizontal="left" vertical="center" wrapText="1"/>
    </xf>
    <xf numFmtId="0" fontId="17" fillId="0" borderId="381" xfId="0" applyFont="1" applyBorder="1" applyAlignment="1">
      <alignment horizontal="center" vertical="center" textRotation="90"/>
    </xf>
    <xf numFmtId="0" fontId="17" fillId="0" borderId="186" xfId="0" applyFont="1" applyBorder="1" applyAlignment="1">
      <alignment horizontal="center" vertical="center" textRotation="90"/>
    </xf>
    <xf numFmtId="0" fontId="17" fillId="0" borderId="188" xfId="0" applyFont="1" applyBorder="1" applyAlignment="1">
      <alignment horizontal="center" vertical="center" textRotation="90"/>
    </xf>
    <xf numFmtId="0" fontId="45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7" fillId="4" borderId="45" xfId="0" applyFont="1" applyFill="1" applyBorder="1" applyAlignment="1" applyProtection="1">
      <alignment horizontal="left" vertical="center" wrapText="1"/>
      <protection locked="0"/>
    </xf>
    <xf numFmtId="0" fontId="62" fillId="4" borderId="263" xfId="0" applyFont="1" applyFill="1" applyBorder="1" applyAlignment="1">
      <alignment horizontal="left" vertical="center" wrapText="1"/>
    </xf>
    <xf numFmtId="0" fontId="17" fillId="5" borderId="162" xfId="0" applyFont="1" applyFill="1" applyBorder="1" applyAlignment="1">
      <alignment horizontal="center" vertical="center"/>
    </xf>
    <xf numFmtId="0" fontId="17" fillId="5" borderId="163" xfId="0" applyFont="1" applyFill="1" applyBorder="1" applyAlignment="1">
      <alignment horizontal="center" vertical="center"/>
    </xf>
    <xf numFmtId="0" fontId="17" fillId="5" borderId="164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162" xfId="0" applyFont="1" applyBorder="1" applyAlignment="1">
      <alignment horizontal="center" vertical="center"/>
    </xf>
    <xf numFmtId="0" fontId="17" fillId="0" borderId="163" xfId="0" applyFont="1" applyBorder="1" applyAlignment="1">
      <alignment horizontal="center" vertical="center"/>
    </xf>
    <xf numFmtId="0" fontId="17" fillId="0" borderId="164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 textRotation="90"/>
    </xf>
    <xf numFmtId="0" fontId="17" fillId="0" borderId="165" xfId="0" applyFont="1" applyBorder="1" applyAlignment="1">
      <alignment horizontal="center" vertical="center" textRotation="90"/>
    </xf>
    <xf numFmtId="0" fontId="17" fillId="0" borderId="0" xfId="0" applyFont="1" applyAlignment="1">
      <alignment horizontal="center" vertical="center" textRotation="90"/>
    </xf>
    <xf numFmtId="0" fontId="17" fillId="0" borderId="170" xfId="0" applyFont="1" applyBorder="1" applyAlignment="1">
      <alignment horizontal="center" vertical="center" textRotation="90"/>
    </xf>
    <xf numFmtId="0" fontId="17" fillId="0" borderId="225" xfId="0" applyFont="1" applyBorder="1" applyAlignment="1">
      <alignment horizontal="center" vertical="center" textRotation="90"/>
    </xf>
    <xf numFmtId="0" fontId="17" fillId="0" borderId="234" xfId="0" applyFont="1" applyBorder="1" applyAlignment="1">
      <alignment horizontal="center" vertical="center" textRotation="90"/>
    </xf>
    <xf numFmtId="0" fontId="17" fillId="0" borderId="166" xfId="0" applyFont="1" applyBorder="1" applyAlignment="1">
      <alignment horizontal="center" vertical="center" textRotation="90" wrapText="1"/>
    </xf>
    <xf numFmtId="0" fontId="17" fillId="0" borderId="165" xfId="0" applyFont="1" applyBorder="1" applyAlignment="1">
      <alignment horizontal="center" vertical="center" textRotation="90" wrapText="1"/>
    </xf>
    <xf numFmtId="0" fontId="17" fillId="0" borderId="171" xfId="0" applyFont="1" applyBorder="1" applyAlignment="1">
      <alignment horizontal="center" vertical="center" textRotation="90" wrapText="1"/>
    </xf>
    <xf numFmtId="0" fontId="17" fillId="0" borderId="170" xfId="0" applyFont="1" applyBorder="1" applyAlignment="1">
      <alignment horizontal="center" vertical="center" textRotation="90" wrapText="1"/>
    </xf>
    <xf numFmtId="0" fontId="17" fillId="0" borderId="235" xfId="0" applyFont="1" applyBorder="1" applyAlignment="1">
      <alignment horizontal="center" vertical="center" textRotation="90" wrapText="1"/>
    </xf>
    <xf numFmtId="0" fontId="17" fillId="0" borderId="234" xfId="0" applyFont="1" applyBorder="1" applyAlignment="1">
      <alignment horizontal="center" vertical="center" textRotation="90" wrapText="1"/>
    </xf>
    <xf numFmtId="0" fontId="17" fillId="0" borderId="24" xfId="0" applyFont="1" applyBorder="1" applyAlignment="1">
      <alignment horizontal="center" vertical="center" textRotation="90" wrapText="1"/>
    </xf>
    <xf numFmtId="0" fontId="17" fillId="0" borderId="226" xfId="0" applyFont="1" applyBorder="1" applyAlignment="1">
      <alignment horizontal="center" vertical="center" textRotation="90" wrapText="1"/>
    </xf>
    <xf numFmtId="0" fontId="17" fillId="5" borderId="26" xfId="0" applyFont="1" applyFill="1" applyBorder="1" applyAlignment="1">
      <alignment horizontal="center" vertical="center"/>
    </xf>
    <xf numFmtId="0" fontId="50" fillId="5" borderId="167" xfId="0" applyFont="1" applyFill="1" applyBorder="1" applyAlignment="1">
      <alignment horizontal="center" vertical="center"/>
    </xf>
    <xf numFmtId="0" fontId="50" fillId="5" borderId="163" xfId="0" applyFont="1" applyFill="1" applyBorder="1" applyAlignment="1">
      <alignment horizontal="center" vertical="center"/>
    </xf>
    <xf numFmtId="0" fontId="50" fillId="5" borderId="168" xfId="0" applyFont="1" applyFill="1" applyBorder="1" applyAlignment="1">
      <alignment horizontal="center" vertical="center"/>
    </xf>
    <xf numFmtId="0" fontId="50" fillId="5" borderId="169" xfId="0" applyFont="1" applyFill="1" applyBorder="1" applyAlignment="1">
      <alignment horizontal="center" vertical="center"/>
    </xf>
    <xf numFmtId="0" fontId="50" fillId="5" borderId="164" xfId="0" applyFont="1" applyFill="1" applyBorder="1" applyAlignment="1">
      <alignment horizontal="center" vertical="center"/>
    </xf>
    <xf numFmtId="0" fontId="50" fillId="0" borderId="169" xfId="0" applyFont="1" applyBorder="1" applyAlignment="1">
      <alignment horizontal="center" vertical="center"/>
    </xf>
    <xf numFmtId="0" fontId="50" fillId="0" borderId="163" xfId="0" applyFont="1" applyBorder="1" applyAlignment="1">
      <alignment horizontal="center" vertical="center"/>
    </xf>
    <xf numFmtId="0" fontId="50" fillId="0" borderId="168" xfId="0" applyFont="1" applyBorder="1" applyAlignment="1">
      <alignment horizontal="center" vertical="center"/>
    </xf>
    <xf numFmtId="0" fontId="50" fillId="0" borderId="28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0" fontId="17" fillId="0" borderId="199" xfId="0" applyFont="1" applyBorder="1" applyAlignment="1">
      <alignment horizontal="center" vertical="center" wrapText="1"/>
    </xf>
    <xf numFmtId="0" fontId="17" fillId="0" borderId="200" xfId="0" applyFont="1" applyBorder="1" applyAlignment="1">
      <alignment horizontal="center" vertical="center" wrapText="1"/>
    </xf>
    <xf numFmtId="0" fontId="0" fillId="0" borderId="201" xfId="0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38" fillId="0" borderId="112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2" borderId="204" xfId="0" applyFont="1" applyFill="1" applyBorder="1" applyAlignment="1">
      <alignment horizontal="center" vertical="center" wrapText="1"/>
    </xf>
    <xf numFmtId="0" fontId="17" fillId="2" borderId="205" xfId="0" applyFont="1" applyFill="1" applyBorder="1" applyAlignment="1">
      <alignment horizontal="center" vertical="center"/>
    </xf>
    <xf numFmtId="0" fontId="17" fillId="2" borderId="22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22" xfId="0" applyFont="1" applyFill="1" applyBorder="1" applyAlignment="1">
      <alignment horizontal="center" vertical="center"/>
    </xf>
    <xf numFmtId="0" fontId="17" fillId="2" borderId="223" xfId="0" applyFont="1" applyFill="1" applyBorder="1" applyAlignment="1">
      <alignment horizontal="center" vertical="center"/>
    </xf>
    <xf numFmtId="0" fontId="17" fillId="0" borderId="206" xfId="0" applyFont="1" applyBorder="1" applyAlignment="1">
      <alignment horizontal="center" vertical="center" wrapText="1"/>
    </xf>
    <xf numFmtId="0" fontId="17" fillId="0" borderId="181" xfId="0" applyFont="1" applyBorder="1" applyAlignment="1">
      <alignment horizontal="center" vertical="center" wrapText="1"/>
    </xf>
    <xf numFmtId="0" fontId="17" fillId="0" borderId="207" xfId="0" applyFont="1" applyBorder="1" applyAlignment="1">
      <alignment horizontal="center" vertical="center" wrapText="1"/>
    </xf>
    <xf numFmtId="0" fontId="17" fillId="0" borderId="224" xfId="0" applyFont="1" applyBorder="1" applyAlignment="1">
      <alignment horizontal="center" vertical="center" wrapText="1"/>
    </xf>
    <xf numFmtId="0" fontId="17" fillId="0" borderId="225" xfId="0" applyFont="1" applyBorder="1" applyAlignment="1">
      <alignment horizontal="center" vertical="center" wrapText="1"/>
    </xf>
    <xf numFmtId="0" fontId="17" fillId="0" borderId="226" xfId="0" applyFont="1" applyBorder="1" applyAlignment="1">
      <alignment horizontal="center" vertical="center" wrapText="1"/>
    </xf>
    <xf numFmtId="0" fontId="17" fillId="0" borderId="208" xfId="0" applyFont="1" applyBorder="1" applyAlignment="1">
      <alignment horizontal="center" vertical="center"/>
    </xf>
    <xf numFmtId="0" fontId="17" fillId="0" borderId="209" xfId="0" applyFont="1" applyBorder="1" applyAlignment="1">
      <alignment horizontal="center" vertical="center"/>
    </xf>
    <xf numFmtId="0" fontId="17" fillId="0" borderId="210" xfId="0" applyFont="1" applyBorder="1" applyAlignment="1">
      <alignment horizontal="center" vertical="center"/>
    </xf>
    <xf numFmtId="0" fontId="17" fillId="0" borderId="211" xfId="0" applyFont="1" applyBorder="1" applyAlignment="1">
      <alignment horizontal="center" vertical="center" textRotation="90"/>
    </xf>
    <xf numFmtId="0" fontId="17" fillId="0" borderId="212" xfId="0" applyFont="1" applyBorder="1" applyAlignment="1">
      <alignment horizontal="center" vertical="center" textRotation="90"/>
    </xf>
    <xf numFmtId="0" fontId="17" fillId="0" borderId="10" xfId="0" applyFont="1" applyBorder="1" applyAlignment="1">
      <alignment horizontal="center" vertical="center" textRotation="90"/>
    </xf>
    <xf numFmtId="0" fontId="17" fillId="0" borderId="119" xfId="0" applyFont="1" applyBorder="1" applyAlignment="1">
      <alignment horizontal="center" vertical="center" textRotation="90"/>
    </xf>
    <xf numFmtId="0" fontId="17" fillId="0" borderId="230" xfId="0" applyFont="1" applyBorder="1" applyAlignment="1">
      <alignment horizontal="center" vertical="center" textRotation="90"/>
    </xf>
    <xf numFmtId="0" fontId="17" fillId="0" borderId="231" xfId="0" applyFont="1" applyBorder="1" applyAlignment="1">
      <alignment horizontal="center" vertical="center" textRotation="90"/>
    </xf>
    <xf numFmtId="0" fontId="17" fillId="0" borderId="213" xfId="0" applyFont="1" applyBorder="1" applyAlignment="1">
      <alignment horizontal="center" vertical="center" textRotation="90"/>
    </xf>
    <xf numFmtId="0" fontId="17" fillId="0" borderId="214" xfId="0" applyFont="1" applyBorder="1" applyAlignment="1">
      <alignment horizontal="center" vertical="center" textRotation="90"/>
    </xf>
    <xf numFmtId="0" fontId="17" fillId="0" borderId="1" xfId="0" applyFont="1" applyBorder="1" applyAlignment="1">
      <alignment horizontal="center" vertical="center" textRotation="90"/>
    </xf>
    <xf numFmtId="0" fontId="17" fillId="0" borderId="13" xfId="0" applyFont="1" applyBorder="1" applyAlignment="1">
      <alignment horizontal="center" vertical="center" textRotation="90"/>
    </xf>
    <xf numFmtId="0" fontId="17" fillId="0" borderId="193" xfId="0" applyFont="1" applyBorder="1" applyAlignment="1">
      <alignment horizontal="center" vertical="center" textRotation="90"/>
    </xf>
    <xf numFmtId="0" fontId="17" fillId="0" borderId="198" xfId="0" applyFont="1" applyBorder="1" applyAlignment="1">
      <alignment horizontal="center" vertical="center" textRotation="90"/>
    </xf>
    <xf numFmtId="0" fontId="31" fillId="0" borderId="180" xfId="0" applyFont="1" applyBorder="1" applyAlignment="1">
      <alignment horizontal="center" vertical="center" textRotation="90" wrapText="1"/>
    </xf>
    <xf numFmtId="0" fontId="0" fillId="0" borderId="2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2" xfId="0" applyBorder="1" applyAlignment="1">
      <alignment horizontal="center" vertical="center"/>
    </xf>
    <xf numFmtId="0" fontId="0" fillId="0" borderId="233" xfId="0" applyBorder="1" applyAlignment="1">
      <alignment horizontal="center" vertical="center"/>
    </xf>
    <xf numFmtId="0" fontId="31" fillId="0" borderId="181" xfId="0" applyFont="1" applyBorder="1" applyAlignment="1">
      <alignment horizontal="center" vertical="center" textRotation="90" wrapText="1"/>
    </xf>
    <xf numFmtId="0" fontId="0" fillId="0" borderId="181" xfId="0" applyBorder="1" applyAlignment="1">
      <alignment horizontal="center" vertical="center"/>
    </xf>
    <xf numFmtId="0" fontId="0" fillId="0" borderId="225" xfId="0" applyBorder="1" applyAlignment="1">
      <alignment horizontal="center" vertical="center"/>
    </xf>
    <xf numFmtId="0" fontId="17" fillId="0" borderId="180" xfId="0" applyFont="1" applyBorder="1" applyAlignment="1">
      <alignment horizontal="center" vertical="center" textRotation="90" wrapText="1"/>
    </xf>
    <xf numFmtId="0" fontId="0" fillId="0" borderId="20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2" xfId="0" applyBorder="1" applyAlignment="1">
      <alignment horizontal="center" vertical="center" wrapText="1"/>
    </xf>
    <xf numFmtId="0" fontId="0" fillId="0" borderId="226" xfId="0" applyBorder="1" applyAlignment="1">
      <alignment horizontal="center" vertical="center" wrapText="1"/>
    </xf>
    <xf numFmtId="0" fontId="17" fillId="0" borderId="216" xfId="0" applyFont="1" applyBorder="1" applyAlignment="1">
      <alignment horizontal="center" vertical="center"/>
    </xf>
    <xf numFmtId="0" fontId="0" fillId="0" borderId="216" xfId="0" applyBorder="1" applyAlignment="1">
      <alignment horizontal="center" vertical="center"/>
    </xf>
    <xf numFmtId="0" fontId="0" fillId="0" borderId="217" xfId="0" applyBorder="1" applyAlignment="1">
      <alignment horizontal="center" vertical="center"/>
    </xf>
    <xf numFmtId="0" fontId="17" fillId="0" borderId="218" xfId="0" applyFont="1" applyBorder="1" applyAlignment="1">
      <alignment horizontal="center" vertical="center"/>
    </xf>
    <xf numFmtId="0" fontId="17" fillId="0" borderId="217" xfId="0" applyFont="1" applyBorder="1" applyAlignment="1">
      <alignment horizontal="center" vertical="center"/>
    </xf>
    <xf numFmtId="0" fontId="31" fillId="0" borderId="228" xfId="0" applyFont="1" applyBorder="1" applyAlignment="1">
      <alignment horizontal="center" vertical="center" textRotation="90"/>
    </xf>
    <xf numFmtId="0" fontId="31" fillId="0" borderId="0" xfId="0" applyFont="1" applyAlignment="1">
      <alignment horizontal="center" vertical="center" textRotation="90"/>
    </xf>
    <xf numFmtId="0" fontId="31" fillId="0" borderId="225" xfId="0" applyFont="1" applyBorder="1" applyAlignment="1">
      <alignment horizontal="center" vertical="center" textRotation="90"/>
    </xf>
    <xf numFmtId="0" fontId="31" fillId="0" borderId="229" xfId="0" applyFont="1" applyBorder="1" applyAlignment="1">
      <alignment horizontal="center" vertical="center" textRotation="90"/>
    </xf>
    <xf numFmtId="0" fontId="17" fillId="0" borderId="287" xfId="0" applyFont="1" applyBorder="1" applyAlignment="1">
      <alignment horizontal="center" vertical="center" textRotation="90" wrapText="1"/>
    </xf>
    <xf numFmtId="0" fontId="17" fillId="0" borderId="288" xfId="0" applyFont="1" applyBorder="1" applyAlignment="1">
      <alignment horizontal="center" vertical="center" textRotation="90" wrapText="1"/>
    </xf>
    <xf numFmtId="0" fontId="17" fillId="0" borderId="232" xfId="0" applyFont="1" applyBorder="1" applyAlignment="1">
      <alignment horizontal="center" vertical="center" textRotation="90" wrapText="1"/>
    </xf>
    <xf numFmtId="0" fontId="17" fillId="0" borderId="289" xfId="0" applyFont="1" applyBorder="1" applyAlignment="1">
      <alignment horizontal="center" vertical="center" textRotation="90" wrapText="1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5" borderId="30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50" fillId="0" borderId="167" xfId="0" applyFont="1" applyBorder="1" applyAlignment="1">
      <alignment horizontal="center" vertical="center"/>
    </xf>
    <xf numFmtId="0" fontId="50" fillId="0" borderId="164" xfId="0" applyFont="1" applyBorder="1" applyAlignment="1">
      <alignment horizontal="center" vertical="center"/>
    </xf>
    <xf numFmtId="0" fontId="50" fillId="5" borderId="28" xfId="0" applyFont="1" applyFill="1" applyBorder="1" applyAlignment="1">
      <alignment horizontal="center" vertical="center"/>
    </xf>
    <xf numFmtId="0" fontId="50" fillId="5" borderId="29" xfId="0" applyFont="1" applyFill="1" applyBorder="1" applyAlignment="1">
      <alignment horizontal="center" vertical="center"/>
    </xf>
    <xf numFmtId="0" fontId="50" fillId="5" borderId="31" xfId="0" applyFont="1" applyFill="1" applyBorder="1" applyAlignment="1">
      <alignment horizontal="center" vertical="center"/>
    </xf>
    <xf numFmtId="0" fontId="50" fillId="0" borderId="31" xfId="0" applyFont="1" applyBorder="1" applyAlignment="1">
      <alignment horizontal="center" vertical="center"/>
    </xf>
    <xf numFmtId="0" fontId="17" fillId="0" borderId="395" xfId="0" applyFont="1" applyBorder="1" applyAlignment="1">
      <alignment horizontal="center" vertical="center" wrapText="1"/>
    </xf>
    <xf numFmtId="0" fontId="17" fillId="0" borderId="396" xfId="0" applyFont="1" applyBorder="1" applyAlignment="1">
      <alignment horizontal="center" vertical="center" wrapText="1"/>
    </xf>
    <xf numFmtId="0" fontId="17" fillId="0" borderId="397" xfId="0" applyFont="1" applyBorder="1" applyAlignment="1">
      <alignment horizontal="center" vertical="center" wrapText="1"/>
    </xf>
    <xf numFmtId="0" fontId="17" fillId="0" borderId="149" xfId="0" applyFont="1" applyBorder="1" applyAlignment="1">
      <alignment horizontal="center" vertical="center" wrapText="1"/>
    </xf>
    <xf numFmtId="0" fontId="0" fillId="0" borderId="118" xfId="0" applyBorder="1" applyAlignment="1">
      <alignment horizontal="center" vertical="center" wrapText="1"/>
    </xf>
    <xf numFmtId="0" fontId="38" fillId="0" borderId="149" xfId="0" applyFont="1" applyBorder="1" applyAlignment="1">
      <alignment horizontal="center" vertical="center" wrapText="1"/>
    </xf>
    <xf numFmtId="0" fontId="38" fillId="0" borderId="190" xfId="0" applyFont="1" applyBorder="1" applyAlignment="1">
      <alignment horizontal="center" vertical="center" wrapText="1"/>
    </xf>
    <xf numFmtId="0" fontId="17" fillId="0" borderId="156" xfId="0" applyFont="1" applyBorder="1" applyAlignment="1">
      <alignment horizontal="center" vertical="center" wrapText="1"/>
    </xf>
    <xf numFmtId="0" fontId="17" fillId="0" borderId="157" xfId="0" applyFont="1" applyBorder="1" applyAlignment="1">
      <alignment horizontal="center" vertical="center" wrapText="1"/>
    </xf>
    <xf numFmtId="0" fontId="0" fillId="0" borderId="151" xfId="0" applyBorder="1" applyAlignment="1">
      <alignment horizontal="center" vertical="center" wrapText="1"/>
    </xf>
    <xf numFmtId="0" fontId="17" fillId="0" borderId="152" xfId="0" applyFont="1" applyBorder="1" applyAlignment="1">
      <alignment horizontal="center" vertical="center" wrapText="1"/>
    </xf>
    <xf numFmtId="0" fontId="38" fillId="0" borderId="152" xfId="0" applyFont="1" applyBorder="1" applyAlignment="1">
      <alignment horizontal="center" vertical="center" wrapText="1"/>
    </xf>
    <xf numFmtId="0" fontId="38" fillId="0" borderId="191" xfId="0" applyFont="1" applyBorder="1" applyAlignment="1">
      <alignment horizontal="center" vertical="center" wrapText="1"/>
    </xf>
    <xf numFmtId="0" fontId="17" fillId="0" borderId="202" xfId="0" applyFont="1" applyBorder="1" applyAlignment="1">
      <alignment horizontal="center" vertical="center" wrapText="1"/>
    </xf>
    <xf numFmtId="0" fontId="38" fillId="0" borderId="202" xfId="0" applyFont="1" applyBorder="1" applyAlignment="1">
      <alignment horizontal="center" vertical="center" wrapText="1"/>
    </xf>
    <xf numFmtId="0" fontId="38" fillId="0" borderId="203" xfId="0" applyFont="1" applyBorder="1" applyAlignment="1">
      <alignment horizontal="center" vertical="center" wrapText="1"/>
    </xf>
    <xf numFmtId="0" fontId="7" fillId="4" borderId="123" xfId="0" applyFont="1" applyFill="1" applyBorder="1" applyAlignment="1">
      <alignment horizontal="center" vertical="center" wrapText="1"/>
    </xf>
    <xf numFmtId="0" fontId="62" fillId="4" borderId="102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17" fillId="4" borderId="49" xfId="0" applyFont="1" applyFill="1" applyBorder="1" applyAlignment="1">
      <alignment horizontal="center" vertical="center" wrapText="1"/>
    </xf>
    <xf numFmtId="0" fontId="17" fillId="4" borderId="65" xfId="0" applyFont="1" applyFill="1" applyBorder="1" applyAlignment="1">
      <alignment horizontal="center" vertical="center" wrapText="1"/>
    </xf>
    <xf numFmtId="0" fontId="17" fillId="4" borderId="57" xfId="0" applyFont="1" applyFill="1" applyBorder="1" applyAlignment="1">
      <alignment horizontal="center" vertical="center" wrapText="1"/>
    </xf>
    <xf numFmtId="0" fontId="50" fillId="0" borderId="176" xfId="0" applyFont="1" applyBorder="1" applyAlignment="1">
      <alignment horizontal="center" vertical="center" textRotation="255"/>
    </xf>
    <xf numFmtId="0" fontId="50" fillId="0" borderId="185" xfId="0" applyFont="1" applyBorder="1" applyAlignment="1">
      <alignment horizontal="center" vertical="center" textRotation="255"/>
    </xf>
    <xf numFmtId="0" fontId="50" fillId="0" borderId="187" xfId="0" applyFont="1" applyBorder="1" applyAlignment="1">
      <alignment horizontal="center" vertical="center" textRotation="255"/>
    </xf>
    <xf numFmtId="0" fontId="31" fillId="0" borderId="177" xfId="0" applyFont="1" applyBorder="1" applyAlignment="1">
      <alignment horizontal="center" vertical="center"/>
    </xf>
    <xf numFmtId="0" fontId="31" fillId="0" borderId="178" xfId="0" applyFont="1" applyBorder="1" applyAlignment="1">
      <alignment horizontal="center" vertical="center"/>
    </xf>
    <xf numFmtId="0" fontId="31" fillId="0" borderId="179" xfId="0" applyFont="1" applyBorder="1" applyAlignment="1">
      <alignment horizontal="center" vertical="center"/>
    </xf>
    <xf numFmtId="0" fontId="7" fillId="0" borderId="180" xfId="0" applyFont="1" applyBorder="1" applyAlignment="1">
      <alignment horizontal="left" vertical="center" textRotation="90" wrapText="1"/>
    </xf>
    <xf numFmtId="0" fontId="7" fillId="0" borderId="181" xfId="0" applyFont="1" applyBorder="1" applyAlignment="1">
      <alignment horizontal="left" vertical="center" textRotation="90" wrapText="1"/>
    </xf>
    <xf numFmtId="0" fontId="0" fillId="0" borderId="182" xfId="0" applyBorder="1" applyAlignment="1">
      <alignment horizontal="left" vertical="center" textRotation="90" wrapText="1"/>
    </xf>
    <xf numFmtId="0" fontId="7" fillId="0" borderId="6" xfId="0" applyFont="1" applyBorder="1" applyAlignment="1">
      <alignment horizontal="left" vertical="center" textRotation="90" wrapText="1"/>
    </xf>
    <xf numFmtId="0" fontId="7" fillId="0" borderId="0" xfId="0" applyFont="1" applyAlignment="1">
      <alignment horizontal="left" vertical="center" textRotation="90" wrapText="1"/>
    </xf>
    <xf numFmtId="0" fontId="0" fillId="0" borderId="105" xfId="0" applyBorder="1" applyAlignment="1">
      <alignment horizontal="left" vertical="center" textRotation="90" wrapText="1"/>
    </xf>
    <xf numFmtId="0" fontId="7" fillId="0" borderId="15" xfId="0" applyFont="1" applyBorder="1" applyAlignment="1">
      <alignment horizontal="left" vertical="center" textRotation="90" wrapText="1"/>
    </xf>
    <xf numFmtId="0" fontId="7" fillId="0" borderId="11" xfId="0" applyFont="1" applyBorder="1" applyAlignment="1">
      <alignment horizontal="left" vertical="center" textRotation="90" wrapText="1"/>
    </xf>
    <xf numFmtId="0" fontId="0" fillId="0" borderId="111" xfId="0" applyBorder="1" applyAlignment="1">
      <alignment horizontal="left" vertical="center" textRotation="90" wrapText="1"/>
    </xf>
    <xf numFmtId="0" fontId="7" fillId="0" borderId="183" xfId="0" applyFont="1" applyBorder="1" applyAlignment="1">
      <alignment horizontal="center" vertical="center" textRotation="90" wrapText="1"/>
    </xf>
    <xf numFmtId="0" fontId="0" fillId="0" borderId="182" xfId="0" applyBorder="1" applyAlignment="1">
      <alignment horizontal="center" vertical="center" textRotation="90" wrapText="1"/>
    </xf>
    <xf numFmtId="0" fontId="0" fillId="0" borderId="104" xfId="0" applyBorder="1" applyAlignment="1">
      <alignment horizontal="center" vertical="center" textRotation="90" wrapText="1"/>
    </xf>
    <xf numFmtId="0" fontId="0" fillId="0" borderId="105" xfId="0" applyBorder="1" applyAlignment="1">
      <alignment horizontal="center" vertical="center" textRotation="90" wrapText="1"/>
    </xf>
    <xf numFmtId="0" fontId="0" fillId="0" borderId="112" xfId="0" applyBorder="1" applyAlignment="1">
      <alignment horizontal="center" vertical="center" textRotation="90" wrapText="1"/>
    </xf>
    <xf numFmtId="0" fontId="0" fillId="0" borderId="111" xfId="0" applyBorder="1" applyAlignment="1">
      <alignment horizontal="center" vertical="center" textRotation="90" wrapText="1"/>
    </xf>
    <xf numFmtId="0" fontId="17" fillId="0" borderId="183" xfId="0" applyFont="1" applyBorder="1" applyAlignment="1">
      <alignment horizontal="center" vertical="center" textRotation="90" wrapText="1"/>
    </xf>
    <xf numFmtId="0" fontId="0" fillId="0" borderId="184" xfId="0" applyBorder="1" applyAlignment="1">
      <alignment horizontal="center" vertical="center" textRotation="90" wrapText="1"/>
    </xf>
    <xf numFmtId="0" fontId="0" fillId="0" borderId="186" xfId="0" applyBorder="1" applyAlignment="1">
      <alignment horizontal="center" vertical="center" textRotation="90" wrapText="1"/>
    </xf>
    <xf numFmtId="0" fontId="0" fillId="0" borderId="188" xfId="0" applyBorder="1" applyAlignment="1">
      <alignment horizontal="center" vertical="center" textRotation="90" wrapText="1"/>
    </xf>
    <xf numFmtId="0" fontId="7" fillId="4" borderId="145" xfId="0" applyFont="1" applyFill="1" applyBorder="1" applyAlignment="1">
      <alignment horizontal="center" vertical="center" wrapText="1"/>
    </xf>
    <xf numFmtId="0" fontId="62" fillId="4" borderId="62" xfId="0" applyFont="1" applyFill="1" applyBorder="1" applyAlignment="1">
      <alignment horizontal="center" vertical="center" wrapText="1"/>
    </xf>
    <xf numFmtId="0" fontId="7" fillId="4" borderId="109" xfId="0" applyFont="1" applyFill="1" applyBorder="1" applyAlignment="1">
      <alignment horizontal="center" vertical="center" wrapText="1"/>
    </xf>
    <xf numFmtId="0" fontId="62" fillId="4" borderId="61" xfId="0" applyFont="1" applyFill="1" applyBorder="1" applyAlignment="1">
      <alignment horizontal="center" vertical="center" wrapText="1"/>
    </xf>
    <xf numFmtId="0" fontId="17" fillId="0" borderId="154" xfId="0" applyFont="1" applyBorder="1" applyAlignment="1">
      <alignment horizontal="center" vertical="center" wrapText="1"/>
    </xf>
    <xf numFmtId="0" fontId="17" fillId="0" borderId="155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 wrapText="1"/>
    </xf>
    <xf numFmtId="0" fontId="38" fillId="6" borderId="91" xfId="0" applyFont="1" applyFill="1" applyBorder="1" applyAlignment="1">
      <alignment horizontal="center" vertical="center" wrapText="1"/>
    </xf>
    <xf numFmtId="0" fontId="38" fillId="6" borderId="94" xfId="0" applyFont="1" applyFill="1" applyBorder="1" applyAlignment="1">
      <alignment horizontal="center" vertical="center" wrapText="1"/>
    </xf>
    <xf numFmtId="0" fontId="38" fillId="6" borderId="92" xfId="0" applyFont="1" applyFill="1" applyBorder="1" applyAlignment="1">
      <alignment horizontal="center" vertical="center" wrapText="1"/>
    </xf>
    <xf numFmtId="0" fontId="38" fillId="6" borderId="86" xfId="0" applyFont="1" applyFill="1" applyBorder="1" applyAlignment="1">
      <alignment horizontal="center" vertical="center" wrapText="1"/>
    </xf>
    <xf numFmtId="0" fontId="38" fillId="6" borderId="290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>
      <alignment horizontal="center" vertical="center" wrapText="1"/>
    </xf>
    <xf numFmtId="0" fontId="17" fillId="6" borderId="60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7" fillId="6" borderId="291" xfId="0" applyFont="1" applyFill="1" applyBorder="1" applyAlignment="1">
      <alignment horizontal="center" vertical="center" wrapText="1"/>
    </xf>
    <xf numFmtId="0" fontId="7" fillId="4" borderId="108" xfId="0" applyFont="1" applyFill="1" applyBorder="1" applyAlignment="1">
      <alignment horizontal="center" vertical="center" wrapText="1"/>
    </xf>
    <xf numFmtId="0" fontId="62" fillId="4" borderId="64" xfId="0" applyFont="1" applyFill="1" applyBorder="1" applyAlignment="1">
      <alignment horizontal="center" vertical="center" wrapText="1"/>
    </xf>
    <xf numFmtId="0" fontId="17" fillId="0" borderId="211" xfId="0" applyFont="1" applyBorder="1" applyAlignment="1">
      <alignment horizontal="center" vertical="center" textRotation="90" wrapText="1"/>
    </xf>
    <xf numFmtId="0" fontId="17" fillId="0" borderId="214" xfId="0" applyFont="1" applyBorder="1" applyAlignment="1">
      <alignment horizontal="center" vertical="center" textRotation="90" wrapText="1"/>
    </xf>
    <xf numFmtId="0" fontId="17" fillId="0" borderId="10" xfId="0" applyFont="1" applyBorder="1" applyAlignment="1">
      <alignment horizontal="center" vertical="center" textRotation="90" wrapText="1"/>
    </xf>
    <xf numFmtId="0" fontId="17" fillId="0" borderId="13" xfId="0" applyFont="1" applyBorder="1" applyAlignment="1">
      <alignment horizontal="center" vertical="center" textRotation="90" wrapText="1"/>
    </xf>
    <xf numFmtId="0" fontId="17" fillId="0" borderId="230" xfId="0" applyFont="1" applyBorder="1" applyAlignment="1">
      <alignment horizontal="center" vertical="center" textRotation="90" wrapText="1"/>
    </xf>
    <xf numFmtId="0" fontId="17" fillId="0" borderId="198" xfId="0" applyFont="1" applyBorder="1" applyAlignment="1">
      <alignment horizontal="center" vertical="center" textRotation="90" wrapText="1"/>
    </xf>
    <xf numFmtId="0" fontId="31" fillId="0" borderId="227" xfId="0" applyFont="1" applyBorder="1" applyAlignment="1">
      <alignment horizontal="center" vertical="center" textRotation="90"/>
    </xf>
    <xf numFmtId="0" fontId="21" fillId="6" borderId="55" xfId="0" applyFont="1" applyFill="1" applyBorder="1" applyAlignment="1">
      <alignment horizontal="left" vertical="center" wrapText="1"/>
    </xf>
    <xf numFmtId="0" fontId="21" fillId="6" borderId="56" xfId="0" applyFont="1" applyFill="1" applyBorder="1" applyAlignment="1">
      <alignment horizontal="left" vertical="center" wrapText="1"/>
    </xf>
    <xf numFmtId="0" fontId="21" fillId="6" borderId="57" xfId="0" applyFont="1" applyFill="1" applyBorder="1" applyAlignment="1">
      <alignment horizontal="left" vertical="center" wrapText="1"/>
    </xf>
    <xf numFmtId="0" fontId="21" fillId="6" borderId="16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left" vertical="center" wrapText="1"/>
    </xf>
    <xf numFmtId="0" fontId="21" fillId="6" borderId="7" xfId="0" applyFont="1" applyFill="1" applyBorder="1" applyAlignment="1">
      <alignment horizontal="left" vertical="center" wrapText="1"/>
    </xf>
    <xf numFmtId="0" fontId="48" fillId="6" borderId="294" xfId="0" applyFont="1" applyFill="1" applyBorder="1" applyAlignment="1">
      <alignment horizontal="left" vertical="center" wrapText="1"/>
    </xf>
    <xf numFmtId="0" fontId="48" fillId="6" borderId="295" xfId="0" applyFont="1" applyFill="1" applyBorder="1" applyAlignment="1">
      <alignment horizontal="left" vertical="center" wrapText="1"/>
    </xf>
    <xf numFmtId="0" fontId="48" fillId="6" borderId="296" xfId="0" applyFont="1" applyFill="1" applyBorder="1" applyAlignment="1">
      <alignment horizontal="left" vertical="center" wrapText="1"/>
    </xf>
    <xf numFmtId="0" fontId="21" fillId="6" borderId="246" xfId="0" applyFont="1" applyFill="1" applyBorder="1" applyAlignment="1">
      <alignment horizontal="left" vertical="center" wrapText="1"/>
    </xf>
    <xf numFmtId="0" fontId="21" fillId="6" borderId="247" xfId="0" applyFont="1" applyFill="1" applyBorder="1" applyAlignment="1">
      <alignment horizontal="left" vertical="center" wrapText="1"/>
    </xf>
    <xf numFmtId="0" fontId="21" fillId="6" borderId="248" xfId="0" applyFont="1" applyFill="1" applyBorder="1" applyAlignment="1">
      <alignment horizontal="left" vertical="center" wrapText="1"/>
    </xf>
    <xf numFmtId="0" fontId="48" fillId="6" borderId="50" xfId="0" applyFont="1" applyFill="1" applyBorder="1" applyAlignment="1">
      <alignment horizontal="left" vertical="center" wrapText="1"/>
    </xf>
    <xf numFmtId="0" fontId="48" fillId="6" borderId="51" xfId="0" applyFont="1" applyFill="1" applyBorder="1" applyAlignment="1">
      <alignment horizontal="left" vertical="center" wrapText="1"/>
    </xf>
    <xf numFmtId="0" fontId="48" fillId="6" borderId="52" xfId="0" applyFont="1" applyFill="1" applyBorder="1" applyAlignment="1">
      <alignment horizontal="left" vertical="center" wrapText="1"/>
    </xf>
    <xf numFmtId="0" fontId="7" fillId="4" borderId="146" xfId="0" applyFont="1" applyFill="1" applyBorder="1" applyAlignment="1">
      <alignment horizontal="center" vertical="center" wrapText="1"/>
    </xf>
    <xf numFmtId="0" fontId="62" fillId="4" borderId="63" xfId="0" applyFont="1" applyFill="1" applyBorder="1" applyAlignment="1">
      <alignment horizontal="center" vertical="center" wrapText="1"/>
    </xf>
    <xf numFmtId="0" fontId="7" fillId="4" borderId="137" xfId="0" applyFont="1" applyFill="1" applyBorder="1" applyAlignment="1">
      <alignment horizontal="center" vertical="center" wrapText="1"/>
    </xf>
    <xf numFmtId="0" fontId="62" fillId="4" borderId="53" xfId="0" applyFont="1" applyFill="1" applyBorder="1" applyAlignment="1">
      <alignment horizontal="center" vertical="center" wrapText="1"/>
    </xf>
    <xf numFmtId="0" fontId="7" fillId="4" borderId="138" xfId="0" applyFont="1" applyFill="1" applyBorder="1" applyAlignment="1">
      <alignment horizontal="center" vertical="center" wrapText="1"/>
    </xf>
    <xf numFmtId="0" fontId="62" fillId="4" borderId="58" xfId="0" applyFont="1" applyFill="1" applyBorder="1" applyAlignment="1">
      <alignment horizontal="center" vertical="center" wrapText="1"/>
    </xf>
    <xf numFmtId="0" fontId="7" fillId="4" borderId="140" xfId="0" applyFont="1" applyFill="1" applyBorder="1" applyAlignment="1">
      <alignment horizontal="center" vertical="center" wrapText="1"/>
    </xf>
    <xf numFmtId="0" fontId="62" fillId="4" borderId="141" xfId="0" applyFont="1" applyFill="1" applyBorder="1" applyAlignment="1">
      <alignment horizontal="center" vertical="center" wrapText="1"/>
    </xf>
    <xf numFmtId="0" fontId="17" fillId="4" borderId="48" xfId="0" applyFont="1" applyFill="1" applyBorder="1" applyAlignment="1">
      <alignment horizontal="center" vertical="center" wrapText="1"/>
    </xf>
    <xf numFmtId="0" fontId="17" fillId="4" borderId="54" xfId="0" applyFont="1" applyFill="1" applyBorder="1" applyAlignment="1">
      <alignment horizontal="center" vertical="center" wrapText="1"/>
    </xf>
    <xf numFmtId="0" fontId="17" fillId="4" borderId="142" xfId="0" applyFont="1" applyFill="1" applyBorder="1" applyAlignment="1">
      <alignment horizontal="center" vertical="center" wrapText="1"/>
    </xf>
    <xf numFmtId="0" fontId="17" fillId="4" borderId="147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 applyProtection="1">
      <alignment vertical="center"/>
      <protection locked="0"/>
    </xf>
    <xf numFmtId="0" fontId="17" fillId="6" borderId="60" xfId="0" applyFont="1" applyFill="1" applyBorder="1" applyAlignment="1" applyProtection="1">
      <alignment vertical="center"/>
      <protection locked="0"/>
    </xf>
    <xf numFmtId="0" fontId="17" fillId="0" borderId="70" xfId="0" applyFont="1" applyBorder="1" applyAlignment="1" applyProtection="1">
      <alignment horizontal="center" vertical="center" wrapText="1"/>
      <protection locked="0"/>
    </xf>
    <xf numFmtId="0" fontId="17" fillId="6" borderId="59" xfId="0" applyFont="1" applyFill="1" applyBorder="1" applyAlignment="1" applyProtection="1">
      <alignment vertical="center"/>
      <protection locked="0"/>
    </xf>
    <xf numFmtId="0" fontId="17" fillId="0" borderId="246" xfId="0" applyFont="1" applyBorder="1" applyAlignment="1">
      <alignment horizontal="center" vertical="center" wrapText="1"/>
    </xf>
    <xf numFmtId="0" fontId="17" fillId="0" borderId="248" xfId="0" applyFont="1" applyBorder="1" applyAlignment="1">
      <alignment horizontal="center" vertical="center" wrapText="1"/>
    </xf>
    <xf numFmtId="0" fontId="17" fillId="0" borderId="251" xfId="0" applyFont="1" applyBorder="1" applyAlignment="1">
      <alignment horizontal="center" vertical="center" wrapText="1"/>
    </xf>
    <xf numFmtId="0" fontId="17" fillId="0" borderId="249" xfId="0" applyFont="1" applyBorder="1" applyAlignment="1">
      <alignment horizontal="center" vertical="center" wrapText="1"/>
    </xf>
    <xf numFmtId="0" fontId="17" fillId="0" borderId="73" xfId="0" applyFont="1" applyBorder="1" applyAlignment="1" applyProtection="1">
      <alignment horizontal="center" vertical="center"/>
      <protection locked="0"/>
    </xf>
    <xf numFmtId="0" fontId="17" fillId="0" borderId="72" xfId="0" applyFont="1" applyBorder="1" applyAlignment="1" applyProtection="1">
      <alignment horizontal="center" vertical="center"/>
      <protection locked="0"/>
    </xf>
    <xf numFmtId="0" fontId="17" fillId="0" borderId="255" xfId="0" applyFont="1" applyBorder="1" applyAlignment="1" applyProtection="1">
      <alignment horizontal="center" vertical="center"/>
      <protection locked="0"/>
    </xf>
    <xf numFmtId="0" fontId="17" fillId="0" borderId="256" xfId="0" applyFont="1" applyBorder="1" applyAlignment="1" applyProtection="1">
      <alignment horizontal="center" vertical="center"/>
      <protection locked="0"/>
    </xf>
    <xf numFmtId="0" fontId="17" fillId="6" borderId="65" xfId="0" applyFont="1" applyFill="1" applyBorder="1" applyAlignment="1" applyProtection="1">
      <alignment vertical="center"/>
      <protection locked="0"/>
    </xf>
    <xf numFmtId="0" fontId="17" fillId="6" borderId="54" xfId="0" applyFont="1" applyFill="1" applyBorder="1" applyAlignment="1" applyProtection="1">
      <alignment vertical="center"/>
      <protection locked="0"/>
    </xf>
    <xf numFmtId="0" fontId="17" fillId="0" borderId="71" xfId="0" applyFont="1" applyBorder="1" applyAlignment="1" applyProtection="1">
      <alignment horizontal="center" vertical="center" wrapText="1"/>
      <protection locked="0"/>
    </xf>
    <xf numFmtId="0" fontId="17" fillId="0" borderId="72" xfId="0" applyFont="1" applyBorder="1" applyAlignment="1" applyProtection="1">
      <alignment horizontal="center" vertical="center" wrapText="1"/>
      <protection locked="0"/>
    </xf>
    <xf numFmtId="0" fontId="17" fillId="0" borderId="73" xfId="0" applyFont="1" applyBorder="1" applyAlignment="1" applyProtection="1">
      <alignment horizontal="center" vertical="center" wrapText="1"/>
      <protection locked="0"/>
    </xf>
    <xf numFmtId="0" fontId="17" fillId="0" borderId="69" xfId="0" applyFont="1" applyBorder="1" applyAlignment="1" applyProtection="1">
      <alignment horizontal="center" vertical="center" wrapText="1"/>
      <protection locked="0"/>
    </xf>
    <xf numFmtId="0" fontId="17" fillId="0" borderId="98" xfId="0" applyFont="1" applyBorder="1" applyAlignment="1" applyProtection="1">
      <alignment horizontal="center" vertical="center" wrapText="1"/>
      <protection locked="0"/>
    </xf>
    <xf numFmtId="0" fontId="17" fillId="0" borderId="291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49" fontId="34" fillId="6" borderId="334" xfId="0" applyNumberFormat="1" applyFont="1" applyFill="1" applyBorder="1" applyAlignment="1">
      <alignment horizontal="center" vertical="center"/>
    </xf>
    <xf numFmtId="49" fontId="34" fillId="6" borderId="249" xfId="0" applyNumberFormat="1" applyFont="1" applyFill="1" applyBorder="1" applyAlignment="1">
      <alignment horizontal="center" vertical="center"/>
    </xf>
    <xf numFmtId="0" fontId="17" fillId="6" borderId="55" xfId="0" applyFont="1" applyFill="1" applyBorder="1" applyAlignment="1" applyProtection="1">
      <alignment vertical="center"/>
      <protection locked="0"/>
    </xf>
    <xf numFmtId="0" fontId="38" fillId="6" borderId="52" xfId="0" applyFont="1" applyFill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7" fillId="6" borderId="65" xfId="0" applyFont="1" applyFill="1" applyBorder="1" applyAlignment="1">
      <alignment horizontal="center" vertical="center" wrapText="1"/>
    </xf>
    <xf numFmtId="0" fontId="17" fillId="6" borderId="147" xfId="0" applyFont="1" applyFill="1" applyBorder="1" applyAlignment="1">
      <alignment horizontal="center" vertical="center" wrapText="1"/>
    </xf>
    <xf numFmtId="0" fontId="17" fillId="0" borderId="73" xfId="0" applyFont="1" applyBorder="1" applyAlignment="1">
      <alignment horizontal="center" vertical="center" wrapText="1"/>
    </xf>
    <xf numFmtId="0" fontId="21" fillId="0" borderId="246" xfId="0" applyFont="1" applyBorder="1" applyAlignment="1">
      <alignment horizontal="left" vertical="center" wrapText="1"/>
    </xf>
    <xf numFmtId="0" fontId="21" fillId="0" borderId="247" xfId="0" applyFont="1" applyBorder="1" applyAlignment="1">
      <alignment horizontal="left" vertical="center" wrapText="1"/>
    </xf>
    <xf numFmtId="0" fontId="21" fillId="0" borderId="248" xfId="0" applyFont="1" applyBorder="1" applyAlignment="1">
      <alignment horizontal="left" vertical="center" wrapText="1"/>
    </xf>
    <xf numFmtId="49" fontId="37" fillId="0" borderId="279" xfId="0" applyNumberFormat="1" applyFont="1" applyBorder="1" applyAlignment="1">
      <alignment horizontal="left" vertical="center"/>
    </xf>
    <xf numFmtId="49" fontId="37" fillId="0" borderId="280" xfId="0" applyNumberFormat="1" applyFont="1" applyBorder="1" applyAlignment="1">
      <alignment horizontal="left" vertical="center"/>
    </xf>
    <xf numFmtId="49" fontId="37" fillId="0" borderId="259" xfId="0" applyNumberFormat="1" applyFont="1" applyBorder="1" applyAlignment="1">
      <alignment horizontal="left" vertical="center"/>
    </xf>
    <xf numFmtId="0" fontId="48" fillId="6" borderId="55" xfId="0" applyFont="1" applyFill="1" applyBorder="1" applyAlignment="1">
      <alignment horizontal="left" vertical="center" wrapText="1"/>
    </xf>
    <xf numFmtId="0" fontId="48" fillId="6" borderId="56" xfId="0" applyFont="1" applyFill="1" applyBorder="1" applyAlignment="1">
      <alignment horizontal="left" vertical="center" wrapText="1"/>
    </xf>
    <xf numFmtId="0" fontId="48" fillId="6" borderId="57" xfId="0" applyFont="1" applyFill="1" applyBorder="1" applyAlignment="1">
      <alignment horizontal="left" vertical="center" wrapText="1"/>
    </xf>
    <xf numFmtId="0" fontId="21" fillId="0" borderId="50" xfId="0" applyFont="1" applyBorder="1" applyAlignment="1">
      <alignment horizontal="left" vertical="center" wrapText="1"/>
    </xf>
    <xf numFmtId="0" fontId="21" fillId="0" borderId="51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left" vertical="center" wrapText="1"/>
    </xf>
    <xf numFmtId="0" fontId="48" fillId="6" borderId="383" xfId="0" applyFont="1" applyFill="1" applyBorder="1" applyAlignment="1">
      <alignment horizontal="left" vertical="center" wrapText="1"/>
    </xf>
    <xf numFmtId="0" fontId="48" fillId="6" borderId="384" xfId="0" applyFont="1" applyFill="1" applyBorder="1" applyAlignment="1">
      <alignment horizontal="left" vertical="center" wrapText="1"/>
    </xf>
    <xf numFmtId="0" fontId="48" fillId="6" borderId="252" xfId="0" applyFont="1" applyFill="1" applyBorder="1" applyAlignment="1">
      <alignment horizontal="left" vertical="center" wrapText="1"/>
    </xf>
    <xf numFmtId="0" fontId="35" fillId="0" borderId="274" xfId="0" applyFont="1" applyBorder="1" applyAlignment="1">
      <alignment horizontal="center" vertical="center" wrapText="1"/>
    </xf>
    <xf numFmtId="0" fontId="17" fillId="6" borderId="343" xfId="0" applyFont="1" applyFill="1" applyBorder="1" applyAlignment="1" applyProtection="1">
      <alignment horizontal="center" vertical="center"/>
      <protection locked="0"/>
    </xf>
    <xf numFmtId="0" fontId="17" fillId="6" borderId="252" xfId="0" applyFont="1" applyFill="1" applyBorder="1" applyAlignment="1" applyProtection="1">
      <alignment horizontal="center" vertical="center"/>
      <protection locked="0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17" fillId="6" borderId="52" xfId="0" applyFont="1" applyFill="1" applyBorder="1" applyAlignment="1">
      <alignment horizontal="center" vertical="center" wrapText="1"/>
    </xf>
    <xf numFmtId="0" fontId="38" fillId="6" borderId="90" xfId="0" applyFont="1" applyFill="1" applyBorder="1" applyAlignment="1">
      <alignment horizontal="center" vertical="center" wrapText="1"/>
    </xf>
    <xf numFmtId="0" fontId="38" fillId="6" borderId="93" xfId="0" applyFont="1" applyFill="1" applyBorder="1" applyAlignment="1">
      <alignment horizontal="center" vertical="center" wrapText="1"/>
    </xf>
    <xf numFmtId="0" fontId="17" fillId="6" borderId="83" xfId="0" applyFont="1" applyFill="1" applyBorder="1" applyAlignment="1">
      <alignment horizontal="center" vertical="center" wrapText="1"/>
    </xf>
    <xf numFmtId="0" fontId="17" fillId="6" borderId="75" xfId="0" applyFont="1" applyFill="1" applyBorder="1" applyAlignment="1">
      <alignment horizontal="center" vertical="center" wrapText="1"/>
    </xf>
    <xf numFmtId="0" fontId="17" fillId="6" borderId="54" xfId="0" applyFont="1" applyFill="1" applyBorder="1" applyAlignment="1">
      <alignment horizontal="center" vertical="center" wrapText="1"/>
    </xf>
    <xf numFmtId="0" fontId="17" fillId="4" borderId="144" xfId="0" applyFont="1" applyFill="1" applyBorder="1" applyAlignment="1">
      <alignment horizontal="center" vertical="center" wrapText="1"/>
    </xf>
    <xf numFmtId="0" fontId="17" fillId="4" borderId="99" xfId="0" applyFont="1" applyFill="1" applyBorder="1" applyAlignment="1">
      <alignment horizontal="center" vertical="center" wrapText="1"/>
    </xf>
    <xf numFmtId="0" fontId="17" fillId="4" borderId="59" xfId="0" applyFont="1" applyFill="1" applyBorder="1" applyAlignment="1">
      <alignment horizontal="center" vertical="center" wrapText="1"/>
    </xf>
    <xf numFmtId="0" fontId="17" fillId="4" borderId="60" xfId="0" applyFont="1" applyFill="1" applyBorder="1" applyAlignment="1">
      <alignment horizontal="center" vertical="center" wrapText="1"/>
    </xf>
    <xf numFmtId="0" fontId="38" fillId="6" borderId="67" xfId="0" applyFont="1" applyFill="1" applyBorder="1" applyAlignment="1">
      <alignment horizontal="center" vertical="center" wrapText="1"/>
    </xf>
    <xf numFmtId="0" fontId="38" fillId="6" borderId="97" xfId="0" applyFont="1" applyFill="1" applyBorder="1" applyAlignment="1">
      <alignment horizontal="center" vertical="center" wrapText="1"/>
    </xf>
    <xf numFmtId="0" fontId="17" fillId="6" borderId="50" xfId="0" applyFont="1" applyFill="1" applyBorder="1" applyAlignment="1">
      <alignment horizontal="center" vertical="center" wrapText="1"/>
    </xf>
    <xf numFmtId="0" fontId="35" fillId="0" borderId="232" xfId="0" applyFont="1" applyBorder="1" applyAlignment="1">
      <alignment horizontal="center" vertical="center" wrapText="1"/>
    </xf>
    <xf numFmtId="0" fontId="35" fillId="0" borderId="233" xfId="0" applyFont="1" applyBorder="1" applyAlignment="1">
      <alignment horizontal="center" vertical="center" wrapText="1"/>
    </xf>
    <xf numFmtId="0" fontId="17" fillId="6" borderId="46" xfId="0" applyFont="1" applyFill="1" applyBorder="1" applyAlignment="1">
      <alignment horizontal="center" vertical="center" wrapText="1"/>
    </xf>
    <xf numFmtId="0" fontId="7" fillId="6" borderId="65" xfId="0" applyFont="1" applyFill="1" applyBorder="1" applyAlignment="1" applyProtection="1">
      <alignment horizontal="left" vertical="center" wrapText="1"/>
      <protection locked="0"/>
    </xf>
    <xf numFmtId="0" fontId="62" fillId="6" borderId="379" xfId="0" applyFont="1" applyFill="1" applyBorder="1" applyAlignment="1">
      <alignment horizontal="left" vertical="center" wrapText="1"/>
    </xf>
    <xf numFmtId="0" fontId="7" fillId="6" borderId="284" xfId="0" applyFont="1" applyFill="1" applyBorder="1" applyAlignment="1" applyProtection="1">
      <alignment horizontal="left" vertical="center" wrapText="1"/>
      <protection locked="0"/>
    </xf>
    <xf numFmtId="0" fontId="62" fillId="6" borderId="286" xfId="0" applyFont="1" applyFill="1" applyBorder="1" applyAlignment="1">
      <alignment horizontal="left" vertical="center" wrapText="1"/>
    </xf>
    <xf numFmtId="0" fontId="17" fillId="6" borderId="59" xfId="0" applyFont="1" applyFill="1" applyBorder="1" applyAlignment="1">
      <alignment horizontal="center" vertical="center" wrapText="1"/>
    </xf>
    <xf numFmtId="0" fontId="38" fillId="6" borderId="72" xfId="0" applyFont="1" applyFill="1" applyBorder="1" applyAlignment="1">
      <alignment horizontal="center" vertical="center" wrapText="1"/>
    </xf>
    <xf numFmtId="0" fontId="38" fillId="6" borderId="73" xfId="0" applyFont="1" applyFill="1" applyBorder="1" applyAlignment="1">
      <alignment horizontal="center" vertical="center" wrapText="1"/>
    </xf>
    <xf numFmtId="0" fontId="17" fillId="6" borderId="72" xfId="0" applyFont="1" applyFill="1" applyBorder="1" applyAlignment="1">
      <alignment horizontal="center" vertical="center" wrapText="1"/>
    </xf>
    <xf numFmtId="0" fontId="17" fillId="6" borderId="73" xfId="0" applyFont="1" applyFill="1" applyBorder="1" applyAlignment="1">
      <alignment horizontal="center" vertical="center" wrapText="1"/>
    </xf>
    <xf numFmtId="0" fontId="17" fillId="6" borderId="51" xfId="0" applyFont="1" applyFill="1" applyBorder="1" applyAlignment="1">
      <alignment horizontal="center" vertical="center" wrapText="1"/>
    </xf>
    <xf numFmtId="0" fontId="17" fillId="6" borderId="81" xfId="0" applyFont="1" applyFill="1" applyBorder="1" applyAlignment="1">
      <alignment horizontal="center" vertical="center" wrapText="1"/>
    </xf>
    <xf numFmtId="0" fontId="17" fillId="6" borderId="84" xfId="0" applyFont="1" applyFill="1" applyBorder="1" applyAlignment="1">
      <alignment horizontal="center" vertical="center" wrapText="1"/>
    </xf>
    <xf numFmtId="0" fontId="38" fillId="6" borderId="96" xfId="0" applyFont="1" applyFill="1" applyBorder="1" applyAlignment="1">
      <alignment horizontal="center" vertical="center" wrapText="1"/>
    </xf>
    <xf numFmtId="0" fontId="17" fillId="6" borderId="85" xfId="0" applyFont="1" applyFill="1" applyBorder="1" applyAlignment="1">
      <alignment horizontal="center" vertical="center" wrapText="1"/>
    </xf>
    <xf numFmtId="0" fontId="38" fillId="6" borderId="291" xfId="0" applyFont="1" applyFill="1" applyBorder="1" applyAlignment="1">
      <alignment horizontal="center" vertical="center" wrapText="1"/>
    </xf>
    <xf numFmtId="0" fontId="17" fillId="4" borderId="50" xfId="0" applyFont="1" applyFill="1" applyBorder="1" applyAlignment="1">
      <alignment horizontal="center" vertical="center" wrapText="1"/>
    </xf>
    <xf numFmtId="0" fontId="17" fillId="4" borderId="52" xfId="0" applyFont="1" applyFill="1" applyBorder="1" applyAlignment="1">
      <alignment horizontal="center" vertical="center" wrapText="1"/>
    </xf>
    <xf numFmtId="0" fontId="38" fillId="6" borderId="50" xfId="0" applyFont="1" applyFill="1" applyBorder="1" applyAlignment="1">
      <alignment horizontal="center" vertical="center" wrapText="1"/>
    </xf>
    <xf numFmtId="0" fontId="17" fillId="4" borderId="45" xfId="0" applyFont="1" applyFill="1" applyBorder="1" applyAlignment="1">
      <alignment horizontal="center" vertical="center" wrapText="1"/>
    </xf>
    <xf numFmtId="0" fontId="17" fillId="4" borderId="46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1" fontId="17" fillId="4" borderId="43" xfId="0" applyNumberFormat="1" applyFont="1" applyFill="1" applyBorder="1" applyAlignment="1">
      <alignment horizontal="center" vertical="center" wrapText="1"/>
    </xf>
    <xf numFmtId="0" fontId="17" fillId="4" borderId="56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17" fillId="6" borderId="57" xfId="0" applyFont="1" applyFill="1" applyBorder="1" applyAlignment="1">
      <alignment horizontal="center" vertical="center" wrapText="1"/>
    </xf>
    <xf numFmtId="0" fontId="17" fillId="4" borderId="291" xfId="0" applyFont="1" applyFill="1" applyBorder="1" applyAlignment="1">
      <alignment horizontal="center" vertical="center" wrapText="1"/>
    </xf>
    <xf numFmtId="0" fontId="17" fillId="4" borderId="51" xfId="0" applyFont="1" applyFill="1" applyBorder="1" applyAlignment="1">
      <alignment horizontal="center" vertical="center" wrapText="1"/>
    </xf>
    <xf numFmtId="0" fontId="17" fillId="4" borderId="73" xfId="0" applyFont="1" applyFill="1" applyBorder="1" applyAlignment="1">
      <alignment horizontal="center" vertical="center" wrapText="1"/>
    </xf>
    <xf numFmtId="0" fontId="17" fillId="4" borderId="143" xfId="0" applyFont="1" applyFill="1" applyBorder="1" applyAlignment="1">
      <alignment horizontal="center" vertical="center" wrapText="1"/>
    </xf>
    <xf numFmtId="0" fontId="17" fillId="4" borderId="148" xfId="0" applyFont="1" applyFill="1" applyBorder="1" applyAlignment="1">
      <alignment horizontal="center" vertical="center" wrapText="1"/>
    </xf>
    <xf numFmtId="0" fontId="17" fillId="4" borderId="72" xfId="0" applyFont="1" applyFill="1" applyBorder="1" applyAlignment="1">
      <alignment horizontal="center" vertical="center" wrapText="1"/>
    </xf>
    <xf numFmtId="0" fontId="38" fillId="6" borderId="51" xfId="0" applyFont="1" applyFill="1" applyBorder="1" applyAlignment="1">
      <alignment horizontal="center" vertical="center" wrapText="1"/>
    </xf>
    <xf numFmtId="0" fontId="7" fillId="6" borderId="43" xfId="0" applyFont="1" applyFill="1" applyBorder="1" applyAlignment="1" applyProtection="1">
      <alignment horizontal="left" vertical="center" wrapText="1"/>
      <protection locked="0"/>
    </xf>
    <xf numFmtId="0" fontId="62" fillId="6" borderId="264" xfId="0" applyFont="1" applyFill="1" applyBorder="1" applyAlignment="1">
      <alignment horizontal="left" vertical="center" wrapText="1"/>
    </xf>
    <xf numFmtId="0" fontId="17" fillId="6" borderId="82" xfId="0" applyFont="1" applyFill="1" applyBorder="1" applyAlignment="1">
      <alignment horizontal="center" vertical="center" wrapText="1"/>
    </xf>
    <xf numFmtId="0" fontId="17" fillId="6" borderId="79" xfId="0" applyFont="1" applyFill="1" applyBorder="1" applyAlignment="1">
      <alignment horizontal="center" vertical="center" wrapText="1"/>
    </xf>
    <xf numFmtId="0" fontId="35" fillId="6" borderId="92" xfId="0" applyFont="1" applyFill="1" applyBorder="1" applyAlignment="1">
      <alignment horizontal="center" vertical="center" wrapText="1"/>
    </xf>
    <xf numFmtId="0" fontId="35" fillId="6" borderId="86" xfId="0" applyFont="1" applyFill="1" applyBorder="1" applyAlignment="1">
      <alignment horizontal="center" vertical="center" wrapText="1"/>
    </xf>
    <xf numFmtId="0" fontId="13" fillId="6" borderId="96" xfId="0" applyFont="1" applyFill="1" applyBorder="1" applyAlignment="1">
      <alignment horizontal="center" vertical="center" wrapText="1"/>
    </xf>
    <xf numFmtId="0" fontId="13" fillId="6" borderId="377" xfId="0" applyFont="1" applyFill="1" applyBorder="1" applyAlignment="1">
      <alignment horizontal="center" vertical="center" wrapText="1"/>
    </xf>
    <xf numFmtId="0" fontId="38" fillId="6" borderId="66" xfId="0" applyFont="1" applyFill="1" applyBorder="1" applyAlignment="1">
      <alignment horizontal="center" vertical="center" wrapText="1"/>
    </xf>
    <xf numFmtId="0" fontId="1" fillId="6" borderId="67" xfId="0" applyFont="1" applyFill="1" applyBorder="1" applyAlignment="1">
      <alignment horizontal="left" vertical="center" wrapText="1"/>
    </xf>
    <xf numFmtId="0" fontId="62" fillId="6" borderId="378" xfId="0" applyFont="1" applyFill="1" applyBorder="1" applyAlignment="1">
      <alignment horizontal="left" vertical="center" wrapText="1"/>
    </xf>
    <xf numFmtId="0" fontId="17" fillId="6" borderId="43" xfId="0" applyFont="1" applyFill="1" applyBorder="1" applyAlignment="1">
      <alignment horizontal="center" vertical="center" wrapText="1"/>
    </xf>
    <xf numFmtId="0" fontId="17" fillId="6" borderId="44" xfId="0" applyFont="1" applyFill="1" applyBorder="1" applyAlignment="1">
      <alignment horizontal="center" vertical="center" wrapText="1"/>
    </xf>
    <xf numFmtId="0" fontId="35" fillId="6" borderId="91" xfId="0" applyFont="1" applyFill="1" applyBorder="1" applyAlignment="1">
      <alignment horizontal="center" vertical="center" wrapText="1"/>
    </xf>
    <xf numFmtId="0" fontId="35" fillId="6" borderId="94" xfId="0" applyFont="1" applyFill="1" applyBorder="1" applyAlignment="1">
      <alignment horizontal="center" vertical="center" wrapText="1"/>
    </xf>
    <xf numFmtId="0" fontId="38" fillId="6" borderId="59" xfId="0" applyFont="1" applyFill="1" applyBorder="1" applyAlignment="1">
      <alignment horizontal="center" vertical="center" wrapText="1"/>
    </xf>
    <xf numFmtId="0" fontId="38" fillId="6" borderId="60" xfId="0" applyFont="1" applyFill="1" applyBorder="1" applyAlignment="1">
      <alignment horizontal="center" vertical="center" wrapText="1"/>
    </xf>
    <xf numFmtId="0" fontId="35" fillId="6" borderId="93" xfId="0" applyFont="1" applyFill="1" applyBorder="1" applyAlignment="1">
      <alignment horizontal="center" vertical="center" wrapText="1"/>
    </xf>
    <xf numFmtId="0" fontId="38" fillId="6" borderId="55" xfId="0" applyFont="1" applyFill="1" applyBorder="1" applyAlignment="1">
      <alignment horizontal="center" vertical="center" wrapText="1"/>
    </xf>
    <xf numFmtId="0" fontId="38" fillId="6" borderId="57" xfId="0" applyFont="1" applyFill="1" applyBorder="1" applyAlignment="1">
      <alignment horizontal="center" vertical="center" wrapText="1"/>
    </xf>
    <xf numFmtId="0" fontId="48" fillId="6" borderId="93" xfId="0" applyFont="1" applyFill="1" applyBorder="1" applyAlignment="1">
      <alignment horizontal="left" vertical="center" wrapText="1"/>
    </xf>
    <xf numFmtId="0" fontId="48" fillId="6" borderId="96" xfId="0" applyFont="1" applyFill="1" applyBorder="1" applyAlignment="1">
      <alignment horizontal="left" vertical="center" wrapText="1"/>
    </xf>
    <xf numFmtId="0" fontId="48" fillId="6" borderId="86" xfId="0" applyFont="1" applyFill="1" applyBorder="1" applyAlignment="1">
      <alignment horizontal="left" vertical="center" wrapText="1"/>
    </xf>
    <xf numFmtId="0" fontId="21" fillId="4" borderId="48" xfId="0" applyFont="1" applyFill="1" applyBorder="1" applyAlignment="1">
      <alignment horizontal="left" vertical="center" wrapText="1"/>
    </xf>
    <xf numFmtId="0" fontId="21" fillId="4" borderId="49" xfId="0" applyFont="1" applyFill="1" applyBorder="1" applyAlignment="1">
      <alignment horizontal="left" vertical="center" wrapText="1"/>
    </xf>
    <xf numFmtId="0" fontId="21" fillId="4" borderId="56" xfId="0" applyFont="1" applyFill="1" applyBorder="1" applyAlignment="1">
      <alignment horizontal="left" vertical="center" wrapText="1"/>
    </xf>
    <xf numFmtId="0" fontId="21" fillId="4" borderId="57" xfId="0" applyFont="1" applyFill="1" applyBorder="1" applyAlignment="1">
      <alignment horizontal="left" vertical="center" wrapText="1"/>
    </xf>
    <xf numFmtId="0" fontId="35" fillId="6" borderId="90" xfId="0" applyFont="1" applyFill="1" applyBorder="1" applyAlignment="1">
      <alignment horizontal="center" vertical="center" wrapText="1"/>
    </xf>
    <xf numFmtId="0" fontId="38" fillId="6" borderId="65" xfId="0" applyFont="1" applyFill="1" applyBorder="1" applyAlignment="1">
      <alignment horizontal="center" vertical="center" wrapText="1"/>
    </xf>
    <xf numFmtId="0" fontId="38" fillId="6" borderId="54" xfId="0" applyFont="1" applyFill="1" applyBorder="1" applyAlignment="1">
      <alignment horizontal="center" vertical="center" wrapText="1"/>
    </xf>
    <xf numFmtId="49" fontId="36" fillId="6" borderId="43" xfId="0" applyNumberFormat="1" applyFont="1" applyFill="1" applyBorder="1" applyAlignment="1">
      <alignment horizontal="center" vertical="center"/>
    </xf>
    <xf numFmtId="49" fontId="36" fillId="6" borderId="44" xfId="0" applyNumberFormat="1" applyFont="1" applyFill="1" applyBorder="1" applyAlignment="1">
      <alignment horizontal="center" vertical="center"/>
    </xf>
    <xf numFmtId="49" fontId="34" fillId="6" borderId="43" xfId="0" applyNumberFormat="1" applyFont="1" applyFill="1" applyBorder="1" applyAlignment="1">
      <alignment horizontal="center" vertical="center"/>
    </xf>
    <xf numFmtId="49" fontId="34" fillId="6" borderId="44" xfId="0" applyNumberFormat="1" applyFont="1" applyFill="1" applyBorder="1" applyAlignment="1">
      <alignment horizontal="center" vertical="center"/>
    </xf>
    <xf numFmtId="49" fontId="34" fillId="0" borderId="43" xfId="0" applyNumberFormat="1" applyFont="1" applyBorder="1" applyAlignment="1">
      <alignment horizontal="center" vertical="center"/>
    </xf>
    <xf numFmtId="49" fontId="34" fillId="0" borderId="44" xfId="0" applyNumberFormat="1" applyFont="1" applyBorder="1" applyAlignment="1">
      <alignment horizontal="center" vertical="center"/>
    </xf>
    <xf numFmtId="49" fontId="34" fillId="6" borderId="45" xfId="0" applyNumberFormat="1" applyFont="1" applyFill="1" applyBorder="1" applyAlignment="1">
      <alignment horizontal="center" vertical="center"/>
    </xf>
    <xf numFmtId="49" fontId="34" fillId="6" borderId="46" xfId="0" applyNumberFormat="1" applyFont="1" applyFill="1" applyBorder="1" applyAlignment="1">
      <alignment horizontal="center" vertical="center"/>
    </xf>
    <xf numFmtId="0" fontId="21" fillId="6" borderId="47" xfId="0" applyFont="1" applyFill="1" applyBorder="1" applyAlignment="1">
      <alignment horizontal="left" vertical="center" wrapText="1"/>
    </xf>
    <xf numFmtId="0" fontId="21" fillId="6" borderId="48" xfId="0" applyFont="1" applyFill="1" applyBorder="1" applyAlignment="1">
      <alignment horizontal="left" vertical="center" wrapText="1"/>
    </xf>
    <xf numFmtId="0" fontId="21" fillId="6" borderId="49" xfId="0" applyFont="1" applyFill="1" applyBorder="1" applyAlignment="1">
      <alignment horizontal="left" vertical="center" wrapText="1"/>
    </xf>
    <xf numFmtId="0" fontId="21" fillId="7" borderId="55" xfId="0" applyFont="1" applyFill="1" applyBorder="1" applyAlignment="1">
      <alignment horizontal="left" vertical="center" wrapText="1"/>
    </xf>
    <xf numFmtId="0" fontId="21" fillId="7" borderId="56" xfId="0" applyFont="1" applyFill="1" applyBorder="1" applyAlignment="1">
      <alignment horizontal="left" vertical="center" wrapText="1"/>
    </xf>
    <xf numFmtId="0" fontId="21" fillId="7" borderId="57" xfId="0" applyFont="1" applyFill="1" applyBorder="1" applyAlignment="1">
      <alignment horizontal="left" vertical="center" wrapText="1"/>
    </xf>
    <xf numFmtId="0" fontId="21" fillId="0" borderId="55" xfId="0" applyFont="1" applyBorder="1" applyAlignment="1">
      <alignment horizontal="left" vertical="center" wrapText="1"/>
    </xf>
    <xf numFmtId="0" fontId="21" fillId="0" borderId="56" xfId="0" applyFont="1" applyBorder="1" applyAlignment="1">
      <alignment horizontal="left" vertical="center" wrapText="1"/>
    </xf>
    <xf numFmtId="0" fontId="21" fillId="0" borderId="57" xfId="0" applyFont="1" applyBorder="1" applyAlignment="1">
      <alignment horizontal="left" vertical="center" wrapText="1"/>
    </xf>
    <xf numFmtId="49" fontId="34" fillId="6" borderId="6" xfId="0" applyNumberFormat="1" applyFont="1" applyFill="1" applyBorder="1" applyAlignment="1">
      <alignment horizontal="center" vertical="center"/>
    </xf>
    <xf numFmtId="49" fontId="34" fillId="6" borderId="35" xfId="0" applyNumberFormat="1" applyFont="1" applyFill="1" applyBorder="1" applyAlignment="1">
      <alignment horizontal="center" vertical="center"/>
    </xf>
    <xf numFmtId="49" fontId="36" fillId="6" borderId="6" xfId="0" applyNumberFormat="1" applyFont="1" applyFill="1" applyBorder="1" applyAlignment="1">
      <alignment horizontal="center" vertical="center"/>
    </xf>
    <xf numFmtId="49" fontId="36" fillId="6" borderId="35" xfId="0" applyNumberFormat="1" applyFont="1" applyFill="1" applyBorder="1" applyAlignment="1">
      <alignment horizontal="center" vertical="center"/>
    </xf>
    <xf numFmtId="0" fontId="21" fillId="0" borderId="47" xfId="0" applyFont="1" applyBorder="1" applyAlignment="1">
      <alignment horizontal="left" vertical="center" wrapText="1"/>
    </xf>
    <xf numFmtId="0" fontId="21" fillId="0" borderId="48" xfId="0" applyFont="1" applyBorder="1" applyAlignment="1">
      <alignment horizontal="left" vertical="center" wrapText="1"/>
    </xf>
    <xf numFmtId="0" fontId="21" fillId="0" borderId="49" xfId="0" applyFont="1" applyBorder="1" applyAlignment="1">
      <alignment horizontal="left" vertical="center" wrapText="1"/>
    </xf>
    <xf numFmtId="0" fontId="48" fillId="6" borderId="47" xfId="0" applyFont="1" applyFill="1" applyBorder="1" applyAlignment="1">
      <alignment horizontal="left" vertical="center" wrapText="1"/>
    </xf>
    <xf numFmtId="0" fontId="48" fillId="6" borderId="48" xfId="0" applyFont="1" applyFill="1" applyBorder="1" applyAlignment="1">
      <alignment horizontal="left" vertical="center" wrapText="1"/>
    </xf>
    <xf numFmtId="0" fontId="48" fillId="6" borderId="49" xfId="0" applyFont="1" applyFill="1" applyBorder="1" applyAlignment="1">
      <alignment horizontal="left" vertical="center" wrapText="1"/>
    </xf>
    <xf numFmtId="0" fontId="21" fillId="6" borderId="50" xfId="0" applyFont="1" applyFill="1" applyBorder="1" applyAlignment="1">
      <alignment horizontal="left" vertical="center" wrapText="1"/>
    </xf>
    <xf numFmtId="0" fontId="21" fillId="6" borderId="51" xfId="0" applyFont="1" applyFill="1" applyBorder="1" applyAlignment="1">
      <alignment horizontal="left" vertical="center" wrapText="1"/>
    </xf>
    <xf numFmtId="0" fontId="21" fillId="6" borderId="52" xfId="0" applyFont="1" applyFill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36" fillId="6" borderId="265" xfId="0" applyNumberFormat="1" applyFont="1" applyFill="1" applyBorder="1" applyAlignment="1">
      <alignment horizontal="center" vertical="center"/>
    </xf>
    <xf numFmtId="49" fontId="36" fillId="6" borderId="46" xfId="0" applyNumberFormat="1" applyFont="1" applyFill="1" applyBorder="1" applyAlignment="1">
      <alignment horizontal="center" vertical="center"/>
    </xf>
    <xf numFmtId="49" fontId="34" fillId="0" borderId="265" xfId="0" applyNumberFormat="1" applyFont="1" applyBorder="1" applyAlignment="1">
      <alignment horizontal="center" vertical="center"/>
    </xf>
    <xf numFmtId="49" fontId="34" fillId="0" borderId="46" xfId="0" applyNumberFormat="1" applyFont="1" applyBorder="1" applyAlignment="1">
      <alignment horizontal="center" vertical="center"/>
    </xf>
    <xf numFmtId="49" fontId="36" fillId="6" borderId="266" xfId="0" applyNumberFormat="1" applyFont="1" applyFill="1" applyBorder="1" applyAlignment="1">
      <alignment horizontal="center" vertical="center"/>
    </xf>
    <xf numFmtId="49" fontId="34" fillId="0" borderId="267" xfId="0" applyNumberFormat="1" applyFont="1" applyBorder="1" applyAlignment="1">
      <alignment horizontal="center" vertical="center"/>
    </xf>
    <xf numFmtId="49" fontId="34" fillId="0" borderId="245" xfId="0" applyNumberFormat="1" applyFont="1" applyBorder="1" applyAlignment="1">
      <alignment horizontal="center" vertical="center"/>
    </xf>
    <xf numFmtId="49" fontId="36" fillId="6" borderId="292" xfId="0" applyNumberFormat="1" applyFont="1" applyFill="1" applyBorder="1" applyAlignment="1">
      <alignment horizontal="center" vertical="center"/>
    </xf>
    <xf numFmtId="49" fontId="36" fillId="6" borderId="293" xfId="0" applyNumberFormat="1" applyFont="1" applyFill="1" applyBorder="1" applyAlignment="1">
      <alignment horizontal="center" vertical="center"/>
    </xf>
    <xf numFmtId="49" fontId="36" fillId="6" borderId="45" xfId="0" applyNumberFormat="1" applyFont="1" applyFill="1" applyBorder="1" applyAlignment="1">
      <alignment horizontal="center" vertical="center"/>
    </xf>
    <xf numFmtId="49" fontId="34" fillId="0" borderId="6" xfId="0" applyNumberFormat="1" applyFont="1" applyBorder="1" applyAlignment="1">
      <alignment horizontal="center" vertical="center"/>
    </xf>
    <xf numFmtId="49" fontId="34" fillId="0" borderId="35" xfId="0" applyNumberFormat="1" applyFont="1" applyBorder="1" applyAlignment="1">
      <alignment horizontal="center" vertical="center"/>
    </xf>
    <xf numFmtId="49" fontId="34" fillId="6" borderId="82" xfId="0" applyNumberFormat="1" applyFont="1" applyFill="1" applyBorder="1" applyAlignment="1">
      <alignment horizontal="center" vertical="center"/>
    </xf>
    <xf numFmtId="49" fontId="34" fillId="6" borderId="79" xfId="0" applyNumberFormat="1" applyFont="1" applyFill="1" applyBorder="1" applyAlignment="1">
      <alignment horizontal="center" vertical="center"/>
    </xf>
    <xf numFmtId="49" fontId="36" fillId="6" borderId="92" xfId="0" applyNumberFormat="1" applyFont="1" applyFill="1" applyBorder="1" applyAlignment="1">
      <alignment horizontal="center" vertical="center"/>
    </xf>
    <xf numFmtId="49" fontId="36" fillId="6" borderId="90" xfId="0" applyNumberFormat="1" applyFont="1" applyFill="1" applyBorder="1" applyAlignment="1">
      <alignment horizontal="center" vertical="center"/>
    </xf>
    <xf numFmtId="49" fontId="34" fillId="0" borderId="45" xfId="0" applyNumberFormat="1" applyFont="1" applyBorder="1" applyAlignment="1">
      <alignment horizontal="center" vertical="center"/>
    </xf>
    <xf numFmtId="49" fontId="7" fillId="6" borderId="6" xfId="0" applyNumberFormat="1" applyFont="1" applyFill="1" applyBorder="1" applyAlignment="1">
      <alignment horizontal="center" vertical="center"/>
    </xf>
    <xf numFmtId="49" fontId="7" fillId="6" borderId="35" xfId="0" applyNumberFormat="1" applyFont="1" applyFill="1" applyBorder="1" applyAlignment="1">
      <alignment horizontal="center" vertical="center"/>
    </xf>
    <xf numFmtId="49" fontId="34" fillId="4" borderId="43" xfId="0" applyNumberFormat="1" applyFont="1" applyFill="1" applyBorder="1" applyAlignment="1">
      <alignment horizontal="center" vertical="center" wrapText="1"/>
    </xf>
    <xf numFmtId="49" fontId="34" fillId="4" borderId="142" xfId="0" applyNumberFormat="1" applyFont="1" applyFill="1" applyBorder="1" applyAlignment="1">
      <alignment horizontal="center" vertical="center" wrapText="1"/>
    </xf>
    <xf numFmtId="0" fontId="18" fillId="4" borderId="65" xfId="0" applyFont="1" applyFill="1" applyBorder="1" applyAlignment="1">
      <alignment horizontal="center" vertical="center" wrapText="1"/>
    </xf>
    <xf numFmtId="0" fontId="18" fillId="4" borderId="147" xfId="0" applyFont="1" applyFill="1" applyBorder="1" applyAlignment="1">
      <alignment horizontal="center" vertical="center" wrapText="1"/>
    </xf>
    <xf numFmtId="49" fontId="36" fillId="6" borderId="96" xfId="0" applyNumberFormat="1" applyFont="1" applyFill="1" applyBorder="1" applyAlignment="1">
      <alignment horizontal="center" vertical="center"/>
    </xf>
    <xf numFmtId="0" fontId="37" fillId="6" borderId="92" xfId="0" applyFont="1" applyFill="1" applyBorder="1" applyAlignment="1">
      <alignment horizontal="left" vertical="center" wrapText="1"/>
    </xf>
    <xf numFmtId="0" fontId="37" fillId="6" borderId="96" xfId="0" applyFont="1" applyFill="1" applyBorder="1" applyAlignment="1">
      <alignment horizontal="left" vertical="center" wrapText="1"/>
    </xf>
    <xf numFmtId="0" fontId="37" fillId="6" borderId="86" xfId="0" applyFont="1" applyFill="1" applyBorder="1" applyAlignment="1">
      <alignment horizontal="left" vertical="center" wrapText="1"/>
    </xf>
    <xf numFmtId="0" fontId="48" fillId="6" borderId="16" xfId="0" applyFont="1" applyFill="1" applyBorder="1" applyAlignment="1">
      <alignment horizontal="left" vertical="center" wrapText="1"/>
    </xf>
    <xf numFmtId="0" fontId="48" fillId="6" borderId="0" xfId="0" applyFont="1" applyFill="1" applyAlignment="1">
      <alignment horizontal="left" vertical="center" wrapText="1"/>
    </xf>
    <xf numFmtId="0" fontId="48" fillId="6" borderId="7" xfId="0" applyFont="1" applyFill="1" applyBorder="1" applyAlignment="1">
      <alignment horizontal="left" vertical="center" wrapText="1"/>
    </xf>
    <xf numFmtId="49" fontId="34" fillId="4" borderId="43" xfId="0" applyNumberFormat="1" applyFont="1" applyFill="1" applyBorder="1" applyAlignment="1">
      <alignment horizontal="center" vertical="center"/>
    </xf>
    <xf numFmtId="49" fontId="34" fillId="4" borderId="44" xfId="0" applyNumberFormat="1" applyFont="1" applyFill="1" applyBorder="1" applyAlignment="1">
      <alignment horizontal="center" vertical="center"/>
    </xf>
    <xf numFmtId="49" fontId="36" fillId="4" borderId="43" xfId="0" applyNumberFormat="1" applyFont="1" applyFill="1" applyBorder="1" applyAlignment="1">
      <alignment horizontal="center" vertical="center"/>
    </xf>
    <xf numFmtId="49" fontId="36" fillId="4" borderId="44" xfId="0" applyNumberFormat="1" applyFont="1" applyFill="1" applyBorder="1" applyAlignment="1">
      <alignment horizontal="center" vertical="center"/>
    </xf>
    <xf numFmtId="49" fontId="34" fillId="4" borderId="65" xfId="0" applyNumberFormat="1" applyFont="1" applyFill="1" applyBorder="1" applyAlignment="1">
      <alignment horizontal="center" vertical="center"/>
    </xf>
    <xf numFmtId="49" fontId="34" fillId="4" borderId="54" xfId="0" applyNumberFormat="1" applyFont="1" applyFill="1" applyBorder="1" applyAlignment="1">
      <alignment horizontal="center" vertical="center"/>
    </xf>
    <xf numFmtId="0" fontId="48" fillId="4" borderId="16" xfId="0" applyFont="1" applyFill="1" applyBorder="1" applyAlignment="1">
      <alignment horizontal="left" vertical="center" wrapText="1"/>
    </xf>
    <xf numFmtId="0" fontId="48" fillId="4" borderId="0" xfId="0" applyFont="1" applyFill="1" applyAlignment="1">
      <alignment horizontal="left" vertical="center" wrapText="1"/>
    </xf>
    <xf numFmtId="0" fontId="48" fillId="4" borderId="7" xfId="0" applyFont="1" applyFill="1" applyBorder="1" applyAlignment="1">
      <alignment horizontal="left" vertical="center" wrapText="1"/>
    </xf>
    <xf numFmtId="0" fontId="21" fillId="4" borderId="0" xfId="0" applyFont="1" applyFill="1" applyAlignment="1">
      <alignment horizontal="left" vertical="center" wrapText="1"/>
    </xf>
    <xf numFmtId="0" fontId="21" fillId="4" borderId="7" xfId="0" applyFont="1" applyFill="1" applyBorder="1" applyAlignment="1">
      <alignment horizontal="left" vertical="center" wrapText="1"/>
    </xf>
    <xf numFmtId="0" fontId="21" fillId="4" borderId="50" xfId="0" applyFont="1" applyFill="1" applyBorder="1" applyAlignment="1">
      <alignment horizontal="left" vertical="center" wrapText="1"/>
    </xf>
    <xf numFmtId="0" fontId="21" fillId="4" borderId="51" xfId="0" applyFont="1" applyFill="1" applyBorder="1" applyAlignment="1">
      <alignment horizontal="left" vertical="center" wrapText="1"/>
    </xf>
    <xf numFmtId="0" fontId="21" fillId="4" borderId="52" xfId="0" applyFont="1" applyFill="1" applyBorder="1" applyAlignment="1">
      <alignment horizontal="left" vertical="center" wrapText="1"/>
    </xf>
    <xf numFmtId="0" fontId="35" fillId="6" borderId="290" xfId="0" applyFont="1" applyFill="1" applyBorder="1" applyAlignment="1">
      <alignment horizontal="center" vertical="center" wrapText="1"/>
    </xf>
    <xf numFmtId="0" fontId="38" fillId="6" borderId="56" xfId="0" applyFont="1" applyFill="1" applyBorder="1" applyAlignment="1">
      <alignment horizontal="center" vertical="center" wrapText="1"/>
    </xf>
    <xf numFmtId="0" fontId="38" fillId="6" borderId="147" xfId="0" applyFont="1" applyFill="1" applyBorder="1" applyAlignment="1">
      <alignment horizontal="center" vertical="center" wrapText="1"/>
    </xf>
    <xf numFmtId="0" fontId="35" fillId="6" borderId="96" xfId="0" applyFont="1" applyFill="1" applyBorder="1" applyAlignment="1">
      <alignment horizontal="center" vertical="center" wrapText="1"/>
    </xf>
    <xf numFmtId="0" fontId="17" fillId="6" borderId="301" xfId="0" applyFont="1" applyFill="1" applyBorder="1" applyAlignment="1">
      <alignment horizontal="center" vertical="center" wrapText="1"/>
    </xf>
    <xf numFmtId="0" fontId="17" fillId="6" borderId="300" xfId="0" applyFont="1" applyFill="1" applyBorder="1" applyAlignment="1">
      <alignment horizontal="center" vertical="center" wrapText="1"/>
    </xf>
    <xf numFmtId="0" fontId="17" fillId="6" borderId="251" xfId="0" applyFont="1" applyFill="1" applyBorder="1" applyAlignment="1">
      <alignment horizontal="center" vertical="center" wrapText="1"/>
    </xf>
    <xf numFmtId="0" fontId="17" fillId="6" borderId="249" xfId="0" applyFont="1" applyFill="1" applyBorder="1" applyAlignment="1">
      <alignment horizontal="center" vertical="center" wrapText="1"/>
    </xf>
    <xf numFmtId="0" fontId="38" fillId="6" borderId="292" xfId="0" applyFont="1" applyFill="1" applyBorder="1" applyAlignment="1">
      <alignment horizontal="center" vertical="center" wrapText="1"/>
    </xf>
    <xf numFmtId="0" fontId="38" fillId="6" borderId="293" xfId="0" applyFont="1" applyFill="1" applyBorder="1" applyAlignment="1">
      <alignment horizontal="center" vertical="center" wrapText="1"/>
    </xf>
    <xf numFmtId="0" fontId="17" fillId="6" borderId="292" xfId="0" applyFont="1" applyFill="1" applyBorder="1" applyAlignment="1">
      <alignment horizontal="center" vertical="center" wrapText="1"/>
    </xf>
    <xf numFmtId="0" fontId="17" fillId="6" borderId="293" xfId="0" applyFont="1" applyFill="1" applyBorder="1" applyAlignment="1">
      <alignment horizontal="center" vertical="center" wrapText="1"/>
    </xf>
    <xf numFmtId="0" fontId="17" fillId="6" borderId="294" xfId="0" applyFont="1" applyFill="1" applyBorder="1" applyAlignment="1">
      <alignment horizontal="center" vertical="center" wrapText="1"/>
    </xf>
    <xf numFmtId="0" fontId="17" fillId="6" borderId="296" xfId="0" applyFont="1" applyFill="1" applyBorder="1" applyAlignment="1">
      <alignment horizontal="center" vertical="center" wrapText="1"/>
    </xf>
    <xf numFmtId="0" fontId="17" fillId="6" borderId="299" xfId="0" applyFont="1" applyFill="1" applyBorder="1" applyAlignment="1">
      <alignment horizontal="center" vertical="center" wrapText="1"/>
    </xf>
    <xf numFmtId="0" fontId="38" fillId="6" borderId="351" xfId="0" applyFont="1" applyFill="1" applyBorder="1" applyAlignment="1">
      <alignment horizontal="center" vertical="center" wrapText="1"/>
    </xf>
    <xf numFmtId="0" fontId="17" fillId="6" borderId="295" xfId="0" applyFont="1" applyFill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107" xfId="0" applyFont="1" applyBorder="1" applyAlignment="1" applyProtection="1">
      <alignment horizontal="center" vertical="center" wrapText="1"/>
      <protection locked="0"/>
    </xf>
    <xf numFmtId="0" fontId="17" fillId="0" borderId="135" xfId="0" applyFont="1" applyBorder="1" applyAlignment="1">
      <alignment horizontal="center" vertical="center" textRotation="90"/>
    </xf>
    <xf numFmtId="0" fontId="17" fillId="0" borderId="173" xfId="0" applyFont="1" applyBorder="1" applyAlignment="1">
      <alignment horizontal="center" vertical="center" textRotation="90"/>
    </xf>
    <xf numFmtId="0" fontId="17" fillId="0" borderId="174" xfId="0" applyFont="1" applyBorder="1" applyAlignment="1">
      <alignment horizontal="center" vertical="center" textRotation="90" wrapText="1"/>
    </xf>
    <xf numFmtId="0" fontId="17" fillId="0" borderId="173" xfId="0" applyFont="1" applyBorder="1" applyAlignment="1">
      <alignment horizontal="center" vertical="center" textRotation="90" wrapText="1"/>
    </xf>
    <xf numFmtId="0" fontId="17" fillId="6" borderId="247" xfId="0" applyFont="1" applyFill="1" applyBorder="1" applyAlignment="1" applyProtection="1">
      <alignment horizontal="center" vertical="center"/>
      <protection locked="0"/>
    </xf>
    <xf numFmtId="0" fontId="17" fillId="6" borderId="341" xfId="0" applyFont="1" applyFill="1" applyBorder="1" applyAlignment="1" applyProtection="1">
      <alignment horizontal="center" vertical="center"/>
      <protection locked="0"/>
    </xf>
    <xf numFmtId="0" fontId="35" fillId="0" borderId="269" xfId="0" applyFont="1" applyBorder="1" applyAlignment="1">
      <alignment horizontal="center" vertical="center" wrapText="1"/>
    </xf>
    <xf numFmtId="0" fontId="17" fillId="6" borderId="253" xfId="0" applyFont="1" applyFill="1" applyBorder="1" applyAlignment="1" applyProtection="1">
      <alignment horizontal="center" vertical="center"/>
      <protection locked="0"/>
    </xf>
    <xf numFmtId="0" fontId="35" fillId="0" borderId="51" xfId="0" applyFont="1" applyBorder="1" applyAlignment="1">
      <alignment horizontal="center" vertical="center" wrapText="1"/>
    </xf>
    <xf numFmtId="0" fontId="55" fillId="0" borderId="291" xfId="0" applyFont="1" applyBorder="1" applyAlignment="1">
      <alignment horizontal="center" vertical="center" wrapText="1"/>
    </xf>
    <xf numFmtId="0" fontId="55" fillId="0" borderId="51" xfId="0" applyFont="1" applyBorder="1" applyAlignment="1">
      <alignment horizontal="center" vertical="center" wrapText="1"/>
    </xf>
    <xf numFmtId="0" fontId="55" fillId="0" borderId="73" xfId="0" applyFont="1" applyBorder="1" applyAlignment="1">
      <alignment horizontal="center" vertical="center" wrapText="1"/>
    </xf>
    <xf numFmtId="0" fontId="55" fillId="0" borderId="50" xfId="0" applyFont="1" applyBorder="1" applyAlignment="1">
      <alignment horizontal="center" vertical="center" wrapText="1"/>
    </xf>
    <xf numFmtId="0" fontId="55" fillId="0" borderId="52" xfId="0" applyFont="1" applyBorder="1" applyAlignment="1">
      <alignment horizontal="center" vertical="center" wrapText="1"/>
    </xf>
    <xf numFmtId="0" fontId="17" fillId="0" borderId="244" xfId="0" applyFont="1" applyBorder="1" applyAlignment="1">
      <alignment horizontal="center" vertical="center" wrapText="1"/>
    </xf>
    <xf numFmtId="0" fontId="17" fillId="0" borderId="347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17" fillId="0" borderId="121" xfId="0" applyFont="1" applyBorder="1" applyAlignment="1">
      <alignment horizontal="center" vertical="center"/>
    </xf>
    <xf numFmtId="0" fontId="17" fillId="6" borderId="246" xfId="0" applyFont="1" applyFill="1" applyBorder="1" applyAlignment="1" applyProtection="1">
      <alignment horizontal="center" vertical="center"/>
      <protection locked="0"/>
    </xf>
    <xf numFmtId="0" fontId="17" fillId="6" borderId="249" xfId="0" applyFont="1" applyFill="1" applyBorder="1" applyAlignment="1" applyProtection="1">
      <alignment horizontal="center" vertical="center"/>
      <protection locked="0"/>
    </xf>
    <xf numFmtId="0" fontId="17" fillId="6" borderId="248" xfId="0" applyFont="1" applyFill="1" applyBorder="1" applyAlignment="1">
      <alignment horizontal="center" vertical="center" wrapText="1"/>
    </xf>
    <xf numFmtId="0" fontId="17" fillId="6" borderId="352" xfId="0" applyFont="1" applyFill="1" applyBorder="1" applyAlignment="1">
      <alignment horizontal="center" vertical="center" wrapText="1"/>
    </xf>
    <xf numFmtId="0" fontId="17" fillId="6" borderId="57" xfId="0" applyFont="1" applyFill="1" applyBorder="1" applyAlignment="1" applyProtection="1">
      <alignment vertical="center"/>
      <protection locked="0"/>
    </xf>
    <xf numFmtId="0" fontId="1" fillId="0" borderId="224" xfId="0" applyFont="1" applyBorder="1" applyAlignment="1">
      <alignment horizontal="center" vertical="center"/>
    </xf>
    <xf numFmtId="0" fontId="1" fillId="0" borderId="225" xfId="0" applyFont="1" applyBorder="1" applyAlignment="1">
      <alignment horizontal="center" vertical="center"/>
    </xf>
    <xf numFmtId="0" fontId="1" fillId="0" borderId="226" xfId="0" applyFont="1" applyBorder="1" applyAlignment="1">
      <alignment horizontal="center" vertical="center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379" xfId="0" applyFont="1" applyBorder="1" applyAlignment="1">
      <alignment horizontal="center" vertical="center" wrapText="1"/>
    </xf>
    <xf numFmtId="0" fontId="36" fillId="0" borderId="26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305" xfId="0" applyFont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0" borderId="42" xfId="0" applyFont="1" applyBorder="1" applyAlignment="1">
      <alignment horizontal="center" vertical="center"/>
    </xf>
    <xf numFmtId="0" fontId="50" fillId="0" borderId="34" xfId="0" applyFont="1" applyBorder="1" applyAlignment="1">
      <alignment horizontal="center" vertical="center"/>
    </xf>
    <xf numFmtId="0" fontId="50" fillId="0" borderId="121" xfId="0" applyFont="1" applyBorder="1" applyAlignment="1">
      <alignment horizontal="center" vertical="center"/>
    </xf>
    <xf numFmtId="0" fontId="17" fillId="0" borderId="253" xfId="0" applyFont="1" applyBorder="1" applyAlignment="1" applyProtection="1">
      <alignment horizontal="center" vertical="center" wrapText="1"/>
      <protection locked="0"/>
    </xf>
    <xf numFmtId="0" fontId="17" fillId="0" borderId="254" xfId="0" applyFont="1" applyBorder="1" applyAlignment="1" applyProtection="1">
      <alignment horizontal="center" vertical="center" wrapText="1"/>
      <protection locked="0"/>
    </xf>
    <xf numFmtId="0" fontId="38" fillId="6" borderId="101" xfId="0" applyFont="1" applyFill="1" applyBorder="1" applyAlignment="1">
      <alignment horizontal="center" vertical="center" wrapText="1"/>
    </xf>
    <xf numFmtId="0" fontId="38" fillId="6" borderId="120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63" fillId="6" borderId="45" xfId="0" applyFont="1" applyFill="1" applyBorder="1" applyAlignment="1">
      <alignment horizontal="center" vertical="center" wrapText="1"/>
    </xf>
    <xf numFmtId="0" fontId="63" fillId="6" borderId="52" xfId="0" applyFont="1" applyFill="1" applyBorder="1" applyAlignment="1">
      <alignment horizontal="center" vertical="center" wrapText="1"/>
    </xf>
    <xf numFmtId="0" fontId="36" fillId="0" borderId="282" xfId="0" applyFont="1" applyBorder="1" applyAlignment="1">
      <alignment horizontal="center" vertical="center" wrapText="1"/>
    </xf>
    <xf numFmtId="0" fontId="36" fillId="0" borderId="280" xfId="0" applyFont="1" applyBorder="1" applyAlignment="1">
      <alignment horizontal="center" vertical="center" wrapText="1"/>
    </xf>
    <xf numFmtId="0" fontId="36" fillId="0" borderId="281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59" fillId="0" borderId="52" xfId="0" applyFont="1" applyBorder="1" applyAlignment="1">
      <alignment horizontal="center" vertical="center" wrapText="1"/>
    </xf>
    <xf numFmtId="0" fontId="35" fillId="0" borderId="257" xfId="0" applyFont="1" applyBorder="1" applyAlignment="1">
      <alignment horizontal="center" vertical="center" wrapText="1"/>
    </xf>
    <xf numFmtId="0" fontId="35" fillId="0" borderId="259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35" fillId="0" borderId="224" xfId="0" applyFont="1" applyBorder="1" applyAlignment="1">
      <alignment horizontal="center" vertical="center" wrapText="1"/>
    </xf>
    <xf numFmtId="0" fontId="35" fillId="0" borderId="226" xfId="0" applyFont="1" applyBorder="1" applyAlignment="1">
      <alignment horizontal="center" vertical="center" wrapText="1"/>
    </xf>
    <xf numFmtId="0" fontId="35" fillId="0" borderId="258" xfId="0" applyFont="1" applyBorder="1" applyAlignment="1">
      <alignment horizontal="center" vertical="center" wrapText="1"/>
    </xf>
    <xf numFmtId="0" fontId="55" fillId="0" borderId="262" xfId="0" applyFont="1" applyBorder="1" applyAlignment="1">
      <alignment horizontal="center" vertical="center" wrapText="1"/>
    </xf>
    <xf numFmtId="0" fontId="55" fillId="0" borderId="281" xfId="0" applyFont="1" applyBorder="1" applyAlignment="1">
      <alignment horizontal="center" vertical="center" wrapText="1"/>
    </xf>
    <xf numFmtId="0" fontId="55" fillId="0" borderId="355" xfId="0" applyFont="1" applyBorder="1" applyAlignment="1">
      <alignment horizontal="center" vertical="center" wrapText="1"/>
    </xf>
    <xf numFmtId="0" fontId="35" fillId="0" borderId="280" xfId="0" applyFont="1" applyBorder="1" applyAlignment="1">
      <alignment horizontal="center" vertical="center" wrapText="1"/>
    </xf>
    <xf numFmtId="0" fontId="1" fillId="0" borderId="232" xfId="0" applyFont="1" applyBorder="1" applyAlignment="1">
      <alignment horizontal="center" vertical="center"/>
    </xf>
    <xf numFmtId="0" fontId="1" fillId="0" borderId="233" xfId="0" applyFont="1" applyBorder="1" applyAlignment="1">
      <alignment horizontal="center" vertical="center"/>
    </xf>
    <xf numFmtId="0" fontId="4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17" fillId="6" borderId="251" xfId="0" applyFont="1" applyFill="1" applyBorder="1" applyAlignment="1" applyProtection="1">
      <alignment horizontal="center" vertical="center"/>
      <protection locked="0"/>
    </xf>
    <xf numFmtId="0" fontId="14" fillId="6" borderId="244" xfId="0" applyFont="1" applyFill="1" applyBorder="1" applyAlignment="1">
      <alignment horizontal="center" vertical="center" wrapText="1"/>
    </xf>
    <xf numFmtId="0" fontId="14" fillId="6" borderId="252" xfId="0" applyFont="1" applyFill="1" applyBorder="1" applyAlignment="1">
      <alignment horizontal="center" vertical="center" wrapText="1"/>
    </xf>
    <xf numFmtId="0" fontId="36" fillId="0" borderId="180" xfId="0" applyFont="1" applyBorder="1" applyAlignment="1">
      <alignment horizontal="center" vertical="center" wrapText="1"/>
    </xf>
    <xf numFmtId="0" fontId="36" fillId="0" borderId="207" xfId="0" applyFont="1" applyBorder="1" applyAlignment="1">
      <alignment horizontal="center" vertical="center" wrapText="1"/>
    </xf>
    <xf numFmtId="0" fontId="36" fillId="0" borderId="232" xfId="0" applyFont="1" applyBorder="1" applyAlignment="1">
      <alignment horizontal="center" vertical="center" wrapText="1"/>
    </xf>
    <xf numFmtId="0" fontId="36" fillId="0" borderId="226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65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17" fillId="6" borderId="342" xfId="0" applyFont="1" applyFill="1" applyBorder="1" applyAlignment="1" applyProtection="1">
      <alignment horizontal="center" vertical="center"/>
      <protection locked="0"/>
    </xf>
    <xf numFmtId="0" fontId="38" fillId="0" borderId="262" xfId="0" applyFont="1" applyBorder="1" applyAlignment="1">
      <alignment horizontal="center" vertical="center" wrapText="1"/>
    </xf>
    <xf numFmtId="0" fontId="38" fillId="0" borderId="281" xfId="0" applyFont="1" applyBorder="1" applyAlignment="1">
      <alignment horizontal="center" vertical="center" wrapText="1"/>
    </xf>
    <xf numFmtId="0" fontId="17" fillId="0" borderId="213" xfId="0" applyFont="1" applyFill="1" applyBorder="1" applyAlignment="1">
      <alignment horizontal="center" vertical="center" textRotation="90"/>
    </xf>
    <xf numFmtId="0" fontId="17" fillId="0" borderId="219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221" xfId="0" applyFont="1" applyFill="1" applyBorder="1" applyAlignment="1">
      <alignment horizontal="center" vertical="center" textRotation="90"/>
    </xf>
    <xf numFmtId="0" fontId="17" fillId="0" borderId="193" xfId="0" applyFont="1" applyFill="1" applyBorder="1" applyAlignment="1">
      <alignment horizontal="center" vertical="center" textRotation="90"/>
    </xf>
    <xf numFmtId="0" fontId="17" fillId="0" borderId="243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40820</xdr:colOff>
      <xdr:row>0</xdr:row>
      <xdr:rowOff>380999</xdr:rowOff>
    </xdr:from>
    <xdr:to>
      <xdr:col>2</xdr:col>
      <xdr:colOff>396874</xdr:colOff>
      <xdr:row>4</xdr:row>
      <xdr:rowOff>15874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20" y="380999"/>
          <a:ext cx="1041854" cy="1254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U186"/>
  <sheetViews>
    <sheetView showZeros="0" tabSelected="1" view="pageBreakPreview" topLeftCell="A34" zoomScale="40" zoomScaleNormal="59" zoomScaleSheetLayoutView="40" workbookViewId="0">
      <selection activeCell="BQ32" sqref="BQ32:BR36"/>
    </sheetView>
  </sheetViews>
  <sheetFormatPr defaultRowHeight="15" x14ac:dyDescent="0.25"/>
  <cols>
    <col min="1" max="1" width="4.5703125" style="2" customWidth="1"/>
    <col min="2" max="2" width="5.7109375" style="2" customWidth="1"/>
    <col min="3" max="4" width="7.140625" customWidth="1"/>
    <col min="5" max="5" width="6.28515625" customWidth="1"/>
    <col min="6" max="6" width="5.85546875" customWidth="1"/>
    <col min="7" max="7" width="5.28515625" customWidth="1"/>
    <col min="8" max="8" width="6.140625" customWidth="1"/>
    <col min="9" max="9" width="5.5703125" customWidth="1"/>
    <col min="10" max="10" width="5.42578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4" customWidth="1"/>
    <col min="18" max="18" width="6.5703125" customWidth="1"/>
    <col min="19" max="19" width="6" customWidth="1"/>
    <col min="20" max="20" width="8.85546875" customWidth="1"/>
    <col min="21" max="21" width="6.42578125" customWidth="1"/>
    <col min="22" max="23" width="5.140625" customWidth="1"/>
    <col min="24" max="24" width="5.5703125" customWidth="1"/>
    <col min="25" max="25" width="6" customWidth="1"/>
    <col min="26" max="26" width="7.28515625" customWidth="1"/>
    <col min="27" max="27" width="5.140625" customWidth="1"/>
    <col min="28" max="28" width="6.5703125" customWidth="1"/>
    <col min="29" max="29" width="6" customWidth="1"/>
    <col min="30" max="30" width="5.28515625" style="2" customWidth="1"/>
    <col min="31" max="31" width="5" style="2" customWidth="1"/>
    <col min="32" max="32" width="5.140625" customWidth="1"/>
    <col min="33" max="33" width="5.85546875" customWidth="1"/>
    <col min="34" max="34" width="5.140625" customWidth="1"/>
    <col min="35" max="35" width="5.7109375" customWidth="1"/>
    <col min="36" max="36" width="5.140625" customWidth="1"/>
    <col min="37" max="37" width="5.28515625" customWidth="1"/>
    <col min="38" max="38" width="5" customWidth="1"/>
    <col min="39" max="39" width="6" customWidth="1"/>
    <col min="40" max="40" width="5.28515625" customWidth="1"/>
    <col min="41" max="41" width="5.5703125" customWidth="1"/>
    <col min="42" max="42" width="5.140625" style="100" customWidth="1"/>
    <col min="43" max="43" width="7" style="100" customWidth="1"/>
    <col min="44" max="44" width="6" style="100" customWidth="1"/>
    <col min="45" max="45" width="5.140625" style="100" customWidth="1"/>
    <col min="46" max="46" width="6.5703125" style="100" customWidth="1"/>
    <col min="47" max="48" width="5.7109375" style="100" customWidth="1"/>
    <col min="49" max="49" width="6.140625" style="100" customWidth="1"/>
    <col min="50" max="50" width="5.140625" style="100" customWidth="1"/>
    <col min="51" max="51" width="5.7109375" style="100" customWidth="1"/>
    <col min="52" max="52" width="7.28515625" style="100" customWidth="1"/>
    <col min="53" max="53" width="5.5703125" style="100" customWidth="1"/>
    <col min="54" max="54" width="5.42578125" style="100" customWidth="1"/>
    <col min="55" max="55" width="7.28515625" customWidth="1"/>
    <col min="56" max="56" width="6" customWidth="1"/>
    <col min="57" max="57" width="5" customWidth="1"/>
    <col min="58" max="59" width="7" customWidth="1"/>
    <col min="60" max="60" width="5.140625" customWidth="1"/>
    <col min="61" max="61" width="7" customWidth="1"/>
    <col min="62" max="62" width="6.5703125" customWidth="1"/>
    <col min="63" max="63" width="5.5703125" customWidth="1"/>
    <col min="64" max="64" width="6.140625" customWidth="1"/>
    <col min="65" max="65" width="5.42578125" customWidth="1"/>
    <col min="66" max="66" width="5.85546875" customWidth="1"/>
    <col min="67" max="67" width="5.5703125" customWidth="1"/>
    <col min="68" max="68" width="5.7109375" customWidth="1"/>
    <col min="69" max="69" width="5.28515625" customWidth="1"/>
    <col min="70" max="70" width="18.85546875" customWidth="1"/>
    <col min="71" max="71" width="1.5703125" customWidth="1"/>
  </cols>
  <sheetData>
    <row r="1" spans="1:73" s="102" customFormat="1" ht="38.25" customHeight="1" x14ac:dyDescent="0.25">
      <c r="A1" s="1221" t="s">
        <v>304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  <c r="V1" s="713"/>
      <c r="W1" s="713"/>
      <c r="X1" s="713"/>
      <c r="Y1" s="713"/>
      <c r="Z1" s="713"/>
      <c r="AA1" s="713"/>
      <c r="AB1" s="713"/>
      <c r="AC1" s="713"/>
      <c r="AD1" s="713"/>
      <c r="AE1" s="713"/>
      <c r="AF1" s="713"/>
      <c r="AG1" s="713"/>
      <c r="AH1" s="713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713"/>
      <c r="AU1" s="713"/>
      <c r="AV1" s="713"/>
      <c r="AW1" s="713"/>
      <c r="AX1" s="713"/>
      <c r="AY1" s="713"/>
      <c r="AZ1" s="713"/>
      <c r="BA1" s="713"/>
      <c r="BB1" s="713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713"/>
      <c r="BN1" s="713"/>
      <c r="BO1" s="713"/>
      <c r="BP1" s="713"/>
      <c r="BQ1" s="713"/>
      <c r="BR1" s="713"/>
      <c r="BS1" s="101"/>
    </row>
    <row r="2" spans="1:73" s="102" customFormat="1" ht="30" x14ac:dyDescent="0.4">
      <c r="A2" s="103"/>
      <c r="B2" s="103"/>
      <c r="C2" s="103"/>
      <c r="D2" s="104" t="s">
        <v>365</v>
      </c>
      <c r="E2" s="104"/>
      <c r="F2" s="104"/>
      <c r="G2" s="104"/>
      <c r="H2" s="104"/>
      <c r="I2" s="104"/>
      <c r="J2" s="103"/>
      <c r="K2" s="105"/>
      <c r="L2" s="103"/>
      <c r="M2" s="103"/>
      <c r="N2" s="103"/>
      <c r="O2" s="103"/>
      <c r="R2" s="106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6"/>
      <c r="BD2" s="108"/>
      <c r="BE2" s="109"/>
      <c r="BF2" s="109"/>
      <c r="BG2" s="105"/>
      <c r="BH2" s="105"/>
      <c r="BI2" s="109"/>
      <c r="BJ2" s="105"/>
      <c r="BK2" s="105"/>
      <c r="BL2" s="105"/>
      <c r="BM2" s="105"/>
      <c r="BN2" s="105"/>
      <c r="BO2" s="105"/>
      <c r="BP2" s="105"/>
      <c r="BQ2" s="105"/>
      <c r="BR2" s="105"/>
      <c r="BS2" s="109"/>
    </row>
    <row r="3" spans="1:73" s="102" customFormat="1" ht="33.75" x14ac:dyDescent="0.5">
      <c r="B3" s="103"/>
      <c r="C3" s="103"/>
      <c r="D3" s="110" t="s">
        <v>366</v>
      </c>
      <c r="E3" s="110"/>
      <c r="F3" s="110"/>
      <c r="G3" s="110"/>
      <c r="H3" s="110"/>
      <c r="I3" s="110"/>
      <c r="J3" s="103"/>
      <c r="K3" s="103"/>
      <c r="L3" s="103"/>
      <c r="M3" s="103"/>
      <c r="N3" s="103"/>
      <c r="O3" s="103"/>
      <c r="P3" s="1218" t="s">
        <v>305</v>
      </c>
      <c r="Q3" s="1218"/>
      <c r="R3" s="1219"/>
      <c r="S3" s="1219"/>
      <c r="T3" s="1219"/>
      <c r="U3" s="1219"/>
      <c r="V3" s="1219"/>
      <c r="W3" s="1219"/>
      <c r="X3" s="1219"/>
      <c r="Y3" s="1219"/>
      <c r="Z3" s="1219"/>
      <c r="AA3" s="1219"/>
      <c r="AB3" s="1219"/>
      <c r="AC3" s="1219"/>
      <c r="AD3" s="1219"/>
      <c r="AE3" s="1219"/>
      <c r="AF3" s="1219"/>
      <c r="AG3" s="1219"/>
      <c r="AH3" s="1219"/>
      <c r="AI3" s="1219"/>
      <c r="AJ3" s="1219"/>
      <c r="AK3" s="1219"/>
      <c r="AL3" s="1219"/>
      <c r="AM3" s="1219"/>
      <c r="AN3" s="1219"/>
      <c r="AO3" s="1219"/>
      <c r="AP3" s="1219"/>
      <c r="AQ3" s="1219"/>
      <c r="AR3" s="1219"/>
      <c r="AS3" s="1219"/>
      <c r="AT3" s="1219"/>
      <c r="AU3" s="1219"/>
      <c r="AV3" s="1219"/>
      <c r="AW3" s="1219"/>
      <c r="AX3" s="1219"/>
      <c r="AY3" s="1219"/>
      <c r="AZ3" s="1219"/>
      <c r="BA3" s="1219"/>
      <c r="BB3" s="1219"/>
      <c r="BC3" s="1219"/>
      <c r="BD3" s="432"/>
      <c r="BE3" s="432"/>
      <c r="BF3" s="432"/>
      <c r="BG3" s="432"/>
      <c r="BH3" s="432"/>
      <c r="BI3" s="109"/>
      <c r="BJ3" s="105"/>
      <c r="BK3" s="105"/>
      <c r="BL3" s="105"/>
      <c r="BM3" s="105"/>
      <c r="BN3" s="105"/>
      <c r="BO3" s="105"/>
      <c r="BP3" s="105"/>
      <c r="BQ3" s="105"/>
      <c r="BR3" s="105"/>
      <c r="BS3" s="109"/>
    </row>
    <row r="4" spans="1:73" s="102" customFormat="1" ht="27" x14ac:dyDescent="0.35">
      <c r="B4" s="103"/>
      <c r="C4" s="103"/>
      <c r="D4" s="110" t="s">
        <v>367</v>
      </c>
      <c r="E4" s="110"/>
      <c r="F4" s="110"/>
      <c r="G4" s="110"/>
      <c r="H4" s="110"/>
      <c r="I4" s="110"/>
      <c r="J4" s="103"/>
      <c r="K4" s="103"/>
      <c r="L4" s="103"/>
      <c r="M4" s="103"/>
      <c r="N4" s="103"/>
      <c r="O4" s="103"/>
      <c r="P4" s="111"/>
      <c r="Q4" s="111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1"/>
      <c r="BE4" s="109"/>
      <c r="BF4" s="109"/>
      <c r="BG4" s="113"/>
      <c r="BH4" s="105"/>
      <c r="BI4" s="109"/>
      <c r="BJ4" s="105"/>
      <c r="BK4" s="105"/>
      <c r="BL4" s="105"/>
      <c r="BM4" s="105"/>
      <c r="BN4" s="105"/>
      <c r="BO4" s="105"/>
      <c r="BP4" s="105"/>
      <c r="BQ4" s="105"/>
      <c r="BR4" s="105"/>
      <c r="BS4" s="109"/>
    </row>
    <row r="5" spans="1:73" s="102" customFormat="1" ht="30" customHeight="1" x14ac:dyDescent="0.45">
      <c r="B5" s="103"/>
      <c r="C5" s="103"/>
      <c r="D5" s="110" t="s">
        <v>368</v>
      </c>
      <c r="E5" s="110"/>
      <c r="F5" s="110"/>
      <c r="G5" s="110"/>
      <c r="H5" s="110"/>
      <c r="I5" s="110"/>
      <c r="J5" s="103"/>
      <c r="K5" s="105"/>
      <c r="L5" s="103"/>
      <c r="M5" s="103"/>
      <c r="N5" s="103"/>
      <c r="O5" s="103"/>
      <c r="P5" s="1220" t="s">
        <v>322</v>
      </c>
      <c r="Q5" s="1220"/>
      <c r="R5" s="432"/>
      <c r="S5" s="432"/>
      <c r="T5" s="432"/>
      <c r="U5" s="432"/>
      <c r="V5" s="432"/>
      <c r="W5" s="432"/>
      <c r="X5" s="432"/>
      <c r="Y5" s="432"/>
      <c r="Z5" s="432"/>
      <c r="AA5" s="432"/>
      <c r="AB5" s="432"/>
      <c r="AC5" s="432"/>
      <c r="AD5" s="432"/>
      <c r="AE5" s="432"/>
      <c r="AF5" s="432"/>
      <c r="AG5" s="432"/>
      <c r="AH5" s="432"/>
      <c r="AI5" s="432"/>
      <c r="AJ5" s="432"/>
      <c r="AK5" s="432"/>
      <c r="AL5" s="432"/>
      <c r="AM5" s="432"/>
      <c r="AN5" s="432"/>
      <c r="AO5" s="432"/>
      <c r="AP5" s="432"/>
      <c r="AQ5" s="432"/>
      <c r="AR5" s="432"/>
      <c r="AS5" s="432"/>
      <c r="AT5" s="432"/>
      <c r="AU5" s="432"/>
      <c r="AV5" s="432"/>
      <c r="AW5" s="432"/>
      <c r="AX5" s="432"/>
      <c r="AY5" s="432"/>
      <c r="AZ5" s="432"/>
      <c r="BA5" s="432"/>
      <c r="BB5" s="432"/>
      <c r="BC5" s="432"/>
      <c r="BD5" s="432"/>
      <c r="BE5" s="432"/>
      <c r="BF5" s="432"/>
      <c r="BG5" s="432"/>
      <c r="BH5" s="432"/>
      <c r="BI5" s="114" t="s">
        <v>306</v>
      </c>
      <c r="BJ5" s="115"/>
      <c r="BK5" s="109"/>
      <c r="BL5" s="105"/>
      <c r="BM5" s="105"/>
      <c r="BN5" s="105"/>
      <c r="BO5" s="105"/>
      <c r="BP5" s="105"/>
      <c r="BQ5" s="105"/>
      <c r="BR5" s="105"/>
      <c r="BS5" s="105"/>
      <c r="BT5" s="105"/>
      <c r="BU5" s="109"/>
    </row>
    <row r="6" spans="1:73" s="102" customFormat="1" ht="31.5" x14ac:dyDescent="0.35">
      <c r="B6" s="103"/>
      <c r="C6" s="103"/>
      <c r="D6" s="116" t="s">
        <v>369</v>
      </c>
      <c r="E6" s="116"/>
      <c r="F6" s="116"/>
      <c r="G6" s="116"/>
      <c r="H6" s="116"/>
      <c r="I6" s="116"/>
      <c r="J6" s="103"/>
      <c r="K6" s="105"/>
      <c r="L6" s="103"/>
      <c r="M6" s="103"/>
      <c r="N6" s="103"/>
      <c r="O6" s="103"/>
      <c r="P6" s="115"/>
      <c r="Q6" s="115"/>
      <c r="R6" s="117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 t="s">
        <v>307</v>
      </c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5"/>
      <c r="BI6" s="114" t="s">
        <v>295</v>
      </c>
      <c r="BJ6" s="119"/>
      <c r="BK6" s="119"/>
      <c r="BL6" s="119"/>
      <c r="BM6" s="119"/>
      <c r="BN6" s="119"/>
      <c r="BO6" s="119"/>
      <c r="BP6" s="119"/>
      <c r="BQ6" s="119"/>
      <c r="BR6" s="105"/>
      <c r="BS6" s="105"/>
      <c r="BT6" s="105"/>
      <c r="BU6" s="109"/>
    </row>
    <row r="7" spans="1:73" s="102" customFormat="1" ht="30" customHeight="1" x14ac:dyDescent="0.35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9"/>
      <c r="Q7" s="109"/>
      <c r="R7" s="117"/>
      <c r="BI7" s="120"/>
      <c r="BJ7" s="115"/>
      <c r="BK7" s="109"/>
      <c r="BL7" s="103"/>
      <c r="BM7" s="103"/>
      <c r="BN7" s="103"/>
      <c r="BO7" s="103"/>
      <c r="BP7" s="103"/>
      <c r="BQ7" s="103"/>
      <c r="BR7" s="103"/>
      <c r="BS7" s="103"/>
      <c r="BT7" s="103"/>
      <c r="BU7" s="103"/>
    </row>
    <row r="8" spans="1:73" s="102" customFormat="1" ht="27" x14ac:dyDescent="0.35"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9"/>
      <c r="Q8" s="109"/>
      <c r="R8" s="103"/>
      <c r="S8" s="712" t="s">
        <v>310</v>
      </c>
      <c r="T8" s="713"/>
      <c r="U8" s="713"/>
      <c r="V8" s="713"/>
      <c r="W8" s="713"/>
      <c r="X8" s="713"/>
      <c r="Y8" s="713"/>
      <c r="Z8" s="713"/>
      <c r="AA8" s="713"/>
      <c r="AB8" s="713"/>
      <c r="AC8" s="713"/>
      <c r="AD8" s="713"/>
      <c r="AE8" s="713"/>
      <c r="AF8" s="713"/>
      <c r="AG8" s="713"/>
      <c r="AH8" s="713"/>
      <c r="AI8" s="713"/>
      <c r="AJ8" s="713"/>
      <c r="AK8" s="713"/>
      <c r="AL8" s="713"/>
      <c r="AM8" s="713"/>
      <c r="AN8" s="713"/>
      <c r="AO8" s="713"/>
      <c r="AP8" s="713"/>
      <c r="AQ8" s="713"/>
      <c r="AR8" s="713"/>
      <c r="AS8" s="713"/>
      <c r="AT8" s="713"/>
      <c r="AU8" s="713"/>
      <c r="AV8" s="713"/>
      <c r="AW8" s="713"/>
      <c r="AX8" s="713"/>
      <c r="AY8" s="713"/>
      <c r="AZ8" s="713"/>
      <c r="BA8" s="713"/>
      <c r="BB8" s="713"/>
      <c r="BC8" s="713"/>
      <c r="BD8" s="713"/>
      <c r="BI8" s="122" t="s">
        <v>308</v>
      </c>
      <c r="BJ8" s="105"/>
      <c r="BK8" s="109"/>
      <c r="BL8" s="105"/>
      <c r="BM8" s="105"/>
      <c r="BN8" s="105"/>
      <c r="BO8" s="105"/>
      <c r="BP8" s="105"/>
      <c r="BQ8" s="105"/>
      <c r="BR8" s="105"/>
      <c r="BS8" s="105"/>
      <c r="BT8" s="105"/>
      <c r="BU8" s="109"/>
    </row>
    <row r="9" spans="1:73" s="126" customFormat="1" ht="27" x14ac:dyDescent="0.35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3"/>
      <c r="O9" s="123"/>
      <c r="P9" s="125"/>
      <c r="Q9" s="125"/>
      <c r="R9" s="123"/>
      <c r="S9" s="712" t="s">
        <v>311</v>
      </c>
      <c r="T9" s="713"/>
      <c r="U9" s="713"/>
      <c r="V9" s="713"/>
      <c r="W9" s="713"/>
      <c r="X9" s="713"/>
      <c r="Y9" s="713"/>
      <c r="Z9" s="713"/>
      <c r="AA9" s="713"/>
      <c r="AB9" s="713"/>
      <c r="AC9" s="713"/>
      <c r="AD9" s="713"/>
      <c r="AE9" s="713"/>
      <c r="AF9" s="713"/>
      <c r="AG9" s="713"/>
      <c r="AH9" s="713"/>
      <c r="AI9" s="713"/>
      <c r="AJ9" s="713"/>
      <c r="AK9" s="713"/>
      <c r="AL9" s="713"/>
      <c r="AM9" s="713"/>
      <c r="AN9" s="713"/>
      <c r="AO9" s="713"/>
      <c r="AP9" s="713"/>
      <c r="AQ9" s="713"/>
      <c r="AR9" s="713"/>
      <c r="AS9" s="713"/>
      <c r="AT9" s="713"/>
      <c r="AU9" s="713"/>
      <c r="AV9" s="713"/>
      <c r="AW9" s="713"/>
      <c r="AX9" s="713"/>
      <c r="AY9" s="713"/>
      <c r="AZ9" s="713"/>
      <c r="BA9" s="713"/>
      <c r="BB9" s="713"/>
      <c r="BC9" s="713"/>
      <c r="BD9" s="713"/>
      <c r="BI9" s="127"/>
      <c r="BJ9" s="123"/>
      <c r="BK9" s="128"/>
      <c r="BL9" s="129"/>
      <c r="BM9" s="129"/>
      <c r="BN9" s="129"/>
      <c r="BO9" s="129"/>
      <c r="BP9" s="129"/>
      <c r="BQ9" s="129"/>
      <c r="BR9" s="129"/>
      <c r="BS9" s="129"/>
      <c r="BT9" s="129"/>
      <c r="BU9" s="129"/>
    </row>
    <row r="10" spans="1:73" s="126" customFormat="1" ht="27" x14ac:dyDescent="0.35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3"/>
      <c r="O10" s="123"/>
      <c r="P10" s="125"/>
      <c r="Q10" s="125"/>
      <c r="BD10" s="123"/>
      <c r="BI10" s="114" t="s">
        <v>309</v>
      </c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</row>
    <row r="11" spans="1:73" s="133" customFormat="1" ht="24.75" customHeight="1" x14ac:dyDescent="0.25">
      <c r="A11" s="130"/>
      <c r="B11" s="130"/>
      <c r="C11" s="131" t="s">
        <v>323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1" t="s">
        <v>326</v>
      </c>
      <c r="AN11" s="131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F11" s="134"/>
      <c r="BG11" s="134"/>
      <c r="BH11" s="134"/>
      <c r="BI11" s="134"/>
      <c r="BJ11" s="134"/>
      <c r="BK11" s="134"/>
      <c r="BL11" s="135"/>
      <c r="BM11" s="135"/>
      <c r="BN11" s="135"/>
      <c r="BO11" s="135"/>
      <c r="BP11" s="130"/>
      <c r="BQ11" s="130"/>
      <c r="BR11" s="136"/>
    </row>
    <row r="12" spans="1:73" s="133" customFormat="1" ht="22.5" customHeight="1" x14ac:dyDescent="0.35">
      <c r="A12" s="130"/>
      <c r="B12" s="130"/>
      <c r="C12" s="131" t="s">
        <v>312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7"/>
      <c r="T12" s="132"/>
      <c r="U12" s="138"/>
      <c r="V12" s="132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1" t="s">
        <v>312</v>
      </c>
      <c r="AN12" s="131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F12" s="140"/>
      <c r="BG12" s="140"/>
      <c r="BH12" s="140"/>
      <c r="BI12" s="140"/>
      <c r="BJ12" s="140"/>
      <c r="BK12" s="140"/>
      <c r="BL12" s="140"/>
      <c r="BM12" s="135"/>
      <c r="BN12" s="135"/>
      <c r="BO12" s="135"/>
      <c r="BP12" s="130"/>
      <c r="BQ12" s="130"/>
      <c r="BR12" s="136"/>
    </row>
    <row r="13" spans="1:73" s="133" customFormat="1" ht="20.25" customHeight="1" x14ac:dyDescent="0.25">
      <c r="A13" s="130"/>
      <c r="B13" s="130"/>
      <c r="C13" s="131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1"/>
      <c r="AN13" s="131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F13" s="134"/>
      <c r="BG13" s="134"/>
      <c r="BH13" s="134"/>
      <c r="BI13" s="134"/>
      <c r="BJ13" s="134"/>
      <c r="BK13" s="134"/>
      <c r="BL13" s="134"/>
      <c r="BM13" s="135"/>
      <c r="BN13" s="135"/>
      <c r="BO13" s="135"/>
      <c r="BP13" s="130"/>
      <c r="BQ13" s="130"/>
      <c r="BR13" s="136"/>
    </row>
    <row r="14" spans="1:73" s="133" customFormat="1" ht="23.25" customHeight="1" x14ac:dyDescent="0.35">
      <c r="A14" s="130"/>
      <c r="B14" s="130"/>
      <c r="C14" s="131" t="s">
        <v>324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7"/>
      <c r="T14" s="132"/>
      <c r="U14" s="138"/>
      <c r="V14" s="132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1" t="s">
        <v>325</v>
      </c>
      <c r="AN14" s="131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F14" s="134"/>
      <c r="BG14" s="134"/>
      <c r="BH14" s="134"/>
      <c r="BI14" s="134"/>
      <c r="BJ14" s="134"/>
      <c r="BK14" s="134"/>
      <c r="BL14" s="134"/>
      <c r="BM14" s="135"/>
      <c r="BN14" s="135"/>
      <c r="BO14" s="135"/>
      <c r="BP14" s="130"/>
      <c r="BQ14" s="130"/>
      <c r="BR14" s="136"/>
    </row>
    <row r="15" spans="1:73" s="133" customFormat="1" ht="23.25" customHeight="1" x14ac:dyDescent="0.25">
      <c r="A15" s="130"/>
      <c r="B15" s="130"/>
      <c r="C15" s="131" t="s">
        <v>312</v>
      </c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1" t="s">
        <v>327</v>
      </c>
      <c r="AN15" s="131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F15" s="132"/>
      <c r="BG15" s="132"/>
      <c r="BH15" s="132"/>
      <c r="BI15" s="132"/>
      <c r="BJ15" s="132"/>
      <c r="BK15" s="132"/>
      <c r="BL15" s="132"/>
      <c r="BM15" s="132"/>
      <c r="BN15" s="130"/>
      <c r="BO15" s="130"/>
      <c r="BP15" s="130"/>
      <c r="BQ15" s="130"/>
      <c r="BR15" s="136"/>
    </row>
    <row r="16" spans="1:73" s="126" customFormat="1" ht="27" x14ac:dyDescent="0.35">
      <c r="A16" s="123"/>
      <c r="B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3"/>
      <c r="O16" s="123"/>
      <c r="P16" s="125"/>
      <c r="Q16" s="125"/>
      <c r="R16" s="12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23"/>
      <c r="BG16" s="114"/>
      <c r="BH16" s="123"/>
      <c r="BI16" s="128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</row>
    <row r="17" spans="1:71" s="142" customFormat="1" ht="34.5" customHeight="1" thickBot="1" x14ac:dyDescent="0.4">
      <c r="B17" s="143" t="s">
        <v>313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Z17" s="143" t="s">
        <v>0</v>
      </c>
      <c r="BE17" s="146"/>
      <c r="BF17" s="146"/>
      <c r="BG17" s="146"/>
      <c r="BH17" s="146"/>
      <c r="BI17" s="146"/>
      <c r="BJ17" s="146"/>
      <c r="BK17" s="147"/>
      <c r="BL17" s="147"/>
      <c r="BM17" s="147"/>
      <c r="BN17" s="147"/>
      <c r="BO17" s="144"/>
      <c r="BP17" s="148"/>
      <c r="BQ17" s="149"/>
    </row>
    <row r="18" spans="1:71" s="142" customFormat="1" ht="46.5" customHeight="1" thickTop="1" x14ac:dyDescent="0.25">
      <c r="B18" s="847" t="s">
        <v>1</v>
      </c>
      <c r="C18" s="850" t="s">
        <v>2</v>
      </c>
      <c r="D18" s="851"/>
      <c r="E18" s="851"/>
      <c r="F18" s="851"/>
      <c r="G18" s="150"/>
      <c r="H18" s="851" t="s">
        <v>3</v>
      </c>
      <c r="I18" s="851"/>
      <c r="J18" s="851"/>
      <c r="K18" s="150"/>
      <c r="L18" s="851" t="s">
        <v>4</v>
      </c>
      <c r="M18" s="851"/>
      <c r="N18" s="851"/>
      <c r="O18" s="851"/>
      <c r="P18" s="851" t="s">
        <v>5</v>
      </c>
      <c r="Q18" s="851"/>
      <c r="R18" s="851"/>
      <c r="S18" s="851"/>
      <c r="T18" s="851"/>
      <c r="U18" s="150"/>
      <c r="V18" s="851" t="s">
        <v>6</v>
      </c>
      <c r="W18" s="851"/>
      <c r="X18" s="851"/>
      <c r="Y18" s="150"/>
      <c r="Z18" s="851" t="s">
        <v>7</v>
      </c>
      <c r="AA18" s="851"/>
      <c r="AB18" s="851"/>
      <c r="AC18" s="150"/>
      <c r="AD18" s="851" t="s">
        <v>8</v>
      </c>
      <c r="AE18" s="851"/>
      <c r="AF18" s="851"/>
      <c r="AG18" s="851"/>
      <c r="AH18" s="150"/>
      <c r="AI18" s="851" t="s">
        <v>9</v>
      </c>
      <c r="AJ18" s="851"/>
      <c r="AK18" s="851"/>
      <c r="AL18" s="150"/>
      <c r="AM18" s="851" t="s">
        <v>10</v>
      </c>
      <c r="AN18" s="851"/>
      <c r="AO18" s="851"/>
      <c r="AP18" s="851"/>
      <c r="AQ18" s="851" t="s">
        <v>11</v>
      </c>
      <c r="AR18" s="851"/>
      <c r="AS18" s="851"/>
      <c r="AT18" s="851"/>
      <c r="AU18" s="150"/>
      <c r="AV18" s="851" t="s">
        <v>12</v>
      </c>
      <c r="AW18" s="851"/>
      <c r="AX18" s="851"/>
      <c r="AY18" s="150"/>
      <c r="AZ18" s="851" t="s">
        <v>13</v>
      </c>
      <c r="BA18" s="851"/>
      <c r="BB18" s="851"/>
      <c r="BC18" s="852"/>
      <c r="BD18" s="853" t="s">
        <v>314</v>
      </c>
      <c r="BE18" s="854"/>
      <c r="BF18" s="855"/>
      <c r="BG18" s="862" t="s">
        <v>14</v>
      </c>
      <c r="BH18" s="863"/>
      <c r="BI18" s="862" t="s">
        <v>315</v>
      </c>
      <c r="BJ18" s="863"/>
      <c r="BK18" s="862" t="s">
        <v>15</v>
      </c>
      <c r="BL18" s="863"/>
      <c r="BM18" s="862" t="s">
        <v>16</v>
      </c>
      <c r="BN18" s="863"/>
      <c r="BO18" s="868" t="s">
        <v>17</v>
      </c>
      <c r="BP18" s="869"/>
      <c r="BQ18" s="149"/>
    </row>
    <row r="19" spans="1:71" s="142" customFormat="1" ht="41.25" customHeight="1" x14ac:dyDescent="0.25">
      <c r="B19" s="848"/>
      <c r="C19" s="151">
        <v>1</v>
      </c>
      <c r="D19" s="152">
        <v>8</v>
      </c>
      <c r="E19" s="152">
        <v>15</v>
      </c>
      <c r="F19" s="152">
        <v>22</v>
      </c>
      <c r="G19" s="152">
        <v>29</v>
      </c>
      <c r="H19" s="152">
        <v>6</v>
      </c>
      <c r="I19" s="152">
        <v>13</v>
      </c>
      <c r="J19" s="152">
        <v>20</v>
      </c>
      <c r="K19" s="152">
        <v>27</v>
      </c>
      <c r="L19" s="152">
        <v>3</v>
      </c>
      <c r="M19" s="152">
        <v>10</v>
      </c>
      <c r="N19" s="152">
        <v>17</v>
      </c>
      <c r="O19" s="152">
        <v>24</v>
      </c>
      <c r="P19" s="152">
        <v>1</v>
      </c>
      <c r="Q19" s="152"/>
      <c r="R19" s="152">
        <v>8</v>
      </c>
      <c r="S19" s="152">
        <v>15</v>
      </c>
      <c r="T19" s="152">
        <v>22</v>
      </c>
      <c r="U19" s="152">
        <v>29</v>
      </c>
      <c r="V19" s="152">
        <v>5</v>
      </c>
      <c r="W19" s="152">
        <v>12</v>
      </c>
      <c r="X19" s="152">
        <v>19</v>
      </c>
      <c r="Y19" s="152">
        <v>26</v>
      </c>
      <c r="Z19" s="152">
        <v>2</v>
      </c>
      <c r="AA19" s="152">
        <v>9</v>
      </c>
      <c r="AB19" s="152">
        <v>16</v>
      </c>
      <c r="AC19" s="152">
        <v>23</v>
      </c>
      <c r="AD19" s="152">
        <v>2</v>
      </c>
      <c r="AE19" s="152">
        <v>9</v>
      </c>
      <c r="AF19" s="152">
        <v>16</v>
      </c>
      <c r="AG19" s="152">
        <v>23</v>
      </c>
      <c r="AH19" s="152">
        <v>30</v>
      </c>
      <c r="AI19" s="152">
        <v>6</v>
      </c>
      <c r="AJ19" s="152">
        <v>13</v>
      </c>
      <c r="AK19" s="152">
        <v>20</v>
      </c>
      <c r="AL19" s="152">
        <v>27</v>
      </c>
      <c r="AM19" s="152">
        <v>4</v>
      </c>
      <c r="AN19" s="152">
        <v>11</v>
      </c>
      <c r="AO19" s="152">
        <v>18</v>
      </c>
      <c r="AP19" s="152">
        <v>25</v>
      </c>
      <c r="AQ19" s="152">
        <v>1</v>
      </c>
      <c r="AR19" s="152">
        <v>8</v>
      </c>
      <c r="AS19" s="152">
        <v>15</v>
      </c>
      <c r="AT19" s="152">
        <v>22</v>
      </c>
      <c r="AU19" s="152">
        <v>29</v>
      </c>
      <c r="AV19" s="152">
        <v>6</v>
      </c>
      <c r="AW19" s="152">
        <v>13</v>
      </c>
      <c r="AX19" s="152">
        <v>20</v>
      </c>
      <c r="AY19" s="152">
        <v>27</v>
      </c>
      <c r="AZ19" s="152">
        <v>3</v>
      </c>
      <c r="BA19" s="152">
        <v>10</v>
      </c>
      <c r="BB19" s="152">
        <v>17</v>
      </c>
      <c r="BC19" s="153">
        <v>24</v>
      </c>
      <c r="BD19" s="856"/>
      <c r="BE19" s="857"/>
      <c r="BF19" s="858"/>
      <c r="BG19" s="864"/>
      <c r="BH19" s="865"/>
      <c r="BI19" s="864"/>
      <c r="BJ19" s="865"/>
      <c r="BK19" s="864"/>
      <c r="BL19" s="865"/>
      <c r="BM19" s="864"/>
      <c r="BN19" s="865"/>
      <c r="BO19" s="864"/>
      <c r="BP19" s="870"/>
      <c r="BQ19" s="149"/>
    </row>
    <row r="20" spans="1:71" s="142" customFormat="1" ht="36.75" customHeight="1" x14ac:dyDescent="0.25">
      <c r="B20" s="848"/>
      <c r="C20" s="151">
        <v>7</v>
      </c>
      <c r="D20" s="152">
        <v>14</v>
      </c>
      <c r="E20" s="152">
        <v>21</v>
      </c>
      <c r="F20" s="152">
        <v>28</v>
      </c>
      <c r="G20" s="152">
        <v>5</v>
      </c>
      <c r="H20" s="152">
        <v>12</v>
      </c>
      <c r="I20" s="152">
        <v>19</v>
      </c>
      <c r="J20" s="152">
        <v>26</v>
      </c>
      <c r="K20" s="152">
        <v>2</v>
      </c>
      <c r="L20" s="152">
        <v>9</v>
      </c>
      <c r="M20" s="152">
        <v>16</v>
      </c>
      <c r="N20" s="152">
        <v>23</v>
      </c>
      <c r="O20" s="152">
        <v>30</v>
      </c>
      <c r="P20" s="152">
        <v>7</v>
      </c>
      <c r="Q20" s="152"/>
      <c r="R20" s="152">
        <v>14</v>
      </c>
      <c r="S20" s="152">
        <v>21</v>
      </c>
      <c r="T20" s="152">
        <v>28</v>
      </c>
      <c r="U20" s="152">
        <v>4</v>
      </c>
      <c r="V20" s="152">
        <v>11</v>
      </c>
      <c r="W20" s="152">
        <v>18</v>
      </c>
      <c r="X20" s="152">
        <v>25</v>
      </c>
      <c r="Y20" s="152">
        <v>1</v>
      </c>
      <c r="Z20" s="152">
        <v>8</v>
      </c>
      <c r="AA20" s="152">
        <v>15</v>
      </c>
      <c r="AB20" s="152">
        <v>22</v>
      </c>
      <c r="AC20" s="152">
        <v>1</v>
      </c>
      <c r="AD20" s="152">
        <v>8</v>
      </c>
      <c r="AE20" s="152">
        <v>15</v>
      </c>
      <c r="AF20" s="152">
        <v>22</v>
      </c>
      <c r="AG20" s="152">
        <v>29</v>
      </c>
      <c r="AH20" s="152">
        <v>5</v>
      </c>
      <c r="AI20" s="152">
        <v>12</v>
      </c>
      <c r="AJ20" s="152">
        <v>19</v>
      </c>
      <c r="AK20" s="152">
        <v>26</v>
      </c>
      <c r="AL20" s="152">
        <v>3</v>
      </c>
      <c r="AM20" s="152">
        <v>10</v>
      </c>
      <c r="AN20" s="152">
        <v>17</v>
      </c>
      <c r="AO20" s="152">
        <v>24</v>
      </c>
      <c r="AP20" s="152">
        <v>31</v>
      </c>
      <c r="AQ20" s="152">
        <v>7</v>
      </c>
      <c r="AR20" s="152">
        <v>14</v>
      </c>
      <c r="AS20" s="152">
        <v>21</v>
      </c>
      <c r="AT20" s="152">
        <v>28</v>
      </c>
      <c r="AU20" s="152">
        <v>5</v>
      </c>
      <c r="AV20" s="152">
        <v>12</v>
      </c>
      <c r="AW20" s="152">
        <v>19</v>
      </c>
      <c r="AX20" s="152">
        <v>26</v>
      </c>
      <c r="AY20" s="152">
        <v>2</v>
      </c>
      <c r="AZ20" s="152">
        <v>9</v>
      </c>
      <c r="BA20" s="152">
        <v>16</v>
      </c>
      <c r="BB20" s="152">
        <v>23</v>
      </c>
      <c r="BC20" s="153">
        <v>31</v>
      </c>
      <c r="BD20" s="856"/>
      <c r="BE20" s="857"/>
      <c r="BF20" s="858"/>
      <c r="BG20" s="864"/>
      <c r="BH20" s="865"/>
      <c r="BI20" s="864"/>
      <c r="BJ20" s="865"/>
      <c r="BK20" s="864"/>
      <c r="BL20" s="865"/>
      <c r="BM20" s="864"/>
      <c r="BN20" s="865"/>
      <c r="BO20" s="864"/>
      <c r="BP20" s="870"/>
      <c r="BQ20" s="149"/>
    </row>
    <row r="21" spans="1:71" s="142" customFormat="1" ht="35.25" customHeight="1" thickBot="1" x14ac:dyDescent="0.3">
      <c r="B21" s="849"/>
      <c r="C21" s="154">
        <v>1</v>
      </c>
      <c r="D21" s="155">
        <f t="shared" ref="D21:BC21" si="0">C21+1</f>
        <v>2</v>
      </c>
      <c r="E21" s="155">
        <f t="shared" si="0"/>
        <v>3</v>
      </c>
      <c r="F21" s="155">
        <f t="shared" si="0"/>
        <v>4</v>
      </c>
      <c r="G21" s="155">
        <f t="shared" si="0"/>
        <v>5</v>
      </c>
      <c r="H21" s="155">
        <f t="shared" si="0"/>
        <v>6</v>
      </c>
      <c r="I21" s="155">
        <f t="shared" si="0"/>
        <v>7</v>
      </c>
      <c r="J21" s="155">
        <f t="shared" si="0"/>
        <v>8</v>
      </c>
      <c r="K21" s="155">
        <f t="shared" si="0"/>
        <v>9</v>
      </c>
      <c r="L21" s="155">
        <f t="shared" si="0"/>
        <v>10</v>
      </c>
      <c r="M21" s="155">
        <f t="shared" si="0"/>
        <v>11</v>
      </c>
      <c r="N21" s="155">
        <f t="shared" si="0"/>
        <v>12</v>
      </c>
      <c r="O21" s="155">
        <f t="shared" si="0"/>
        <v>13</v>
      </c>
      <c r="P21" s="155">
        <f t="shared" si="0"/>
        <v>14</v>
      </c>
      <c r="Q21" s="155"/>
      <c r="R21" s="155">
        <f>P21+1</f>
        <v>15</v>
      </c>
      <c r="S21" s="155">
        <f t="shared" si="0"/>
        <v>16</v>
      </c>
      <c r="T21" s="155">
        <f t="shared" si="0"/>
        <v>17</v>
      </c>
      <c r="U21" s="155">
        <f t="shared" si="0"/>
        <v>18</v>
      </c>
      <c r="V21" s="155">
        <f t="shared" si="0"/>
        <v>19</v>
      </c>
      <c r="W21" s="155">
        <f t="shared" si="0"/>
        <v>20</v>
      </c>
      <c r="X21" s="155">
        <f t="shared" si="0"/>
        <v>21</v>
      </c>
      <c r="Y21" s="155">
        <f t="shared" si="0"/>
        <v>22</v>
      </c>
      <c r="Z21" s="155">
        <f t="shared" si="0"/>
        <v>23</v>
      </c>
      <c r="AA21" s="155">
        <f t="shared" si="0"/>
        <v>24</v>
      </c>
      <c r="AB21" s="155">
        <f t="shared" si="0"/>
        <v>25</v>
      </c>
      <c r="AC21" s="155">
        <f t="shared" si="0"/>
        <v>26</v>
      </c>
      <c r="AD21" s="155">
        <f t="shared" si="0"/>
        <v>27</v>
      </c>
      <c r="AE21" s="155">
        <f t="shared" si="0"/>
        <v>28</v>
      </c>
      <c r="AF21" s="155">
        <f t="shared" si="0"/>
        <v>29</v>
      </c>
      <c r="AG21" s="155">
        <f t="shared" si="0"/>
        <v>30</v>
      </c>
      <c r="AH21" s="155">
        <f t="shared" si="0"/>
        <v>31</v>
      </c>
      <c r="AI21" s="155">
        <f t="shared" si="0"/>
        <v>32</v>
      </c>
      <c r="AJ21" s="155">
        <f t="shared" si="0"/>
        <v>33</v>
      </c>
      <c r="AK21" s="155">
        <f t="shared" si="0"/>
        <v>34</v>
      </c>
      <c r="AL21" s="155">
        <f t="shared" si="0"/>
        <v>35</v>
      </c>
      <c r="AM21" s="155">
        <f t="shared" si="0"/>
        <v>36</v>
      </c>
      <c r="AN21" s="155">
        <f t="shared" si="0"/>
        <v>37</v>
      </c>
      <c r="AO21" s="155">
        <f t="shared" si="0"/>
        <v>38</v>
      </c>
      <c r="AP21" s="155">
        <f t="shared" si="0"/>
        <v>39</v>
      </c>
      <c r="AQ21" s="155">
        <f t="shared" si="0"/>
        <v>40</v>
      </c>
      <c r="AR21" s="155">
        <f t="shared" si="0"/>
        <v>41</v>
      </c>
      <c r="AS21" s="155">
        <f t="shared" si="0"/>
        <v>42</v>
      </c>
      <c r="AT21" s="155">
        <f t="shared" si="0"/>
        <v>43</v>
      </c>
      <c r="AU21" s="155">
        <f t="shared" si="0"/>
        <v>44</v>
      </c>
      <c r="AV21" s="155">
        <f t="shared" si="0"/>
        <v>45</v>
      </c>
      <c r="AW21" s="155">
        <f t="shared" si="0"/>
        <v>46</v>
      </c>
      <c r="AX21" s="155">
        <f t="shared" si="0"/>
        <v>47</v>
      </c>
      <c r="AY21" s="155">
        <f t="shared" si="0"/>
        <v>48</v>
      </c>
      <c r="AZ21" s="155">
        <f t="shared" si="0"/>
        <v>49</v>
      </c>
      <c r="BA21" s="155">
        <f t="shared" si="0"/>
        <v>50</v>
      </c>
      <c r="BB21" s="155">
        <f t="shared" si="0"/>
        <v>51</v>
      </c>
      <c r="BC21" s="156">
        <f t="shared" si="0"/>
        <v>52</v>
      </c>
      <c r="BD21" s="859"/>
      <c r="BE21" s="860"/>
      <c r="BF21" s="861"/>
      <c r="BG21" s="866"/>
      <c r="BH21" s="867"/>
      <c r="BI21" s="866"/>
      <c r="BJ21" s="867"/>
      <c r="BK21" s="866"/>
      <c r="BL21" s="867"/>
      <c r="BM21" s="866"/>
      <c r="BN21" s="867"/>
      <c r="BO21" s="866"/>
      <c r="BP21" s="871"/>
      <c r="BQ21" s="149"/>
    </row>
    <row r="22" spans="1:71" s="142" customFormat="1" ht="27" customHeight="1" thickTop="1" x14ac:dyDescent="0.3">
      <c r="B22" s="157" t="s">
        <v>18</v>
      </c>
      <c r="C22" s="158"/>
      <c r="D22" s="159"/>
      <c r="E22" s="159"/>
      <c r="F22" s="159" t="s">
        <v>19</v>
      </c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60"/>
      <c r="U22" s="160"/>
      <c r="V22" s="160"/>
      <c r="W22" s="160"/>
      <c r="X22" s="159" t="s">
        <v>19</v>
      </c>
      <c r="Y22" s="159" t="s">
        <v>19</v>
      </c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61"/>
      <c r="AQ22" s="161" t="s">
        <v>19</v>
      </c>
      <c r="AR22" s="161" t="s">
        <v>19</v>
      </c>
      <c r="AS22" s="159"/>
      <c r="AT22" s="159"/>
      <c r="AU22" s="162"/>
      <c r="AV22" s="162"/>
      <c r="AW22" s="162"/>
      <c r="AX22" s="162"/>
      <c r="AY22" s="162"/>
      <c r="AZ22" s="162"/>
      <c r="BA22" s="162"/>
      <c r="BB22" s="162"/>
      <c r="BC22" s="163"/>
      <c r="BD22" s="876">
        <v>5</v>
      </c>
      <c r="BE22" s="877"/>
      <c r="BF22" s="829"/>
      <c r="BG22" s="828"/>
      <c r="BH22" s="829"/>
      <c r="BI22" s="828"/>
      <c r="BJ22" s="829"/>
      <c r="BK22" s="828"/>
      <c r="BL22" s="829"/>
      <c r="BM22" s="828"/>
      <c r="BN22" s="829"/>
      <c r="BO22" s="830">
        <f>SUM(BD22:BN22)</f>
        <v>5</v>
      </c>
      <c r="BP22" s="831"/>
      <c r="BQ22" s="149"/>
    </row>
    <row r="23" spans="1:71" s="142" customFormat="1" ht="24.75" customHeight="1" x14ac:dyDescent="0.25">
      <c r="B23" s="164" t="s">
        <v>20</v>
      </c>
      <c r="C23" s="165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 t="s">
        <v>19</v>
      </c>
      <c r="P23" s="166" t="s">
        <v>19</v>
      </c>
      <c r="Q23" s="166"/>
      <c r="R23" s="166"/>
      <c r="S23" s="166"/>
      <c r="T23" s="167"/>
      <c r="U23" s="167"/>
      <c r="V23" s="167"/>
      <c r="W23" s="167"/>
      <c r="X23" s="166"/>
      <c r="Y23" s="166"/>
      <c r="Z23" s="166"/>
      <c r="AA23" s="166"/>
      <c r="AB23" s="166"/>
      <c r="AC23" s="166"/>
      <c r="AD23" s="166"/>
      <c r="AE23" s="166"/>
      <c r="AF23" s="166" t="s">
        <v>19</v>
      </c>
      <c r="AG23" s="166" t="s">
        <v>19</v>
      </c>
      <c r="AH23" s="166"/>
      <c r="AI23" s="166"/>
      <c r="AJ23" s="166"/>
      <c r="AK23" s="166"/>
      <c r="AL23" s="166"/>
      <c r="AM23" s="166"/>
      <c r="AN23" s="166"/>
      <c r="AO23" s="166"/>
      <c r="AP23" s="168"/>
      <c r="AQ23" s="168"/>
      <c r="AR23" s="168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9"/>
      <c r="BD23" s="832">
        <v>4</v>
      </c>
      <c r="BE23" s="833"/>
      <c r="BF23" s="834"/>
      <c r="BG23" s="835"/>
      <c r="BH23" s="834"/>
      <c r="BI23" s="835"/>
      <c r="BJ23" s="834"/>
      <c r="BK23" s="835"/>
      <c r="BL23" s="834"/>
      <c r="BM23" s="835"/>
      <c r="BN23" s="834"/>
      <c r="BO23" s="836">
        <f>SUM(BD23:BN23)</f>
        <v>4</v>
      </c>
      <c r="BP23" s="837"/>
      <c r="BQ23" s="149"/>
    </row>
    <row r="24" spans="1:71" s="142" customFormat="1" ht="24.75" customHeight="1" x14ac:dyDescent="0.25">
      <c r="B24" s="164" t="s">
        <v>21</v>
      </c>
      <c r="C24" s="165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7"/>
      <c r="U24" s="167"/>
      <c r="V24" s="166" t="s">
        <v>19</v>
      </c>
      <c r="W24" s="166" t="s">
        <v>19</v>
      </c>
      <c r="X24" s="166" t="s">
        <v>19</v>
      </c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 t="s">
        <v>19</v>
      </c>
      <c r="AO24" s="166" t="s">
        <v>19</v>
      </c>
      <c r="AP24" s="166" t="s">
        <v>19</v>
      </c>
      <c r="AQ24" s="168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9"/>
      <c r="BD24" s="832">
        <v>6</v>
      </c>
      <c r="BE24" s="833"/>
      <c r="BF24" s="834"/>
      <c r="BG24" s="835"/>
      <c r="BH24" s="834"/>
      <c r="BI24" s="835"/>
      <c r="BJ24" s="834"/>
      <c r="BK24" s="835"/>
      <c r="BL24" s="834"/>
      <c r="BM24" s="835"/>
      <c r="BN24" s="834"/>
      <c r="BO24" s="836">
        <f>SUM(BD24:BN24)</f>
        <v>6</v>
      </c>
      <c r="BP24" s="837"/>
      <c r="BQ24" s="149"/>
    </row>
    <row r="25" spans="1:71" s="142" customFormat="1" ht="27" customHeight="1" thickBot="1" x14ac:dyDescent="0.3">
      <c r="B25" s="170" t="s">
        <v>22</v>
      </c>
      <c r="C25" s="171"/>
      <c r="D25" s="172"/>
      <c r="E25" s="172"/>
      <c r="F25" s="172"/>
      <c r="G25" s="172"/>
      <c r="H25" s="172"/>
      <c r="I25" s="172"/>
      <c r="J25" s="172" t="s">
        <v>19</v>
      </c>
      <c r="K25" s="172" t="s">
        <v>19</v>
      </c>
      <c r="L25" s="172" t="s">
        <v>19</v>
      </c>
      <c r="M25" s="172"/>
      <c r="N25" s="172"/>
      <c r="O25" s="172"/>
      <c r="P25" s="172"/>
      <c r="Q25" s="172"/>
      <c r="R25" s="172"/>
      <c r="S25" s="172"/>
      <c r="T25" s="173"/>
      <c r="U25" s="173"/>
      <c r="V25" s="173"/>
      <c r="W25" s="173"/>
      <c r="X25" s="174" t="s">
        <v>23</v>
      </c>
      <c r="Y25" s="174" t="s">
        <v>23</v>
      </c>
      <c r="Z25" s="175" t="s">
        <v>23</v>
      </c>
      <c r="AA25" s="175" t="s">
        <v>23</v>
      </c>
      <c r="AB25" s="176" t="s">
        <v>23</v>
      </c>
      <c r="AC25" s="174" t="s">
        <v>23</v>
      </c>
      <c r="AD25" s="172" t="s">
        <v>19</v>
      </c>
      <c r="AE25" s="172" t="s">
        <v>19</v>
      </c>
      <c r="AF25" s="172"/>
      <c r="AG25" s="177"/>
      <c r="AH25" s="178" t="s">
        <v>24</v>
      </c>
      <c r="AI25" s="178" t="s">
        <v>25</v>
      </c>
      <c r="AJ25" s="177" t="s">
        <v>25</v>
      </c>
      <c r="AK25" s="177" t="s">
        <v>25</v>
      </c>
      <c r="AL25" s="179" t="s">
        <v>25</v>
      </c>
      <c r="AM25" s="179" t="s">
        <v>25</v>
      </c>
      <c r="AN25" s="179" t="s">
        <v>25</v>
      </c>
      <c r="AO25" s="179" t="s">
        <v>25</v>
      </c>
      <c r="AP25" s="179" t="s">
        <v>25</v>
      </c>
      <c r="AQ25" s="179" t="s">
        <v>25</v>
      </c>
      <c r="AR25" s="179" t="s">
        <v>25</v>
      </c>
      <c r="AS25" s="179" t="s">
        <v>25</v>
      </c>
      <c r="AT25" s="177" t="s">
        <v>24</v>
      </c>
      <c r="AU25" s="177"/>
      <c r="AV25" s="172"/>
      <c r="AW25" s="172"/>
      <c r="AX25" s="172"/>
      <c r="AY25" s="172"/>
      <c r="AZ25" s="172"/>
      <c r="BA25" s="172"/>
      <c r="BB25" s="172"/>
      <c r="BC25" s="180"/>
      <c r="BD25" s="750">
        <v>5</v>
      </c>
      <c r="BE25" s="751"/>
      <c r="BF25" s="752"/>
      <c r="BG25" s="838"/>
      <c r="BH25" s="752"/>
      <c r="BI25" s="838">
        <v>6</v>
      </c>
      <c r="BJ25" s="752"/>
      <c r="BK25" s="838">
        <v>11</v>
      </c>
      <c r="BL25" s="752"/>
      <c r="BM25" s="838">
        <v>2</v>
      </c>
      <c r="BN25" s="752"/>
      <c r="BO25" s="839">
        <f>SUM(BD25:BN25)</f>
        <v>24</v>
      </c>
      <c r="BP25" s="840"/>
      <c r="BQ25" s="149"/>
    </row>
    <row r="26" spans="1:71" s="184" customFormat="1" ht="24.75" thickTop="1" thickBot="1" x14ac:dyDescent="0.35">
      <c r="A26" s="181"/>
      <c r="B26" s="181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D26" s="753">
        <f>SUM(BD22:BE25)</f>
        <v>20</v>
      </c>
      <c r="BE26" s="754"/>
      <c r="BF26" s="755"/>
      <c r="BG26" s="756">
        <f>SUM(BG22:BH25)</f>
        <v>0</v>
      </c>
      <c r="BH26" s="755"/>
      <c r="BI26" s="756">
        <f>SUM(BI22:BJ25)</f>
        <v>6</v>
      </c>
      <c r="BJ26" s="755"/>
      <c r="BK26" s="756">
        <f>SUM(BK22:BL25)</f>
        <v>11</v>
      </c>
      <c r="BL26" s="755"/>
      <c r="BM26" s="756">
        <f>SUM(BM22:BN25)</f>
        <v>2</v>
      </c>
      <c r="BN26" s="755"/>
      <c r="BO26" s="756">
        <f>SUM(BO22:BP25)</f>
        <v>39</v>
      </c>
      <c r="BP26" s="757"/>
      <c r="BQ26" s="149"/>
    </row>
    <row r="27" spans="1:71" s="184" customFormat="1" ht="24" thickTop="1" x14ac:dyDescent="0.35">
      <c r="A27" s="181"/>
      <c r="B27" s="181"/>
      <c r="C27" s="185" t="s">
        <v>26</v>
      </c>
      <c r="D27" s="186"/>
      <c r="E27" s="187"/>
      <c r="F27" s="187"/>
      <c r="G27" s="187"/>
      <c r="H27" s="186"/>
      <c r="I27" s="188"/>
      <c r="J27" s="189" t="s">
        <v>27</v>
      </c>
      <c r="K27" s="185" t="s">
        <v>28</v>
      </c>
      <c r="L27" s="185"/>
      <c r="M27" s="185"/>
      <c r="N27" s="185"/>
      <c r="O27" s="185"/>
      <c r="P27" s="185"/>
      <c r="Q27" s="185"/>
      <c r="R27" s="185"/>
      <c r="S27" s="185"/>
      <c r="T27" s="190"/>
      <c r="U27" s="190"/>
      <c r="V27" s="191"/>
      <c r="W27" s="191"/>
      <c r="X27" s="191"/>
      <c r="Y27" s="191"/>
      <c r="Z27" s="191"/>
      <c r="AA27" s="191"/>
      <c r="AB27" s="191"/>
      <c r="AC27" s="191"/>
      <c r="AD27" s="191"/>
      <c r="AE27" s="192" t="s">
        <v>29</v>
      </c>
      <c r="AF27" s="189" t="s">
        <v>27</v>
      </c>
      <c r="AG27" s="185" t="s">
        <v>30</v>
      </c>
      <c r="AH27" s="190"/>
      <c r="AI27" s="191"/>
      <c r="AJ27" s="191"/>
      <c r="AK27" s="191"/>
      <c r="AL27" s="185"/>
      <c r="AM27" s="185"/>
      <c r="AN27" s="193"/>
      <c r="AO27" s="191"/>
      <c r="AP27" s="191"/>
      <c r="AQ27" s="191"/>
      <c r="AR27" s="190"/>
      <c r="AS27" s="192" t="s">
        <v>25</v>
      </c>
      <c r="AT27" s="189" t="s">
        <v>27</v>
      </c>
      <c r="AU27" s="185" t="s">
        <v>31</v>
      </c>
      <c r="AV27" s="190"/>
      <c r="AW27" s="190"/>
      <c r="AX27" s="190"/>
      <c r="AY27" s="190"/>
      <c r="AZ27" s="190"/>
      <c r="BA27" s="190"/>
      <c r="BB27" s="185"/>
      <c r="BC27" s="185"/>
      <c r="BD27" s="185"/>
      <c r="BE27" s="131"/>
      <c r="BF27" s="187"/>
      <c r="BG27" s="187"/>
      <c r="BH27" s="187"/>
      <c r="BI27" s="181"/>
      <c r="BJ27" s="181"/>
      <c r="BK27" s="181"/>
      <c r="BL27" s="181"/>
      <c r="BM27" s="181"/>
      <c r="BN27" s="181"/>
      <c r="BO27" s="194"/>
      <c r="BP27" s="148"/>
      <c r="BQ27" s="149"/>
    </row>
    <row r="28" spans="1:71" s="142" customFormat="1" ht="23.25" x14ac:dyDescent="0.25">
      <c r="C28" s="195"/>
      <c r="D28" s="196"/>
      <c r="E28" s="195"/>
      <c r="F28" s="195"/>
      <c r="G28" s="195"/>
      <c r="H28" s="19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31"/>
      <c r="BF28" s="195"/>
      <c r="BG28" s="195"/>
      <c r="BH28" s="195"/>
      <c r="BO28" s="196"/>
      <c r="BP28" s="148"/>
      <c r="BQ28" s="149"/>
    </row>
    <row r="29" spans="1:71" s="184" customFormat="1" ht="23.25" x14ac:dyDescent="0.35">
      <c r="A29" s="181"/>
      <c r="B29" s="181"/>
      <c r="C29" s="187"/>
      <c r="D29" s="187"/>
      <c r="E29" s="187"/>
      <c r="F29" s="187"/>
      <c r="G29" s="187"/>
      <c r="H29" s="186"/>
      <c r="I29" s="197" t="s">
        <v>19</v>
      </c>
      <c r="J29" s="189" t="s">
        <v>27</v>
      </c>
      <c r="K29" s="185" t="s">
        <v>32</v>
      </c>
      <c r="L29" s="185"/>
      <c r="M29" s="185"/>
      <c r="N29" s="185"/>
      <c r="O29" s="185"/>
      <c r="P29" s="185"/>
      <c r="Q29" s="185"/>
      <c r="R29" s="185"/>
      <c r="S29" s="185"/>
      <c r="T29" s="190"/>
      <c r="U29" s="190"/>
      <c r="V29" s="191"/>
      <c r="W29" s="191"/>
      <c r="X29" s="191"/>
      <c r="Y29" s="191"/>
      <c r="Z29" s="191"/>
      <c r="AA29" s="191"/>
      <c r="AB29" s="191"/>
      <c r="AC29" s="191"/>
      <c r="AD29" s="191"/>
      <c r="AE29" s="197" t="s">
        <v>23</v>
      </c>
      <c r="AF29" s="189" t="s">
        <v>27</v>
      </c>
      <c r="AG29" s="185" t="s">
        <v>33</v>
      </c>
      <c r="AH29" s="190"/>
      <c r="AI29" s="191"/>
      <c r="AJ29" s="191"/>
      <c r="AK29" s="191"/>
      <c r="AL29" s="185"/>
      <c r="AM29" s="185"/>
      <c r="AN29" s="193"/>
      <c r="AO29" s="191"/>
      <c r="AP29" s="191"/>
      <c r="AQ29" s="191"/>
      <c r="AR29" s="193"/>
      <c r="AS29" s="192" t="s">
        <v>24</v>
      </c>
      <c r="AT29" s="189" t="s">
        <v>27</v>
      </c>
      <c r="AU29" s="185" t="s">
        <v>34</v>
      </c>
      <c r="AV29" s="193"/>
      <c r="AW29" s="193"/>
      <c r="AX29" s="193"/>
      <c r="AY29" s="193"/>
      <c r="AZ29" s="193"/>
      <c r="BA29" s="193"/>
      <c r="BB29" s="185"/>
      <c r="BC29" s="185"/>
      <c r="BD29" s="185"/>
      <c r="BE29" s="131"/>
      <c r="BF29" s="187"/>
      <c r="BG29" s="187"/>
      <c r="BH29" s="187"/>
      <c r="BI29" s="181"/>
      <c r="BJ29" s="181"/>
      <c r="BK29" s="181"/>
      <c r="BL29" s="181"/>
      <c r="BM29" s="181"/>
      <c r="BN29" s="181"/>
      <c r="BO29" s="194"/>
      <c r="BP29" s="148"/>
      <c r="BQ29" s="149"/>
    </row>
    <row r="30" spans="1:71" ht="28.5" customHeight="1" x14ac:dyDescent="0.3">
      <c r="A30" s="198"/>
      <c r="B30" s="198"/>
      <c r="C30" s="199"/>
      <c r="D30" s="199"/>
      <c r="E30" s="199"/>
      <c r="F30" s="199"/>
      <c r="G30" s="199"/>
      <c r="H30" s="200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200"/>
      <c r="U30" s="200"/>
      <c r="V30" s="203"/>
      <c r="W30" s="203"/>
      <c r="X30" s="203"/>
      <c r="Y30" s="203"/>
      <c r="Z30" s="203"/>
      <c r="AA30" s="203"/>
      <c r="AB30" s="203"/>
      <c r="AC30" s="203"/>
      <c r="AD30" s="203"/>
      <c r="AE30" s="204"/>
      <c r="AF30" s="205"/>
      <c r="AG30" s="199"/>
      <c r="AH30" s="206"/>
      <c r="AI30" s="207"/>
      <c r="AJ30" s="203"/>
      <c r="AK30" s="203"/>
      <c r="AL30" s="199"/>
      <c r="AM30" s="199"/>
      <c r="AN30" s="208"/>
      <c r="AO30" s="203"/>
      <c r="AP30" s="203"/>
      <c r="AQ30" s="203"/>
      <c r="AR30" s="208"/>
      <c r="AS30" s="209"/>
      <c r="AT30" s="202"/>
      <c r="AU30" s="199"/>
      <c r="AV30" s="208"/>
      <c r="AW30" s="208"/>
      <c r="AX30" s="208"/>
      <c r="AY30" s="208"/>
      <c r="AZ30" s="208"/>
      <c r="BA30" s="208"/>
      <c r="BB30" s="199"/>
      <c r="BC30" s="199"/>
      <c r="BD30" s="199"/>
      <c r="BE30" s="210"/>
      <c r="BF30" s="210"/>
      <c r="BG30" s="210"/>
      <c r="BH30" s="210"/>
      <c r="BI30" s="210"/>
      <c r="BJ30" s="210"/>
      <c r="BK30" s="210"/>
      <c r="BL30" s="210"/>
      <c r="BM30" s="210"/>
      <c r="BN30" s="198"/>
      <c r="BO30" s="198"/>
      <c r="BP30" s="198"/>
      <c r="BQ30" s="198"/>
      <c r="BR30" s="198"/>
    </row>
    <row r="31" spans="1:71" s="184" customFormat="1" ht="29.25" thickBot="1" x14ac:dyDescent="0.5">
      <c r="A31" s="758" t="s">
        <v>316</v>
      </c>
      <c r="B31" s="432"/>
      <c r="C31" s="432"/>
      <c r="D31" s="432"/>
      <c r="E31" s="432"/>
      <c r="F31" s="432"/>
      <c r="G31" s="432"/>
      <c r="H31" s="432"/>
      <c r="I31" s="432"/>
      <c r="J31" s="432"/>
      <c r="K31" s="432"/>
      <c r="L31" s="432"/>
      <c r="M31" s="432"/>
      <c r="N31" s="432"/>
      <c r="O31" s="432"/>
      <c r="P31" s="432"/>
      <c r="Q31" s="432"/>
      <c r="R31" s="432"/>
      <c r="S31" s="432"/>
      <c r="T31" s="432"/>
      <c r="U31" s="432"/>
      <c r="V31" s="432"/>
      <c r="W31" s="432"/>
      <c r="X31" s="432"/>
      <c r="Y31" s="432"/>
      <c r="Z31" s="432"/>
      <c r="AA31" s="432"/>
      <c r="AB31" s="432"/>
      <c r="AC31" s="432"/>
      <c r="AD31" s="432"/>
      <c r="AE31" s="432"/>
      <c r="AF31" s="432"/>
      <c r="AG31" s="432"/>
      <c r="AH31" s="432"/>
      <c r="AI31" s="432"/>
      <c r="AJ31" s="432"/>
      <c r="AK31" s="432"/>
      <c r="AL31" s="432"/>
      <c r="AM31" s="432"/>
      <c r="AN31" s="432"/>
      <c r="AO31" s="432"/>
      <c r="AP31" s="432"/>
      <c r="AQ31" s="432"/>
      <c r="AR31" s="432"/>
      <c r="AS31" s="432"/>
      <c r="AT31" s="432"/>
      <c r="AU31" s="432"/>
      <c r="AV31" s="432"/>
      <c r="AW31" s="432"/>
      <c r="AX31" s="432"/>
      <c r="AY31" s="432"/>
      <c r="AZ31" s="432"/>
      <c r="BA31" s="432"/>
      <c r="BB31" s="432"/>
      <c r="BC31" s="432"/>
      <c r="BD31" s="432"/>
      <c r="BE31" s="432"/>
      <c r="BF31" s="432"/>
      <c r="BG31" s="432"/>
      <c r="BH31" s="432"/>
      <c r="BI31" s="432"/>
      <c r="BJ31" s="432"/>
      <c r="BK31" s="432"/>
      <c r="BL31" s="432"/>
      <c r="BM31" s="432"/>
      <c r="BN31" s="432"/>
      <c r="BO31" s="432"/>
      <c r="BP31" s="432"/>
      <c r="BQ31" s="432"/>
      <c r="BR31" s="432"/>
      <c r="BS31" s="211"/>
    </row>
    <row r="32" spans="1:71" ht="24.75" thickTop="1" thickBot="1" x14ac:dyDescent="0.3">
      <c r="A32" s="759" t="s">
        <v>35</v>
      </c>
      <c r="B32" s="760"/>
      <c r="C32" s="765" t="s">
        <v>317</v>
      </c>
      <c r="D32" s="766"/>
      <c r="E32" s="766"/>
      <c r="F32" s="766"/>
      <c r="G32" s="766"/>
      <c r="H32" s="766"/>
      <c r="I32" s="766"/>
      <c r="J32" s="766"/>
      <c r="K32" s="766"/>
      <c r="L32" s="766"/>
      <c r="M32" s="766"/>
      <c r="N32" s="766"/>
      <c r="O32" s="766"/>
      <c r="P32" s="767"/>
      <c r="Q32" s="825" t="s">
        <v>371</v>
      </c>
      <c r="R32" s="771" t="s">
        <v>36</v>
      </c>
      <c r="S32" s="772"/>
      <c r="T32" s="772"/>
      <c r="U32" s="773"/>
      <c r="V32" s="774" t="s">
        <v>37</v>
      </c>
      <c r="W32" s="775"/>
      <c r="X32" s="780" t="s">
        <v>38</v>
      </c>
      <c r="Y32" s="781"/>
      <c r="Z32" s="786" t="s">
        <v>318</v>
      </c>
      <c r="AA32" s="787"/>
      <c r="AB32" s="792" t="s">
        <v>319</v>
      </c>
      <c r="AC32" s="793"/>
      <c r="AD32" s="795" t="s">
        <v>320</v>
      </c>
      <c r="AE32" s="796"/>
      <c r="AF32" s="801" t="s">
        <v>321</v>
      </c>
      <c r="AG32" s="802"/>
      <c r="AH32" s="802"/>
      <c r="AI32" s="802"/>
      <c r="AJ32" s="802"/>
      <c r="AK32" s="802"/>
      <c r="AL32" s="802"/>
      <c r="AM32" s="802"/>
      <c r="AN32" s="802"/>
      <c r="AO32" s="803"/>
      <c r="AP32" s="804" t="s">
        <v>39</v>
      </c>
      <c r="AQ32" s="801"/>
      <c r="AR32" s="801"/>
      <c r="AS32" s="801"/>
      <c r="AT32" s="801"/>
      <c r="AU32" s="801"/>
      <c r="AV32" s="801"/>
      <c r="AW32" s="801"/>
      <c r="AX32" s="801"/>
      <c r="AY32" s="801"/>
      <c r="AZ32" s="801"/>
      <c r="BA32" s="801"/>
      <c r="BB32" s="801"/>
      <c r="BC32" s="801"/>
      <c r="BD32" s="801"/>
      <c r="BE32" s="801"/>
      <c r="BF32" s="801"/>
      <c r="BG32" s="801"/>
      <c r="BH32" s="801"/>
      <c r="BI32" s="801"/>
      <c r="BJ32" s="801"/>
      <c r="BK32" s="801"/>
      <c r="BL32" s="801"/>
      <c r="BM32" s="801"/>
      <c r="BN32" s="805"/>
      <c r="BO32" s="893" t="s">
        <v>40</v>
      </c>
      <c r="BP32" s="894"/>
      <c r="BQ32" s="1236" t="s">
        <v>377</v>
      </c>
      <c r="BR32" s="1237"/>
    </row>
    <row r="33" spans="1:73" ht="21.75" customHeight="1" thickTop="1" x14ac:dyDescent="0.25">
      <c r="A33" s="761"/>
      <c r="B33" s="762"/>
      <c r="C33" s="504"/>
      <c r="D33" s="505"/>
      <c r="E33" s="505"/>
      <c r="F33" s="505"/>
      <c r="G33" s="505"/>
      <c r="H33" s="505"/>
      <c r="I33" s="505"/>
      <c r="J33" s="505"/>
      <c r="K33" s="505"/>
      <c r="L33" s="505"/>
      <c r="M33" s="505"/>
      <c r="N33" s="505"/>
      <c r="O33" s="505"/>
      <c r="P33" s="506"/>
      <c r="Q33" s="826"/>
      <c r="R33" s="465" t="s">
        <v>42</v>
      </c>
      <c r="S33" s="462" t="s">
        <v>43</v>
      </c>
      <c r="T33" s="807" t="s">
        <v>44</v>
      </c>
      <c r="U33" s="459" t="s">
        <v>45</v>
      </c>
      <c r="V33" s="776"/>
      <c r="W33" s="777"/>
      <c r="X33" s="782"/>
      <c r="Y33" s="783"/>
      <c r="Z33" s="788"/>
      <c r="AA33" s="789"/>
      <c r="AB33" s="713"/>
      <c r="AC33" s="713"/>
      <c r="AD33" s="797"/>
      <c r="AE33" s="798"/>
      <c r="AF33" s="452" t="s">
        <v>46</v>
      </c>
      <c r="AG33" s="810"/>
      <c r="AH33" s="814" t="s">
        <v>47</v>
      </c>
      <c r="AI33" s="814"/>
      <c r="AJ33" s="814"/>
      <c r="AK33" s="814"/>
      <c r="AL33" s="814"/>
      <c r="AM33" s="814"/>
      <c r="AN33" s="814"/>
      <c r="AO33" s="815"/>
      <c r="AP33" s="816" t="s">
        <v>48</v>
      </c>
      <c r="AQ33" s="817"/>
      <c r="AR33" s="817"/>
      <c r="AS33" s="817"/>
      <c r="AT33" s="817"/>
      <c r="AU33" s="817"/>
      <c r="AV33" s="818"/>
      <c r="AW33" s="716" t="s">
        <v>49</v>
      </c>
      <c r="AX33" s="717"/>
      <c r="AY33" s="717"/>
      <c r="AZ33" s="717"/>
      <c r="BA33" s="717"/>
      <c r="BB33" s="718"/>
      <c r="BC33" s="719" t="s">
        <v>50</v>
      </c>
      <c r="BD33" s="720"/>
      <c r="BE33" s="720"/>
      <c r="BF33" s="720"/>
      <c r="BG33" s="720"/>
      <c r="BH33" s="721"/>
      <c r="BI33" s="722" t="s">
        <v>51</v>
      </c>
      <c r="BJ33" s="723"/>
      <c r="BK33" s="723"/>
      <c r="BL33" s="723"/>
      <c r="BM33" s="723"/>
      <c r="BN33" s="724"/>
      <c r="BO33" s="895"/>
      <c r="BP33" s="896"/>
      <c r="BQ33" s="1238"/>
      <c r="BR33" s="1239"/>
    </row>
    <row r="34" spans="1:73" ht="21.75" customHeight="1" x14ac:dyDescent="0.25">
      <c r="A34" s="761"/>
      <c r="B34" s="762"/>
      <c r="C34" s="504"/>
      <c r="D34" s="505"/>
      <c r="E34" s="505"/>
      <c r="F34" s="505"/>
      <c r="G34" s="505"/>
      <c r="H34" s="505"/>
      <c r="I34" s="505"/>
      <c r="J34" s="505"/>
      <c r="K34" s="505"/>
      <c r="L34" s="505"/>
      <c r="M34" s="505"/>
      <c r="N34" s="505"/>
      <c r="O34" s="505"/>
      <c r="P34" s="506"/>
      <c r="Q34" s="826"/>
      <c r="R34" s="465"/>
      <c r="S34" s="462"/>
      <c r="T34" s="807"/>
      <c r="U34" s="459"/>
      <c r="V34" s="776"/>
      <c r="W34" s="777"/>
      <c r="X34" s="782"/>
      <c r="Y34" s="783"/>
      <c r="Z34" s="788"/>
      <c r="AA34" s="789"/>
      <c r="AB34" s="713"/>
      <c r="AC34" s="713"/>
      <c r="AD34" s="797"/>
      <c r="AE34" s="798"/>
      <c r="AF34" s="454"/>
      <c r="AG34" s="811"/>
      <c r="AH34" s="725" t="s">
        <v>52</v>
      </c>
      <c r="AI34" s="726"/>
      <c r="AJ34" s="731" t="s">
        <v>53</v>
      </c>
      <c r="AK34" s="732"/>
      <c r="AL34" s="731" t="s">
        <v>54</v>
      </c>
      <c r="AM34" s="732"/>
      <c r="AN34" s="731" t="s">
        <v>55</v>
      </c>
      <c r="AO34" s="737"/>
      <c r="AP34" s="739" t="s">
        <v>56</v>
      </c>
      <c r="AQ34" s="740" t="s">
        <v>57</v>
      </c>
      <c r="AR34" s="741"/>
      <c r="AS34" s="742"/>
      <c r="AT34" s="743" t="s">
        <v>58</v>
      </c>
      <c r="AU34" s="741"/>
      <c r="AV34" s="744"/>
      <c r="AW34" s="743" t="s">
        <v>59</v>
      </c>
      <c r="AX34" s="741"/>
      <c r="AY34" s="742"/>
      <c r="AZ34" s="743" t="s">
        <v>60</v>
      </c>
      <c r="BA34" s="741"/>
      <c r="BB34" s="744"/>
      <c r="BC34" s="745" t="s">
        <v>61</v>
      </c>
      <c r="BD34" s="746"/>
      <c r="BE34" s="747"/>
      <c r="BF34" s="748" t="s">
        <v>62</v>
      </c>
      <c r="BG34" s="748"/>
      <c r="BH34" s="749"/>
      <c r="BI34" s="745" t="s">
        <v>63</v>
      </c>
      <c r="BJ34" s="746"/>
      <c r="BK34" s="747"/>
      <c r="BL34" s="819" t="s">
        <v>64</v>
      </c>
      <c r="BM34" s="746"/>
      <c r="BN34" s="820"/>
      <c r="BO34" s="895"/>
      <c r="BP34" s="896"/>
      <c r="BQ34" s="1238"/>
      <c r="BR34" s="1239"/>
    </row>
    <row r="35" spans="1:73" ht="21.75" x14ac:dyDescent="0.25">
      <c r="A35" s="761"/>
      <c r="B35" s="762"/>
      <c r="C35" s="504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6"/>
      <c r="Q35" s="826"/>
      <c r="R35" s="465"/>
      <c r="S35" s="462"/>
      <c r="T35" s="807"/>
      <c r="U35" s="459"/>
      <c r="V35" s="776"/>
      <c r="W35" s="777"/>
      <c r="X35" s="782"/>
      <c r="Y35" s="783"/>
      <c r="Z35" s="788"/>
      <c r="AA35" s="789"/>
      <c r="AB35" s="713"/>
      <c r="AC35" s="713"/>
      <c r="AD35" s="797"/>
      <c r="AE35" s="798"/>
      <c r="AF35" s="454"/>
      <c r="AG35" s="811"/>
      <c r="AH35" s="727"/>
      <c r="AI35" s="728"/>
      <c r="AJ35" s="733"/>
      <c r="AK35" s="734"/>
      <c r="AL35" s="733"/>
      <c r="AM35" s="734"/>
      <c r="AN35" s="733"/>
      <c r="AO35" s="469"/>
      <c r="AP35" s="739"/>
      <c r="AQ35" s="74">
        <v>2</v>
      </c>
      <c r="AR35" s="743" t="s">
        <v>65</v>
      </c>
      <c r="AS35" s="742"/>
      <c r="AT35" s="75">
        <v>3</v>
      </c>
      <c r="AU35" s="821" t="s">
        <v>65</v>
      </c>
      <c r="AV35" s="822"/>
      <c r="AW35" s="75">
        <v>2</v>
      </c>
      <c r="AX35" s="821" t="s">
        <v>65</v>
      </c>
      <c r="AY35" s="823"/>
      <c r="AZ35" s="75">
        <v>3</v>
      </c>
      <c r="BA35" s="821" t="s">
        <v>65</v>
      </c>
      <c r="BB35" s="822"/>
      <c r="BC35" s="4">
        <v>3</v>
      </c>
      <c r="BD35" s="748" t="s">
        <v>65</v>
      </c>
      <c r="BE35" s="824"/>
      <c r="BF35" s="4">
        <v>3</v>
      </c>
      <c r="BG35" s="748" t="s">
        <v>65</v>
      </c>
      <c r="BH35" s="749"/>
      <c r="BI35" s="4">
        <v>3</v>
      </c>
      <c r="BJ35" s="748" t="s">
        <v>65</v>
      </c>
      <c r="BK35" s="824"/>
      <c r="BL35" s="4">
        <v>2</v>
      </c>
      <c r="BM35" s="748" t="s">
        <v>65</v>
      </c>
      <c r="BN35" s="749"/>
      <c r="BO35" s="895"/>
      <c r="BP35" s="896"/>
      <c r="BQ35" s="1238"/>
      <c r="BR35" s="1239"/>
    </row>
    <row r="36" spans="1:73" ht="121.5" customHeight="1" thickBot="1" x14ac:dyDescent="0.3">
      <c r="A36" s="763"/>
      <c r="B36" s="764"/>
      <c r="C36" s="768"/>
      <c r="D36" s="769"/>
      <c r="E36" s="769"/>
      <c r="F36" s="769"/>
      <c r="G36" s="769"/>
      <c r="H36" s="769"/>
      <c r="I36" s="769"/>
      <c r="J36" s="769"/>
      <c r="K36" s="769"/>
      <c r="L36" s="769"/>
      <c r="M36" s="769"/>
      <c r="N36" s="769"/>
      <c r="O36" s="769"/>
      <c r="P36" s="770"/>
      <c r="Q36" s="827"/>
      <c r="R36" s="899"/>
      <c r="S36" s="806"/>
      <c r="T36" s="808"/>
      <c r="U36" s="809"/>
      <c r="V36" s="778"/>
      <c r="W36" s="779"/>
      <c r="X36" s="784"/>
      <c r="Y36" s="785"/>
      <c r="Z36" s="790"/>
      <c r="AA36" s="791"/>
      <c r="AB36" s="794"/>
      <c r="AC36" s="794"/>
      <c r="AD36" s="799"/>
      <c r="AE36" s="800"/>
      <c r="AF36" s="812"/>
      <c r="AG36" s="813"/>
      <c r="AH36" s="729"/>
      <c r="AI36" s="730"/>
      <c r="AJ36" s="735"/>
      <c r="AK36" s="736"/>
      <c r="AL36" s="735"/>
      <c r="AM36" s="736"/>
      <c r="AN36" s="735"/>
      <c r="AO36" s="738"/>
      <c r="AP36" s="76" t="s">
        <v>66</v>
      </c>
      <c r="AQ36" s="77" t="s">
        <v>44</v>
      </c>
      <c r="AR36" s="78" t="s">
        <v>66</v>
      </c>
      <c r="AS36" s="79" t="s">
        <v>67</v>
      </c>
      <c r="AT36" s="77" t="s">
        <v>44</v>
      </c>
      <c r="AU36" s="80" t="s">
        <v>66</v>
      </c>
      <c r="AV36" s="81" t="s">
        <v>67</v>
      </c>
      <c r="AW36" s="82" t="s">
        <v>44</v>
      </c>
      <c r="AX36" s="80" t="s">
        <v>66</v>
      </c>
      <c r="AY36" s="83" t="s">
        <v>67</v>
      </c>
      <c r="AZ36" s="77" t="s">
        <v>44</v>
      </c>
      <c r="BA36" s="78" t="s">
        <v>66</v>
      </c>
      <c r="BB36" s="84" t="s">
        <v>67</v>
      </c>
      <c r="BC36" s="7" t="s">
        <v>44</v>
      </c>
      <c r="BD36" s="10" t="s">
        <v>66</v>
      </c>
      <c r="BE36" s="8" t="s">
        <v>67</v>
      </c>
      <c r="BF36" s="5" t="s">
        <v>44</v>
      </c>
      <c r="BG36" s="6" t="s">
        <v>66</v>
      </c>
      <c r="BH36" s="9" t="s">
        <v>67</v>
      </c>
      <c r="BI36" s="7" t="s">
        <v>44</v>
      </c>
      <c r="BJ36" s="10" t="s">
        <v>66</v>
      </c>
      <c r="BK36" s="8" t="s">
        <v>67</v>
      </c>
      <c r="BL36" s="7" t="s">
        <v>44</v>
      </c>
      <c r="BM36" s="6" t="s">
        <v>66</v>
      </c>
      <c r="BN36" s="9" t="s">
        <v>67</v>
      </c>
      <c r="BO36" s="897"/>
      <c r="BP36" s="898"/>
      <c r="BQ36" s="1240"/>
      <c r="BR36" s="1241"/>
    </row>
    <row r="37" spans="1:73" s="219" customFormat="1" ht="27.75" thickTop="1" thickBot="1" x14ac:dyDescent="0.3">
      <c r="A37" s="1100">
        <v>1</v>
      </c>
      <c r="B37" s="1109"/>
      <c r="C37" s="1110" t="s">
        <v>328</v>
      </c>
      <c r="D37" s="1111"/>
      <c r="E37" s="1111"/>
      <c r="F37" s="1111"/>
      <c r="G37" s="1111"/>
      <c r="H37" s="1111"/>
      <c r="I37" s="1111"/>
      <c r="J37" s="1111"/>
      <c r="K37" s="1111"/>
      <c r="L37" s="1111"/>
      <c r="M37" s="1111"/>
      <c r="N37" s="1111"/>
      <c r="O37" s="1111"/>
      <c r="P37" s="1112"/>
      <c r="Q37" s="212"/>
      <c r="R37" s="213">
        <f>SUM(R38:R59)</f>
        <v>280</v>
      </c>
      <c r="S37" s="214"/>
      <c r="T37" s="214">
        <f>SUM(T38:T59)</f>
        <v>508</v>
      </c>
      <c r="U37" s="214">
        <f>SUM(U38:U59)</f>
        <v>13</v>
      </c>
      <c r="V37" s="1028"/>
      <c r="W37" s="1051"/>
      <c r="X37" s="1041"/>
      <c r="Y37" s="1029"/>
      <c r="Z37" s="1028">
        <f>SUM(Z38:AA59)</f>
        <v>3172</v>
      </c>
      <c r="AA37" s="1051"/>
      <c r="AB37" s="1041">
        <f>SUM(AB38:AC59)</f>
        <v>1710</v>
      </c>
      <c r="AC37" s="1029"/>
      <c r="AD37" s="1028">
        <f>SUM(AD38:AE59)</f>
        <v>2664</v>
      </c>
      <c r="AE37" s="1029"/>
      <c r="AF37" s="1028">
        <f>SUM(AF38:AG59)</f>
        <v>318</v>
      </c>
      <c r="AG37" s="1130"/>
      <c r="AH37" s="1133">
        <f>SUM(AH38:AI59)</f>
        <v>146</v>
      </c>
      <c r="AI37" s="1038"/>
      <c r="AJ37" s="1037">
        <f>SUM(AJ38:AK59)</f>
        <v>54</v>
      </c>
      <c r="AK37" s="1038"/>
      <c r="AL37" s="1037">
        <f>SUM(AL38:AM59)</f>
        <v>106</v>
      </c>
      <c r="AM37" s="1038"/>
      <c r="AN37" s="1037">
        <f>SUM(AN38:AO59)</f>
        <v>12</v>
      </c>
      <c r="AO37" s="1029"/>
      <c r="AP37" s="215">
        <f t="shared" ref="AP37:BN37" si="1">SUM(AP38:AP59)</f>
        <v>34</v>
      </c>
      <c r="AQ37" s="216">
        <f t="shared" si="1"/>
        <v>694</v>
      </c>
      <c r="AR37" s="217">
        <f t="shared" si="1"/>
        <v>68</v>
      </c>
      <c r="AS37" s="217">
        <f t="shared" si="1"/>
        <v>20</v>
      </c>
      <c r="AT37" s="216">
        <f t="shared" si="1"/>
        <v>732</v>
      </c>
      <c r="AU37" s="217">
        <f t="shared" si="1"/>
        <v>88</v>
      </c>
      <c r="AV37" s="218">
        <f t="shared" si="1"/>
        <v>20</v>
      </c>
      <c r="AW37" s="215">
        <f t="shared" si="1"/>
        <v>460</v>
      </c>
      <c r="AX37" s="217">
        <f t="shared" si="1"/>
        <v>40</v>
      </c>
      <c r="AY37" s="217">
        <f t="shared" si="1"/>
        <v>13</v>
      </c>
      <c r="AZ37" s="216">
        <f t="shared" si="1"/>
        <v>310</v>
      </c>
      <c r="BA37" s="217">
        <f t="shared" si="1"/>
        <v>34</v>
      </c>
      <c r="BB37" s="218">
        <f t="shared" si="1"/>
        <v>9</v>
      </c>
      <c r="BC37" s="215">
        <f t="shared" si="1"/>
        <v>216</v>
      </c>
      <c r="BD37" s="217">
        <f t="shared" si="1"/>
        <v>24</v>
      </c>
      <c r="BE37" s="217">
        <f t="shared" si="1"/>
        <v>6</v>
      </c>
      <c r="BF37" s="216">
        <f t="shared" si="1"/>
        <v>72</v>
      </c>
      <c r="BG37" s="217">
        <f t="shared" si="1"/>
        <v>8</v>
      </c>
      <c r="BH37" s="218">
        <f t="shared" si="1"/>
        <v>2</v>
      </c>
      <c r="BI37" s="215">
        <f t="shared" si="1"/>
        <v>0</v>
      </c>
      <c r="BJ37" s="217">
        <f t="shared" si="1"/>
        <v>6</v>
      </c>
      <c r="BK37" s="217">
        <f t="shared" si="1"/>
        <v>0</v>
      </c>
      <c r="BL37" s="216">
        <f t="shared" si="1"/>
        <v>180</v>
      </c>
      <c r="BM37" s="217">
        <f t="shared" si="1"/>
        <v>16</v>
      </c>
      <c r="BN37" s="218">
        <f t="shared" si="1"/>
        <v>5</v>
      </c>
      <c r="BO37" s="1028">
        <f>SUM(BO38:BP59)</f>
        <v>88</v>
      </c>
      <c r="BP37" s="1029"/>
      <c r="BQ37" s="1030"/>
      <c r="BR37" s="1031"/>
    </row>
    <row r="38" spans="1:73" s="219" customFormat="1" ht="27" thickTop="1" x14ac:dyDescent="0.25">
      <c r="A38" s="1073" t="s">
        <v>68</v>
      </c>
      <c r="B38" s="1074"/>
      <c r="C38" s="1113" t="s">
        <v>132</v>
      </c>
      <c r="D38" s="1114"/>
      <c r="E38" s="1114"/>
      <c r="F38" s="1114"/>
      <c r="G38" s="1114"/>
      <c r="H38" s="1114"/>
      <c r="I38" s="1114"/>
      <c r="J38" s="1114"/>
      <c r="K38" s="1114"/>
      <c r="L38" s="1114"/>
      <c r="M38" s="1114"/>
      <c r="N38" s="1114"/>
      <c r="O38" s="1114"/>
      <c r="P38" s="1115"/>
      <c r="Q38" s="220"/>
      <c r="R38" s="221"/>
      <c r="S38" s="222"/>
      <c r="T38" s="222"/>
      <c r="U38" s="223"/>
      <c r="V38" s="1052"/>
      <c r="W38" s="1053"/>
      <c r="X38" s="1042"/>
      <c r="Y38" s="1043"/>
      <c r="Z38" s="1052"/>
      <c r="AA38" s="1053"/>
      <c r="AB38" s="1042"/>
      <c r="AC38" s="1043"/>
      <c r="AD38" s="1052"/>
      <c r="AE38" s="1043"/>
      <c r="AF38" s="1052"/>
      <c r="AG38" s="1132"/>
      <c r="AH38" s="1131"/>
      <c r="AI38" s="1040"/>
      <c r="AJ38" s="1039"/>
      <c r="AK38" s="1040"/>
      <c r="AL38" s="1039"/>
      <c r="AM38" s="1040"/>
      <c r="AN38" s="1039"/>
      <c r="AO38" s="1043"/>
      <c r="AP38" s="221"/>
      <c r="AQ38" s="224"/>
      <c r="AR38" s="225"/>
      <c r="AS38" s="226"/>
      <c r="AT38" s="224"/>
      <c r="AU38" s="225"/>
      <c r="AV38" s="223"/>
      <c r="AW38" s="227"/>
      <c r="AX38" s="225"/>
      <c r="AY38" s="226"/>
      <c r="AZ38" s="224"/>
      <c r="BA38" s="225"/>
      <c r="BB38" s="223"/>
      <c r="BC38" s="227"/>
      <c r="BD38" s="225"/>
      <c r="BE38" s="226"/>
      <c r="BF38" s="224"/>
      <c r="BG38" s="225"/>
      <c r="BH38" s="223"/>
      <c r="BI38" s="227"/>
      <c r="BJ38" s="225"/>
      <c r="BK38" s="226"/>
      <c r="BL38" s="224"/>
      <c r="BM38" s="225"/>
      <c r="BN38" s="223"/>
      <c r="BO38" s="986"/>
      <c r="BP38" s="1032"/>
      <c r="BQ38" s="1033"/>
      <c r="BR38" s="1034"/>
    </row>
    <row r="39" spans="1:73" s="2" customFormat="1" ht="23.25" customHeight="1" x14ac:dyDescent="0.25">
      <c r="A39" s="1058" t="s">
        <v>69</v>
      </c>
      <c r="B39" s="1059"/>
      <c r="C39" s="1075" t="s">
        <v>131</v>
      </c>
      <c r="D39" s="1076"/>
      <c r="E39" s="1076"/>
      <c r="F39" s="1076"/>
      <c r="G39" s="1076"/>
      <c r="H39" s="1076"/>
      <c r="I39" s="1076"/>
      <c r="J39" s="1076"/>
      <c r="K39" s="1076"/>
      <c r="L39" s="1076"/>
      <c r="M39" s="1076"/>
      <c r="N39" s="1076"/>
      <c r="O39" s="1076"/>
      <c r="P39" s="1077"/>
      <c r="Q39" s="51"/>
      <c r="R39" s="31"/>
      <c r="S39" s="32"/>
      <c r="T39" s="32"/>
      <c r="U39" s="20"/>
      <c r="V39" s="878">
        <v>3</v>
      </c>
      <c r="W39" s="879"/>
      <c r="X39" s="952"/>
      <c r="Y39" s="947"/>
      <c r="Z39" s="878">
        <f>AQ39+AT39+AW39+AZ39+BC39+BF39+BI39+BL39</f>
        <v>108</v>
      </c>
      <c r="AA39" s="879"/>
      <c r="AB39" s="952">
        <v>54</v>
      </c>
      <c r="AC39" s="947"/>
      <c r="AD39" s="878">
        <f>Z39-T39</f>
        <v>108</v>
      </c>
      <c r="AE39" s="947"/>
      <c r="AF39" s="878">
        <f>AP39+AR39+AU39+AX39+BA39+BD39+BG39+BJ39+BM39</f>
        <v>12</v>
      </c>
      <c r="AG39" s="946"/>
      <c r="AH39" s="1012">
        <v>8</v>
      </c>
      <c r="AI39" s="955"/>
      <c r="AJ39" s="522"/>
      <c r="AK39" s="955"/>
      <c r="AL39" s="522"/>
      <c r="AM39" s="955"/>
      <c r="AN39" s="522">
        <v>4</v>
      </c>
      <c r="AO39" s="947"/>
      <c r="AP39" s="85"/>
      <c r="AQ39" s="86"/>
      <c r="AR39" s="87"/>
      <c r="AS39" s="88"/>
      <c r="AT39" s="86"/>
      <c r="AU39" s="87">
        <v>2</v>
      </c>
      <c r="AV39" s="89"/>
      <c r="AW39" s="90">
        <v>108</v>
      </c>
      <c r="AX39" s="87">
        <v>10</v>
      </c>
      <c r="AY39" s="88">
        <v>3</v>
      </c>
      <c r="AZ39" s="86"/>
      <c r="BA39" s="87"/>
      <c r="BB39" s="89"/>
      <c r="BC39" s="21"/>
      <c r="BD39" s="19"/>
      <c r="BE39" s="22"/>
      <c r="BF39" s="18"/>
      <c r="BG39" s="19"/>
      <c r="BH39" s="20"/>
      <c r="BI39" s="21"/>
      <c r="BJ39" s="19"/>
      <c r="BK39" s="22"/>
      <c r="BL39" s="18"/>
      <c r="BM39" s="19"/>
      <c r="BN39" s="20"/>
      <c r="BO39" s="878">
        <f>AS39+AV39+AY39+BB39+BE39+BH39+BK39+BN39+U39</f>
        <v>3</v>
      </c>
      <c r="BP39" s="879"/>
      <c r="BQ39" s="703" t="s">
        <v>379</v>
      </c>
      <c r="BR39" s="704"/>
      <c r="BS39" s="11"/>
      <c r="BU39" s="2">
        <f t="shared" ref="BU39:BU93" si="2">(AB39-R39)*0.22</f>
        <v>11.88</v>
      </c>
    </row>
    <row r="40" spans="1:73" s="2" customFormat="1" ht="23.25" customHeight="1" x14ac:dyDescent="0.25">
      <c r="A40" s="1102" t="s">
        <v>70</v>
      </c>
      <c r="B40" s="1089"/>
      <c r="C40" s="1075" t="s">
        <v>133</v>
      </c>
      <c r="D40" s="1076"/>
      <c r="E40" s="1076"/>
      <c r="F40" s="1076"/>
      <c r="G40" s="1076"/>
      <c r="H40" s="1076"/>
      <c r="I40" s="1076"/>
      <c r="J40" s="1076"/>
      <c r="K40" s="1076"/>
      <c r="L40" s="1076"/>
      <c r="M40" s="1076"/>
      <c r="N40" s="1076"/>
      <c r="O40" s="1076"/>
      <c r="P40" s="1077"/>
      <c r="Q40" s="51"/>
      <c r="R40" s="31"/>
      <c r="S40" s="32"/>
      <c r="T40" s="32"/>
      <c r="U40" s="20"/>
      <c r="V40" s="878">
        <v>4</v>
      </c>
      <c r="W40" s="879"/>
      <c r="X40" s="952"/>
      <c r="Y40" s="947"/>
      <c r="Z40" s="878">
        <f>AQ40+AT40+AW40+AZ40+BC40+BF40+BI40+BL40</f>
        <v>108</v>
      </c>
      <c r="AA40" s="879"/>
      <c r="AB40" s="952">
        <v>54</v>
      </c>
      <c r="AC40" s="947"/>
      <c r="AD40" s="878">
        <f>Z40-T40</f>
        <v>108</v>
      </c>
      <c r="AE40" s="947"/>
      <c r="AF40" s="878">
        <f>AP40+AR40+AU40+AX40+BA40+BD40+BG40+BJ40+BM40</f>
        <v>12</v>
      </c>
      <c r="AG40" s="946"/>
      <c r="AH40" s="1012">
        <v>8</v>
      </c>
      <c r="AI40" s="955"/>
      <c r="AJ40" s="522"/>
      <c r="AK40" s="955"/>
      <c r="AL40" s="522"/>
      <c r="AM40" s="955"/>
      <c r="AN40" s="522">
        <v>4</v>
      </c>
      <c r="AO40" s="947"/>
      <c r="AP40" s="85"/>
      <c r="AQ40" s="86"/>
      <c r="AR40" s="87"/>
      <c r="AS40" s="88"/>
      <c r="AT40" s="86"/>
      <c r="AU40" s="87"/>
      <c r="AV40" s="89"/>
      <c r="AW40" s="90"/>
      <c r="AX40" s="87">
        <v>2</v>
      </c>
      <c r="AY40" s="88"/>
      <c r="AZ40" s="86">
        <v>108</v>
      </c>
      <c r="BA40" s="87">
        <v>10</v>
      </c>
      <c r="BB40" s="89">
        <v>3</v>
      </c>
      <c r="BC40" s="21"/>
      <c r="BD40" s="19"/>
      <c r="BE40" s="22"/>
      <c r="BF40" s="18"/>
      <c r="BG40" s="19"/>
      <c r="BH40" s="20"/>
      <c r="BI40" s="21"/>
      <c r="BJ40" s="19"/>
      <c r="BK40" s="22"/>
      <c r="BL40" s="18"/>
      <c r="BM40" s="19"/>
      <c r="BN40" s="20"/>
      <c r="BO40" s="878">
        <f>AS40+AV40+AY40+BB40+BE40+BH40+BK40+BN40+U40</f>
        <v>3</v>
      </c>
      <c r="BP40" s="879"/>
      <c r="BQ40" s="703" t="s">
        <v>380</v>
      </c>
      <c r="BR40" s="704"/>
      <c r="BS40" s="11"/>
      <c r="BU40" s="2">
        <f t="shared" si="2"/>
        <v>11.88</v>
      </c>
    </row>
    <row r="41" spans="1:73" s="2" customFormat="1" ht="23.25" customHeight="1" x14ac:dyDescent="0.25">
      <c r="A41" s="1096" t="s">
        <v>71</v>
      </c>
      <c r="B41" s="1097"/>
      <c r="C41" s="965" t="s">
        <v>134</v>
      </c>
      <c r="D41" s="966"/>
      <c r="E41" s="966"/>
      <c r="F41" s="966"/>
      <c r="G41" s="966"/>
      <c r="H41" s="966"/>
      <c r="I41" s="966"/>
      <c r="J41" s="966"/>
      <c r="K41" s="966"/>
      <c r="L41" s="966"/>
      <c r="M41" s="966"/>
      <c r="N41" s="966"/>
      <c r="O41" s="966"/>
      <c r="P41" s="967"/>
      <c r="Q41" s="50"/>
      <c r="R41" s="31"/>
      <c r="S41" s="32"/>
      <c r="T41" s="32"/>
      <c r="U41" s="20"/>
      <c r="V41" s="878">
        <v>5</v>
      </c>
      <c r="W41" s="879"/>
      <c r="X41" s="952"/>
      <c r="Y41" s="947"/>
      <c r="Z41" s="878">
        <f>AQ41+AT41+AW41+AZ41+BC41+BF41+BI41+BL41</f>
        <v>108</v>
      </c>
      <c r="AA41" s="879"/>
      <c r="AB41" s="952">
        <v>54</v>
      </c>
      <c r="AC41" s="947"/>
      <c r="AD41" s="878">
        <f>Z41-T41</f>
        <v>108</v>
      </c>
      <c r="AE41" s="947"/>
      <c r="AF41" s="878">
        <f>AP41+AR41+AU41+AX41+BA41+BD41+BG41+BJ41+BM41</f>
        <v>12</v>
      </c>
      <c r="AG41" s="946"/>
      <c r="AH41" s="1012">
        <v>8</v>
      </c>
      <c r="AI41" s="955"/>
      <c r="AJ41" s="522"/>
      <c r="AK41" s="955"/>
      <c r="AL41" s="522"/>
      <c r="AM41" s="955"/>
      <c r="AN41" s="522">
        <v>4</v>
      </c>
      <c r="AO41" s="947"/>
      <c r="AP41" s="85"/>
      <c r="AQ41" s="86"/>
      <c r="AR41" s="87"/>
      <c r="AS41" s="88"/>
      <c r="AT41" s="86"/>
      <c r="AU41" s="87"/>
      <c r="AV41" s="89"/>
      <c r="AW41" s="90"/>
      <c r="AX41" s="87"/>
      <c r="AY41" s="88"/>
      <c r="AZ41" s="86"/>
      <c r="BA41" s="87">
        <v>4</v>
      </c>
      <c r="BB41" s="89"/>
      <c r="BC41" s="21">
        <v>108</v>
      </c>
      <c r="BD41" s="19">
        <v>8</v>
      </c>
      <c r="BE41" s="22">
        <v>3</v>
      </c>
      <c r="BF41" s="18"/>
      <c r="BG41" s="19"/>
      <c r="BH41" s="20"/>
      <c r="BI41" s="21"/>
      <c r="BJ41" s="19"/>
      <c r="BK41" s="22"/>
      <c r="BL41" s="18"/>
      <c r="BM41" s="19"/>
      <c r="BN41" s="20"/>
      <c r="BO41" s="878">
        <f>AS41+AV41+AY41+BB41+BE41+BH41+BK41+BN41+U41</f>
        <v>3</v>
      </c>
      <c r="BP41" s="879"/>
      <c r="BQ41" s="703" t="s">
        <v>381</v>
      </c>
      <c r="BR41" s="704"/>
      <c r="BS41" s="11"/>
      <c r="BU41" s="2">
        <f t="shared" si="2"/>
        <v>11.88</v>
      </c>
    </row>
    <row r="42" spans="1:73" s="3" customFormat="1" ht="53.25" customHeight="1" x14ac:dyDescent="0.25">
      <c r="A42" s="1118" t="s">
        <v>72</v>
      </c>
      <c r="B42" s="1119"/>
      <c r="C42" s="1122" t="s">
        <v>375</v>
      </c>
      <c r="D42" s="1123"/>
      <c r="E42" s="1123"/>
      <c r="F42" s="1123"/>
      <c r="G42" s="1123"/>
      <c r="H42" s="1123"/>
      <c r="I42" s="1123"/>
      <c r="J42" s="1123"/>
      <c r="K42" s="1123"/>
      <c r="L42" s="1123"/>
      <c r="M42" s="1123"/>
      <c r="N42" s="1123"/>
      <c r="O42" s="1123"/>
      <c r="P42" s="1124"/>
      <c r="Q42" s="59" t="s">
        <v>376</v>
      </c>
      <c r="R42" s="70">
        <v>32</v>
      </c>
      <c r="S42" s="71"/>
      <c r="T42" s="61">
        <f t="shared" ref="T42:T51" si="3">R42*Z42/AB42</f>
        <v>96</v>
      </c>
      <c r="U42" s="72">
        <v>2</v>
      </c>
      <c r="V42" s="55">
        <v>2</v>
      </c>
      <c r="W42" s="56">
        <v>4</v>
      </c>
      <c r="X42" s="63">
        <v>1</v>
      </c>
      <c r="Y42" s="64">
        <v>3</v>
      </c>
      <c r="Z42" s="1010">
        <v>432</v>
      </c>
      <c r="AA42" s="1011"/>
      <c r="AB42" s="1007">
        <v>144</v>
      </c>
      <c r="AC42" s="1008"/>
      <c r="AD42" s="1010">
        <f>Z42-T42</f>
        <v>336</v>
      </c>
      <c r="AE42" s="1008"/>
      <c r="AF42" s="1010">
        <f>AP42+AR42+AU42+AX42+BA42+BD42+BG42+BJ42+BM42</f>
        <v>24</v>
      </c>
      <c r="AG42" s="1017"/>
      <c r="AH42" s="1018"/>
      <c r="AI42" s="1019"/>
      <c r="AJ42" s="1022"/>
      <c r="AK42" s="1019"/>
      <c r="AL42" s="1022">
        <v>24</v>
      </c>
      <c r="AM42" s="1019"/>
      <c r="AN42" s="1022"/>
      <c r="AO42" s="1008"/>
      <c r="AP42" s="421">
        <v>6</v>
      </c>
      <c r="AQ42" s="65">
        <v>98</v>
      </c>
      <c r="AR42" s="66">
        <v>4</v>
      </c>
      <c r="AS42" s="67">
        <v>3</v>
      </c>
      <c r="AT42" s="65">
        <v>84</v>
      </c>
      <c r="AU42" s="66">
        <v>6</v>
      </c>
      <c r="AV42" s="68">
        <v>2</v>
      </c>
      <c r="AW42" s="69">
        <v>64</v>
      </c>
      <c r="AX42" s="66">
        <v>4</v>
      </c>
      <c r="AY42" s="67">
        <v>2</v>
      </c>
      <c r="AZ42" s="65">
        <v>90</v>
      </c>
      <c r="BA42" s="66">
        <v>4</v>
      </c>
      <c r="BB42" s="68">
        <v>3</v>
      </c>
      <c r="BC42" s="69"/>
      <c r="BD42" s="66"/>
      <c r="BE42" s="67"/>
      <c r="BF42" s="65"/>
      <c r="BG42" s="66"/>
      <c r="BH42" s="68"/>
      <c r="BI42" s="69"/>
      <c r="BJ42" s="66"/>
      <c r="BK42" s="67"/>
      <c r="BL42" s="65"/>
      <c r="BM42" s="66"/>
      <c r="BN42" s="68"/>
      <c r="BO42" s="1010">
        <f>AS42+AV42+AY42+BB42+BE42+BH42+BK42+BN42+U42</f>
        <v>12</v>
      </c>
      <c r="BP42" s="1011"/>
      <c r="BQ42" s="714" t="s">
        <v>382</v>
      </c>
      <c r="BR42" s="715"/>
      <c r="BS42" s="11"/>
      <c r="BU42" s="2">
        <f t="shared" si="2"/>
        <v>24.64</v>
      </c>
    </row>
    <row r="43" spans="1:73" s="219" customFormat="1" ht="26.25" x14ac:dyDescent="0.25">
      <c r="A43" s="1095" t="s">
        <v>73</v>
      </c>
      <c r="B43" s="1087"/>
      <c r="C43" s="912" t="s">
        <v>135</v>
      </c>
      <c r="D43" s="913"/>
      <c r="E43" s="913"/>
      <c r="F43" s="913"/>
      <c r="G43" s="913"/>
      <c r="H43" s="913"/>
      <c r="I43" s="913"/>
      <c r="J43" s="913"/>
      <c r="K43" s="913"/>
      <c r="L43" s="913"/>
      <c r="M43" s="913"/>
      <c r="N43" s="913"/>
      <c r="O43" s="913"/>
      <c r="P43" s="914"/>
      <c r="Q43" s="228"/>
      <c r="R43" s="229"/>
      <c r="S43" s="230"/>
      <c r="T43" s="231"/>
      <c r="U43" s="232"/>
      <c r="V43" s="880"/>
      <c r="W43" s="881"/>
      <c r="X43" s="1009"/>
      <c r="Y43" s="951"/>
      <c r="Z43" s="889"/>
      <c r="AA43" s="991"/>
      <c r="AB43" s="1009"/>
      <c r="AC43" s="951"/>
      <c r="AD43" s="889"/>
      <c r="AE43" s="976"/>
      <c r="AF43" s="889"/>
      <c r="AG43" s="890"/>
      <c r="AH43" s="1023"/>
      <c r="AI43" s="998"/>
      <c r="AJ43" s="997"/>
      <c r="AK43" s="998"/>
      <c r="AL43" s="997"/>
      <c r="AM43" s="998"/>
      <c r="AN43" s="997"/>
      <c r="AO43" s="951"/>
      <c r="AP43" s="229"/>
      <c r="AQ43" s="235"/>
      <c r="AR43" s="236"/>
      <c r="AS43" s="237"/>
      <c r="AT43" s="235"/>
      <c r="AU43" s="236"/>
      <c r="AV43" s="232"/>
      <c r="AW43" s="238"/>
      <c r="AX43" s="236"/>
      <c r="AY43" s="237"/>
      <c r="AZ43" s="235"/>
      <c r="BA43" s="236"/>
      <c r="BB43" s="232"/>
      <c r="BC43" s="238"/>
      <c r="BD43" s="236"/>
      <c r="BE43" s="237"/>
      <c r="BF43" s="235"/>
      <c r="BG43" s="236"/>
      <c r="BH43" s="232"/>
      <c r="BI43" s="238"/>
      <c r="BJ43" s="236"/>
      <c r="BK43" s="237"/>
      <c r="BL43" s="235"/>
      <c r="BM43" s="236"/>
      <c r="BN43" s="232"/>
      <c r="BO43" s="889"/>
      <c r="BP43" s="1001"/>
      <c r="BQ43" s="701"/>
      <c r="BR43" s="702"/>
      <c r="BU43" s="239">
        <f t="shared" si="2"/>
        <v>0</v>
      </c>
    </row>
    <row r="44" spans="1:73" s="2" customFormat="1" ht="48" customHeight="1" x14ac:dyDescent="0.25">
      <c r="A44" s="1120" t="s">
        <v>74</v>
      </c>
      <c r="B44" s="1121"/>
      <c r="C44" s="1125" t="s">
        <v>373</v>
      </c>
      <c r="D44" s="1125"/>
      <c r="E44" s="1125"/>
      <c r="F44" s="1125"/>
      <c r="G44" s="1125"/>
      <c r="H44" s="1125"/>
      <c r="I44" s="1125"/>
      <c r="J44" s="1125"/>
      <c r="K44" s="1125"/>
      <c r="L44" s="1125"/>
      <c r="M44" s="1125"/>
      <c r="N44" s="1125"/>
      <c r="O44" s="1125"/>
      <c r="P44" s="1126"/>
      <c r="Q44" s="59" t="s">
        <v>374</v>
      </c>
      <c r="R44" s="60">
        <v>28</v>
      </c>
      <c r="S44" s="61"/>
      <c r="T44" s="61">
        <v>40</v>
      </c>
      <c r="U44" s="62">
        <v>1</v>
      </c>
      <c r="V44" s="1010">
        <v>1</v>
      </c>
      <c r="W44" s="1011"/>
      <c r="X44" s="1007"/>
      <c r="Y44" s="1008"/>
      <c r="Z44" s="1010">
        <v>108</v>
      </c>
      <c r="AA44" s="1011"/>
      <c r="AB44" s="1007">
        <v>72</v>
      </c>
      <c r="AC44" s="1008"/>
      <c r="AD44" s="1010">
        <f>Z44-T44</f>
        <v>68</v>
      </c>
      <c r="AE44" s="1008"/>
      <c r="AF44" s="1010">
        <f>AP44+AR44+AU44+AX44+BA44+BD44+BG44+BJ44+BM44</f>
        <v>12</v>
      </c>
      <c r="AG44" s="1017"/>
      <c r="AH44" s="1018">
        <v>6</v>
      </c>
      <c r="AI44" s="1019"/>
      <c r="AJ44" s="1022">
        <v>6</v>
      </c>
      <c r="AK44" s="1019"/>
      <c r="AL44" s="1022"/>
      <c r="AM44" s="1019"/>
      <c r="AN44" s="1022"/>
      <c r="AO44" s="1008"/>
      <c r="AP44" s="421">
        <v>2</v>
      </c>
      <c r="AQ44" s="65">
        <v>68</v>
      </c>
      <c r="AR44" s="66">
        <v>10</v>
      </c>
      <c r="AS44" s="67">
        <v>2</v>
      </c>
      <c r="AT44" s="65"/>
      <c r="AU44" s="66"/>
      <c r="AV44" s="68"/>
      <c r="AW44" s="69"/>
      <c r="AX44" s="66"/>
      <c r="AY44" s="67"/>
      <c r="AZ44" s="65"/>
      <c r="BA44" s="66"/>
      <c r="BB44" s="68"/>
      <c r="BC44" s="69"/>
      <c r="BD44" s="66"/>
      <c r="BE44" s="67"/>
      <c r="BF44" s="65"/>
      <c r="BG44" s="66"/>
      <c r="BH44" s="68"/>
      <c r="BI44" s="69"/>
      <c r="BJ44" s="66"/>
      <c r="BK44" s="67"/>
      <c r="BL44" s="65"/>
      <c r="BM44" s="66"/>
      <c r="BN44" s="68"/>
      <c r="BO44" s="1010">
        <f>AS44+AV44+AY44+BB44+BE44+BH44+BK44+BN44+U44</f>
        <v>3</v>
      </c>
      <c r="BP44" s="1011"/>
      <c r="BQ44" s="714" t="s">
        <v>383</v>
      </c>
      <c r="BR44" s="715"/>
      <c r="BS44" s="11"/>
      <c r="BU44" s="2">
        <f t="shared" si="2"/>
        <v>9.68</v>
      </c>
    </row>
    <row r="45" spans="1:73" s="424" customFormat="1" ht="27" customHeight="1" x14ac:dyDescent="0.25">
      <c r="A45" s="1116" t="s">
        <v>75</v>
      </c>
      <c r="B45" s="1117"/>
      <c r="C45" s="1127" t="s">
        <v>136</v>
      </c>
      <c r="D45" s="1128"/>
      <c r="E45" s="1128"/>
      <c r="F45" s="1128"/>
      <c r="G45" s="1128"/>
      <c r="H45" s="1128"/>
      <c r="I45" s="1128"/>
      <c r="J45" s="1128"/>
      <c r="K45" s="1128"/>
      <c r="L45" s="1128"/>
      <c r="M45" s="1128"/>
      <c r="N45" s="1128"/>
      <c r="O45" s="1128"/>
      <c r="P45" s="1129"/>
      <c r="Q45" s="59" t="s">
        <v>378</v>
      </c>
      <c r="R45" s="421"/>
      <c r="S45" s="422"/>
      <c r="T45" s="422"/>
      <c r="U45" s="68"/>
      <c r="V45" s="419">
        <v>1</v>
      </c>
      <c r="W45" s="420">
        <v>2</v>
      </c>
      <c r="X45" s="1007"/>
      <c r="Y45" s="1008"/>
      <c r="Z45" s="1010">
        <f>AQ45+AT45+AW45+AZ45+BC45+BF45+BI45+BL45</f>
        <v>432</v>
      </c>
      <c r="AA45" s="1011"/>
      <c r="AB45" s="1007">
        <v>288</v>
      </c>
      <c r="AC45" s="1008"/>
      <c r="AD45" s="1010">
        <f>Z45-T45</f>
        <v>432</v>
      </c>
      <c r="AE45" s="1008"/>
      <c r="AF45" s="1010">
        <f>AP45+AR45+AU45+AX45+BA45+BD45+BG45+BJ45+BM45</f>
        <v>64</v>
      </c>
      <c r="AG45" s="1017"/>
      <c r="AH45" s="1018">
        <v>32</v>
      </c>
      <c r="AI45" s="1019"/>
      <c r="AJ45" s="1022"/>
      <c r="AK45" s="1019"/>
      <c r="AL45" s="1022">
        <v>32</v>
      </c>
      <c r="AM45" s="1019"/>
      <c r="AN45" s="1022"/>
      <c r="AO45" s="1008"/>
      <c r="AP45" s="421">
        <v>10</v>
      </c>
      <c r="AQ45" s="65">
        <v>216</v>
      </c>
      <c r="AR45" s="66">
        <v>22</v>
      </c>
      <c r="AS45" s="67">
        <v>6</v>
      </c>
      <c r="AT45" s="65">
        <v>216</v>
      </c>
      <c r="AU45" s="66">
        <v>32</v>
      </c>
      <c r="AV45" s="68">
        <v>6</v>
      </c>
      <c r="AW45" s="69"/>
      <c r="AX45" s="66"/>
      <c r="AY45" s="67"/>
      <c r="AZ45" s="65"/>
      <c r="BA45" s="66"/>
      <c r="BB45" s="68"/>
      <c r="BC45" s="69"/>
      <c r="BD45" s="66"/>
      <c r="BE45" s="67"/>
      <c r="BF45" s="65"/>
      <c r="BG45" s="66"/>
      <c r="BH45" s="68"/>
      <c r="BI45" s="69"/>
      <c r="BJ45" s="66"/>
      <c r="BK45" s="67"/>
      <c r="BL45" s="65"/>
      <c r="BM45" s="66"/>
      <c r="BN45" s="68"/>
      <c r="BO45" s="1010">
        <f>AS45+AV45+AY45+BB45+BE45+BH45+BK45+BN45+U45</f>
        <v>12</v>
      </c>
      <c r="BP45" s="1011"/>
      <c r="BQ45" s="714" t="s">
        <v>384</v>
      </c>
      <c r="BR45" s="715"/>
      <c r="BS45" s="423"/>
      <c r="BU45" s="424">
        <f t="shared" si="2"/>
        <v>63.36</v>
      </c>
    </row>
    <row r="46" spans="1:73" s="2" customFormat="1" ht="29.25" customHeight="1" x14ac:dyDescent="0.25">
      <c r="A46" s="1058" t="s">
        <v>76</v>
      </c>
      <c r="B46" s="1059"/>
      <c r="C46" s="1084" t="s">
        <v>137</v>
      </c>
      <c r="D46" s="669"/>
      <c r="E46" s="669"/>
      <c r="F46" s="669"/>
      <c r="G46" s="669"/>
      <c r="H46" s="669"/>
      <c r="I46" s="669"/>
      <c r="J46" s="669"/>
      <c r="K46" s="669"/>
      <c r="L46" s="669"/>
      <c r="M46" s="669"/>
      <c r="N46" s="669"/>
      <c r="O46" s="669"/>
      <c r="P46" s="1085"/>
      <c r="Q46" s="52"/>
      <c r="R46" s="31"/>
      <c r="S46" s="32"/>
      <c r="T46" s="32"/>
      <c r="U46" s="20"/>
      <c r="V46" s="878">
        <v>3</v>
      </c>
      <c r="W46" s="879"/>
      <c r="X46" s="14">
        <v>2</v>
      </c>
      <c r="Y46" s="15" t="s">
        <v>289</v>
      </c>
      <c r="Z46" s="878">
        <v>432</v>
      </c>
      <c r="AA46" s="879"/>
      <c r="AB46" s="952">
        <v>216</v>
      </c>
      <c r="AC46" s="947"/>
      <c r="AD46" s="878">
        <f>Z46-T46</f>
        <v>432</v>
      </c>
      <c r="AE46" s="947"/>
      <c r="AF46" s="878">
        <f>AP46+AR46+AU46+AX46+BA46+BD46+BG46+BJ46+BM46</f>
        <v>48</v>
      </c>
      <c r="AG46" s="946"/>
      <c r="AH46" s="1012">
        <v>16</v>
      </c>
      <c r="AI46" s="955"/>
      <c r="AJ46" s="522">
        <v>16</v>
      </c>
      <c r="AK46" s="955"/>
      <c r="AL46" s="522">
        <v>16</v>
      </c>
      <c r="AM46" s="955"/>
      <c r="AN46" s="522"/>
      <c r="AO46" s="947"/>
      <c r="AP46" s="85"/>
      <c r="AQ46" s="86"/>
      <c r="AR46" s="87">
        <v>6</v>
      </c>
      <c r="AS46" s="88"/>
      <c r="AT46" s="86">
        <v>216</v>
      </c>
      <c r="AU46" s="87">
        <v>26</v>
      </c>
      <c r="AV46" s="89">
        <v>6</v>
      </c>
      <c r="AW46" s="90">
        <v>216</v>
      </c>
      <c r="AX46" s="87">
        <v>16</v>
      </c>
      <c r="AY46" s="88">
        <v>6</v>
      </c>
      <c r="AZ46" s="86"/>
      <c r="BA46" s="87"/>
      <c r="BB46" s="89"/>
      <c r="BC46" s="21"/>
      <c r="BD46" s="19"/>
      <c r="BE46" s="22"/>
      <c r="BF46" s="18"/>
      <c r="BG46" s="19"/>
      <c r="BH46" s="20"/>
      <c r="BI46" s="21"/>
      <c r="BJ46" s="19"/>
      <c r="BK46" s="22"/>
      <c r="BL46" s="18"/>
      <c r="BM46" s="19"/>
      <c r="BN46" s="20"/>
      <c r="BO46" s="878">
        <f>AS46+AV46+AY46+BB46+BE46+BH46+BK46+BN46+U46</f>
        <v>12</v>
      </c>
      <c r="BP46" s="879"/>
      <c r="BQ46" s="703" t="s">
        <v>385</v>
      </c>
      <c r="BR46" s="704"/>
      <c r="BS46" s="11"/>
      <c r="BU46" s="2">
        <f t="shared" si="2"/>
        <v>47.52</v>
      </c>
    </row>
    <row r="47" spans="1:73" s="2" customFormat="1" ht="52.5" customHeight="1" x14ac:dyDescent="0.25">
      <c r="A47" s="1102" t="s">
        <v>77</v>
      </c>
      <c r="B47" s="1089"/>
      <c r="C47" s="965" t="s">
        <v>353</v>
      </c>
      <c r="D47" s="966"/>
      <c r="E47" s="966"/>
      <c r="F47" s="966"/>
      <c r="G47" s="966"/>
      <c r="H47" s="966"/>
      <c r="I47" s="966"/>
      <c r="J47" s="966"/>
      <c r="K47" s="966"/>
      <c r="L47" s="966"/>
      <c r="M47" s="966"/>
      <c r="N47" s="966"/>
      <c r="O47" s="966"/>
      <c r="P47" s="967"/>
      <c r="Q47" s="52"/>
      <c r="R47" s="37">
        <v>48</v>
      </c>
      <c r="S47" s="33"/>
      <c r="T47" s="32">
        <f t="shared" si="3"/>
        <v>72</v>
      </c>
      <c r="U47" s="38">
        <v>2</v>
      </c>
      <c r="V47" s="878">
        <v>4</v>
      </c>
      <c r="W47" s="879"/>
      <c r="X47" s="952">
        <v>3</v>
      </c>
      <c r="Y47" s="947"/>
      <c r="Z47" s="878">
        <v>216</v>
      </c>
      <c r="AA47" s="879"/>
      <c r="AB47" s="952">
        <v>144</v>
      </c>
      <c r="AC47" s="947"/>
      <c r="AD47" s="878">
        <f>Z47-T47</f>
        <v>144</v>
      </c>
      <c r="AE47" s="947"/>
      <c r="AF47" s="878">
        <f>AP47+AR47+AU47+AX47+BA47+BD47+BG47+BJ47+BM47</f>
        <v>24</v>
      </c>
      <c r="AG47" s="946"/>
      <c r="AH47" s="1012">
        <v>12</v>
      </c>
      <c r="AI47" s="955"/>
      <c r="AJ47" s="522">
        <v>4</v>
      </c>
      <c r="AK47" s="955"/>
      <c r="AL47" s="522">
        <v>8</v>
      </c>
      <c r="AM47" s="955"/>
      <c r="AN47" s="522"/>
      <c r="AO47" s="947"/>
      <c r="AP47" s="85"/>
      <c r="AQ47" s="86"/>
      <c r="AR47" s="87"/>
      <c r="AS47" s="88"/>
      <c r="AT47" s="86"/>
      <c r="AU47" s="87">
        <v>4</v>
      </c>
      <c r="AV47" s="89"/>
      <c r="AW47" s="90">
        <v>72</v>
      </c>
      <c r="AX47" s="87">
        <v>8</v>
      </c>
      <c r="AY47" s="88">
        <v>2</v>
      </c>
      <c r="AZ47" s="86">
        <v>72</v>
      </c>
      <c r="BA47" s="87">
        <v>12</v>
      </c>
      <c r="BB47" s="89">
        <v>2</v>
      </c>
      <c r="BC47" s="21"/>
      <c r="BD47" s="19"/>
      <c r="BE47" s="22"/>
      <c r="BF47" s="18"/>
      <c r="BG47" s="19"/>
      <c r="BH47" s="20"/>
      <c r="BI47" s="21"/>
      <c r="BJ47" s="19"/>
      <c r="BK47" s="22"/>
      <c r="BL47" s="18"/>
      <c r="BM47" s="19"/>
      <c r="BN47" s="20"/>
      <c r="BO47" s="878">
        <f>AS47+AV47+AY47+BB47+BE47+BH47+BK47+BN47+U47</f>
        <v>6</v>
      </c>
      <c r="BP47" s="879"/>
      <c r="BQ47" s="703" t="s">
        <v>386</v>
      </c>
      <c r="BR47" s="704"/>
      <c r="BS47" s="11"/>
      <c r="BU47" s="2">
        <f t="shared" si="2"/>
        <v>21.12</v>
      </c>
    </row>
    <row r="48" spans="1:73" s="239" customFormat="1" ht="52.5" customHeight="1" x14ac:dyDescent="0.25">
      <c r="A48" s="1071" t="s">
        <v>78</v>
      </c>
      <c r="B48" s="1072"/>
      <c r="C48" s="1081" t="s">
        <v>138</v>
      </c>
      <c r="D48" s="1082"/>
      <c r="E48" s="1082"/>
      <c r="F48" s="1082"/>
      <c r="G48" s="1082"/>
      <c r="H48" s="1082"/>
      <c r="I48" s="1082"/>
      <c r="J48" s="1082"/>
      <c r="K48" s="1082"/>
      <c r="L48" s="1082"/>
      <c r="M48" s="1082"/>
      <c r="N48" s="1082"/>
      <c r="O48" s="1082"/>
      <c r="P48" s="1083"/>
      <c r="Q48" s="255"/>
      <c r="R48" s="256"/>
      <c r="S48" s="231"/>
      <c r="T48" s="231"/>
      <c r="U48" s="251"/>
      <c r="V48" s="889"/>
      <c r="W48" s="991"/>
      <c r="X48" s="988"/>
      <c r="Y48" s="976"/>
      <c r="Z48" s="889">
        <v>40</v>
      </c>
      <c r="AA48" s="991"/>
      <c r="AB48" s="988"/>
      <c r="AC48" s="976"/>
      <c r="AD48" s="889">
        <f>Z48-T48</f>
        <v>40</v>
      </c>
      <c r="AE48" s="976"/>
      <c r="AF48" s="889"/>
      <c r="AG48" s="890"/>
      <c r="AH48" s="1001"/>
      <c r="AI48" s="1000"/>
      <c r="AJ48" s="999"/>
      <c r="AK48" s="1000"/>
      <c r="AL48" s="999"/>
      <c r="AM48" s="1000"/>
      <c r="AN48" s="999"/>
      <c r="AO48" s="976"/>
      <c r="AP48" s="256"/>
      <c r="AQ48" s="248"/>
      <c r="AR48" s="249"/>
      <c r="AS48" s="250"/>
      <c r="AT48" s="248"/>
      <c r="AU48" s="249"/>
      <c r="AV48" s="251"/>
      <c r="AW48" s="252"/>
      <c r="AX48" s="249"/>
      <c r="AY48" s="250"/>
      <c r="AZ48" s="248">
        <v>40</v>
      </c>
      <c r="BA48" s="249"/>
      <c r="BB48" s="251">
        <v>1</v>
      </c>
      <c r="BC48" s="252"/>
      <c r="BD48" s="249"/>
      <c r="BE48" s="250"/>
      <c r="BF48" s="248"/>
      <c r="BG48" s="249"/>
      <c r="BH48" s="251"/>
      <c r="BI48" s="252"/>
      <c r="BJ48" s="249"/>
      <c r="BK48" s="250"/>
      <c r="BL48" s="248"/>
      <c r="BM48" s="249"/>
      <c r="BN48" s="251"/>
      <c r="BO48" s="889">
        <f>AS48+AV48+AY48+BB48+BE48+BH48+BK48+BN48+U48</f>
        <v>1</v>
      </c>
      <c r="BP48" s="991"/>
      <c r="BQ48" s="701"/>
      <c r="BR48" s="702"/>
      <c r="BS48" s="254"/>
      <c r="BU48" s="239">
        <f t="shared" si="2"/>
        <v>0</v>
      </c>
    </row>
    <row r="49" spans="1:73" s="219" customFormat="1" ht="27.75" customHeight="1" x14ac:dyDescent="0.25">
      <c r="A49" s="1095" t="s">
        <v>79</v>
      </c>
      <c r="B49" s="1087"/>
      <c r="C49" s="1113" t="s">
        <v>139</v>
      </c>
      <c r="D49" s="1114"/>
      <c r="E49" s="1114"/>
      <c r="F49" s="1114"/>
      <c r="G49" s="1114"/>
      <c r="H49" s="1114"/>
      <c r="I49" s="1114"/>
      <c r="J49" s="1114"/>
      <c r="K49" s="1114"/>
      <c r="L49" s="1114"/>
      <c r="M49" s="1114"/>
      <c r="N49" s="1114"/>
      <c r="O49" s="1114"/>
      <c r="P49" s="1115"/>
      <c r="Q49" s="220"/>
      <c r="R49" s="229"/>
      <c r="S49" s="230"/>
      <c r="T49" s="231"/>
      <c r="U49" s="232"/>
      <c r="V49" s="880"/>
      <c r="W49" s="881"/>
      <c r="X49" s="1009"/>
      <c r="Y49" s="951"/>
      <c r="Z49" s="889"/>
      <c r="AA49" s="991"/>
      <c r="AB49" s="1009"/>
      <c r="AC49" s="951"/>
      <c r="AD49" s="889"/>
      <c r="AE49" s="976"/>
      <c r="AF49" s="889"/>
      <c r="AG49" s="890"/>
      <c r="AH49" s="1023"/>
      <c r="AI49" s="998"/>
      <c r="AJ49" s="997"/>
      <c r="AK49" s="998"/>
      <c r="AL49" s="997"/>
      <c r="AM49" s="998"/>
      <c r="AN49" s="997"/>
      <c r="AO49" s="951"/>
      <c r="AP49" s="229"/>
      <c r="AQ49" s="235"/>
      <c r="AR49" s="236"/>
      <c r="AS49" s="237"/>
      <c r="AT49" s="235"/>
      <c r="AU49" s="236"/>
      <c r="AV49" s="232"/>
      <c r="AW49" s="238"/>
      <c r="AX49" s="236"/>
      <c r="AY49" s="237"/>
      <c r="AZ49" s="235"/>
      <c r="BA49" s="236"/>
      <c r="BB49" s="232"/>
      <c r="BC49" s="238"/>
      <c r="BD49" s="236"/>
      <c r="BE49" s="237"/>
      <c r="BF49" s="235"/>
      <c r="BG49" s="236"/>
      <c r="BH49" s="232"/>
      <c r="BI49" s="238"/>
      <c r="BJ49" s="236"/>
      <c r="BK49" s="237"/>
      <c r="BL49" s="235"/>
      <c r="BM49" s="236"/>
      <c r="BN49" s="232"/>
      <c r="BO49" s="889"/>
      <c r="BP49" s="1001"/>
      <c r="BQ49" s="701"/>
      <c r="BR49" s="702"/>
      <c r="BU49" s="239">
        <f t="shared" si="2"/>
        <v>0</v>
      </c>
    </row>
    <row r="50" spans="1:73" s="2" customFormat="1" ht="48.75" customHeight="1" x14ac:dyDescent="0.25">
      <c r="A50" s="1096" t="s">
        <v>80</v>
      </c>
      <c r="B50" s="1097"/>
      <c r="C50" s="965" t="s">
        <v>354</v>
      </c>
      <c r="D50" s="966"/>
      <c r="E50" s="966"/>
      <c r="F50" s="966"/>
      <c r="G50" s="966"/>
      <c r="H50" s="966"/>
      <c r="I50" s="966"/>
      <c r="J50" s="966"/>
      <c r="K50" s="966"/>
      <c r="L50" s="966"/>
      <c r="M50" s="966"/>
      <c r="N50" s="966"/>
      <c r="O50" s="966"/>
      <c r="P50" s="967"/>
      <c r="Q50" s="52"/>
      <c r="R50" s="37">
        <v>24</v>
      </c>
      <c r="S50" s="33">
        <v>1</v>
      </c>
      <c r="T50" s="32">
        <v>44</v>
      </c>
      <c r="U50" s="38">
        <v>1</v>
      </c>
      <c r="V50" s="878">
        <v>1</v>
      </c>
      <c r="W50" s="879"/>
      <c r="X50" s="952"/>
      <c r="Y50" s="947"/>
      <c r="Z50" s="878">
        <v>288</v>
      </c>
      <c r="AA50" s="879"/>
      <c r="AB50" s="952">
        <v>162</v>
      </c>
      <c r="AC50" s="947"/>
      <c r="AD50" s="878">
        <f>Z50-T50</f>
        <v>244</v>
      </c>
      <c r="AE50" s="947"/>
      <c r="AF50" s="878">
        <f>AP50+AR50+AU50+AX50+BA50+BD50+BG50+BJ50+BM50</f>
        <v>26</v>
      </c>
      <c r="AG50" s="946"/>
      <c r="AH50" s="1012">
        <v>16</v>
      </c>
      <c r="AI50" s="955"/>
      <c r="AJ50" s="522">
        <v>6</v>
      </c>
      <c r="AK50" s="955"/>
      <c r="AL50" s="522">
        <v>4</v>
      </c>
      <c r="AM50" s="955"/>
      <c r="AN50" s="522"/>
      <c r="AO50" s="947"/>
      <c r="AP50" s="85">
        <v>10</v>
      </c>
      <c r="AQ50" s="86">
        <v>244</v>
      </c>
      <c r="AR50" s="87">
        <v>16</v>
      </c>
      <c r="AS50" s="88">
        <v>7</v>
      </c>
      <c r="AT50" s="86"/>
      <c r="AU50" s="87"/>
      <c r="AV50" s="89"/>
      <c r="AW50" s="90"/>
      <c r="AX50" s="87"/>
      <c r="AY50" s="88"/>
      <c r="AZ50" s="86"/>
      <c r="BA50" s="87"/>
      <c r="BB50" s="89"/>
      <c r="BC50" s="21"/>
      <c r="BD50" s="19"/>
      <c r="BE50" s="22"/>
      <c r="BF50" s="18"/>
      <c r="BG50" s="19"/>
      <c r="BH50" s="20"/>
      <c r="BI50" s="21"/>
      <c r="BJ50" s="19"/>
      <c r="BK50" s="22"/>
      <c r="BL50" s="18"/>
      <c r="BM50" s="19"/>
      <c r="BN50" s="20"/>
      <c r="BO50" s="878">
        <f>AS50+AV50+AY50+BB50+BE50+BH50+BK50+BN50+U50</f>
        <v>8</v>
      </c>
      <c r="BP50" s="879"/>
      <c r="BQ50" s="703" t="s">
        <v>387</v>
      </c>
      <c r="BR50" s="704"/>
      <c r="BS50" s="11"/>
      <c r="BU50" s="2">
        <f t="shared" si="2"/>
        <v>30.36</v>
      </c>
    </row>
    <row r="51" spans="1:73" s="2" customFormat="1" ht="24.75" customHeight="1" x14ac:dyDescent="0.25">
      <c r="A51" s="1102" t="s">
        <v>81</v>
      </c>
      <c r="B51" s="1089"/>
      <c r="C51" s="965" t="s">
        <v>355</v>
      </c>
      <c r="D51" s="966"/>
      <c r="E51" s="966"/>
      <c r="F51" s="966"/>
      <c r="G51" s="966"/>
      <c r="H51" s="966"/>
      <c r="I51" s="966"/>
      <c r="J51" s="966"/>
      <c r="K51" s="966"/>
      <c r="L51" s="966"/>
      <c r="M51" s="966"/>
      <c r="N51" s="966"/>
      <c r="O51" s="966"/>
      <c r="P51" s="967"/>
      <c r="Q51" s="50"/>
      <c r="R51" s="22">
        <v>36</v>
      </c>
      <c r="S51" s="32">
        <v>1</v>
      </c>
      <c r="T51" s="32">
        <f t="shared" si="3"/>
        <v>72</v>
      </c>
      <c r="U51" s="34">
        <v>2</v>
      </c>
      <c r="V51" s="878">
        <v>2</v>
      </c>
      <c r="W51" s="879"/>
      <c r="X51" s="952"/>
      <c r="Y51" s="947"/>
      <c r="Z51" s="878">
        <v>216</v>
      </c>
      <c r="AA51" s="879"/>
      <c r="AB51" s="952">
        <v>108</v>
      </c>
      <c r="AC51" s="947"/>
      <c r="AD51" s="878">
        <f>Z51-T51</f>
        <v>144</v>
      </c>
      <c r="AE51" s="947"/>
      <c r="AF51" s="878">
        <f>AP51+AR51+AU51+AX51+BA51+BD51+BG51+BJ51+BM51</f>
        <v>16</v>
      </c>
      <c r="AG51" s="946"/>
      <c r="AH51" s="1012">
        <v>6</v>
      </c>
      <c r="AI51" s="955"/>
      <c r="AJ51" s="522">
        <v>6</v>
      </c>
      <c r="AK51" s="955"/>
      <c r="AL51" s="522">
        <v>4</v>
      </c>
      <c r="AM51" s="955"/>
      <c r="AN51" s="522"/>
      <c r="AO51" s="947"/>
      <c r="AP51" s="85"/>
      <c r="AQ51" s="86"/>
      <c r="AR51" s="87">
        <v>6</v>
      </c>
      <c r="AS51" s="88"/>
      <c r="AT51" s="86">
        <v>144</v>
      </c>
      <c r="AU51" s="87">
        <v>10</v>
      </c>
      <c r="AV51" s="89">
        <v>4</v>
      </c>
      <c r="AW51" s="90"/>
      <c r="AX51" s="87"/>
      <c r="AY51" s="88"/>
      <c r="AZ51" s="86"/>
      <c r="BA51" s="87"/>
      <c r="BB51" s="89"/>
      <c r="BC51" s="21"/>
      <c r="BD51" s="19"/>
      <c r="BE51" s="22"/>
      <c r="BF51" s="18"/>
      <c r="BG51" s="19"/>
      <c r="BH51" s="20"/>
      <c r="BI51" s="21"/>
      <c r="BJ51" s="19"/>
      <c r="BK51" s="22"/>
      <c r="BL51" s="18"/>
      <c r="BM51" s="19"/>
      <c r="BN51" s="20"/>
      <c r="BO51" s="878">
        <f>AS51+AV51+AY51+BB51+BE51+BH51+BK51+BN51+U51</f>
        <v>6</v>
      </c>
      <c r="BP51" s="879"/>
      <c r="BQ51" s="703" t="s">
        <v>387</v>
      </c>
      <c r="BR51" s="704"/>
      <c r="BS51" s="11"/>
      <c r="BU51" s="2">
        <f t="shared" si="2"/>
        <v>15.84</v>
      </c>
    </row>
    <row r="52" spans="1:73" s="219" customFormat="1" ht="26.25" x14ac:dyDescent="0.25">
      <c r="A52" s="1095" t="s">
        <v>82</v>
      </c>
      <c r="B52" s="1087"/>
      <c r="C52" s="1078" t="s">
        <v>140</v>
      </c>
      <c r="D52" s="1079"/>
      <c r="E52" s="1079"/>
      <c r="F52" s="1079"/>
      <c r="G52" s="1079"/>
      <c r="H52" s="1079"/>
      <c r="I52" s="1079"/>
      <c r="J52" s="1079"/>
      <c r="K52" s="1079"/>
      <c r="L52" s="1079"/>
      <c r="M52" s="1079"/>
      <c r="N52" s="1079"/>
      <c r="O52" s="1079"/>
      <c r="P52" s="1080"/>
      <c r="Q52" s="240"/>
      <c r="R52" s="229"/>
      <c r="S52" s="237"/>
      <c r="T52" s="231"/>
      <c r="U52" s="232"/>
      <c r="V52" s="880"/>
      <c r="W52" s="881"/>
      <c r="X52" s="1009"/>
      <c r="Y52" s="951"/>
      <c r="Z52" s="889"/>
      <c r="AA52" s="991"/>
      <c r="AB52" s="1009"/>
      <c r="AC52" s="951"/>
      <c r="AD52" s="889"/>
      <c r="AE52" s="976"/>
      <c r="AF52" s="889"/>
      <c r="AG52" s="890"/>
      <c r="AH52" s="1023"/>
      <c r="AI52" s="998"/>
      <c r="AJ52" s="997"/>
      <c r="AK52" s="998"/>
      <c r="AL52" s="997"/>
      <c r="AM52" s="998"/>
      <c r="AN52" s="997"/>
      <c r="AO52" s="951"/>
      <c r="AP52" s="229"/>
      <c r="AQ52" s="235"/>
      <c r="AR52" s="236"/>
      <c r="AS52" s="237"/>
      <c r="AT52" s="235"/>
      <c r="AU52" s="236"/>
      <c r="AV52" s="232"/>
      <c r="AW52" s="238"/>
      <c r="AX52" s="236"/>
      <c r="AY52" s="237"/>
      <c r="AZ52" s="235"/>
      <c r="BA52" s="236"/>
      <c r="BB52" s="232"/>
      <c r="BC52" s="238"/>
      <c r="BD52" s="236"/>
      <c r="BE52" s="237"/>
      <c r="BF52" s="235"/>
      <c r="BG52" s="236"/>
      <c r="BH52" s="232"/>
      <c r="BI52" s="238"/>
      <c r="BJ52" s="236"/>
      <c r="BK52" s="237"/>
      <c r="BL52" s="235"/>
      <c r="BM52" s="236"/>
      <c r="BN52" s="232"/>
      <c r="BO52" s="889"/>
      <c r="BP52" s="1001"/>
      <c r="BQ52" s="701"/>
      <c r="BR52" s="702"/>
      <c r="BU52" s="239">
        <f t="shared" si="2"/>
        <v>0</v>
      </c>
    </row>
    <row r="53" spans="1:73" s="2" customFormat="1" ht="24" customHeight="1" x14ac:dyDescent="0.25">
      <c r="A53" s="1105" t="s">
        <v>83</v>
      </c>
      <c r="B53" s="1106"/>
      <c r="C53" s="1047" t="s">
        <v>370</v>
      </c>
      <c r="D53" s="1047"/>
      <c r="E53" s="1047"/>
      <c r="F53" s="1047"/>
      <c r="G53" s="1047"/>
      <c r="H53" s="1047"/>
      <c r="I53" s="1047"/>
      <c r="J53" s="1047"/>
      <c r="K53" s="1047"/>
      <c r="L53" s="1047"/>
      <c r="M53" s="1047"/>
      <c r="N53" s="1047"/>
      <c r="O53" s="1047"/>
      <c r="P53" s="1048"/>
      <c r="Q53" s="425" t="s">
        <v>372</v>
      </c>
      <c r="R53" s="917">
        <v>64</v>
      </c>
      <c r="S53" s="919"/>
      <c r="T53" s="919">
        <v>112</v>
      </c>
      <c r="U53" s="921">
        <v>3</v>
      </c>
      <c r="V53" s="843"/>
      <c r="W53" s="923"/>
      <c r="X53" s="53">
        <v>1</v>
      </c>
      <c r="Y53" s="54" t="s">
        <v>289</v>
      </c>
      <c r="Z53" s="843">
        <v>252</v>
      </c>
      <c r="AA53" s="925"/>
      <c r="AB53" s="1020">
        <v>144</v>
      </c>
      <c r="AC53" s="844"/>
      <c r="AD53" s="1013">
        <f>Z53-T53</f>
        <v>140</v>
      </c>
      <c r="AE53" s="844"/>
      <c r="AF53" s="843">
        <f>AP53+AR53+AU53+AX53+BA53+BD53+BG53+BJ53+BM53</f>
        <v>18</v>
      </c>
      <c r="AG53" s="925"/>
      <c r="AH53" s="923">
        <v>6</v>
      </c>
      <c r="AI53" s="983"/>
      <c r="AJ53" s="982"/>
      <c r="AK53" s="983"/>
      <c r="AL53" s="982">
        <v>12</v>
      </c>
      <c r="AM53" s="983"/>
      <c r="AN53" s="982"/>
      <c r="AO53" s="844"/>
      <c r="AP53" s="917">
        <v>6</v>
      </c>
      <c r="AQ53" s="872">
        <v>68</v>
      </c>
      <c r="AR53" s="874">
        <v>4</v>
      </c>
      <c r="AS53" s="915">
        <v>2</v>
      </c>
      <c r="AT53" s="872">
        <v>72</v>
      </c>
      <c r="AU53" s="874">
        <v>8</v>
      </c>
      <c r="AV53" s="841">
        <v>2</v>
      </c>
      <c r="AW53" s="891"/>
      <c r="AX53" s="874"/>
      <c r="AY53" s="915"/>
      <c r="AZ53" s="872"/>
      <c r="BA53" s="874"/>
      <c r="BB53" s="841"/>
      <c r="BC53" s="891"/>
      <c r="BD53" s="874"/>
      <c r="BE53" s="915"/>
      <c r="BF53" s="872"/>
      <c r="BG53" s="874"/>
      <c r="BH53" s="841"/>
      <c r="BI53" s="891"/>
      <c r="BJ53" s="874"/>
      <c r="BK53" s="915"/>
      <c r="BL53" s="872"/>
      <c r="BM53" s="874"/>
      <c r="BN53" s="841"/>
      <c r="BO53" s="843">
        <f>AS53+AV53+AY53+BB53+BE53+BH53+BK53+BN53+U53</f>
        <v>7</v>
      </c>
      <c r="BP53" s="844"/>
      <c r="BQ53" s="427" t="s">
        <v>388</v>
      </c>
      <c r="BR53" s="428"/>
      <c r="BS53" s="12"/>
      <c r="BU53" s="2">
        <f t="shared" si="2"/>
        <v>17.600000000000001</v>
      </c>
    </row>
    <row r="54" spans="1:73" s="2" customFormat="1" ht="25.5" customHeight="1" x14ac:dyDescent="0.25">
      <c r="A54" s="1107"/>
      <c r="B54" s="1108"/>
      <c r="C54" s="1049"/>
      <c r="D54" s="1049"/>
      <c r="E54" s="1049"/>
      <c r="F54" s="1049"/>
      <c r="G54" s="1049"/>
      <c r="H54" s="1049"/>
      <c r="I54" s="1049"/>
      <c r="J54" s="1049"/>
      <c r="K54" s="1049"/>
      <c r="L54" s="1049"/>
      <c r="M54" s="1049"/>
      <c r="N54" s="1049"/>
      <c r="O54" s="1049"/>
      <c r="P54" s="1050"/>
      <c r="Q54" s="426"/>
      <c r="R54" s="918"/>
      <c r="S54" s="920"/>
      <c r="T54" s="920"/>
      <c r="U54" s="922"/>
      <c r="V54" s="845"/>
      <c r="W54" s="924"/>
      <c r="X54" s="57">
        <v>2</v>
      </c>
      <c r="Y54" s="58" t="s">
        <v>289</v>
      </c>
      <c r="Z54" s="845"/>
      <c r="AA54" s="926"/>
      <c r="AB54" s="1021"/>
      <c r="AC54" s="846"/>
      <c r="AD54" s="845"/>
      <c r="AE54" s="846"/>
      <c r="AF54" s="845"/>
      <c r="AG54" s="926"/>
      <c r="AH54" s="1014"/>
      <c r="AI54" s="985"/>
      <c r="AJ54" s="984"/>
      <c r="AK54" s="985"/>
      <c r="AL54" s="984"/>
      <c r="AM54" s="985"/>
      <c r="AN54" s="984"/>
      <c r="AO54" s="846"/>
      <c r="AP54" s="918"/>
      <c r="AQ54" s="873"/>
      <c r="AR54" s="875"/>
      <c r="AS54" s="916"/>
      <c r="AT54" s="873"/>
      <c r="AU54" s="875"/>
      <c r="AV54" s="842"/>
      <c r="AW54" s="892"/>
      <c r="AX54" s="875"/>
      <c r="AY54" s="916"/>
      <c r="AZ54" s="873"/>
      <c r="BA54" s="875"/>
      <c r="BB54" s="842"/>
      <c r="BC54" s="892"/>
      <c r="BD54" s="875"/>
      <c r="BE54" s="916"/>
      <c r="BF54" s="873"/>
      <c r="BG54" s="875"/>
      <c r="BH54" s="842"/>
      <c r="BI54" s="892"/>
      <c r="BJ54" s="875"/>
      <c r="BK54" s="916"/>
      <c r="BL54" s="873"/>
      <c r="BM54" s="875"/>
      <c r="BN54" s="842"/>
      <c r="BO54" s="845"/>
      <c r="BP54" s="846"/>
      <c r="BQ54" s="429"/>
      <c r="BR54" s="430"/>
      <c r="BS54" s="13"/>
    </row>
    <row r="55" spans="1:73" s="239" customFormat="1" ht="99" customHeight="1" x14ac:dyDescent="0.25">
      <c r="A55" s="1056" t="s">
        <v>84</v>
      </c>
      <c r="B55" s="1057"/>
      <c r="C55" s="900" t="s">
        <v>356</v>
      </c>
      <c r="D55" s="901"/>
      <c r="E55" s="901"/>
      <c r="F55" s="901"/>
      <c r="G55" s="901"/>
      <c r="H55" s="901"/>
      <c r="I55" s="901"/>
      <c r="J55" s="901"/>
      <c r="K55" s="901"/>
      <c r="L55" s="901"/>
      <c r="M55" s="901"/>
      <c r="N55" s="901"/>
      <c r="O55" s="901"/>
      <c r="P55" s="902"/>
      <c r="Q55" s="242"/>
      <c r="R55" s="243">
        <v>24</v>
      </c>
      <c r="S55" s="244"/>
      <c r="T55" s="245">
        <v>36</v>
      </c>
      <c r="U55" s="246">
        <v>1</v>
      </c>
      <c r="V55" s="953">
        <v>6</v>
      </c>
      <c r="W55" s="981"/>
      <c r="X55" s="1015"/>
      <c r="Y55" s="1016"/>
      <c r="Z55" s="953">
        <v>108</v>
      </c>
      <c r="AA55" s="981"/>
      <c r="AB55" s="1015">
        <v>72</v>
      </c>
      <c r="AC55" s="1016"/>
      <c r="AD55" s="953">
        <f>Z55-T55</f>
        <v>72</v>
      </c>
      <c r="AE55" s="1016"/>
      <c r="AF55" s="953">
        <f>AP55+AR55+AU55+AX55+BA55+BD55+BG55+BJ55+BM55</f>
        <v>12</v>
      </c>
      <c r="AG55" s="954"/>
      <c r="AH55" s="887">
        <v>6</v>
      </c>
      <c r="AI55" s="888"/>
      <c r="AJ55" s="996">
        <v>4</v>
      </c>
      <c r="AK55" s="888"/>
      <c r="AL55" s="996">
        <v>2</v>
      </c>
      <c r="AM55" s="888"/>
      <c r="AN55" s="996"/>
      <c r="AO55" s="1016"/>
      <c r="AP55" s="247"/>
      <c r="AQ55" s="248"/>
      <c r="AR55" s="249"/>
      <c r="AS55" s="250"/>
      <c r="AT55" s="248"/>
      <c r="AU55" s="249"/>
      <c r="AV55" s="251"/>
      <c r="AW55" s="252"/>
      <c r="AX55" s="253"/>
      <c r="AY55" s="250"/>
      <c r="AZ55" s="248"/>
      <c r="BA55" s="249"/>
      <c r="BB55" s="251"/>
      <c r="BC55" s="252"/>
      <c r="BD55" s="249">
        <v>4</v>
      </c>
      <c r="BE55" s="250"/>
      <c r="BF55" s="248">
        <v>72</v>
      </c>
      <c r="BG55" s="249">
        <v>8</v>
      </c>
      <c r="BH55" s="251">
        <v>2</v>
      </c>
      <c r="BI55" s="252"/>
      <c r="BJ55" s="249"/>
      <c r="BK55" s="250"/>
      <c r="BL55" s="248"/>
      <c r="BM55" s="249"/>
      <c r="BN55" s="251"/>
      <c r="BO55" s="889">
        <f>AS55+AV55+AY55+BB55+BE55+BH55+BK55+BN55+U55</f>
        <v>3</v>
      </c>
      <c r="BP55" s="991"/>
      <c r="BQ55" s="701"/>
      <c r="BR55" s="702"/>
      <c r="BS55" s="254"/>
      <c r="BU55" s="239">
        <f t="shared" si="2"/>
        <v>10.56</v>
      </c>
    </row>
    <row r="56" spans="1:73" s="219" customFormat="1" ht="26.25" x14ac:dyDescent="0.25">
      <c r="A56" s="1095" t="s">
        <v>85</v>
      </c>
      <c r="B56" s="1087"/>
      <c r="C56" s="1078" t="s">
        <v>141</v>
      </c>
      <c r="D56" s="1079"/>
      <c r="E56" s="1079"/>
      <c r="F56" s="1079"/>
      <c r="G56" s="1079"/>
      <c r="H56" s="1079"/>
      <c r="I56" s="1079"/>
      <c r="J56" s="1079"/>
      <c r="K56" s="1079"/>
      <c r="L56" s="1079"/>
      <c r="M56" s="1079"/>
      <c r="N56" s="1079"/>
      <c r="O56" s="1079"/>
      <c r="P56" s="1080"/>
      <c r="Q56" s="240"/>
      <c r="R56" s="229"/>
      <c r="S56" s="230"/>
      <c r="T56" s="231"/>
      <c r="U56" s="232"/>
      <c r="V56" s="880"/>
      <c r="W56" s="881"/>
      <c r="X56" s="1009"/>
      <c r="Y56" s="951"/>
      <c r="Z56" s="889"/>
      <c r="AA56" s="991"/>
      <c r="AB56" s="1009"/>
      <c r="AC56" s="951"/>
      <c r="AD56" s="889"/>
      <c r="AE56" s="976"/>
      <c r="AF56" s="889"/>
      <c r="AG56" s="890"/>
      <c r="AH56" s="1023"/>
      <c r="AI56" s="998"/>
      <c r="AJ56" s="997"/>
      <c r="AK56" s="998"/>
      <c r="AL56" s="997"/>
      <c r="AM56" s="998"/>
      <c r="AN56" s="997"/>
      <c r="AO56" s="951"/>
      <c r="AP56" s="229"/>
      <c r="AQ56" s="235"/>
      <c r="AR56" s="236"/>
      <c r="AS56" s="237"/>
      <c r="AT56" s="235"/>
      <c r="AU56" s="236"/>
      <c r="AV56" s="232"/>
      <c r="AW56" s="238"/>
      <c r="AX56" s="236"/>
      <c r="AY56" s="237"/>
      <c r="AZ56" s="235"/>
      <c r="BA56" s="236"/>
      <c r="BB56" s="232"/>
      <c r="BC56" s="238"/>
      <c r="BD56" s="236"/>
      <c r="BE56" s="237"/>
      <c r="BF56" s="235"/>
      <c r="BG56" s="236"/>
      <c r="BH56" s="232"/>
      <c r="BI56" s="238"/>
      <c r="BJ56" s="236"/>
      <c r="BK56" s="237"/>
      <c r="BL56" s="235"/>
      <c r="BM56" s="236"/>
      <c r="BN56" s="232"/>
      <c r="BO56" s="889"/>
      <c r="BP56" s="1001"/>
      <c r="BQ56" s="701"/>
      <c r="BR56" s="702"/>
      <c r="BU56" s="239">
        <f t="shared" si="2"/>
        <v>0</v>
      </c>
    </row>
    <row r="57" spans="1:73" ht="24" customHeight="1" x14ac:dyDescent="0.25">
      <c r="A57" s="1096" t="s">
        <v>86</v>
      </c>
      <c r="B57" s="1097"/>
      <c r="C57" s="1075" t="s">
        <v>333</v>
      </c>
      <c r="D57" s="1076"/>
      <c r="E57" s="1076"/>
      <c r="F57" s="1076"/>
      <c r="G57" s="1076"/>
      <c r="H57" s="1076"/>
      <c r="I57" s="1076"/>
      <c r="J57" s="1076"/>
      <c r="K57" s="1076"/>
      <c r="L57" s="1076"/>
      <c r="M57" s="1076"/>
      <c r="N57" s="1076"/>
      <c r="O57" s="1076"/>
      <c r="P57" s="1077"/>
      <c r="Q57" s="51"/>
      <c r="R57" s="31"/>
      <c r="S57" s="32"/>
      <c r="T57" s="32"/>
      <c r="U57" s="20"/>
      <c r="V57" s="878"/>
      <c r="W57" s="879"/>
      <c r="X57" s="952">
        <v>5</v>
      </c>
      <c r="Y57" s="947"/>
      <c r="Z57" s="878">
        <v>108</v>
      </c>
      <c r="AA57" s="879"/>
      <c r="AB57" s="952">
        <v>72</v>
      </c>
      <c r="AC57" s="947"/>
      <c r="AD57" s="878">
        <f>Z57-T57</f>
        <v>108</v>
      </c>
      <c r="AE57" s="947"/>
      <c r="AF57" s="878">
        <f>AP57+AR57+AU57+AX57+BA57+BD57+BG57+BJ57+BM57</f>
        <v>16</v>
      </c>
      <c r="AG57" s="946"/>
      <c r="AH57" s="1012">
        <v>8</v>
      </c>
      <c r="AI57" s="955"/>
      <c r="AJ57" s="522">
        <v>4</v>
      </c>
      <c r="AK57" s="955"/>
      <c r="AL57" s="522">
        <v>4</v>
      </c>
      <c r="AM57" s="955"/>
      <c r="AN57" s="522"/>
      <c r="AO57" s="947"/>
      <c r="AP57" s="85"/>
      <c r="AQ57" s="86"/>
      <c r="AR57" s="87"/>
      <c r="AS57" s="88"/>
      <c r="AT57" s="86"/>
      <c r="AU57" s="87"/>
      <c r="AV57" s="89"/>
      <c r="AW57" s="90"/>
      <c r="AX57" s="87"/>
      <c r="AY57" s="88"/>
      <c r="AZ57" s="86"/>
      <c r="BA57" s="87">
        <v>4</v>
      </c>
      <c r="BB57" s="89"/>
      <c r="BC57" s="21">
        <v>108</v>
      </c>
      <c r="BD57" s="19">
        <v>12</v>
      </c>
      <c r="BE57" s="22">
        <v>3</v>
      </c>
      <c r="BF57" s="18"/>
      <c r="BG57" s="19"/>
      <c r="BH57" s="20"/>
      <c r="BI57" s="21"/>
      <c r="BJ57" s="19"/>
      <c r="BK57" s="22"/>
      <c r="BL57" s="18"/>
      <c r="BM57" s="19"/>
      <c r="BN57" s="20"/>
      <c r="BO57" s="878">
        <f>AS57+AV57+AY57+BB57+BE57+BH57+BK57+BN57+U57</f>
        <v>3</v>
      </c>
      <c r="BP57" s="879"/>
      <c r="BQ57" s="703" t="s">
        <v>389</v>
      </c>
      <c r="BR57" s="704"/>
      <c r="BS57" s="1"/>
      <c r="BU57" s="2">
        <f t="shared" si="2"/>
        <v>15.84</v>
      </c>
    </row>
    <row r="58" spans="1:73" s="239" customFormat="1" ht="26.25" customHeight="1" x14ac:dyDescent="0.25">
      <c r="A58" s="1056" t="s">
        <v>87</v>
      </c>
      <c r="B58" s="1057"/>
      <c r="C58" s="1081" t="s">
        <v>303</v>
      </c>
      <c r="D58" s="1082"/>
      <c r="E58" s="1082"/>
      <c r="F58" s="1082"/>
      <c r="G58" s="1082"/>
      <c r="H58" s="1082"/>
      <c r="I58" s="1082"/>
      <c r="J58" s="1082"/>
      <c r="K58" s="1082"/>
      <c r="L58" s="1082"/>
      <c r="M58" s="1082"/>
      <c r="N58" s="1082"/>
      <c r="O58" s="1082"/>
      <c r="P58" s="1083"/>
      <c r="Q58" s="242"/>
      <c r="R58" s="243"/>
      <c r="S58" s="244"/>
      <c r="T58" s="231"/>
      <c r="U58" s="246"/>
      <c r="V58" s="889"/>
      <c r="W58" s="991"/>
      <c r="X58" s="988">
        <v>8</v>
      </c>
      <c r="Y58" s="976"/>
      <c r="Z58" s="889">
        <v>108</v>
      </c>
      <c r="AA58" s="991"/>
      <c r="AB58" s="988">
        <v>54</v>
      </c>
      <c r="AC58" s="976"/>
      <c r="AD58" s="889">
        <f>Z58-T58</f>
        <v>108</v>
      </c>
      <c r="AE58" s="976"/>
      <c r="AF58" s="889">
        <f>AP58+AR58+AU58+AX58+BA58+BD58+BG58+BJ58+BM58</f>
        <v>12</v>
      </c>
      <c r="AG58" s="890"/>
      <c r="AH58" s="1001">
        <v>8</v>
      </c>
      <c r="AI58" s="1000"/>
      <c r="AJ58" s="999">
        <v>4</v>
      </c>
      <c r="AK58" s="1000"/>
      <c r="AL58" s="999"/>
      <c r="AM58" s="1000"/>
      <c r="AN58" s="999"/>
      <c r="AO58" s="976"/>
      <c r="AP58" s="256"/>
      <c r="AQ58" s="248"/>
      <c r="AR58" s="249"/>
      <c r="AS58" s="250"/>
      <c r="AT58" s="248"/>
      <c r="AU58" s="249"/>
      <c r="AV58" s="251"/>
      <c r="AW58" s="252"/>
      <c r="AX58" s="249"/>
      <c r="AY58" s="250"/>
      <c r="AZ58" s="248"/>
      <c r="BA58" s="249"/>
      <c r="BB58" s="251"/>
      <c r="BC58" s="252"/>
      <c r="BD58" s="249"/>
      <c r="BE58" s="250"/>
      <c r="BF58" s="248"/>
      <c r="BG58" s="249"/>
      <c r="BH58" s="251"/>
      <c r="BI58" s="252"/>
      <c r="BJ58" s="249">
        <v>4</v>
      </c>
      <c r="BK58" s="250"/>
      <c r="BL58" s="248">
        <v>108</v>
      </c>
      <c r="BM58" s="249">
        <v>8</v>
      </c>
      <c r="BN58" s="251">
        <v>3</v>
      </c>
      <c r="BO58" s="889">
        <f>AS58+AV58+AY58+BB58+BE58+BH58+BK58+BN58+U58</f>
        <v>3</v>
      </c>
      <c r="BP58" s="991"/>
      <c r="BQ58" s="701"/>
      <c r="BR58" s="702"/>
      <c r="BS58" s="254"/>
      <c r="BU58" s="239">
        <f t="shared" si="2"/>
        <v>11.88</v>
      </c>
    </row>
    <row r="59" spans="1:73" s="239" customFormat="1" ht="25.5" customHeight="1" thickBot="1" x14ac:dyDescent="0.3">
      <c r="A59" s="1098" t="s">
        <v>88</v>
      </c>
      <c r="B59" s="1099"/>
      <c r="C59" s="903" t="s">
        <v>357</v>
      </c>
      <c r="D59" s="904"/>
      <c r="E59" s="904"/>
      <c r="F59" s="904"/>
      <c r="G59" s="904"/>
      <c r="H59" s="904"/>
      <c r="I59" s="904"/>
      <c r="J59" s="904"/>
      <c r="K59" s="904"/>
      <c r="L59" s="904"/>
      <c r="M59" s="904"/>
      <c r="N59" s="904"/>
      <c r="O59" s="904"/>
      <c r="P59" s="905"/>
      <c r="Q59" s="242"/>
      <c r="R59" s="257">
        <v>24</v>
      </c>
      <c r="S59" s="258">
        <v>1</v>
      </c>
      <c r="T59" s="231">
        <f>R59*Z59/AB59</f>
        <v>36</v>
      </c>
      <c r="U59" s="259">
        <v>1</v>
      </c>
      <c r="V59" s="1026"/>
      <c r="W59" s="1027"/>
      <c r="X59" s="979">
        <v>8</v>
      </c>
      <c r="Y59" s="980"/>
      <c r="Z59" s="1035">
        <v>108</v>
      </c>
      <c r="AA59" s="1036"/>
      <c r="AB59" s="979">
        <v>72</v>
      </c>
      <c r="AC59" s="980"/>
      <c r="AD59" s="889">
        <f>Z59-T59</f>
        <v>72</v>
      </c>
      <c r="AE59" s="976"/>
      <c r="AF59" s="889">
        <f>AP59+AR59+AU59+AX59+BA59+BD59+BG59+BJ59+BM59</f>
        <v>10</v>
      </c>
      <c r="AG59" s="890"/>
      <c r="AH59" s="1005">
        <v>6</v>
      </c>
      <c r="AI59" s="1003"/>
      <c r="AJ59" s="1002">
        <v>4</v>
      </c>
      <c r="AK59" s="1003"/>
      <c r="AL59" s="1002"/>
      <c r="AM59" s="1003"/>
      <c r="AN59" s="1002"/>
      <c r="AO59" s="980"/>
      <c r="AP59" s="260"/>
      <c r="AQ59" s="261"/>
      <c r="AR59" s="262"/>
      <c r="AS59" s="263"/>
      <c r="AT59" s="261"/>
      <c r="AU59" s="262"/>
      <c r="AV59" s="264"/>
      <c r="AW59" s="265"/>
      <c r="AX59" s="262"/>
      <c r="AY59" s="263"/>
      <c r="AZ59" s="261"/>
      <c r="BA59" s="262"/>
      <c r="BB59" s="264"/>
      <c r="BC59" s="265"/>
      <c r="BD59" s="262"/>
      <c r="BE59" s="263"/>
      <c r="BF59" s="261"/>
      <c r="BG59" s="262"/>
      <c r="BH59" s="264"/>
      <c r="BI59" s="265"/>
      <c r="BJ59" s="262">
        <v>2</v>
      </c>
      <c r="BK59" s="263"/>
      <c r="BL59" s="261">
        <v>72</v>
      </c>
      <c r="BM59" s="262">
        <v>8</v>
      </c>
      <c r="BN59" s="264">
        <v>2</v>
      </c>
      <c r="BO59" s="889">
        <f>AS59+AV59+AY59+BB59+BE59+BH59+BK59+BN59+U59</f>
        <v>3</v>
      </c>
      <c r="BP59" s="991"/>
      <c r="BQ59" s="1024"/>
      <c r="BR59" s="1025"/>
      <c r="BS59" s="254"/>
      <c r="BU59" s="239">
        <f t="shared" si="2"/>
        <v>10.56</v>
      </c>
    </row>
    <row r="60" spans="1:73" s="219" customFormat="1" ht="29.25" customHeight="1" thickTop="1" thickBot="1" x14ac:dyDescent="0.3">
      <c r="A60" s="1100" t="s">
        <v>89</v>
      </c>
      <c r="B60" s="1101"/>
      <c r="C60" s="1044" t="s">
        <v>329</v>
      </c>
      <c r="D60" s="1045"/>
      <c r="E60" s="1045"/>
      <c r="F60" s="1045"/>
      <c r="G60" s="1045"/>
      <c r="H60" s="1045"/>
      <c r="I60" s="1045"/>
      <c r="J60" s="1045"/>
      <c r="K60" s="1045"/>
      <c r="L60" s="1045"/>
      <c r="M60" s="1045"/>
      <c r="N60" s="1045"/>
      <c r="O60" s="1045"/>
      <c r="P60" s="1046"/>
      <c r="Q60" s="266"/>
      <c r="R60" s="267">
        <f>SUM(R61:R94)</f>
        <v>316</v>
      </c>
      <c r="S60" s="268"/>
      <c r="T60" s="268">
        <f>SUM(T61:T94)</f>
        <v>512</v>
      </c>
      <c r="U60" s="268">
        <f>SUM(U61:U94)</f>
        <v>16</v>
      </c>
      <c r="V60" s="884"/>
      <c r="W60" s="977"/>
      <c r="X60" s="978"/>
      <c r="Y60" s="885"/>
      <c r="Z60" s="884">
        <f>SUM(Z61:AA94)</f>
        <v>4078</v>
      </c>
      <c r="AA60" s="977"/>
      <c r="AB60" s="978">
        <f>SUM(AB61:AC94)</f>
        <v>2286</v>
      </c>
      <c r="AC60" s="885"/>
      <c r="AD60" s="884">
        <f>SUM(AD61:AE94)</f>
        <v>3566</v>
      </c>
      <c r="AE60" s="885"/>
      <c r="AF60" s="884">
        <f>SUM(AF61:AF94)</f>
        <v>434</v>
      </c>
      <c r="AG60" s="886"/>
      <c r="AH60" s="1004">
        <f>SUM(AH61:AI94)</f>
        <v>208</v>
      </c>
      <c r="AI60" s="883"/>
      <c r="AJ60" s="882">
        <f>SUM(AJ61:AK94)</f>
        <v>154</v>
      </c>
      <c r="AK60" s="883"/>
      <c r="AL60" s="882">
        <f>SUM(AL61:AM94)</f>
        <v>66</v>
      </c>
      <c r="AM60" s="883"/>
      <c r="AN60" s="882">
        <f>SUM(AN61:AN94)</f>
        <v>6</v>
      </c>
      <c r="AO60" s="885"/>
      <c r="AP60" s="269">
        <f t="shared" ref="AP60:BN60" si="4">SUM(AP61:AP94)</f>
        <v>0</v>
      </c>
      <c r="AQ60" s="270">
        <f t="shared" si="4"/>
        <v>0</v>
      </c>
      <c r="AR60" s="271">
        <f t="shared" si="4"/>
        <v>0</v>
      </c>
      <c r="AS60" s="271">
        <f t="shared" si="4"/>
        <v>0</v>
      </c>
      <c r="AT60" s="270">
        <f t="shared" si="4"/>
        <v>0</v>
      </c>
      <c r="AU60" s="272">
        <f t="shared" si="4"/>
        <v>8</v>
      </c>
      <c r="AV60" s="273">
        <f t="shared" si="4"/>
        <v>0</v>
      </c>
      <c r="AW60" s="269">
        <f t="shared" si="4"/>
        <v>278</v>
      </c>
      <c r="AX60" s="271">
        <f t="shared" si="4"/>
        <v>44</v>
      </c>
      <c r="AY60" s="271">
        <f t="shared" si="4"/>
        <v>7</v>
      </c>
      <c r="AZ60" s="270">
        <f t="shared" si="4"/>
        <v>426</v>
      </c>
      <c r="BA60" s="271">
        <f t="shared" si="4"/>
        <v>86</v>
      </c>
      <c r="BB60" s="274">
        <f t="shared" si="4"/>
        <v>11</v>
      </c>
      <c r="BC60" s="269">
        <f t="shared" si="4"/>
        <v>800</v>
      </c>
      <c r="BD60" s="271">
        <f t="shared" si="4"/>
        <v>72</v>
      </c>
      <c r="BE60" s="271">
        <f t="shared" si="4"/>
        <v>22</v>
      </c>
      <c r="BF60" s="270">
        <f t="shared" si="4"/>
        <v>724</v>
      </c>
      <c r="BG60" s="272">
        <f t="shared" si="4"/>
        <v>88</v>
      </c>
      <c r="BH60" s="273">
        <f t="shared" si="4"/>
        <v>20</v>
      </c>
      <c r="BI60" s="269">
        <f t="shared" si="4"/>
        <v>882</v>
      </c>
      <c r="BJ60" s="271">
        <f t="shared" si="4"/>
        <v>88</v>
      </c>
      <c r="BK60" s="271">
        <f t="shared" si="4"/>
        <v>25</v>
      </c>
      <c r="BL60" s="270">
        <f t="shared" si="4"/>
        <v>456</v>
      </c>
      <c r="BM60" s="271">
        <f t="shared" si="4"/>
        <v>48</v>
      </c>
      <c r="BN60" s="274">
        <f t="shared" si="4"/>
        <v>13</v>
      </c>
      <c r="BO60" s="884">
        <f>SUM(BO61:BP94)</f>
        <v>114</v>
      </c>
      <c r="BP60" s="1004"/>
      <c r="BQ60" s="994"/>
      <c r="BR60" s="995"/>
      <c r="BU60" s="239">
        <f t="shared" si="2"/>
        <v>433.4</v>
      </c>
    </row>
    <row r="61" spans="1:73" s="219" customFormat="1" ht="27" thickTop="1" x14ac:dyDescent="0.25">
      <c r="A61" s="1073" t="s">
        <v>90</v>
      </c>
      <c r="B61" s="1074"/>
      <c r="C61" s="962" t="s">
        <v>142</v>
      </c>
      <c r="D61" s="963"/>
      <c r="E61" s="963"/>
      <c r="F61" s="963"/>
      <c r="G61" s="963"/>
      <c r="H61" s="963"/>
      <c r="I61" s="963"/>
      <c r="J61" s="963"/>
      <c r="K61" s="963"/>
      <c r="L61" s="963"/>
      <c r="M61" s="963"/>
      <c r="N61" s="963"/>
      <c r="O61" s="963"/>
      <c r="P61" s="964"/>
      <c r="Q61" s="275"/>
      <c r="R61" s="221"/>
      <c r="S61" s="222"/>
      <c r="T61" s="222"/>
      <c r="U61" s="223"/>
      <c r="V61" s="1052"/>
      <c r="W61" s="1053"/>
      <c r="X61" s="1042"/>
      <c r="Y61" s="1043"/>
      <c r="Z61" s="953"/>
      <c r="AA61" s="981"/>
      <c r="AB61" s="1042"/>
      <c r="AC61" s="1043"/>
      <c r="AD61" s="1052"/>
      <c r="AE61" s="1043"/>
      <c r="AF61" s="953"/>
      <c r="AG61" s="954"/>
      <c r="AH61" s="1131"/>
      <c r="AI61" s="1040"/>
      <c r="AJ61" s="1039"/>
      <c r="AK61" s="1040"/>
      <c r="AL61" s="1039"/>
      <c r="AM61" s="1040"/>
      <c r="AN61" s="1039"/>
      <c r="AO61" s="1043"/>
      <c r="AP61" s="221"/>
      <c r="AQ61" s="224"/>
      <c r="AR61" s="225"/>
      <c r="AS61" s="226"/>
      <c r="AT61" s="224"/>
      <c r="AU61" s="225"/>
      <c r="AV61" s="223"/>
      <c r="AW61" s="227"/>
      <c r="AX61" s="225"/>
      <c r="AY61" s="226"/>
      <c r="AZ61" s="224"/>
      <c r="BA61" s="225"/>
      <c r="BB61" s="223"/>
      <c r="BC61" s="227"/>
      <c r="BD61" s="225"/>
      <c r="BE61" s="226"/>
      <c r="BF61" s="224"/>
      <c r="BG61" s="225"/>
      <c r="BH61" s="223"/>
      <c r="BI61" s="227"/>
      <c r="BJ61" s="225"/>
      <c r="BK61" s="226"/>
      <c r="BL61" s="224"/>
      <c r="BM61" s="225"/>
      <c r="BN61" s="223"/>
      <c r="BO61" s="986"/>
      <c r="BP61" s="987"/>
      <c r="BQ61" s="992"/>
      <c r="BR61" s="993"/>
      <c r="BU61" s="239">
        <f t="shared" si="2"/>
        <v>0</v>
      </c>
    </row>
    <row r="62" spans="1:73" s="239" customFormat="1" ht="27" customHeight="1" x14ac:dyDescent="0.25">
      <c r="A62" s="1056" t="s">
        <v>91</v>
      </c>
      <c r="B62" s="1057"/>
      <c r="C62" s="1081" t="s">
        <v>143</v>
      </c>
      <c r="D62" s="1082"/>
      <c r="E62" s="1082"/>
      <c r="F62" s="1082"/>
      <c r="G62" s="1082"/>
      <c r="H62" s="1082"/>
      <c r="I62" s="1082"/>
      <c r="J62" s="1082"/>
      <c r="K62" s="1082"/>
      <c r="L62" s="1082"/>
      <c r="M62" s="1082"/>
      <c r="N62" s="1082"/>
      <c r="O62" s="1082"/>
      <c r="P62" s="1083"/>
      <c r="Q62" s="255"/>
      <c r="R62" s="256"/>
      <c r="S62" s="231"/>
      <c r="T62" s="231"/>
      <c r="U62" s="251"/>
      <c r="V62" s="889"/>
      <c r="W62" s="991"/>
      <c r="X62" s="276">
        <v>7</v>
      </c>
      <c r="Y62" s="277" t="s">
        <v>289</v>
      </c>
      <c r="Z62" s="889">
        <v>72</v>
      </c>
      <c r="AA62" s="991"/>
      <c r="AB62" s="988">
        <v>36</v>
      </c>
      <c r="AC62" s="976"/>
      <c r="AD62" s="889">
        <f>Z62-T62</f>
        <v>72</v>
      </c>
      <c r="AE62" s="976"/>
      <c r="AF62" s="889">
        <f>AP62+AR62+AU62+AX62+BA62+BD62+BG62+BJ62+BM62</f>
        <v>8</v>
      </c>
      <c r="AG62" s="890"/>
      <c r="AH62" s="1001">
        <v>6</v>
      </c>
      <c r="AI62" s="1000"/>
      <c r="AJ62" s="999"/>
      <c r="AK62" s="1000"/>
      <c r="AL62" s="999"/>
      <c r="AM62" s="1000"/>
      <c r="AN62" s="999">
        <v>2</v>
      </c>
      <c r="AO62" s="976"/>
      <c r="AP62" s="256"/>
      <c r="AQ62" s="248"/>
      <c r="AR62" s="249"/>
      <c r="AS62" s="250"/>
      <c r="AT62" s="248"/>
      <c r="AU62" s="249"/>
      <c r="AV62" s="251"/>
      <c r="AW62" s="252"/>
      <c r="AX62" s="249"/>
      <c r="AY62" s="250"/>
      <c r="AZ62" s="248"/>
      <c r="BA62" s="249"/>
      <c r="BB62" s="251"/>
      <c r="BC62" s="252"/>
      <c r="BD62" s="249"/>
      <c r="BE62" s="250"/>
      <c r="BF62" s="248"/>
      <c r="BG62" s="249">
        <v>2</v>
      </c>
      <c r="BH62" s="251"/>
      <c r="BI62" s="252">
        <v>72</v>
      </c>
      <c r="BJ62" s="249">
        <v>6</v>
      </c>
      <c r="BK62" s="250">
        <v>2</v>
      </c>
      <c r="BL62" s="248"/>
      <c r="BM62" s="249"/>
      <c r="BN62" s="251"/>
      <c r="BO62" s="889">
        <f>U62+AS62+AV62+AY62+BB62+BE62+BH62+BK62+BN62</f>
        <v>2</v>
      </c>
      <c r="BP62" s="991"/>
      <c r="BQ62" s="701"/>
      <c r="BR62" s="702"/>
      <c r="BS62" s="254"/>
      <c r="BU62" s="239">
        <f t="shared" si="2"/>
        <v>7.92</v>
      </c>
    </row>
    <row r="63" spans="1:73" ht="78" customHeight="1" x14ac:dyDescent="0.25">
      <c r="A63" s="1058" t="s">
        <v>92</v>
      </c>
      <c r="B63" s="1059"/>
      <c r="C63" s="1068" t="s">
        <v>296</v>
      </c>
      <c r="D63" s="1069"/>
      <c r="E63" s="1069"/>
      <c r="F63" s="1069"/>
      <c r="G63" s="1069"/>
      <c r="H63" s="1069"/>
      <c r="I63" s="1069"/>
      <c r="J63" s="1069"/>
      <c r="K63" s="1069"/>
      <c r="L63" s="1069"/>
      <c r="M63" s="1069"/>
      <c r="N63" s="1069"/>
      <c r="O63" s="1069"/>
      <c r="P63" s="1070"/>
      <c r="Q63" s="48"/>
      <c r="R63" s="31"/>
      <c r="S63" s="32"/>
      <c r="T63" s="32"/>
      <c r="U63" s="20"/>
      <c r="V63" s="878"/>
      <c r="W63" s="879"/>
      <c r="X63" s="14">
        <v>4</v>
      </c>
      <c r="Y63" s="15" t="s">
        <v>289</v>
      </c>
      <c r="Z63" s="878">
        <v>72</v>
      </c>
      <c r="AA63" s="879"/>
      <c r="AB63" s="952">
        <v>36</v>
      </c>
      <c r="AC63" s="947"/>
      <c r="AD63" s="878">
        <f>Z63-T63</f>
        <v>72</v>
      </c>
      <c r="AE63" s="947"/>
      <c r="AF63" s="878">
        <f>AP63+AR63+AU63+AX63+BA63+BD63+BG63+BJ63+BM63</f>
        <v>8</v>
      </c>
      <c r="AG63" s="946"/>
      <c r="AH63" s="1012">
        <v>6</v>
      </c>
      <c r="AI63" s="955"/>
      <c r="AJ63" s="522"/>
      <c r="AK63" s="955"/>
      <c r="AL63" s="522"/>
      <c r="AM63" s="955"/>
      <c r="AN63" s="522">
        <v>2</v>
      </c>
      <c r="AO63" s="947"/>
      <c r="AP63" s="85"/>
      <c r="AQ63" s="86"/>
      <c r="AR63" s="87"/>
      <c r="AS63" s="88"/>
      <c r="AT63" s="86"/>
      <c r="AU63" s="87"/>
      <c r="AV63" s="89"/>
      <c r="AW63" s="90"/>
      <c r="AX63" s="87">
        <v>2</v>
      </c>
      <c r="AY63" s="88"/>
      <c r="AZ63" s="86">
        <v>72</v>
      </c>
      <c r="BA63" s="87">
        <v>6</v>
      </c>
      <c r="BB63" s="89">
        <v>2</v>
      </c>
      <c r="BC63" s="21"/>
      <c r="BD63" s="19"/>
      <c r="BE63" s="22"/>
      <c r="BF63" s="18"/>
      <c r="BG63" s="19"/>
      <c r="BH63" s="20"/>
      <c r="BI63" s="21"/>
      <c r="BJ63" s="19"/>
      <c r="BK63" s="22"/>
      <c r="BL63" s="18"/>
      <c r="BM63" s="19"/>
      <c r="BN63" s="20"/>
      <c r="BO63" s="878">
        <f>U63+AS63+AV63+AY63+BB63+BE63+BH63+BK63+BN63</f>
        <v>2</v>
      </c>
      <c r="BP63" s="879"/>
      <c r="BQ63" s="703" t="s">
        <v>390</v>
      </c>
      <c r="BR63" s="704"/>
      <c r="BS63" s="1"/>
      <c r="BU63" s="2">
        <f t="shared" si="2"/>
        <v>7.92</v>
      </c>
    </row>
    <row r="64" spans="1:73" s="239" customFormat="1" ht="78" x14ac:dyDescent="0.25">
      <c r="A64" s="1056" t="s">
        <v>93</v>
      </c>
      <c r="B64" s="1057"/>
      <c r="C64" s="903" t="s">
        <v>144</v>
      </c>
      <c r="D64" s="904"/>
      <c r="E64" s="904"/>
      <c r="F64" s="904"/>
      <c r="G64" s="904"/>
      <c r="H64" s="904"/>
      <c r="I64" s="904"/>
      <c r="J64" s="904"/>
      <c r="K64" s="904"/>
      <c r="L64" s="904"/>
      <c r="M64" s="904"/>
      <c r="N64" s="904"/>
      <c r="O64" s="904"/>
      <c r="P64" s="905"/>
      <c r="Q64" s="242"/>
      <c r="R64" s="256"/>
      <c r="S64" s="231"/>
      <c r="T64" s="231"/>
      <c r="U64" s="251"/>
      <c r="V64" s="889"/>
      <c r="W64" s="991"/>
      <c r="X64" s="276">
        <v>6</v>
      </c>
      <c r="Y64" s="277" t="s">
        <v>289</v>
      </c>
      <c r="Z64" s="889">
        <v>72</v>
      </c>
      <c r="AA64" s="991"/>
      <c r="AB64" s="988">
        <v>36</v>
      </c>
      <c r="AC64" s="976"/>
      <c r="AD64" s="889">
        <f>Z64-T64</f>
        <v>72</v>
      </c>
      <c r="AE64" s="976"/>
      <c r="AF64" s="889">
        <f>AP64+AR64+AU64+AX64+BA64+BD64+BG64+BJ64+BM64</f>
        <v>8</v>
      </c>
      <c r="AG64" s="890"/>
      <c r="AH64" s="1001">
        <v>6</v>
      </c>
      <c r="AI64" s="1000"/>
      <c r="AJ64" s="999"/>
      <c r="AK64" s="1000"/>
      <c r="AL64" s="999"/>
      <c r="AM64" s="1000"/>
      <c r="AN64" s="999">
        <v>2</v>
      </c>
      <c r="AO64" s="976"/>
      <c r="AP64" s="256"/>
      <c r="AQ64" s="248"/>
      <c r="AR64" s="249"/>
      <c r="AS64" s="250"/>
      <c r="AT64" s="248"/>
      <c r="AU64" s="249"/>
      <c r="AV64" s="251"/>
      <c r="AW64" s="252"/>
      <c r="AX64" s="249"/>
      <c r="AY64" s="250"/>
      <c r="AZ64" s="248"/>
      <c r="BA64" s="249"/>
      <c r="BB64" s="251"/>
      <c r="BC64" s="252"/>
      <c r="BD64" s="249">
        <v>2</v>
      </c>
      <c r="BE64" s="250"/>
      <c r="BF64" s="248">
        <v>72</v>
      </c>
      <c r="BG64" s="249">
        <v>6</v>
      </c>
      <c r="BH64" s="251">
        <v>2</v>
      </c>
      <c r="BI64" s="252"/>
      <c r="BJ64" s="249"/>
      <c r="BK64" s="250"/>
      <c r="BL64" s="248"/>
      <c r="BM64" s="249"/>
      <c r="BN64" s="251"/>
      <c r="BO64" s="889">
        <f>U64+AS64+AV64+AY64+BB64+BE64+BH64+BK64+BN64</f>
        <v>2</v>
      </c>
      <c r="BP64" s="991"/>
      <c r="BQ64" s="701"/>
      <c r="BR64" s="702"/>
      <c r="BS64" s="278" t="s">
        <v>351</v>
      </c>
      <c r="BT64" s="279"/>
      <c r="BU64" s="279">
        <f t="shared" si="2"/>
        <v>7.92</v>
      </c>
    </row>
    <row r="65" spans="1:73" s="219" customFormat="1" ht="26.25" x14ac:dyDescent="0.25">
      <c r="A65" s="1095" t="s">
        <v>94</v>
      </c>
      <c r="B65" s="1087"/>
      <c r="C65" s="912" t="s">
        <v>145</v>
      </c>
      <c r="D65" s="913"/>
      <c r="E65" s="913"/>
      <c r="F65" s="913"/>
      <c r="G65" s="913"/>
      <c r="H65" s="913"/>
      <c r="I65" s="913"/>
      <c r="J65" s="913"/>
      <c r="K65" s="913"/>
      <c r="L65" s="913"/>
      <c r="M65" s="913"/>
      <c r="N65" s="913"/>
      <c r="O65" s="913"/>
      <c r="P65" s="914"/>
      <c r="Q65" s="228"/>
      <c r="R65" s="229"/>
      <c r="S65" s="230"/>
      <c r="T65" s="231"/>
      <c r="U65" s="232"/>
      <c r="V65" s="880"/>
      <c r="W65" s="881"/>
      <c r="X65" s="1009"/>
      <c r="Y65" s="951"/>
      <c r="Z65" s="889"/>
      <c r="AA65" s="991"/>
      <c r="AB65" s="1009"/>
      <c r="AC65" s="951"/>
      <c r="AD65" s="889"/>
      <c r="AE65" s="976"/>
      <c r="AF65" s="889"/>
      <c r="AG65" s="890"/>
      <c r="AH65" s="1023"/>
      <c r="AI65" s="998"/>
      <c r="AJ65" s="997"/>
      <c r="AK65" s="998"/>
      <c r="AL65" s="997"/>
      <c r="AM65" s="998"/>
      <c r="AN65" s="997"/>
      <c r="AO65" s="951"/>
      <c r="AP65" s="229"/>
      <c r="AQ65" s="235"/>
      <c r="AR65" s="236"/>
      <c r="AS65" s="237"/>
      <c r="AT65" s="235"/>
      <c r="AU65" s="236"/>
      <c r="AV65" s="232"/>
      <c r="AW65" s="238"/>
      <c r="AX65" s="236"/>
      <c r="AY65" s="237"/>
      <c r="AZ65" s="235"/>
      <c r="BA65" s="236"/>
      <c r="BB65" s="232"/>
      <c r="BC65" s="238"/>
      <c r="BD65" s="236"/>
      <c r="BE65" s="237"/>
      <c r="BF65" s="235"/>
      <c r="BG65" s="236"/>
      <c r="BH65" s="232"/>
      <c r="BI65" s="238"/>
      <c r="BJ65" s="236"/>
      <c r="BK65" s="237"/>
      <c r="BL65" s="235"/>
      <c r="BM65" s="236"/>
      <c r="BN65" s="232"/>
      <c r="BO65" s="889"/>
      <c r="BP65" s="991"/>
      <c r="BQ65" s="701"/>
      <c r="BR65" s="702"/>
      <c r="BU65" s="239">
        <f t="shared" si="2"/>
        <v>0</v>
      </c>
    </row>
    <row r="66" spans="1:73" s="17" customFormat="1" ht="28.5" customHeight="1" x14ac:dyDescent="0.25">
      <c r="A66" s="1096" t="s">
        <v>95</v>
      </c>
      <c r="B66" s="1097"/>
      <c r="C66" s="965" t="s">
        <v>358</v>
      </c>
      <c r="D66" s="966"/>
      <c r="E66" s="966"/>
      <c r="F66" s="966"/>
      <c r="G66" s="966"/>
      <c r="H66" s="966"/>
      <c r="I66" s="966"/>
      <c r="J66" s="966"/>
      <c r="K66" s="966"/>
      <c r="L66" s="966"/>
      <c r="M66" s="966"/>
      <c r="N66" s="966"/>
      <c r="O66" s="966"/>
      <c r="P66" s="967"/>
      <c r="Q66" s="50"/>
      <c r="R66" s="22">
        <v>110</v>
      </c>
      <c r="S66" s="32">
        <v>1</v>
      </c>
      <c r="T66" s="32">
        <v>166</v>
      </c>
      <c r="U66" s="34">
        <v>6</v>
      </c>
      <c r="V66" s="35">
        <v>3</v>
      </c>
      <c r="W66" s="36">
        <v>4</v>
      </c>
      <c r="X66" s="952"/>
      <c r="Y66" s="947"/>
      <c r="Z66" s="878">
        <v>432</v>
      </c>
      <c r="AA66" s="879"/>
      <c r="AB66" s="952">
        <v>288</v>
      </c>
      <c r="AC66" s="947"/>
      <c r="AD66" s="878">
        <f>Z66-T66</f>
        <v>266</v>
      </c>
      <c r="AE66" s="947"/>
      <c r="AF66" s="878">
        <f>AP66+AR66+AU66+AX66+BA66+BD66+BG66+BJ66+BM66</f>
        <v>40</v>
      </c>
      <c r="AG66" s="946"/>
      <c r="AH66" s="1012">
        <v>18</v>
      </c>
      <c r="AI66" s="955"/>
      <c r="AJ66" s="522">
        <v>18</v>
      </c>
      <c r="AK66" s="955"/>
      <c r="AL66" s="522">
        <v>4</v>
      </c>
      <c r="AM66" s="955"/>
      <c r="AN66" s="522"/>
      <c r="AO66" s="947"/>
      <c r="AP66" s="85"/>
      <c r="AQ66" s="86"/>
      <c r="AR66" s="87"/>
      <c r="AS66" s="88"/>
      <c r="AT66" s="86"/>
      <c r="AU66" s="87">
        <v>2</v>
      </c>
      <c r="AV66" s="89"/>
      <c r="AW66" s="90">
        <v>134</v>
      </c>
      <c r="AX66" s="87">
        <v>18</v>
      </c>
      <c r="AY66" s="88">
        <v>3</v>
      </c>
      <c r="AZ66" s="86">
        <v>132</v>
      </c>
      <c r="BA66" s="87">
        <v>20</v>
      </c>
      <c r="BB66" s="89">
        <v>3</v>
      </c>
      <c r="BC66" s="21"/>
      <c r="BD66" s="19"/>
      <c r="BE66" s="22"/>
      <c r="BF66" s="18"/>
      <c r="BG66" s="19"/>
      <c r="BH66" s="20"/>
      <c r="BI66" s="21"/>
      <c r="BJ66" s="19"/>
      <c r="BK66" s="22"/>
      <c r="BL66" s="18"/>
      <c r="BM66" s="19"/>
      <c r="BN66" s="20"/>
      <c r="BO66" s="878">
        <f>U66+AS66+AV66+AY66+BB66+BE66+BH66+BK66+BN66</f>
        <v>12</v>
      </c>
      <c r="BP66" s="879"/>
      <c r="BQ66" s="703" t="s">
        <v>391</v>
      </c>
      <c r="BR66" s="704"/>
      <c r="BS66" s="16"/>
      <c r="BU66" s="17">
        <f t="shared" si="2"/>
        <v>39.160000000000004</v>
      </c>
    </row>
    <row r="67" spans="1:73" ht="51" customHeight="1" x14ac:dyDescent="0.25">
      <c r="A67" s="1058" t="s">
        <v>96</v>
      </c>
      <c r="B67" s="1059"/>
      <c r="C67" s="1075" t="s">
        <v>359</v>
      </c>
      <c r="D67" s="1076"/>
      <c r="E67" s="1076"/>
      <c r="F67" s="1076"/>
      <c r="G67" s="1076"/>
      <c r="H67" s="1076"/>
      <c r="I67" s="1076"/>
      <c r="J67" s="1076"/>
      <c r="K67" s="1076"/>
      <c r="L67" s="1076"/>
      <c r="M67" s="1076"/>
      <c r="N67" s="1076"/>
      <c r="O67" s="1076"/>
      <c r="P67" s="1077"/>
      <c r="Q67" s="51"/>
      <c r="R67" s="31">
        <v>80</v>
      </c>
      <c r="S67" s="32">
        <v>1</v>
      </c>
      <c r="T67" s="32">
        <v>148</v>
      </c>
      <c r="U67" s="34">
        <v>4</v>
      </c>
      <c r="V67" s="35">
        <v>4</v>
      </c>
      <c r="W67" s="36">
        <v>5</v>
      </c>
      <c r="X67" s="952"/>
      <c r="Y67" s="947"/>
      <c r="Z67" s="878">
        <v>432</v>
      </c>
      <c r="AA67" s="879"/>
      <c r="AB67" s="952">
        <v>234</v>
      </c>
      <c r="AC67" s="947"/>
      <c r="AD67" s="878">
        <f>Z67-T67</f>
        <v>284</v>
      </c>
      <c r="AE67" s="947"/>
      <c r="AF67" s="878">
        <f>AP67+AR67+AU67+AX67+BA67+BD67+BG67+BJ67+BM67</f>
        <v>34</v>
      </c>
      <c r="AG67" s="946"/>
      <c r="AH67" s="1012">
        <v>16</v>
      </c>
      <c r="AI67" s="955"/>
      <c r="AJ67" s="522">
        <v>10</v>
      </c>
      <c r="AK67" s="955"/>
      <c r="AL67" s="522">
        <v>8</v>
      </c>
      <c r="AM67" s="955"/>
      <c r="AN67" s="522"/>
      <c r="AO67" s="947"/>
      <c r="AP67" s="85"/>
      <c r="AQ67" s="86"/>
      <c r="AR67" s="87"/>
      <c r="AS67" s="88"/>
      <c r="AT67" s="86"/>
      <c r="AU67" s="87"/>
      <c r="AV67" s="89"/>
      <c r="AW67" s="90"/>
      <c r="AX67" s="87">
        <v>8</v>
      </c>
      <c r="AY67" s="88"/>
      <c r="AZ67" s="86">
        <v>142</v>
      </c>
      <c r="BA67" s="87">
        <v>12</v>
      </c>
      <c r="BB67" s="89">
        <v>4</v>
      </c>
      <c r="BC67" s="21">
        <v>142</v>
      </c>
      <c r="BD67" s="19">
        <v>14</v>
      </c>
      <c r="BE67" s="22">
        <v>4</v>
      </c>
      <c r="BF67" s="18"/>
      <c r="BG67" s="19"/>
      <c r="BH67" s="20"/>
      <c r="BI67" s="21"/>
      <c r="BJ67" s="19"/>
      <c r="BK67" s="22"/>
      <c r="BL67" s="18"/>
      <c r="BM67" s="19"/>
      <c r="BN67" s="20"/>
      <c r="BO67" s="878">
        <f>U67+AS67+AV67+AY67+BB67+BE67+BH67+BK67+BN67</f>
        <v>12</v>
      </c>
      <c r="BP67" s="879"/>
      <c r="BQ67" s="703" t="s">
        <v>392</v>
      </c>
      <c r="BR67" s="704"/>
      <c r="BS67" s="1"/>
      <c r="BU67" s="2">
        <f t="shared" si="2"/>
        <v>33.880000000000003</v>
      </c>
    </row>
    <row r="68" spans="1:73" s="2" customFormat="1" ht="26.25" customHeight="1" x14ac:dyDescent="0.25">
      <c r="A68" s="1058" t="s">
        <v>97</v>
      </c>
      <c r="B68" s="1059"/>
      <c r="C68" s="966" t="s">
        <v>360</v>
      </c>
      <c r="D68" s="966"/>
      <c r="E68" s="966"/>
      <c r="F68" s="966"/>
      <c r="G68" s="966"/>
      <c r="H68" s="966"/>
      <c r="I68" s="966"/>
      <c r="J68" s="966"/>
      <c r="K68" s="966"/>
      <c r="L68" s="966"/>
      <c r="M68" s="966"/>
      <c r="N68" s="966"/>
      <c r="O68" s="966"/>
      <c r="P68" s="967"/>
      <c r="Q68" s="52"/>
      <c r="R68" s="37">
        <v>18</v>
      </c>
      <c r="S68" s="33"/>
      <c r="T68" s="32">
        <v>36</v>
      </c>
      <c r="U68" s="38">
        <v>1</v>
      </c>
      <c r="V68" s="878"/>
      <c r="W68" s="879"/>
      <c r="X68" s="14">
        <v>3</v>
      </c>
      <c r="Y68" s="15" t="s">
        <v>289</v>
      </c>
      <c r="Z68" s="878">
        <v>108</v>
      </c>
      <c r="AA68" s="879"/>
      <c r="AB68" s="952">
        <v>54</v>
      </c>
      <c r="AC68" s="947"/>
      <c r="AD68" s="878">
        <f>Z68-T68</f>
        <v>72</v>
      </c>
      <c r="AE68" s="947"/>
      <c r="AF68" s="878">
        <f>AP68+AR68+AU68+AX68+BA68+BD68+BG68+BJ68+BM68</f>
        <v>10</v>
      </c>
      <c r="AG68" s="946"/>
      <c r="AH68" s="1012">
        <v>4</v>
      </c>
      <c r="AI68" s="955"/>
      <c r="AJ68" s="522">
        <v>6</v>
      </c>
      <c r="AK68" s="955"/>
      <c r="AL68" s="522"/>
      <c r="AM68" s="955"/>
      <c r="AN68" s="522"/>
      <c r="AO68" s="947"/>
      <c r="AP68" s="85"/>
      <c r="AQ68" s="86"/>
      <c r="AR68" s="87"/>
      <c r="AS68" s="88"/>
      <c r="AT68" s="86"/>
      <c r="AU68" s="87">
        <v>4</v>
      </c>
      <c r="AV68" s="89"/>
      <c r="AW68" s="90">
        <v>72</v>
      </c>
      <c r="AX68" s="87">
        <v>6</v>
      </c>
      <c r="AY68" s="88">
        <v>2</v>
      </c>
      <c r="AZ68" s="86"/>
      <c r="BA68" s="87"/>
      <c r="BB68" s="89"/>
      <c r="BC68" s="21"/>
      <c r="BD68" s="19"/>
      <c r="BE68" s="22"/>
      <c r="BF68" s="18"/>
      <c r="BG68" s="19"/>
      <c r="BH68" s="20"/>
      <c r="BI68" s="21"/>
      <c r="BJ68" s="19"/>
      <c r="BK68" s="22"/>
      <c r="BL68" s="18"/>
      <c r="BM68" s="19"/>
      <c r="BN68" s="20"/>
      <c r="BO68" s="878">
        <f>U68+AS68+AV68+AY68+BB68+BE68+BH68+BK68+BN68</f>
        <v>3</v>
      </c>
      <c r="BP68" s="879"/>
      <c r="BQ68" s="703" t="s">
        <v>392</v>
      </c>
      <c r="BR68" s="704"/>
      <c r="BS68" s="11"/>
      <c r="BU68" s="2">
        <f t="shared" si="2"/>
        <v>7.92</v>
      </c>
    </row>
    <row r="69" spans="1:73" s="239" customFormat="1" ht="28.5" customHeight="1" x14ac:dyDescent="0.25">
      <c r="A69" s="1060" t="s">
        <v>98</v>
      </c>
      <c r="B69" s="1061"/>
      <c r="C69" s="900" t="s">
        <v>352</v>
      </c>
      <c r="D69" s="901"/>
      <c r="E69" s="901"/>
      <c r="F69" s="901"/>
      <c r="G69" s="901"/>
      <c r="H69" s="901"/>
      <c r="I69" s="901"/>
      <c r="J69" s="901"/>
      <c r="K69" s="901"/>
      <c r="L69" s="901"/>
      <c r="M69" s="901"/>
      <c r="N69" s="901"/>
      <c r="O69" s="901"/>
      <c r="P69" s="902"/>
      <c r="Q69" s="241"/>
      <c r="R69" s="250"/>
      <c r="S69" s="231"/>
      <c r="T69" s="231"/>
      <c r="U69" s="280"/>
      <c r="V69" s="889"/>
      <c r="W69" s="991"/>
      <c r="X69" s="276">
        <v>6</v>
      </c>
      <c r="Y69" s="277" t="s">
        <v>289</v>
      </c>
      <c r="Z69" s="889">
        <v>108</v>
      </c>
      <c r="AA69" s="991"/>
      <c r="AB69" s="988">
        <v>72</v>
      </c>
      <c r="AC69" s="976"/>
      <c r="AD69" s="889">
        <f>Z69-T69</f>
        <v>108</v>
      </c>
      <c r="AE69" s="976"/>
      <c r="AF69" s="889">
        <f>AP69+AR69+AU69+AX69+BA69+BD69+BG69+BJ69+BM69</f>
        <v>16</v>
      </c>
      <c r="AG69" s="890"/>
      <c r="AH69" s="1001">
        <v>4</v>
      </c>
      <c r="AI69" s="1000"/>
      <c r="AJ69" s="999">
        <v>12</v>
      </c>
      <c r="AK69" s="1000"/>
      <c r="AL69" s="999"/>
      <c r="AM69" s="1000"/>
      <c r="AN69" s="999"/>
      <c r="AO69" s="976"/>
      <c r="AP69" s="256"/>
      <c r="AQ69" s="248"/>
      <c r="AR69" s="249"/>
      <c r="AS69" s="250"/>
      <c r="AT69" s="248"/>
      <c r="AU69" s="249"/>
      <c r="AV69" s="251"/>
      <c r="AW69" s="252"/>
      <c r="AX69" s="249"/>
      <c r="AY69" s="250"/>
      <c r="AZ69" s="248"/>
      <c r="BA69" s="249"/>
      <c r="BB69" s="251"/>
      <c r="BC69" s="252"/>
      <c r="BD69" s="249">
        <v>4</v>
      </c>
      <c r="BE69" s="250"/>
      <c r="BF69" s="248">
        <v>108</v>
      </c>
      <c r="BG69" s="249">
        <v>12</v>
      </c>
      <c r="BH69" s="251">
        <v>3</v>
      </c>
      <c r="BI69" s="252"/>
      <c r="BJ69" s="249"/>
      <c r="BK69" s="250"/>
      <c r="BL69" s="248"/>
      <c r="BM69" s="249"/>
      <c r="BN69" s="251"/>
      <c r="BO69" s="889">
        <f>U69+AS69+AV69+AY69+BB69+BE69+BH69+BK69+BN69</f>
        <v>3</v>
      </c>
      <c r="BP69" s="991"/>
      <c r="BQ69" s="701"/>
      <c r="BR69" s="702"/>
      <c r="BS69" s="254"/>
      <c r="BU69" s="239">
        <f t="shared" si="2"/>
        <v>15.84</v>
      </c>
    </row>
    <row r="70" spans="1:73" s="219" customFormat="1" ht="54.75" customHeight="1" x14ac:dyDescent="0.25">
      <c r="A70" s="1073" t="s">
        <v>99</v>
      </c>
      <c r="B70" s="1074"/>
      <c r="C70" s="962" t="s">
        <v>146</v>
      </c>
      <c r="D70" s="963"/>
      <c r="E70" s="963"/>
      <c r="F70" s="963"/>
      <c r="G70" s="963"/>
      <c r="H70" s="963"/>
      <c r="I70" s="963"/>
      <c r="J70" s="963"/>
      <c r="K70" s="963"/>
      <c r="L70" s="963"/>
      <c r="M70" s="963"/>
      <c r="N70" s="963"/>
      <c r="O70" s="963"/>
      <c r="P70" s="964"/>
      <c r="Q70" s="275"/>
      <c r="R70" s="229"/>
      <c r="S70" s="230"/>
      <c r="T70" s="231"/>
      <c r="U70" s="232"/>
      <c r="V70" s="880"/>
      <c r="W70" s="881"/>
      <c r="X70" s="1009"/>
      <c r="Y70" s="951"/>
      <c r="Z70" s="889"/>
      <c r="AA70" s="991"/>
      <c r="AB70" s="1009"/>
      <c r="AC70" s="951"/>
      <c r="AD70" s="889"/>
      <c r="AE70" s="976"/>
      <c r="AF70" s="889"/>
      <c r="AG70" s="890"/>
      <c r="AH70" s="1023"/>
      <c r="AI70" s="998"/>
      <c r="AJ70" s="997"/>
      <c r="AK70" s="998"/>
      <c r="AL70" s="997"/>
      <c r="AM70" s="998"/>
      <c r="AN70" s="997"/>
      <c r="AO70" s="951"/>
      <c r="AP70" s="229"/>
      <c r="AQ70" s="235"/>
      <c r="AR70" s="236"/>
      <c r="AS70" s="237"/>
      <c r="AT70" s="235"/>
      <c r="AU70" s="236"/>
      <c r="AV70" s="232"/>
      <c r="AW70" s="238"/>
      <c r="AX70" s="236"/>
      <c r="AY70" s="237"/>
      <c r="AZ70" s="235"/>
      <c r="BA70" s="236"/>
      <c r="BB70" s="232"/>
      <c r="BC70" s="238"/>
      <c r="BD70" s="236"/>
      <c r="BE70" s="237"/>
      <c r="BF70" s="235"/>
      <c r="BG70" s="236"/>
      <c r="BH70" s="232"/>
      <c r="BI70" s="238"/>
      <c r="BJ70" s="236"/>
      <c r="BK70" s="237"/>
      <c r="BL70" s="235"/>
      <c r="BM70" s="236"/>
      <c r="BN70" s="232"/>
      <c r="BO70" s="889"/>
      <c r="BP70" s="1001"/>
      <c r="BQ70" s="701"/>
      <c r="BR70" s="702"/>
      <c r="BU70" s="239">
        <f t="shared" si="2"/>
        <v>0</v>
      </c>
    </row>
    <row r="71" spans="1:73" ht="55.5" customHeight="1" x14ac:dyDescent="0.25">
      <c r="A71" s="1102" t="s">
        <v>100</v>
      </c>
      <c r="B71" s="1089"/>
      <c r="C71" s="1065" t="s">
        <v>147</v>
      </c>
      <c r="D71" s="1066"/>
      <c r="E71" s="1066"/>
      <c r="F71" s="1066"/>
      <c r="G71" s="1066"/>
      <c r="H71" s="1066"/>
      <c r="I71" s="1066"/>
      <c r="J71" s="1066"/>
      <c r="K71" s="1066"/>
      <c r="L71" s="1066"/>
      <c r="M71" s="1066"/>
      <c r="N71" s="1066"/>
      <c r="O71" s="1066"/>
      <c r="P71" s="1067"/>
      <c r="Q71" s="48"/>
      <c r="R71" s="31"/>
      <c r="S71" s="32"/>
      <c r="T71" s="32"/>
      <c r="U71" s="20"/>
      <c r="V71" s="878"/>
      <c r="W71" s="879"/>
      <c r="X71" s="14">
        <v>5</v>
      </c>
      <c r="Y71" s="15" t="s">
        <v>289</v>
      </c>
      <c r="Z71" s="878">
        <v>108</v>
      </c>
      <c r="AA71" s="879"/>
      <c r="AB71" s="952">
        <v>72</v>
      </c>
      <c r="AC71" s="947"/>
      <c r="AD71" s="878">
        <f>Z71-T71</f>
        <v>108</v>
      </c>
      <c r="AE71" s="947"/>
      <c r="AF71" s="878">
        <f>AP71+AR71+AU71+AX71+BA71+BD71+BG71+BJ71+BM71</f>
        <v>16</v>
      </c>
      <c r="AG71" s="946"/>
      <c r="AH71" s="1012">
        <v>8</v>
      </c>
      <c r="AI71" s="955"/>
      <c r="AJ71" s="522">
        <v>8</v>
      </c>
      <c r="AK71" s="955"/>
      <c r="AL71" s="522"/>
      <c r="AM71" s="955"/>
      <c r="AN71" s="522"/>
      <c r="AO71" s="947"/>
      <c r="AP71" s="85"/>
      <c r="AQ71" s="86"/>
      <c r="AR71" s="87"/>
      <c r="AS71" s="88"/>
      <c r="AT71" s="86"/>
      <c r="AU71" s="87"/>
      <c r="AV71" s="89"/>
      <c r="AW71" s="90"/>
      <c r="AX71" s="87"/>
      <c r="AY71" s="88"/>
      <c r="AZ71" s="86"/>
      <c r="BA71" s="87">
        <v>8</v>
      </c>
      <c r="BB71" s="89"/>
      <c r="BC71" s="21">
        <v>108</v>
      </c>
      <c r="BD71" s="19">
        <v>8</v>
      </c>
      <c r="BE71" s="22">
        <v>3</v>
      </c>
      <c r="BF71" s="18"/>
      <c r="BG71" s="19"/>
      <c r="BH71" s="20"/>
      <c r="BI71" s="21"/>
      <c r="BJ71" s="19"/>
      <c r="BK71" s="22"/>
      <c r="BL71" s="18"/>
      <c r="BM71" s="19"/>
      <c r="BN71" s="20"/>
      <c r="BO71" s="878">
        <f>U71+AS71+AV71+AY71+BB71+BE71+BH71+BK71+BN71</f>
        <v>3</v>
      </c>
      <c r="BP71" s="879"/>
      <c r="BQ71" s="703" t="s">
        <v>393</v>
      </c>
      <c r="BR71" s="704"/>
      <c r="BS71" s="1"/>
      <c r="BU71" s="2">
        <f t="shared" si="2"/>
        <v>15.84</v>
      </c>
    </row>
    <row r="72" spans="1:73" ht="49.5" customHeight="1" x14ac:dyDescent="0.25">
      <c r="A72" s="1102" t="s">
        <v>101</v>
      </c>
      <c r="B72" s="1089"/>
      <c r="C72" s="1068" t="s">
        <v>148</v>
      </c>
      <c r="D72" s="1069"/>
      <c r="E72" s="1069"/>
      <c r="F72" s="1069"/>
      <c r="G72" s="1069"/>
      <c r="H72" s="1069"/>
      <c r="I72" s="1069"/>
      <c r="J72" s="1069"/>
      <c r="K72" s="1069"/>
      <c r="L72" s="1069"/>
      <c r="M72" s="1069"/>
      <c r="N72" s="1069"/>
      <c r="O72" s="1069"/>
      <c r="P72" s="1070"/>
      <c r="Q72" s="48"/>
      <c r="R72" s="31"/>
      <c r="S72" s="32"/>
      <c r="T72" s="32"/>
      <c r="U72" s="20"/>
      <c r="V72" s="878">
        <v>5</v>
      </c>
      <c r="W72" s="879"/>
      <c r="X72" s="952"/>
      <c r="Y72" s="947"/>
      <c r="Z72" s="878">
        <v>108</v>
      </c>
      <c r="AA72" s="879"/>
      <c r="AB72" s="952">
        <v>54</v>
      </c>
      <c r="AC72" s="947"/>
      <c r="AD72" s="878">
        <f>Z72-T72</f>
        <v>108</v>
      </c>
      <c r="AE72" s="947"/>
      <c r="AF72" s="878">
        <f>AP72+AR72+AU72+AX72+BA72+BD72+BG72+BJ72+BM72</f>
        <v>12</v>
      </c>
      <c r="AG72" s="946"/>
      <c r="AH72" s="1012">
        <v>8</v>
      </c>
      <c r="AI72" s="955"/>
      <c r="AJ72" s="522"/>
      <c r="AK72" s="955"/>
      <c r="AL72" s="522">
        <v>4</v>
      </c>
      <c r="AM72" s="955"/>
      <c r="AN72" s="522"/>
      <c r="AO72" s="947"/>
      <c r="AP72" s="85"/>
      <c r="AQ72" s="86"/>
      <c r="AR72" s="87"/>
      <c r="AS72" s="88"/>
      <c r="AT72" s="86"/>
      <c r="AU72" s="87"/>
      <c r="AV72" s="89"/>
      <c r="AW72" s="90"/>
      <c r="AX72" s="87"/>
      <c r="AY72" s="88"/>
      <c r="AZ72" s="86"/>
      <c r="BA72" s="87">
        <v>6</v>
      </c>
      <c r="BB72" s="89"/>
      <c r="BC72" s="21">
        <v>108</v>
      </c>
      <c r="BD72" s="19">
        <v>6</v>
      </c>
      <c r="BE72" s="22">
        <v>3</v>
      </c>
      <c r="BF72" s="18"/>
      <c r="BG72" s="19"/>
      <c r="BH72" s="20"/>
      <c r="BI72" s="21"/>
      <c r="BJ72" s="19"/>
      <c r="BK72" s="22"/>
      <c r="BL72" s="18"/>
      <c r="BM72" s="19"/>
      <c r="BN72" s="20"/>
      <c r="BO72" s="878">
        <f>U72+AS72+AV72+AY72+BB72+BE72+BH72+BK72+BN72</f>
        <v>3</v>
      </c>
      <c r="BP72" s="879"/>
      <c r="BQ72" s="703" t="s">
        <v>393</v>
      </c>
      <c r="BR72" s="704"/>
      <c r="BS72" s="1"/>
      <c r="BU72" s="2">
        <f t="shared" si="2"/>
        <v>11.88</v>
      </c>
    </row>
    <row r="73" spans="1:73" s="239" customFormat="1" ht="27.75" customHeight="1" x14ac:dyDescent="0.25">
      <c r="A73" s="1060" t="s">
        <v>102</v>
      </c>
      <c r="B73" s="1061"/>
      <c r="C73" s="903" t="s">
        <v>299</v>
      </c>
      <c r="D73" s="904"/>
      <c r="E73" s="904"/>
      <c r="F73" s="904"/>
      <c r="G73" s="904"/>
      <c r="H73" s="904"/>
      <c r="I73" s="904"/>
      <c r="J73" s="904"/>
      <c r="K73" s="904"/>
      <c r="L73" s="904"/>
      <c r="M73" s="904"/>
      <c r="N73" s="904"/>
      <c r="O73" s="904"/>
      <c r="P73" s="905"/>
      <c r="Q73" s="242"/>
      <c r="R73" s="256"/>
      <c r="S73" s="231"/>
      <c r="T73" s="231"/>
      <c r="U73" s="251"/>
      <c r="V73" s="889">
        <v>6</v>
      </c>
      <c r="W73" s="991"/>
      <c r="X73" s="988"/>
      <c r="Y73" s="976"/>
      <c r="Z73" s="889">
        <v>180</v>
      </c>
      <c r="AA73" s="991"/>
      <c r="AB73" s="988">
        <v>90</v>
      </c>
      <c r="AC73" s="976"/>
      <c r="AD73" s="889">
        <f>Z73-T73</f>
        <v>180</v>
      </c>
      <c r="AE73" s="976"/>
      <c r="AF73" s="889">
        <f>AP73+AR73+AU73+AX73+BA73+BD73+BG73+BJ73+BM73</f>
        <v>20</v>
      </c>
      <c r="AG73" s="890"/>
      <c r="AH73" s="1001">
        <v>8</v>
      </c>
      <c r="AI73" s="1000"/>
      <c r="AJ73" s="999">
        <v>8</v>
      </c>
      <c r="AK73" s="1000"/>
      <c r="AL73" s="999">
        <v>4</v>
      </c>
      <c r="AM73" s="1000"/>
      <c r="AN73" s="999"/>
      <c r="AO73" s="976"/>
      <c r="AP73" s="256"/>
      <c r="AQ73" s="248"/>
      <c r="AR73" s="249"/>
      <c r="AS73" s="250"/>
      <c r="AT73" s="248"/>
      <c r="AU73" s="249"/>
      <c r="AV73" s="251"/>
      <c r="AW73" s="252"/>
      <c r="AX73" s="249"/>
      <c r="AY73" s="250"/>
      <c r="AZ73" s="248"/>
      <c r="BA73" s="249"/>
      <c r="BB73" s="251"/>
      <c r="BC73" s="252"/>
      <c r="BD73" s="249">
        <v>4</v>
      </c>
      <c r="BE73" s="250"/>
      <c r="BF73" s="248">
        <v>180</v>
      </c>
      <c r="BG73" s="249">
        <v>16</v>
      </c>
      <c r="BH73" s="251">
        <v>5</v>
      </c>
      <c r="BI73" s="252"/>
      <c r="BJ73" s="249"/>
      <c r="BK73" s="250"/>
      <c r="BL73" s="248"/>
      <c r="BM73" s="249"/>
      <c r="BN73" s="251"/>
      <c r="BO73" s="889">
        <f>U73+AS73+AV73+AY73+BB73+BE73+BH73+BK73+BN73</f>
        <v>5</v>
      </c>
      <c r="BP73" s="991"/>
      <c r="BQ73" s="701"/>
      <c r="BR73" s="702"/>
      <c r="BS73" s="254"/>
      <c r="BU73" s="239">
        <f t="shared" si="2"/>
        <v>19.8</v>
      </c>
    </row>
    <row r="74" spans="1:73" s="239" customFormat="1" ht="25.5" x14ac:dyDescent="0.25">
      <c r="A74" s="1071" t="s">
        <v>103</v>
      </c>
      <c r="B74" s="1072"/>
      <c r="C74" s="1062" t="s">
        <v>149</v>
      </c>
      <c r="D74" s="1063"/>
      <c r="E74" s="1063"/>
      <c r="F74" s="1063"/>
      <c r="G74" s="1063"/>
      <c r="H74" s="1063"/>
      <c r="I74" s="1063"/>
      <c r="J74" s="1063"/>
      <c r="K74" s="1063"/>
      <c r="L74" s="1063"/>
      <c r="M74" s="1063"/>
      <c r="N74" s="1063"/>
      <c r="O74" s="1063"/>
      <c r="P74" s="1064"/>
      <c r="Q74" s="281"/>
      <c r="R74" s="256"/>
      <c r="S74" s="231"/>
      <c r="T74" s="231"/>
      <c r="U74" s="251"/>
      <c r="V74" s="889">
        <v>8</v>
      </c>
      <c r="W74" s="991"/>
      <c r="X74" s="988"/>
      <c r="Y74" s="976"/>
      <c r="Z74" s="889">
        <v>108</v>
      </c>
      <c r="AA74" s="991"/>
      <c r="AB74" s="988">
        <v>72</v>
      </c>
      <c r="AC74" s="976"/>
      <c r="AD74" s="889">
        <f>Z74-T74</f>
        <v>108</v>
      </c>
      <c r="AE74" s="976"/>
      <c r="AF74" s="889">
        <f>AP74+AR74+AU74+AX74+BA74+BD74+BG74+BJ74+BM74</f>
        <v>16</v>
      </c>
      <c r="AG74" s="890"/>
      <c r="AH74" s="1001">
        <v>8</v>
      </c>
      <c r="AI74" s="1000"/>
      <c r="AJ74" s="999">
        <v>8</v>
      </c>
      <c r="AK74" s="1000"/>
      <c r="AL74" s="999"/>
      <c r="AM74" s="1000"/>
      <c r="AN74" s="999"/>
      <c r="AO74" s="976"/>
      <c r="AP74" s="256"/>
      <c r="AQ74" s="248"/>
      <c r="AR74" s="249"/>
      <c r="AS74" s="250"/>
      <c r="AT74" s="248"/>
      <c r="AU74" s="249"/>
      <c r="AV74" s="251"/>
      <c r="AW74" s="252"/>
      <c r="AX74" s="249"/>
      <c r="AY74" s="250"/>
      <c r="AZ74" s="248"/>
      <c r="BA74" s="249"/>
      <c r="BB74" s="251"/>
      <c r="BC74" s="252"/>
      <c r="BD74" s="249"/>
      <c r="BE74" s="250"/>
      <c r="BF74" s="248"/>
      <c r="BG74" s="249"/>
      <c r="BH74" s="251"/>
      <c r="BI74" s="252"/>
      <c r="BJ74" s="249">
        <v>2</v>
      </c>
      <c r="BK74" s="250"/>
      <c r="BL74" s="248">
        <v>108</v>
      </c>
      <c r="BM74" s="249">
        <v>14</v>
      </c>
      <c r="BN74" s="251">
        <v>3</v>
      </c>
      <c r="BO74" s="889">
        <f>U74+AS74+AV74+AY74+BB74+BE74+BH74+BK74+BN74</f>
        <v>3</v>
      </c>
      <c r="BP74" s="991"/>
      <c r="BQ74" s="701"/>
      <c r="BR74" s="702"/>
      <c r="BS74" s="254"/>
      <c r="BU74" s="239">
        <f t="shared" si="2"/>
        <v>15.84</v>
      </c>
    </row>
    <row r="75" spans="1:73" s="219" customFormat="1" ht="27.75" customHeight="1" x14ac:dyDescent="0.25">
      <c r="A75" s="1095" t="s">
        <v>104</v>
      </c>
      <c r="B75" s="1087"/>
      <c r="C75" s="912" t="s">
        <v>150</v>
      </c>
      <c r="D75" s="913"/>
      <c r="E75" s="913"/>
      <c r="F75" s="913"/>
      <c r="G75" s="913"/>
      <c r="H75" s="913"/>
      <c r="I75" s="913"/>
      <c r="J75" s="913"/>
      <c r="K75" s="913"/>
      <c r="L75" s="913"/>
      <c r="M75" s="913"/>
      <c r="N75" s="913"/>
      <c r="O75" s="913"/>
      <c r="P75" s="914"/>
      <c r="Q75" s="228"/>
      <c r="R75" s="229"/>
      <c r="S75" s="230"/>
      <c r="T75" s="231"/>
      <c r="U75" s="232"/>
      <c r="V75" s="880"/>
      <c r="W75" s="881"/>
      <c r="X75" s="1009"/>
      <c r="Y75" s="951"/>
      <c r="Z75" s="889"/>
      <c r="AA75" s="991"/>
      <c r="AB75" s="1009"/>
      <c r="AC75" s="951"/>
      <c r="AD75" s="889"/>
      <c r="AE75" s="976"/>
      <c r="AF75" s="889"/>
      <c r="AG75" s="890"/>
      <c r="AH75" s="1023"/>
      <c r="AI75" s="998"/>
      <c r="AJ75" s="997"/>
      <c r="AK75" s="998"/>
      <c r="AL75" s="997"/>
      <c r="AM75" s="998"/>
      <c r="AN75" s="997"/>
      <c r="AO75" s="951"/>
      <c r="AP75" s="229"/>
      <c r="AQ75" s="235"/>
      <c r="AR75" s="236"/>
      <c r="AS75" s="237"/>
      <c r="AT75" s="235"/>
      <c r="AU75" s="236"/>
      <c r="AV75" s="232"/>
      <c r="AW75" s="238"/>
      <c r="AX75" s="236"/>
      <c r="AY75" s="237"/>
      <c r="AZ75" s="235"/>
      <c r="BA75" s="236"/>
      <c r="BB75" s="232"/>
      <c r="BC75" s="238"/>
      <c r="BD75" s="236"/>
      <c r="BE75" s="237"/>
      <c r="BF75" s="235"/>
      <c r="BG75" s="236"/>
      <c r="BH75" s="232"/>
      <c r="BI75" s="238"/>
      <c r="BJ75" s="236"/>
      <c r="BK75" s="237"/>
      <c r="BL75" s="235"/>
      <c r="BM75" s="236"/>
      <c r="BN75" s="232"/>
      <c r="BO75" s="889"/>
      <c r="BP75" s="1001"/>
      <c r="BQ75" s="701"/>
      <c r="BR75" s="702"/>
      <c r="BU75" s="239">
        <f t="shared" si="2"/>
        <v>0</v>
      </c>
    </row>
    <row r="76" spans="1:73" s="239" customFormat="1" ht="26.25" customHeight="1" x14ac:dyDescent="0.25">
      <c r="A76" s="1071" t="s">
        <v>105</v>
      </c>
      <c r="B76" s="1072"/>
      <c r="C76" s="1081" t="s">
        <v>300</v>
      </c>
      <c r="D76" s="1082"/>
      <c r="E76" s="1082"/>
      <c r="F76" s="1082"/>
      <c r="G76" s="1082"/>
      <c r="H76" s="1082"/>
      <c r="I76" s="1082"/>
      <c r="J76" s="1082"/>
      <c r="K76" s="1082"/>
      <c r="L76" s="1082"/>
      <c r="M76" s="1082"/>
      <c r="N76" s="1082"/>
      <c r="O76" s="1082"/>
      <c r="P76" s="1083"/>
      <c r="Q76" s="255"/>
      <c r="R76" s="256"/>
      <c r="S76" s="231"/>
      <c r="T76" s="231"/>
      <c r="U76" s="251"/>
      <c r="V76" s="233">
        <v>7</v>
      </c>
      <c r="W76" s="234">
        <v>8</v>
      </c>
      <c r="X76" s="276">
        <v>6</v>
      </c>
      <c r="Y76" s="277" t="s">
        <v>289</v>
      </c>
      <c r="Z76" s="889">
        <v>324</v>
      </c>
      <c r="AA76" s="991"/>
      <c r="AB76" s="988">
        <v>198</v>
      </c>
      <c r="AC76" s="976"/>
      <c r="AD76" s="889">
        <f>Z76-T76</f>
        <v>324</v>
      </c>
      <c r="AE76" s="976"/>
      <c r="AF76" s="889">
        <f>AP76+AR76+AU76+AX76+BA76+BD76+BG76+BJ76+BM76</f>
        <v>44</v>
      </c>
      <c r="AG76" s="890"/>
      <c r="AH76" s="1001">
        <v>20</v>
      </c>
      <c r="AI76" s="1000"/>
      <c r="AJ76" s="999">
        <v>16</v>
      </c>
      <c r="AK76" s="1000"/>
      <c r="AL76" s="999">
        <v>8</v>
      </c>
      <c r="AM76" s="1000"/>
      <c r="AN76" s="999"/>
      <c r="AO76" s="976"/>
      <c r="AP76" s="256"/>
      <c r="AQ76" s="248"/>
      <c r="AR76" s="249"/>
      <c r="AS76" s="250"/>
      <c r="AT76" s="248"/>
      <c r="AU76" s="249"/>
      <c r="AV76" s="251"/>
      <c r="AW76" s="252"/>
      <c r="AX76" s="249"/>
      <c r="AY76" s="250"/>
      <c r="AZ76" s="248"/>
      <c r="BA76" s="253"/>
      <c r="BB76" s="251"/>
      <c r="BC76" s="252"/>
      <c r="BD76" s="249">
        <v>4</v>
      </c>
      <c r="BE76" s="250"/>
      <c r="BF76" s="248">
        <v>108</v>
      </c>
      <c r="BG76" s="249">
        <v>10</v>
      </c>
      <c r="BH76" s="251">
        <v>3</v>
      </c>
      <c r="BI76" s="252">
        <v>108</v>
      </c>
      <c r="BJ76" s="249">
        <v>14</v>
      </c>
      <c r="BK76" s="250">
        <v>3</v>
      </c>
      <c r="BL76" s="248">
        <v>108</v>
      </c>
      <c r="BM76" s="249">
        <v>16</v>
      </c>
      <c r="BN76" s="251">
        <v>3</v>
      </c>
      <c r="BO76" s="889">
        <f>U76+AS76+AV76+AY76+BB76+BE76+BH76+BK76+BN76</f>
        <v>9</v>
      </c>
      <c r="BP76" s="991"/>
      <c r="BQ76" s="701"/>
      <c r="BR76" s="702"/>
      <c r="BS76" s="254"/>
      <c r="BU76" s="239">
        <f t="shared" si="2"/>
        <v>43.56</v>
      </c>
    </row>
    <row r="77" spans="1:73" ht="54" customHeight="1" x14ac:dyDescent="0.25">
      <c r="A77" s="1058" t="s">
        <v>106</v>
      </c>
      <c r="B77" s="1059"/>
      <c r="C77" s="1084" t="s">
        <v>301</v>
      </c>
      <c r="D77" s="669"/>
      <c r="E77" s="669"/>
      <c r="F77" s="669"/>
      <c r="G77" s="669"/>
      <c r="H77" s="669"/>
      <c r="I77" s="669"/>
      <c r="J77" s="669"/>
      <c r="K77" s="669"/>
      <c r="L77" s="669"/>
      <c r="M77" s="669"/>
      <c r="N77" s="669"/>
      <c r="O77" s="669"/>
      <c r="P77" s="1085"/>
      <c r="Q77" s="52"/>
      <c r="R77" s="31"/>
      <c r="S77" s="32"/>
      <c r="T77" s="32"/>
      <c r="U77" s="20"/>
      <c r="V77" s="35">
        <v>6</v>
      </c>
      <c r="W77" s="36">
        <v>7</v>
      </c>
      <c r="X77" s="14">
        <v>5</v>
      </c>
      <c r="Y77" s="15" t="s">
        <v>289</v>
      </c>
      <c r="Z77" s="878">
        <v>576</v>
      </c>
      <c r="AA77" s="879"/>
      <c r="AB77" s="952">
        <v>324</v>
      </c>
      <c r="AC77" s="947"/>
      <c r="AD77" s="878">
        <f>Z77-T77</f>
        <v>576</v>
      </c>
      <c r="AE77" s="947"/>
      <c r="AF77" s="878">
        <f>AP77+AR77+AU77+AX77+BA77+BD77+BG77+BJ77+BM77</f>
        <v>72</v>
      </c>
      <c r="AG77" s="946"/>
      <c r="AH77" s="1012">
        <v>36</v>
      </c>
      <c r="AI77" s="955"/>
      <c r="AJ77" s="522">
        <v>24</v>
      </c>
      <c r="AK77" s="955"/>
      <c r="AL77" s="522">
        <v>12</v>
      </c>
      <c r="AM77" s="955"/>
      <c r="AN77" s="522"/>
      <c r="AO77" s="947"/>
      <c r="AP77" s="85"/>
      <c r="AQ77" s="86"/>
      <c r="AR77" s="87"/>
      <c r="AS77" s="88"/>
      <c r="AT77" s="86"/>
      <c r="AU77" s="87"/>
      <c r="AV77" s="89"/>
      <c r="AW77" s="90"/>
      <c r="AX77" s="87"/>
      <c r="AY77" s="88"/>
      <c r="AZ77" s="86"/>
      <c r="BA77" s="87">
        <v>10</v>
      </c>
      <c r="BB77" s="89"/>
      <c r="BC77" s="21">
        <v>144</v>
      </c>
      <c r="BD77" s="19">
        <v>12</v>
      </c>
      <c r="BE77" s="22">
        <v>4</v>
      </c>
      <c r="BF77" s="18">
        <v>216</v>
      </c>
      <c r="BG77" s="19">
        <v>28</v>
      </c>
      <c r="BH77" s="20">
        <v>6</v>
      </c>
      <c r="BI77" s="21">
        <v>216</v>
      </c>
      <c r="BJ77" s="19">
        <v>22</v>
      </c>
      <c r="BK77" s="22">
        <v>6</v>
      </c>
      <c r="BL77" s="18"/>
      <c r="BM77" s="19"/>
      <c r="BN77" s="20"/>
      <c r="BO77" s="878">
        <f>U77+AS77+AV77+AY77+BB77+BE77+BH77+BK77+BN77</f>
        <v>16</v>
      </c>
      <c r="BP77" s="879"/>
      <c r="BQ77" s="703" t="s">
        <v>393</v>
      </c>
      <c r="BR77" s="704"/>
      <c r="BS77" s="1"/>
      <c r="BU77" s="2">
        <f t="shared" si="2"/>
        <v>71.28</v>
      </c>
    </row>
    <row r="78" spans="1:73" s="239" customFormat="1" ht="58.5" customHeight="1" x14ac:dyDescent="0.25">
      <c r="A78" s="1060" t="s">
        <v>107</v>
      </c>
      <c r="B78" s="1061"/>
      <c r="C78" s="1081" t="s">
        <v>151</v>
      </c>
      <c r="D78" s="1082"/>
      <c r="E78" s="1082"/>
      <c r="F78" s="1082"/>
      <c r="G78" s="1082"/>
      <c r="H78" s="1082"/>
      <c r="I78" s="1082"/>
      <c r="J78" s="1082"/>
      <c r="K78" s="1082"/>
      <c r="L78" s="1082"/>
      <c r="M78" s="1082"/>
      <c r="N78" s="1082"/>
      <c r="O78" s="1082"/>
      <c r="P78" s="1083"/>
      <c r="Q78" s="255"/>
      <c r="R78" s="256"/>
      <c r="S78" s="231"/>
      <c r="T78" s="231"/>
      <c r="U78" s="251"/>
      <c r="V78" s="889"/>
      <c r="W78" s="991"/>
      <c r="X78" s="988"/>
      <c r="Y78" s="976"/>
      <c r="Z78" s="889">
        <v>30</v>
      </c>
      <c r="AA78" s="991"/>
      <c r="AB78" s="988"/>
      <c r="AC78" s="976"/>
      <c r="AD78" s="889">
        <f>Z78-T78</f>
        <v>30</v>
      </c>
      <c r="AE78" s="976"/>
      <c r="AF78" s="889"/>
      <c r="AG78" s="890"/>
      <c r="AH78" s="1001"/>
      <c r="AI78" s="1000"/>
      <c r="AJ78" s="999"/>
      <c r="AK78" s="1000"/>
      <c r="AL78" s="999"/>
      <c r="AM78" s="1000"/>
      <c r="AN78" s="999"/>
      <c r="AO78" s="976"/>
      <c r="AP78" s="256"/>
      <c r="AQ78" s="248"/>
      <c r="AR78" s="249"/>
      <c r="AS78" s="250"/>
      <c r="AT78" s="248"/>
      <c r="AU78" s="249"/>
      <c r="AV78" s="251"/>
      <c r="AW78" s="252"/>
      <c r="AX78" s="249"/>
      <c r="AY78" s="250"/>
      <c r="AZ78" s="248"/>
      <c r="BA78" s="249"/>
      <c r="BB78" s="251"/>
      <c r="BC78" s="252"/>
      <c r="BD78" s="249"/>
      <c r="BE78" s="250"/>
      <c r="BF78" s="282"/>
      <c r="BG78" s="249"/>
      <c r="BH78" s="251"/>
      <c r="BI78" s="252">
        <v>30</v>
      </c>
      <c r="BJ78" s="249"/>
      <c r="BK78" s="250">
        <v>1</v>
      </c>
      <c r="BL78" s="248"/>
      <c r="BM78" s="249"/>
      <c r="BN78" s="251"/>
      <c r="BO78" s="889">
        <f>U78+AS78+AV78+AY78+BB78+BE78+BH78+BK78+BN78</f>
        <v>1</v>
      </c>
      <c r="BP78" s="991"/>
      <c r="BQ78" s="701"/>
      <c r="BR78" s="702"/>
      <c r="BS78" s="254"/>
      <c r="BU78" s="239">
        <f t="shared" si="2"/>
        <v>0</v>
      </c>
    </row>
    <row r="79" spans="1:73" s="219" customFormat="1" ht="51.75" customHeight="1" x14ac:dyDescent="0.25">
      <c r="A79" s="1073" t="s">
        <v>108</v>
      </c>
      <c r="B79" s="1074"/>
      <c r="C79" s="912" t="s">
        <v>152</v>
      </c>
      <c r="D79" s="913"/>
      <c r="E79" s="913"/>
      <c r="F79" s="913"/>
      <c r="G79" s="913"/>
      <c r="H79" s="913"/>
      <c r="I79" s="913"/>
      <c r="J79" s="913"/>
      <c r="K79" s="913"/>
      <c r="L79" s="913"/>
      <c r="M79" s="913"/>
      <c r="N79" s="913"/>
      <c r="O79" s="913"/>
      <c r="P79" s="914"/>
      <c r="Q79" s="228"/>
      <c r="R79" s="229"/>
      <c r="S79" s="230"/>
      <c r="T79" s="231"/>
      <c r="U79" s="232"/>
      <c r="V79" s="880"/>
      <c r="W79" s="881"/>
      <c r="X79" s="1009"/>
      <c r="Y79" s="951"/>
      <c r="Z79" s="889"/>
      <c r="AA79" s="991"/>
      <c r="AB79" s="1009"/>
      <c r="AC79" s="951"/>
      <c r="AD79" s="889"/>
      <c r="AE79" s="976"/>
      <c r="AF79" s="889"/>
      <c r="AG79" s="890"/>
      <c r="AH79" s="1023"/>
      <c r="AI79" s="998"/>
      <c r="AJ79" s="997"/>
      <c r="AK79" s="998"/>
      <c r="AL79" s="997"/>
      <c r="AM79" s="998"/>
      <c r="AN79" s="997"/>
      <c r="AO79" s="951"/>
      <c r="AP79" s="229"/>
      <c r="AQ79" s="235"/>
      <c r="AR79" s="236"/>
      <c r="AS79" s="237"/>
      <c r="AT79" s="235"/>
      <c r="AU79" s="236"/>
      <c r="AV79" s="232"/>
      <c r="AW79" s="238"/>
      <c r="AX79" s="236"/>
      <c r="AY79" s="237"/>
      <c r="AZ79" s="235"/>
      <c r="BA79" s="236"/>
      <c r="BB79" s="232"/>
      <c r="BC79" s="238"/>
      <c r="BD79" s="236"/>
      <c r="BE79" s="237"/>
      <c r="BF79" s="235"/>
      <c r="BG79" s="236"/>
      <c r="BH79" s="232"/>
      <c r="BI79" s="238"/>
      <c r="BJ79" s="236"/>
      <c r="BK79" s="237"/>
      <c r="BL79" s="235"/>
      <c r="BM79" s="236"/>
      <c r="BN79" s="232"/>
      <c r="BO79" s="889"/>
      <c r="BP79" s="1001"/>
      <c r="BQ79" s="701"/>
      <c r="BR79" s="702"/>
      <c r="BU79" s="239">
        <f t="shared" si="2"/>
        <v>0</v>
      </c>
    </row>
    <row r="80" spans="1:73" ht="105" customHeight="1" x14ac:dyDescent="0.25">
      <c r="A80" s="1058" t="s">
        <v>109</v>
      </c>
      <c r="B80" s="1059"/>
      <c r="C80" s="1084" t="s">
        <v>361</v>
      </c>
      <c r="D80" s="669"/>
      <c r="E80" s="669"/>
      <c r="F80" s="669"/>
      <c r="G80" s="669"/>
      <c r="H80" s="669"/>
      <c r="I80" s="669"/>
      <c r="J80" s="669"/>
      <c r="K80" s="669"/>
      <c r="L80" s="669"/>
      <c r="M80" s="669"/>
      <c r="N80" s="669"/>
      <c r="O80" s="669"/>
      <c r="P80" s="1085"/>
      <c r="Q80" s="52"/>
      <c r="R80" s="31">
        <v>36</v>
      </c>
      <c r="S80" s="32">
        <v>1</v>
      </c>
      <c r="T80" s="32">
        <v>54</v>
      </c>
      <c r="U80" s="20">
        <v>2</v>
      </c>
      <c r="V80" s="878">
        <v>5</v>
      </c>
      <c r="W80" s="879"/>
      <c r="X80" s="952">
        <v>4</v>
      </c>
      <c r="Y80" s="947"/>
      <c r="Z80" s="878">
        <v>216</v>
      </c>
      <c r="AA80" s="879"/>
      <c r="AB80" s="952">
        <v>144</v>
      </c>
      <c r="AC80" s="947"/>
      <c r="AD80" s="878">
        <f t="shared" ref="AD80:AD85" si="5">Z80-T80</f>
        <v>162</v>
      </c>
      <c r="AE80" s="947"/>
      <c r="AF80" s="878">
        <f>AP80+AR80+AU80+AX80+BA80+BD80+BG80+BJ80+BM80</f>
        <v>20</v>
      </c>
      <c r="AG80" s="946"/>
      <c r="AH80" s="1012">
        <v>10</v>
      </c>
      <c r="AI80" s="955"/>
      <c r="AJ80" s="522">
        <v>6</v>
      </c>
      <c r="AK80" s="955"/>
      <c r="AL80" s="522">
        <v>4</v>
      </c>
      <c r="AM80" s="955"/>
      <c r="AN80" s="522"/>
      <c r="AO80" s="947"/>
      <c r="AP80" s="85"/>
      <c r="AQ80" s="86"/>
      <c r="AR80" s="87"/>
      <c r="AS80" s="88"/>
      <c r="AT80" s="86"/>
      <c r="AU80" s="87"/>
      <c r="AV80" s="89"/>
      <c r="AW80" s="90"/>
      <c r="AX80" s="87">
        <v>2</v>
      </c>
      <c r="AY80" s="88"/>
      <c r="AZ80" s="86">
        <v>80</v>
      </c>
      <c r="BA80" s="87">
        <v>12</v>
      </c>
      <c r="BB80" s="89">
        <v>2</v>
      </c>
      <c r="BC80" s="21">
        <v>82</v>
      </c>
      <c r="BD80" s="19">
        <v>6</v>
      </c>
      <c r="BE80" s="22">
        <v>2</v>
      </c>
      <c r="BF80" s="18"/>
      <c r="BG80" s="19"/>
      <c r="BH80" s="20"/>
      <c r="BI80" s="21"/>
      <c r="BJ80" s="19"/>
      <c r="BK80" s="22"/>
      <c r="BL80" s="18"/>
      <c r="BM80" s="19"/>
      <c r="BN80" s="20"/>
      <c r="BO80" s="878">
        <f t="shared" ref="BO80:BO85" si="6">U80+AS80+AV80+AY80+BB80+BE80+BH80+BK80+BN80</f>
        <v>6</v>
      </c>
      <c r="BP80" s="879"/>
      <c r="BQ80" s="703" t="s">
        <v>394</v>
      </c>
      <c r="BR80" s="704"/>
      <c r="BS80" s="1"/>
      <c r="BU80" s="2">
        <f t="shared" si="2"/>
        <v>23.76</v>
      </c>
    </row>
    <row r="81" spans="1:73" s="239" customFormat="1" ht="46.5" customHeight="1" x14ac:dyDescent="0.25">
      <c r="A81" s="1056" t="s">
        <v>110</v>
      </c>
      <c r="B81" s="1057"/>
      <c r="C81" s="1062" t="s">
        <v>153</v>
      </c>
      <c r="D81" s="1063"/>
      <c r="E81" s="1063"/>
      <c r="F81" s="1063"/>
      <c r="G81" s="1063"/>
      <c r="H81" s="1063"/>
      <c r="I81" s="1063"/>
      <c r="J81" s="1063"/>
      <c r="K81" s="1063"/>
      <c r="L81" s="1063"/>
      <c r="M81" s="1063"/>
      <c r="N81" s="1063"/>
      <c r="O81" s="1063"/>
      <c r="P81" s="1064"/>
      <c r="Q81" s="281"/>
      <c r="R81" s="256"/>
      <c r="S81" s="231"/>
      <c r="T81" s="231"/>
      <c r="U81" s="251"/>
      <c r="V81" s="889"/>
      <c r="W81" s="991"/>
      <c r="X81" s="988"/>
      <c r="Y81" s="976"/>
      <c r="Z81" s="889">
        <v>40</v>
      </c>
      <c r="AA81" s="991"/>
      <c r="AB81" s="988"/>
      <c r="AC81" s="976"/>
      <c r="AD81" s="889">
        <f t="shared" si="5"/>
        <v>40</v>
      </c>
      <c r="AE81" s="976"/>
      <c r="AF81" s="889"/>
      <c r="AG81" s="890"/>
      <c r="AH81" s="1001"/>
      <c r="AI81" s="1000"/>
      <c r="AJ81" s="999"/>
      <c r="AK81" s="1000"/>
      <c r="AL81" s="999"/>
      <c r="AM81" s="1000"/>
      <c r="AN81" s="999"/>
      <c r="AO81" s="976"/>
      <c r="AP81" s="256"/>
      <c r="AQ81" s="248"/>
      <c r="AR81" s="249"/>
      <c r="AS81" s="250"/>
      <c r="AT81" s="248"/>
      <c r="AU81" s="249"/>
      <c r="AV81" s="251"/>
      <c r="AW81" s="252"/>
      <c r="AX81" s="249"/>
      <c r="AY81" s="250"/>
      <c r="AZ81" s="248"/>
      <c r="BA81" s="249"/>
      <c r="BB81" s="251"/>
      <c r="BC81" s="252"/>
      <c r="BD81" s="249"/>
      <c r="BE81" s="250"/>
      <c r="BF81" s="248">
        <v>40</v>
      </c>
      <c r="BG81" s="249"/>
      <c r="BH81" s="251">
        <v>1</v>
      </c>
      <c r="BI81" s="252"/>
      <c r="BJ81" s="249"/>
      <c r="BK81" s="250"/>
      <c r="BL81" s="248"/>
      <c r="BM81" s="249"/>
      <c r="BN81" s="251"/>
      <c r="BO81" s="889">
        <f t="shared" si="6"/>
        <v>1</v>
      </c>
      <c r="BP81" s="991"/>
      <c r="BQ81" s="701"/>
      <c r="BR81" s="702"/>
      <c r="BS81" s="254"/>
      <c r="BU81" s="239">
        <f t="shared" si="2"/>
        <v>0</v>
      </c>
    </row>
    <row r="82" spans="1:73" ht="24.75" customHeight="1" x14ac:dyDescent="0.25">
      <c r="A82" s="1058" t="s">
        <v>111</v>
      </c>
      <c r="B82" s="1059"/>
      <c r="C82" s="965" t="s">
        <v>154</v>
      </c>
      <c r="D82" s="966"/>
      <c r="E82" s="966"/>
      <c r="F82" s="966"/>
      <c r="G82" s="966"/>
      <c r="H82" s="966"/>
      <c r="I82" s="966"/>
      <c r="J82" s="966"/>
      <c r="K82" s="966"/>
      <c r="L82" s="966"/>
      <c r="M82" s="966"/>
      <c r="N82" s="966"/>
      <c r="O82" s="966"/>
      <c r="P82" s="967"/>
      <c r="Q82" s="50"/>
      <c r="R82" s="31"/>
      <c r="S82" s="32"/>
      <c r="T82" s="32"/>
      <c r="U82" s="20"/>
      <c r="V82" s="878"/>
      <c r="W82" s="879"/>
      <c r="X82" s="952">
        <v>5</v>
      </c>
      <c r="Y82" s="947"/>
      <c r="Z82" s="878">
        <v>108</v>
      </c>
      <c r="AA82" s="879"/>
      <c r="AB82" s="952">
        <v>36</v>
      </c>
      <c r="AC82" s="947"/>
      <c r="AD82" s="878">
        <f t="shared" si="5"/>
        <v>108</v>
      </c>
      <c r="AE82" s="947"/>
      <c r="AF82" s="878">
        <f>AP82+AR82+AU82+AX82+BA82+BD82+BG82+BJ82+BM82</f>
        <v>8</v>
      </c>
      <c r="AG82" s="946"/>
      <c r="AH82" s="1012">
        <v>6</v>
      </c>
      <c r="AI82" s="955"/>
      <c r="AJ82" s="522">
        <v>2</v>
      </c>
      <c r="AK82" s="955"/>
      <c r="AL82" s="522"/>
      <c r="AM82" s="955"/>
      <c r="AN82" s="522"/>
      <c r="AO82" s="947"/>
      <c r="AP82" s="85"/>
      <c r="AQ82" s="86"/>
      <c r="AR82" s="87"/>
      <c r="AS82" s="88"/>
      <c r="AT82" s="86"/>
      <c r="AU82" s="87"/>
      <c r="AV82" s="89"/>
      <c r="AW82" s="90"/>
      <c r="AX82" s="87"/>
      <c r="AY82" s="88"/>
      <c r="AZ82" s="86"/>
      <c r="BA82" s="87">
        <v>4</v>
      </c>
      <c r="BB82" s="89"/>
      <c r="BC82" s="21">
        <v>108</v>
      </c>
      <c r="BD82" s="19">
        <v>4</v>
      </c>
      <c r="BE82" s="22">
        <v>3</v>
      </c>
      <c r="BF82" s="18"/>
      <c r="BG82" s="19"/>
      <c r="BH82" s="20"/>
      <c r="BI82" s="21"/>
      <c r="BJ82" s="19"/>
      <c r="BK82" s="22"/>
      <c r="BL82" s="18"/>
      <c r="BM82" s="19"/>
      <c r="BN82" s="20"/>
      <c r="BO82" s="878">
        <f t="shared" si="6"/>
        <v>3</v>
      </c>
      <c r="BP82" s="879"/>
      <c r="BQ82" s="703" t="s">
        <v>395</v>
      </c>
      <c r="BR82" s="704"/>
      <c r="BS82" s="1"/>
      <c r="BU82" s="2">
        <f t="shared" si="2"/>
        <v>7.92</v>
      </c>
    </row>
    <row r="83" spans="1:73" ht="50.25" customHeight="1" x14ac:dyDescent="0.25">
      <c r="A83" s="1058" t="s">
        <v>112</v>
      </c>
      <c r="B83" s="1059"/>
      <c r="C83" s="965" t="s">
        <v>155</v>
      </c>
      <c r="D83" s="966"/>
      <c r="E83" s="966"/>
      <c r="F83" s="966"/>
      <c r="G83" s="966"/>
      <c r="H83" s="966"/>
      <c r="I83" s="966"/>
      <c r="J83" s="966"/>
      <c r="K83" s="966"/>
      <c r="L83" s="966"/>
      <c r="M83" s="966"/>
      <c r="N83" s="966"/>
      <c r="O83" s="966"/>
      <c r="P83" s="967"/>
      <c r="Q83" s="50"/>
      <c r="R83" s="31"/>
      <c r="S83" s="32"/>
      <c r="T83" s="32"/>
      <c r="U83" s="20"/>
      <c r="V83" s="878">
        <v>5</v>
      </c>
      <c r="W83" s="879"/>
      <c r="X83" s="952"/>
      <c r="Y83" s="947"/>
      <c r="Z83" s="878">
        <v>108</v>
      </c>
      <c r="AA83" s="879"/>
      <c r="AB83" s="952">
        <v>72</v>
      </c>
      <c r="AC83" s="947"/>
      <c r="AD83" s="878">
        <f t="shared" si="5"/>
        <v>108</v>
      </c>
      <c r="AE83" s="947"/>
      <c r="AF83" s="878">
        <f>AP83+AR83+AU83+AX83+BA83+BD83+BG83+BJ83+BM83</f>
        <v>16</v>
      </c>
      <c r="AG83" s="946"/>
      <c r="AH83" s="1012">
        <v>8</v>
      </c>
      <c r="AI83" s="955"/>
      <c r="AJ83" s="522">
        <v>8</v>
      </c>
      <c r="AK83" s="955"/>
      <c r="AL83" s="522"/>
      <c r="AM83" s="955"/>
      <c r="AN83" s="522"/>
      <c r="AO83" s="947"/>
      <c r="AP83" s="85"/>
      <c r="AQ83" s="86"/>
      <c r="AR83" s="87"/>
      <c r="AS83" s="88"/>
      <c r="AT83" s="86"/>
      <c r="AU83" s="87"/>
      <c r="AV83" s="89"/>
      <c r="AW83" s="90"/>
      <c r="AX83" s="87"/>
      <c r="AY83" s="88"/>
      <c r="AZ83" s="86"/>
      <c r="BA83" s="87">
        <v>8</v>
      </c>
      <c r="BB83" s="89"/>
      <c r="BC83" s="21">
        <v>108</v>
      </c>
      <c r="BD83" s="19">
        <v>8</v>
      </c>
      <c r="BE83" s="22">
        <v>3</v>
      </c>
      <c r="BF83" s="18"/>
      <c r="BG83" s="19"/>
      <c r="BH83" s="20"/>
      <c r="BI83" s="21"/>
      <c r="BJ83" s="19"/>
      <c r="BK83" s="22"/>
      <c r="BL83" s="18"/>
      <c r="BM83" s="19"/>
      <c r="BN83" s="20"/>
      <c r="BO83" s="878">
        <f t="shared" si="6"/>
        <v>3</v>
      </c>
      <c r="BP83" s="879"/>
      <c r="BQ83" s="703" t="s">
        <v>393</v>
      </c>
      <c r="BR83" s="704"/>
      <c r="BS83" s="1"/>
      <c r="BU83" s="2">
        <f t="shared" si="2"/>
        <v>15.84</v>
      </c>
    </row>
    <row r="84" spans="1:73" s="239" customFormat="1" ht="51.75" customHeight="1" x14ac:dyDescent="0.25">
      <c r="A84" s="1060" t="s">
        <v>113</v>
      </c>
      <c r="B84" s="1061"/>
      <c r="C84" s="1081" t="s">
        <v>346</v>
      </c>
      <c r="D84" s="1082"/>
      <c r="E84" s="1082"/>
      <c r="F84" s="1082"/>
      <c r="G84" s="1082"/>
      <c r="H84" s="1082"/>
      <c r="I84" s="1082"/>
      <c r="J84" s="1082"/>
      <c r="K84" s="1082"/>
      <c r="L84" s="1082"/>
      <c r="M84" s="1082"/>
      <c r="N84" s="1082"/>
      <c r="O84" s="1082"/>
      <c r="P84" s="1083"/>
      <c r="Q84" s="255"/>
      <c r="R84" s="256"/>
      <c r="S84" s="231"/>
      <c r="T84" s="231"/>
      <c r="U84" s="251"/>
      <c r="V84" s="889">
        <v>7</v>
      </c>
      <c r="W84" s="991"/>
      <c r="X84" s="988"/>
      <c r="Y84" s="976"/>
      <c r="Z84" s="889">
        <v>144</v>
      </c>
      <c r="AA84" s="991"/>
      <c r="AB84" s="988">
        <v>90</v>
      </c>
      <c r="AC84" s="976"/>
      <c r="AD84" s="889">
        <f t="shared" si="5"/>
        <v>144</v>
      </c>
      <c r="AE84" s="976"/>
      <c r="AF84" s="889">
        <f>AP84+AR84+AU84+AX84+BA84+BD84+BG84+BJ84+BM84</f>
        <v>20</v>
      </c>
      <c r="AG84" s="890"/>
      <c r="AH84" s="1001">
        <v>8</v>
      </c>
      <c r="AI84" s="1000"/>
      <c r="AJ84" s="999">
        <v>8</v>
      </c>
      <c r="AK84" s="1000"/>
      <c r="AL84" s="999">
        <v>4</v>
      </c>
      <c r="AM84" s="1000"/>
      <c r="AN84" s="999"/>
      <c r="AO84" s="976"/>
      <c r="AP84" s="256"/>
      <c r="AQ84" s="248"/>
      <c r="AR84" s="249"/>
      <c r="AS84" s="250"/>
      <c r="AT84" s="248"/>
      <c r="AU84" s="249"/>
      <c r="AV84" s="251"/>
      <c r="AW84" s="252"/>
      <c r="AX84" s="249"/>
      <c r="AY84" s="250"/>
      <c r="AZ84" s="248"/>
      <c r="BA84" s="249"/>
      <c r="BB84" s="251"/>
      <c r="BC84" s="252"/>
      <c r="BD84" s="249"/>
      <c r="BE84" s="250"/>
      <c r="BF84" s="248"/>
      <c r="BG84" s="249">
        <v>6</v>
      </c>
      <c r="BH84" s="251"/>
      <c r="BI84" s="252">
        <v>144</v>
      </c>
      <c r="BJ84" s="249">
        <v>14</v>
      </c>
      <c r="BK84" s="250">
        <v>4</v>
      </c>
      <c r="BL84" s="248"/>
      <c r="BM84" s="249"/>
      <c r="BN84" s="251"/>
      <c r="BO84" s="889">
        <f t="shared" si="6"/>
        <v>4</v>
      </c>
      <c r="BP84" s="991"/>
      <c r="BQ84" s="701"/>
      <c r="BR84" s="702"/>
      <c r="BS84" s="254"/>
      <c r="BU84" s="239">
        <f t="shared" si="2"/>
        <v>19.8</v>
      </c>
    </row>
    <row r="85" spans="1:73" s="239" customFormat="1" ht="99" customHeight="1" x14ac:dyDescent="0.25">
      <c r="A85" s="1060" t="s">
        <v>114</v>
      </c>
      <c r="B85" s="1061"/>
      <c r="C85" s="1081" t="s">
        <v>347</v>
      </c>
      <c r="D85" s="1082"/>
      <c r="E85" s="1082"/>
      <c r="F85" s="1082"/>
      <c r="G85" s="1082"/>
      <c r="H85" s="1082"/>
      <c r="I85" s="1082"/>
      <c r="J85" s="1082"/>
      <c r="K85" s="1082"/>
      <c r="L85" s="1082"/>
      <c r="M85" s="1082"/>
      <c r="N85" s="1082"/>
      <c r="O85" s="1082"/>
      <c r="P85" s="1083"/>
      <c r="Q85" s="255"/>
      <c r="R85" s="256"/>
      <c r="S85" s="231"/>
      <c r="T85" s="231"/>
      <c r="U85" s="251"/>
      <c r="V85" s="889"/>
      <c r="W85" s="991"/>
      <c r="X85" s="988"/>
      <c r="Y85" s="976"/>
      <c r="Z85" s="889">
        <v>60</v>
      </c>
      <c r="AA85" s="991"/>
      <c r="AB85" s="988"/>
      <c r="AC85" s="976"/>
      <c r="AD85" s="889">
        <f t="shared" si="5"/>
        <v>60</v>
      </c>
      <c r="AE85" s="976"/>
      <c r="AF85" s="889"/>
      <c r="AG85" s="890"/>
      <c r="AH85" s="1001"/>
      <c r="AI85" s="1000"/>
      <c r="AJ85" s="999"/>
      <c r="AK85" s="1000"/>
      <c r="AL85" s="999"/>
      <c r="AM85" s="1000"/>
      <c r="AN85" s="999"/>
      <c r="AO85" s="976"/>
      <c r="AP85" s="256"/>
      <c r="AQ85" s="248"/>
      <c r="AR85" s="249"/>
      <c r="AS85" s="250"/>
      <c r="AT85" s="248"/>
      <c r="AU85" s="249"/>
      <c r="AV85" s="251"/>
      <c r="AW85" s="252"/>
      <c r="AX85" s="249"/>
      <c r="AY85" s="250"/>
      <c r="AZ85" s="248"/>
      <c r="BA85" s="249"/>
      <c r="BB85" s="251"/>
      <c r="BC85" s="252"/>
      <c r="BD85" s="249"/>
      <c r="BE85" s="250"/>
      <c r="BF85" s="248"/>
      <c r="BG85" s="249"/>
      <c r="BH85" s="251"/>
      <c r="BI85" s="252">
        <v>60</v>
      </c>
      <c r="BJ85" s="249"/>
      <c r="BK85" s="250">
        <v>2</v>
      </c>
      <c r="BL85" s="248"/>
      <c r="BM85" s="249"/>
      <c r="BN85" s="251"/>
      <c r="BO85" s="889">
        <f t="shared" si="6"/>
        <v>2</v>
      </c>
      <c r="BP85" s="991"/>
      <c r="BQ85" s="701"/>
      <c r="BR85" s="702"/>
      <c r="BS85" s="254"/>
      <c r="BU85" s="239">
        <f t="shared" si="2"/>
        <v>0</v>
      </c>
    </row>
    <row r="86" spans="1:73" s="219" customFormat="1" ht="26.25" x14ac:dyDescent="0.25">
      <c r="A86" s="1073" t="s">
        <v>115</v>
      </c>
      <c r="B86" s="1074"/>
      <c r="C86" s="912" t="s">
        <v>156</v>
      </c>
      <c r="D86" s="913"/>
      <c r="E86" s="913"/>
      <c r="F86" s="913"/>
      <c r="G86" s="913"/>
      <c r="H86" s="913"/>
      <c r="I86" s="913"/>
      <c r="J86" s="913"/>
      <c r="K86" s="913"/>
      <c r="L86" s="913"/>
      <c r="M86" s="913"/>
      <c r="N86" s="913"/>
      <c r="O86" s="913"/>
      <c r="P86" s="914"/>
      <c r="Q86" s="228"/>
      <c r="R86" s="229"/>
      <c r="S86" s="230"/>
      <c r="T86" s="231"/>
      <c r="U86" s="232"/>
      <c r="V86" s="880"/>
      <c r="W86" s="881"/>
      <c r="X86" s="1009"/>
      <c r="Y86" s="951"/>
      <c r="Z86" s="889"/>
      <c r="AA86" s="991"/>
      <c r="AB86" s="1009"/>
      <c r="AC86" s="951"/>
      <c r="AD86" s="889"/>
      <c r="AE86" s="976"/>
      <c r="AF86" s="889"/>
      <c r="AG86" s="890"/>
      <c r="AH86" s="1023"/>
      <c r="AI86" s="998"/>
      <c r="AJ86" s="997"/>
      <c r="AK86" s="998"/>
      <c r="AL86" s="997"/>
      <c r="AM86" s="998"/>
      <c r="AN86" s="997"/>
      <c r="AO86" s="951"/>
      <c r="AP86" s="229"/>
      <c r="AQ86" s="235"/>
      <c r="AR86" s="236"/>
      <c r="AS86" s="237"/>
      <c r="AT86" s="235"/>
      <c r="AU86" s="236"/>
      <c r="AV86" s="232"/>
      <c r="AW86" s="238"/>
      <c r="AX86" s="236"/>
      <c r="AY86" s="237"/>
      <c r="AZ86" s="235"/>
      <c r="BA86" s="236"/>
      <c r="BB86" s="232"/>
      <c r="BC86" s="238"/>
      <c r="BD86" s="236"/>
      <c r="BE86" s="237"/>
      <c r="BF86" s="235"/>
      <c r="BG86" s="236"/>
      <c r="BH86" s="232"/>
      <c r="BI86" s="238"/>
      <c r="BJ86" s="236"/>
      <c r="BK86" s="237"/>
      <c r="BL86" s="235"/>
      <c r="BM86" s="236"/>
      <c r="BN86" s="232"/>
      <c r="BO86" s="889"/>
      <c r="BP86" s="1001"/>
      <c r="BQ86" s="701"/>
      <c r="BR86" s="702"/>
      <c r="BU86" s="239">
        <f t="shared" si="2"/>
        <v>0</v>
      </c>
    </row>
    <row r="87" spans="1:73" s="2" customFormat="1" ht="54.75" customHeight="1" x14ac:dyDescent="0.25">
      <c r="A87" s="1102" t="s">
        <v>116</v>
      </c>
      <c r="B87" s="1089"/>
      <c r="C87" s="1075" t="s">
        <v>362</v>
      </c>
      <c r="D87" s="1076"/>
      <c r="E87" s="1076"/>
      <c r="F87" s="1076"/>
      <c r="G87" s="1076"/>
      <c r="H87" s="1076"/>
      <c r="I87" s="1076"/>
      <c r="J87" s="1076"/>
      <c r="K87" s="1076"/>
      <c r="L87" s="1076"/>
      <c r="M87" s="1076"/>
      <c r="N87" s="1076"/>
      <c r="O87" s="1076"/>
      <c r="P87" s="1077"/>
      <c r="Q87" s="51"/>
      <c r="R87" s="22">
        <v>24</v>
      </c>
      <c r="S87" s="32"/>
      <c r="T87" s="32">
        <f t="shared" ref="T87:T90" si="7">R87*Z87/AB87</f>
        <v>36</v>
      </c>
      <c r="U87" s="34">
        <v>1</v>
      </c>
      <c r="V87" s="878"/>
      <c r="W87" s="879"/>
      <c r="X87" s="952">
        <v>3</v>
      </c>
      <c r="Y87" s="947"/>
      <c r="Z87" s="878">
        <v>108</v>
      </c>
      <c r="AA87" s="879"/>
      <c r="AB87" s="952">
        <v>72</v>
      </c>
      <c r="AC87" s="947"/>
      <c r="AD87" s="878">
        <f>Z87-T87</f>
        <v>72</v>
      </c>
      <c r="AE87" s="947"/>
      <c r="AF87" s="878">
        <f>AP87+AR87+AU87+AX87+BA87+BD87+BG87+BJ87+BM87</f>
        <v>10</v>
      </c>
      <c r="AG87" s="946"/>
      <c r="AH87" s="1012">
        <v>6</v>
      </c>
      <c r="AI87" s="955"/>
      <c r="AJ87" s="522">
        <v>4</v>
      </c>
      <c r="AK87" s="955"/>
      <c r="AL87" s="522"/>
      <c r="AM87" s="955"/>
      <c r="AN87" s="522"/>
      <c r="AO87" s="947"/>
      <c r="AP87" s="85"/>
      <c r="AQ87" s="86"/>
      <c r="AR87" s="87"/>
      <c r="AS87" s="88"/>
      <c r="AT87" s="86"/>
      <c r="AU87" s="87">
        <v>2</v>
      </c>
      <c r="AV87" s="89"/>
      <c r="AW87" s="90">
        <v>72</v>
      </c>
      <c r="AX87" s="87">
        <v>8</v>
      </c>
      <c r="AY87" s="88">
        <v>2</v>
      </c>
      <c r="AZ87" s="86"/>
      <c r="BA87" s="87"/>
      <c r="BB87" s="89"/>
      <c r="BC87" s="21"/>
      <c r="BD87" s="19"/>
      <c r="BE87" s="22"/>
      <c r="BF87" s="18"/>
      <c r="BG87" s="19"/>
      <c r="BH87" s="20"/>
      <c r="BI87" s="21"/>
      <c r="BJ87" s="19"/>
      <c r="BK87" s="22"/>
      <c r="BL87" s="18"/>
      <c r="BM87" s="19"/>
      <c r="BN87" s="20"/>
      <c r="BO87" s="878">
        <f>U87+AS87+AV87+AY87+BB87+BE87+BH87+BK87+BN87</f>
        <v>3</v>
      </c>
      <c r="BP87" s="879"/>
      <c r="BQ87" s="703" t="s">
        <v>396</v>
      </c>
      <c r="BR87" s="704"/>
      <c r="BS87" s="11"/>
      <c r="BU87" s="2">
        <f t="shared" si="2"/>
        <v>10.56</v>
      </c>
    </row>
    <row r="88" spans="1:73" s="279" customFormat="1" ht="75.75" customHeight="1" x14ac:dyDescent="0.25">
      <c r="A88" s="1103" t="s">
        <v>117</v>
      </c>
      <c r="B88" s="1104"/>
      <c r="C88" s="1081" t="s">
        <v>363</v>
      </c>
      <c r="D88" s="1082"/>
      <c r="E88" s="1082"/>
      <c r="F88" s="1082"/>
      <c r="G88" s="1082"/>
      <c r="H88" s="1082"/>
      <c r="I88" s="1082"/>
      <c r="J88" s="1082"/>
      <c r="K88" s="1082"/>
      <c r="L88" s="1082"/>
      <c r="M88" s="1082"/>
      <c r="N88" s="1082"/>
      <c r="O88" s="1082"/>
      <c r="P88" s="1083"/>
      <c r="Q88" s="242"/>
      <c r="R88" s="243">
        <v>24</v>
      </c>
      <c r="S88" s="244"/>
      <c r="T88" s="231">
        <f t="shared" si="7"/>
        <v>36</v>
      </c>
      <c r="U88" s="246">
        <v>1</v>
      </c>
      <c r="V88" s="889">
        <v>7</v>
      </c>
      <c r="W88" s="991"/>
      <c r="X88" s="988"/>
      <c r="Y88" s="976"/>
      <c r="Z88" s="889">
        <v>108</v>
      </c>
      <c r="AA88" s="991"/>
      <c r="AB88" s="988">
        <v>72</v>
      </c>
      <c r="AC88" s="976"/>
      <c r="AD88" s="889">
        <f>Z88-T88</f>
        <v>72</v>
      </c>
      <c r="AE88" s="976"/>
      <c r="AF88" s="889">
        <f>AP88+AR88+AU88+AX88+BA88+BD88+BG88+BJ88+BM88</f>
        <v>10</v>
      </c>
      <c r="AG88" s="890"/>
      <c r="AH88" s="1001">
        <v>4</v>
      </c>
      <c r="AI88" s="1000"/>
      <c r="AJ88" s="999">
        <v>4</v>
      </c>
      <c r="AK88" s="1000"/>
      <c r="AL88" s="999">
        <v>2</v>
      </c>
      <c r="AM88" s="1000"/>
      <c r="AN88" s="999"/>
      <c r="AO88" s="976"/>
      <c r="AP88" s="256"/>
      <c r="AQ88" s="248"/>
      <c r="AR88" s="249"/>
      <c r="AS88" s="250"/>
      <c r="AT88" s="248"/>
      <c r="AU88" s="249"/>
      <c r="AV88" s="251"/>
      <c r="AW88" s="252"/>
      <c r="AX88" s="249"/>
      <c r="AY88" s="250"/>
      <c r="AZ88" s="248"/>
      <c r="BA88" s="249"/>
      <c r="BB88" s="251"/>
      <c r="BC88" s="252"/>
      <c r="BD88" s="249"/>
      <c r="BE88" s="250"/>
      <c r="BF88" s="248"/>
      <c r="BG88" s="249">
        <v>4</v>
      </c>
      <c r="BH88" s="251"/>
      <c r="BI88" s="252">
        <v>72</v>
      </c>
      <c r="BJ88" s="249">
        <v>6</v>
      </c>
      <c r="BK88" s="250">
        <v>2</v>
      </c>
      <c r="BL88" s="248"/>
      <c r="BM88" s="249"/>
      <c r="BN88" s="251"/>
      <c r="BO88" s="889">
        <f>U88+AS88+AV88+AY88+BB88+BE88+BH88+BK88+BN88</f>
        <v>3</v>
      </c>
      <c r="BP88" s="991"/>
      <c r="BQ88" s="701"/>
      <c r="BR88" s="702"/>
      <c r="BS88" s="278"/>
      <c r="BU88" s="279">
        <f t="shared" si="2"/>
        <v>10.56</v>
      </c>
    </row>
    <row r="89" spans="1:73" s="219" customFormat="1" ht="51" customHeight="1" x14ac:dyDescent="0.25">
      <c r="A89" s="1054" t="s">
        <v>118</v>
      </c>
      <c r="B89" s="1055"/>
      <c r="C89" s="962" t="s">
        <v>157</v>
      </c>
      <c r="D89" s="963"/>
      <c r="E89" s="963"/>
      <c r="F89" s="963"/>
      <c r="G89" s="963"/>
      <c r="H89" s="963"/>
      <c r="I89" s="963"/>
      <c r="J89" s="963"/>
      <c r="K89" s="963"/>
      <c r="L89" s="963"/>
      <c r="M89" s="963"/>
      <c r="N89" s="963"/>
      <c r="O89" s="963"/>
      <c r="P89" s="964"/>
      <c r="Q89" s="275"/>
      <c r="R89" s="229"/>
      <c r="S89" s="230"/>
      <c r="T89" s="231"/>
      <c r="U89" s="232"/>
      <c r="V89" s="880"/>
      <c r="W89" s="881"/>
      <c r="X89" s="1009"/>
      <c r="Y89" s="951"/>
      <c r="Z89" s="889"/>
      <c r="AA89" s="991"/>
      <c r="AB89" s="1009"/>
      <c r="AC89" s="951"/>
      <c r="AD89" s="889"/>
      <c r="AE89" s="976"/>
      <c r="AF89" s="889"/>
      <c r="AG89" s="890"/>
      <c r="AH89" s="1023"/>
      <c r="AI89" s="998"/>
      <c r="AJ89" s="997"/>
      <c r="AK89" s="998"/>
      <c r="AL89" s="997"/>
      <c r="AM89" s="998"/>
      <c r="AN89" s="997"/>
      <c r="AO89" s="951"/>
      <c r="AP89" s="229"/>
      <c r="AQ89" s="235"/>
      <c r="AR89" s="236"/>
      <c r="AS89" s="237"/>
      <c r="AT89" s="235"/>
      <c r="AU89" s="236"/>
      <c r="AV89" s="232"/>
      <c r="AW89" s="238"/>
      <c r="AX89" s="236"/>
      <c r="AY89" s="237"/>
      <c r="AZ89" s="235"/>
      <c r="BA89" s="236"/>
      <c r="BB89" s="232"/>
      <c r="BC89" s="238"/>
      <c r="BD89" s="236"/>
      <c r="BE89" s="237"/>
      <c r="BF89" s="235"/>
      <c r="BG89" s="236"/>
      <c r="BH89" s="232"/>
      <c r="BI89" s="238"/>
      <c r="BJ89" s="236"/>
      <c r="BK89" s="237"/>
      <c r="BL89" s="235"/>
      <c r="BM89" s="236"/>
      <c r="BN89" s="232"/>
      <c r="BO89" s="889"/>
      <c r="BP89" s="1001"/>
      <c r="BQ89" s="701"/>
      <c r="BR89" s="702"/>
      <c r="BU89" s="239">
        <f t="shared" si="2"/>
        <v>0</v>
      </c>
    </row>
    <row r="90" spans="1:73" s="239" customFormat="1" ht="24.75" customHeight="1" x14ac:dyDescent="0.25">
      <c r="A90" s="1056" t="s">
        <v>119</v>
      </c>
      <c r="B90" s="1057"/>
      <c r="C90" s="900" t="s">
        <v>364</v>
      </c>
      <c r="D90" s="901"/>
      <c r="E90" s="901"/>
      <c r="F90" s="901"/>
      <c r="G90" s="901"/>
      <c r="H90" s="901"/>
      <c r="I90" s="901"/>
      <c r="J90" s="901"/>
      <c r="K90" s="901"/>
      <c r="L90" s="901"/>
      <c r="M90" s="901"/>
      <c r="N90" s="901"/>
      <c r="O90" s="901"/>
      <c r="P90" s="902"/>
      <c r="Q90" s="241"/>
      <c r="R90" s="250">
        <v>24</v>
      </c>
      <c r="S90" s="231"/>
      <c r="T90" s="231">
        <f t="shared" si="7"/>
        <v>36</v>
      </c>
      <c r="U90" s="280">
        <v>1</v>
      </c>
      <c r="V90" s="889">
        <v>7</v>
      </c>
      <c r="W90" s="991"/>
      <c r="X90" s="988"/>
      <c r="Y90" s="976"/>
      <c r="Z90" s="889">
        <v>108</v>
      </c>
      <c r="AA90" s="991"/>
      <c r="AB90" s="988">
        <v>72</v>
      </c>
      <c r="AC90" s="976"/>
      <c r="AD90" s="889">
        <f>Z90-T90</f>
        <v>72</v>
      </c>
      <c r="AE90" s="976"/>
      <c r="AF90" s="889">
        <f>AP90+AR90+AU90+AX90+BA90+BD90+BG90+BJ90+BM90</f>
        <v>10</v>
      </c>
      <c r="AG90" s="890"/>
      <c r="AH90" s="1001">
        <v>6</v>
      </c>
      <c r="AI90" s="1000"/>
      <c r="AJ90" s="999"/>
      <c r="AK90" s="1000"/>
      <c r="AL90" s="999">
        <v>4</v>
      </c>
      <c r="AM90" s="1000"/>
      <c r="AN90" s="999"/>
      <c r="AO90" s="976"/>
      <c r="AP90" s="256"/>
      <c r="AQ90" s="248"/>
      <c r="AR90" s="249"/>
      <c r="AS90" s="250"/>
      <c r="AT90" s="248"/>
      <c r="AU90" s="249"/>
      <c r="AV90" s="251"/>
      <c r="AW90" s="252"/>
      <c r="AX90" s="249"/>
      <c r="AY90" s="250"/>
      <c r="AZ90" s="248"/>
      <c r="BA90" s="249"/>
      <c r="BB90" s="251"/>
      <c r="BC90" s="252"/>
      <c r="BD90" s="249"/>
      <c r="BE90" s="250"/>
      <c r="BF90" s="248"/>
      <c r="BG90" s="249">
        <v>2</v>
      </c>
      <c r="BH90" s="251"/>
      <c r="BI90" s="252">
        <v>72</v>
      </c>
      <c r="BJ90" s="249">
        <v>8</v>
      </c>
      <c r="BK90" s="250">
        <v>2</v>
      </c>
      <c r="BL90" s="248"/>
      <c r="BM90" s="249"/>
      <c r="BN90" s="251"/>
      <c r="BO90" s="889">
        <f>U90+AS90+AV90+AY90+BB90+BE90+BH90+BK90+BN90</f>
        <v>3</v>
      </c>
      <c r="BP90" s="991"/>
      <c r="BQ90" s="701"/>
      <c r="BR90" s="702"/>
      <c r="BS90" s="254"/>
      <c r="BU90" s="239">
        <f t="shared" si="2"/>
        <v>10.56</v>
      </c>
    </row>
    <row r="91" spans="1:73" s="239" customFormat="1" ht="50.25" customHeight="1" x14ac:dyDescent="0.25">
      <c r="A91" s="1056" t="s">
        <v>120</v>
      </c>
      <c r="B91" s="1057"/>
      <c r="C91" s="900" t="s">
        <v>348</v>
      </c>
      <c r="D91" s="901"/>
      <c r="E91" s="901"/>
      <c r="F91" s="901"/>
      <c r="G91" s="901"/>
      <c r="H91" s="901"/>
      <c r="I91" s="901"/>
      <c r="J91" s="901"/>
      <c r="K91" s="901"/>
      <c r="L91" s="901"/>
      <c r="M91" s="901"/>
      <c r="N91" s="901"/>
      <c r="O91" s="901"/>
      <c r="P91" s="902"/>
      <c r="Q91" s="241"/>
      <c r="R91" s="231"/>
      <c r="S91" s="244"/>
      <c r="T91" s="231"/>
      <c r="U91" s="246"/>
      <c r="V91" s="889">
        <v>8</v>
      </c>
      <c r="W91" s="991"/>
      <c r="X91" s="988"/>
      <c r="Y91" s="976"/>
      <c r="Z91" s="889">
        <v>108</v>
      </c>
      <c r="AA91" s="991"/>
      <c r="AB91" s="988">
        <v>72</v>
      </c>
      <c r="AC91" s="976"/>
      <c r="AD91" s="889">
        <f>Z91-T91</f>
        <v>108</v>
      </c>
      <c r="AE91" s="976"/>
      <c r="AF91" s="889">
        <f>AP91+AR91+AU91+AX91+BA91+BD91+BG91+BJ91+BM91</f>
        <v>16</v>
      </c>
      <c r="AG91" s="890"/>
      <c r="AH91" s="1001">
        <v>8</v>
      </c>
      <c r="AI91" s="1000"/>
      <c r="AJ91" s="999"/>
      <c r="AK91" s="1000"/>
      <c r="AL91" s="999">
        <v>8</v>
      </c>
      <c r="AM91" s="1000"/>
      <c r="AN91" s="999"/>
      <c r="AO91" s="976"/>
      <c r="AP91" s="256"/>
      <c r="AQ91" s="248"/>
      <c r="AR91" s="249"/>
      <c r="AS91" s="250"/>
      <c r="AT91" s="248"/>
      <c r="AU91" s="249"/>
      <c r="AV91" s="251"/>
      <c r="AW91" s="252"/>
      <c r="AX91" s="249"/>
      <c r="AY91" s="250"/>
      <c r="AZ91" s="248"/>
      <c r="BA91" s="249"/>
      <c r="BB91" s="251"/>
      <c r="BC91" s="252"/>
      <c r="BD91" s="249"/>
      <c r="BE91" s="250"/>
      <c r="BF91" s="248"/>
      <c r="BG91" s="249"/>
      <c r="BH91" s="251"/>
      <c r="BI91" s="252"/>
      <c r="BJ91" s="249">
        <v>4</v>
      </c>
      <c r="BK91" s="250"/>
      <c r="BL91" s="248">
        <v>108</v>
      </c>
      <c r="BM91" s="249">
        <v>12</v>
      </c>
      <c r="BN91" s="251">
        <v>3</v>
      </c>
      <c r="BO91" s="889">
        <f>U91+AS91+AV91+AY91+BB91+BE91+BH91+BK91+BN91</f>
        <v>3</v>
      </c>
      <c r="BP91" s="991"/>
      <c r="BQ91" s="701"/>
      <c r="BR91" s="702"/>
      <c r="BS91" s="254"/>
      <c r="BU91" s="239">
        <f t="shared" si="2"/>
        <v>15.84</v>
      </c>
    </row>
    <row r="92" spans="1:73" s="239" customFormat="1" ht="50.25" customHeight="1" x14ac:dyDescent="0.25">
      <c r="A92" s="1056" t="s">
        <v>121</v>
      </c>
      <c r="B92" s="1057"/>
      <c r="C92" s="900" t="s">
        <v>158</v>
      </c>
      <c r="D92" s="901"/>
      <c r="E92" s="901"/>
      <c r="F92" s="901"/>
      <c r="G92" s="901"/>
      <c r="H92" s="901"/>
      <c r="I92" s="901"/>
      <c r="J92" s="901"/>
      <c r="K92" s="901"/>
      <c r="L92" s="901"/>
      <c r="M92" s="901"/>
      <c r="N92" s="901"/>
      <c r="O92" s="901"/>
      <c r="P92" s="902"/>
      <c r="Q92" s="241"/>
      <c r="R92" s="256"/>
      <c r="S92" s="231"/>
      <c r="T92" s="231"/>
      <c r="U92" s="251"/>
      <c r="V92" s="889"/>
      <c r="W92" s="991"/>
      <c r="X92" s="988"/>
      <c r="Y92" s="976"/>
      <c r="Z92" s="889">
        <v>30</v>
      </c>
      <c r="AA92" s="991"/>
      <c r="AB92" s="988"/>
      <c r="AC92" s="976"/>
      <c r="AD92" s="889">
        <f>Z92-T92</f>
        <v>30</v>
      </c>
      <c r="AE92" s="976"/>
      <c r="AF92" s="889"/>
      <c r="AG92" s="890"/>
      <c r="AH92" s="1001"/>
      <c r="AI92" s="1000"/>
      <c r="AJ92" s="999"/>
      <c r="AK92" s="1000"/>
      <c r="AL92" s="999"/>
      <c r="AM92" s="1000"/>
      <c r="AN92" s="999"/>
      <c r="AO92" s="976"/>
      <c r="AP92" s="256"/>
      <c r="AQ92" s="248"/>
      <c r="AR92" s="249"/>
      <c r="AS92" s="250"/>
      <c r="AT92" s="248"/>
      <c r="AU92" s="249"/>
      <c r="AV92" s="251"/>
      <c r="AW92" s="252"/>
      <c r="AX92" s="249"/>
      <c r="AY92" s="250"/>
      <c r="AZ92" s="248"/>
      <c r="BA92" s="249"/>
      <c r="BB92" s="251"/>
      <c r="BC92" s="252"/>
      <c r="BD92" s="249"/>
      <c r="BE92" s="250"/>
      <c r="BF92" s="248"/>
      <c r="BG92" s="249"/>
      <c r="BH92" s="251"/>
      <c r="BI92" s="252"/>
      <c r="BJ92" s="249"/>
      <c r="BK92" s="250"/>
      <c r="BL92" s="248">
        <v>30</v>
      </c>
      <c r="BM92" s="253"/>
      <c r="BN92" s="251">
        <v>1</v>
      </c>
      <c r="BO92" s="889">
        <f>U92+AS92+AV92+AY92+BB92+BE92+BH92+BK92+BN92</f>
        <v>1</v>
      </c>
      <c r="BP92" s="991"/>
      <c r="BQ92" s="701"/>
      <c r="BR92" s="702"/>
      <c r="BS92" s="254"/>
      <c r="BU92" s="239">
        <f t="shared" si="2"/>
        <v>0</v>
      </c>
    </row>
    <row r="93" spans="1:73" s="239" customFormat="1" ht="23.25" customHeight="1" x14ac:dyDescent="0.25">
      <c r="A93" s="1060" t="s">
        <v>122</v>
      </c>
      <c r="B93" s="1061"/>
      <c r="C93" s="903" t="s">
        <v>159</v>
      </c>
      <c r="D93" s="904"/>
      <c r="E93" s="904"/>
      <c r="F93" s="904"/>
      <c r="G93" s="904"/>
      <c r="H93" s="904"/>
      <c r="I93" s="904"/>
      <c r="J93" s="904"/>
      <c r="K93" s="904"/>
      <c r="L93" s="904"/>
      <c r="M93" s="904"/>
      <c r="N93" s="904"/>
      <c r="O93" s="904"/>
      <c r="P93" s="905"/>
      <c r="Q93" s="242"/>
      <c r="R93" s="256"/>
      <c r="S93" s="231"/>
      <c r="T93" s="231"/>
      <c r="U93" s="251"/>
      <c r="V93" s="889"/>
      <c r="W93" s="991"/>
      <c r="X93" s="988">
        <v>8</v>
      </c>
      <c r="Y93" s="976"/>
      <c r="Z93" s="889">
        <v>102</v>
      </c>
      <c r="AA93" s="991"/>
      <c r="AB93" s="988">
        <v>36</v>
      </c>
      <c r="AC93" s="976"/>
      <c r="AD93" s="889">
        <f>Z93-T93</f>
        <v>102</v>
      </c>
      <c r="AE93" s="976"/>
      <c r="AF93" s="889">
        <f>AP93+AR93+AU93+AX93+BA93+BD93+BG93+BJ93+BM93</f>
        <v>8</v>
      </c>
      <c r="AG93" s="890"/>
      <c r="AH93" s="1001">
        <v>4</v>
      </c>
      <c r="AI93" s="1000"/>
      <c r="AJ93" s="999"/>
      <c r="AK93" s="1000"/>
      <c r="AL93" s="999">
        <v>4</v>
      </c>
      <c r="AM93" s="1000"/>
      <c r="AN93" s="999"/>
      <c r="AO93" s="976"/>
      <c r="AP93" s="256"/>
      <c r="AQ93" s="248"/>
      <c r="AR93" s="249"/>
      <c r="AS93" s="250"/>
      <c r="AT93" s="248"/>
      <c r="AU93" s="249"/>
      <c r="AV93" s="251"/>
      <c r="AW93" s="252"/>
      <c r="AX93" s="249"/>
      <c r="AY93" s="250"/>
      <c r="AZ93" s="248"/>
      <c r="BA93" s="249"/>
      <c r="BB93" s="251"/>
      <c r="BC93" s="252"/>
      <c r="BD93" s="249"/>
      <c r="BE93" s="250"/>
      <c r="BF93" s="248"/>
      <c r="BG93" s="249"/>
      <c r="BH93" s="251"/>
      <c r="BI93" s="252"/>
      <c r="BJ93" s="249">
        <v>2</v>
      </c>
      <c r="BK93" s="250"/>
      <c r="BL93" s="248">
        <v>102</v>
      </c>
      <c r="BM93" s="253">
        <v>6</v>
      </c>
      <c r="BN93" s="251">
        <v>3</v>
      </c>
      <c r="BO93" s="889">
        <f>U93+AS93+AV93+AY93+BB93+BE93+BH93+BK93+BN93</f>
        <v>3</v>
      </c>
      <c r="BP93" s="991"/>
      <c r="BQ93" s="701"/>
      <c r="BR93" s="702"/>
      <c r="BS93" s="254"/>
      <c r="BU93" s="239">
        <f t="shared" si="2"/>
        <v>7.92</v>
      </c>
    </row>
    <row r="94" spans="1:73" s="219" customFormat="1" ht="27.75" customHeight="1" x14ac:dyDescent="0.25">
      <c r="A94" s="1093" t="s">
        <v>123</v>
      </c>
      <c r="B94" s="1094"/>
      <c r="C94" s="906" t="s">
        <v>297</v>
      </c>
      <c r="D94" s="907"/>
      <c r="E94" s="907"/>
      <c r="F94" s="907"/>
      <c r="G94" s="907"/>
      <c r="H94" s="907"/>
      <c r="I94" s="907"/>
      <c r="J94" s="907"/>
      <c r="K94" s="907"/>
      <c r="L94" s="907"/>
      <c r="M94" s="907"/>
      <c r="N94" s="907"/>
      <c r="O94" s="907"/>
      <c r="P94" s="908"/>
      <c r="Q94" s="283"/>
      <c r="R94" s="284"/>
      <c r="S94" s="285"/>
      <c r="T94" s="286"/>
      <c r="U94" s="287"/>
      <c r="V94" s="1138"/>
      <c r="W94" s="1139"/>
      <c r="X94" s="1142">
        <v>7</v>
      </c>
      <c r="Y94" s="1143"/>
      <c r="Z94" s="1140">
        <v>108</v>
      </c>
      <c r="AA94" s="1141"/>
      <c r="AB94" s="1142">
        <v>54</v>
      </c>
      <c r="AC94" s="1143"/>
      <c r="AD94" s="1140">
        <f>Z94-T94</f>
        <v>108</v>
      </c>
      <c r="AE94" s="1143"/>
      <c r="AF94" s="1140">
        <v>12</v>
      </c>
      <c r="AG94" s="1144"/>
      <c r="AH94" s="1146"/>
      <c r="AI94" s="1135"/>
      <c r="AJ94" s="1134">
        <v>12</v>
      </c>
      <c r="AK94" s="1135"/>
      <c r="AL94" s="1134"/>
      <c r="AM94" s="1135"/>
      <c r="AN94" s="1134"/>
      <c r="AO94" s="1143"/>
      <c r="AP94" s="288"/>
      <c r="AQ94" s="289"/>
      <c r="AR94" s="290"/>
      <c r="AS94" s="291"/>
      <c r="AT94" s="289"/>
      <c r="AU94" s="290"/>
      <c r="AV94" s="292"/>
      <c r="AW94" s="293"/>
      <c r="AX94" s="290"/>
      <c r="AY94" s="291"/>
      <c r="AZ94" s="289"/>
      <c r="BA94" s="290"/>
      <c r="BB94" s="292"/>
      <c r="BC94" s="293"/>
      <c r="BD94" s="290"/>
      <c r="BE94" s="291"/>
      <c r="BF94" s="289"/>
      <c r="BG94" s="290">
        <v>2</v>
      </c>
      <c r="BH94" s="292"/>
      <c r="BI94" s="293">
        <v>108</v>
      </c>
      <c r="BJ94" s="290">
        <v>10</v>
      </c>
      <c r="BK94" s="291">
        <v>3</v>
      </c>
      <c r="BL94" s="289"/>
      <c r="BM94" s="294"/>
      <c r="BN94" s="292"/>
      <c r="BO94" s="1140">
        <f>U94+AS94+AV94+AY94+BB94+BE94+BH94+BK94+BN94</f>
        <v>3</v>
      </c>
      <c r="BP94" s="1141"/>
      <c r="BQ94" s="705"/>
      <c r="BR94" s="706"/>
      <c r="BS94" s="254"/>
      <c r="BU94" s="239">
        <f t="shared" ref="BU94" si="8">(AB94-R94)*0.22</f>
        <v>11.88</v>
      </c>
    </row>
    <row r="95" spans="1:73" s="3" customFormat="1" ht="9" customHeight="1" thickBot="1" x14ac:dyDescent="0.3">
      <c r="A95" s="30"/>
      <c r="B95" s="30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40"/>
      <c r="S95" s="40"/>
      <c r="T95" s="41"/>
      <c r="U95" s="40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3"/>
      <c r="AG95" s="43"/>
      <c r="AH95" s="42"/>
      <c r="AI95" s="42"/>
      <c r="AJ95" s="42"/>
      <c r="AK95" s="42"/>
      <c r="AL95" s="42"/>
      <c r="AM95" s="42"/>
      <c r="AN95" s="42"/>
      <c r="AO95" s="42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1"/>
      <c r="BR95" s="44"/>
      <c r="BS95" s="11"/>
      <c r="BU95" s="2"/>
    </row>
    <row r="96" spans="1:73" ht="26.25" customHeight="1" thickTop="1" thickBot="1" x14ac:dyDescent="0.3">
      <c r="A96" s="510" t="s">
        <v>35</v>
      </c>
      <c r="B96" s="511"/>
      <c r="C96" s="501" t="s">
        <v>317</v>
      </c>
      <c r="D96" s="502"/>
      <c r="E96" s="502"/>
      <c r="F96" s="502"/>
      <c r="G96" s="502"/>
      <c r="H96" s="502"/>
      <c r="I96" s="502"/>
      <c r="J96" s="502"/>
      <c r="K96" s="502"/>
      <c r="L96" s="502"/>
      <c r="M96" s="502"/>
      <c r="N96" s="502"/>
      <c r="O96" s="502"/>
      <c r="P96" s="503"/>
      <c r="Q96" s="295"/>
      <c r="R96" s="498" t="s">
        <v>36</v>
      </c>
      <c r="S96" s="499"/>
      <c r="T96" s="499"/>
      <c r="U96" s="500"/>
      <c r="V96" s="492" t="s">
        <v>37</v>
      </c>
      <c r="W96" s="493"/>
      <c r="X96" s="486" t="s">
        <v>38</v>
      </c>
      <c r="Y96" s="487"/>
      <c r="Z96" s="480" t="s">
        <v>318</v>
      </c>
      <c r="AA96" s="481"/>
      <c r="AB96" s="474" t="s">
        <v>319</v>
      </c>
      <c r="AC96" s="475"/>
      <c r="AD96" s="467" t="s">
        <v>320</v>
      </c>
      <c r="AE96" s="468"/>
      <c r="AF96" s="471" t="s">
        <v>321</v>
      </c>
      <c r="AG96" s="472"/>
      <c r="AH96" s="472"/>
      <c r="AI96" s="472"/>
      <c r="AJ96" s="472"/>
      <c r="AK96" s="472"/>
      <c r="AL96" s="472"/>
      <c r="AM96" s="472"/>
      <c r="AN96" s="472"/>
      <c r="AO96" s="473"/>
      <c r="AP96" s="471" t="s">
        <v>39</v>
      </c>
      <c r="AQ96" s="472"/>
      <c r="AR96" s="472"/>
      <c r="AS96" s="472"/>
      <c r="AT96" s="472"/>
      <c r="AU96" s="472"/>
      <c r="AV96" s="472"/>
      <c r="AW96" s="472"/>
      <c r="AX96" s="472"/>
      <c r="AY96" s="472"/>
      <c r="AZ96" s="472"/>
      <c r="BA96" s="472"/>
      <c r="BB96" s="472"/>
      <c r="BC96" s="472"/>
      <c r="BD96" s="472"/>
      <c r="BE96" s="472"/>
      <c r="BF96" s="472"/>
      <c r="BG96" s="472"/>
      <c r="BH96" s="472"/>
      <c r="BI96" s="472"/>
      <c r="BJ96" s="472"/>
      <c r="BK96" s="472"/>
      <c r="BL96" s="472"/>
      <c r="BM96" s="472"/>
      <c r="BN96" s="473"/>
      <c r="BO96" s="467" t="s">
        <v>40</v>
      </c>
      <c r="BP96" s="468"/>
      <c r="BQ96" s="492" t="s">
        <v>41</v>
      </c>
      <c r="BR96" s="709"/>
    </row>
    <row r="97" spans="1:73" ht="21.75" customHeight="1" thickTop="1" x14ac:dyDescent="0.25">
      <c r="A97" s="512"/>
      <c r="B97" s="513"/>
      <c r="C97" s="504"/>
      <c r="D97" s="505"/>
      <c r="E97" s="505"/>
      <c r="F97" s="505"/>
      <c r="G97" s="505"/>
      <c r="H97" s="505"/>
      <c r="I97" s="505"/>
      <c r="J97" s="505"/>
      <c r="K97" s="505"/>
      <c r="L97" s="505"/>
      <c r="M97" s="505"/>
      <c r="N97" s="505"/>
      <c r="O97" s="505"/>
      <c r="P97" s="506"/>
      <c r="Q97" s="73"/>
      <c r="R97" s="464" t="s">
        <v>42</v>
      </c>
      <c r="S97" s="461" t="s">
        <v>43</v>
      </c>
      <c r="T97" s="461" t="s">
        <v>44</v>
      </c>
      <c r="U97" s="458" t="s">
        <v>45</v>
      </c>
      <c r="V97" s="494"/>
      <c r="W97" s="495"/>
      <c r="X97" s="488"/>
      <c r="Y97" s="489"/>
      <c r="Z97" s="482"/>
      <c r="AA97" s="483"/>
      <c r="AB97" s="476"/>
      <c r="AC97" s="477"/>
      <c r="AD97" s="454"/>
      <c r="AE97" s="469"/>
      <c r="AF97" s="452" t="s">
        <v>46</v>
      </c>
      <c r="AG97" s="453"/>
      <c r="AH97" s="1147" t="s">
        <v>47</v>
      </c>
      <c r="AI97" s="814"/>
      <c r="AJ97" s="814"/>
      <c r="AK97" s="814"/>
      <c r="AL97" s="814"/>
      <c r="AM97" s="814"/>
      <c r="AN97" s="814"/>
      <c r="AO97" s="815"/>
      <c r="AP97" s="1168" t="s">
        <v>48</v>
      </c>
      <c r="AQ97" s="814"/>
      <c r="AR97" s="814"/>
      <c r="AS97" s="814"/>
      <c r="AT97" s="814"/>
      <c r="AU97" s="814"/>
      <c r="AV97" s="815"/>
      <c r="AW97" s="1168" t="s">
        <v>49</v>
      </c>
      <c r="AX97" s="814"/>
      <c r="AY97" s="814"/>
      <c r="AZ97" s="814"/>
      <c r="BA97" s="814"/>
      <c r="BB97" s="815"/>
      <c r="BC97" s="1168" t="s">
        <v>50</v>
      </c>
      <c r="BD97" s="814"/>
      <c r="BE97" s="814"/>
      <c r="BF97" s="814"/>
      <c r="BG97" s="814"/>
      <c r="BH97" s="815"/>
      <c r="BI97" s="1168" t="s">
        <v>51</v>
      </c>
      <c r="BJ97" s="814"/>
      <c r="BK97" s="814"/>
      <c r="BL97" s="814"/>
      <c r="BM97" s="814"/>
      <c r="BN97" s="815"/>
      <c r="BO97" s="454"/>
      <c r="BP97" s="469"/>
      <c r="BQ97" s="494"/>
      <c r="BR97" s="710"/>
    </row>
    <row r="98" spans="1:73" ht="21.75" customHeight="1" x14ac:dyDescent="0.25">
      <c r="A98" s="512"/>
      <c r="B98" s="513"/>
      <c r="C98" s="504"/>
      <c r="D98" s="505"/>
      <c r="E98" s="505"/>
      <c r="F98" s="505"/>
      <c r="G98" s="505"/>
      <c r="H98" s="505"/>
      <c r="I98" s="505"/>
      <c r="J98" s="505"/>
      <c r="K98" s="505"/>
      <c r="L98" s="505"/>
      <c r="M98" s="505"/>
      <c r="N98" s="505"/>
      <c r="O98" s="505"/>
      <c r="P98" s="506"/>
      <c r="Q98" s="73"/>
      <c r="R98" s="465"/>
      <c r="S98" s="462"/>
      <c r="T98" s="462"/>
      <c r="U98" s="459"/>
      <c r="V98" s="494"/>
      <c r="W98" s="495"/>
      <c r="X98" s="488"/>
      <c r="Y98" s="489"/>
      <c r="Z98" s="482"/>
      <c r="AA98" s="483"/>
      <c r="AB98" s="476"/>
      <c r="AC98" s="477"/>
      <c r="AD98" s="454"/>
      <c r="AE98" s="469"/>
      <c r="AF98" s="454"/>
      <c r="AG98" s="455"/>
      <c r="AH98" s="1149" t="s">
        <v>52</v>
      </c>
      <c r="AI98" s="726"/>
      <c r="AJ98" s="731" t="s">
        <v>53</v>
      </c>
      <c r="AK98" s="732"/>
      <c r="AL98" s="731" t="s">
        <v>54</v>
      </c>
      <c r="AM98" s="732"/>
      <c r="AN98" s="731" t="s">
        <v>55</v>
      </c>
      <c r="AO98" s="737"/>
      <c r="AP98" s="1184" t="s">
        <v>56</v>
      </c>
      <c r="AQ98" s="1186" t="s">
        <v>57</v>
      </c>
      <c r="AR98" s="1187"/>
      <c r="AS98" s="1188"/>
      <c r="AT98" s="1186" t="s">
        <v>58</v>
      </c>
      <c r="AU98" s="1187"/>
      <c r="AV98" s="1189"/>
      <c r="AW98" s="1190" t="s">
        <v>59</v>
      </c>
      <c r="AX98" s="1187"/>
      <c r="AY98" s="1188"/>
      <c r="AZ98" s="1186" t="s">
        <v>60</v>
      </c>
      <c r="BA98" s="1187"/>
      <c r="BB98" s="1189"/>
      <c r="BC98" s="1190" t="s">
        <v>61</v>
      </c>
      <c r="BD98" s="1187"/>
      <c r="BE98" s="1188"/>
      <c r="BF98" s="1186" t="s">
        <v>62</v>
      </c>
      <c r="BG98" s="1187"/>
      <c r="BH98" s="1189"/>
      <c r="BI98" s="1190" t="s">
        <v>63</v>
      </c>
      <c r="BJ98" s="1187"/>
      <c r="BK98" s="1188"/>
      <c r="BL98" s="1186" t="s">
        <v>64</v>
      </c>
      <c r="BM98" s="1187"/>
      <c r="BN98" s="1189"/>
      <c r="BO98" s="454"/>
      <c r="BP98" s="469"/>
      <c r="BQ98" s="494"/>
      <c r="BR98" s="710"/>
    </row>
    <row r="99" spans="1:73" ht="21.75" customHeight="1" x14ac:dyDescent="0.25">
      <c r="A99" s="512"/>
      <c r="B99" s="513"/>
      <c r="C99" s="504"/>
      <c r="D99" s="505"/>
      <c r="E99" s="505"/>
      <c r="F99" s="505"/>
      <c r="G99" s="505"/>
      <c r="H99" s="505"/>
      <c r="I99" s="505"/>
      <c r="J99" s="505"/>
      <c r="K99" s="505"/>
      <c r="L99" s="505"/>
      <c r="M99" s="505"/>
      <c r="N99" s="505"/>
      <c r="O99" s="505"/>
      <c r="P99" s="506"/>
      <c r="Q99" s="73"/>
      <c r="R99" s="465"/>
      <c r="S99" s="462"/>
      <c r="T99" s="462"/>
      <c r="U99" s="459"/>
      <c r="V99" s="494"/>
      <c r="W99" s="495"/>
      <c r="X99" s="488"/>
      <c r="Y99" s="489"/>
      <c r="Z99" s="482"/>
      <c r="AA99" s="483"/>
      <c r="AB99" s="476"/>
      <c r="AC99" s="477"/>
      <c r="AD99" s="454"/>
      <c r="AE99" s="469"/>
      <c r="AF99" s="454"/>
      <c r="AG99" s="455"/>
      <c r="AH99" s="488"/>
      <c r="AI99" s="728"/>
      <c r="AJ99" s="733"/>
      <c r="AK99" s="734"/>
      <c r="AL99" s="733"/>
      <c r="AM99" s="734"/>
      <c r="AN99" s="733"/>
      <c r="AO99" s="469"/>
      <c r="AP99" s="1185"/>
      <c r="AQ99" s="649" t="s">
        <v>293</v>
      </c>
      <c r="AR99" s="647"/>
      <c r="AS99" s="648"/>
      <c r="AT99" s="649" t="s">
        <v>293</v>
      </c>
      <c r="AU99" s="647"/>
      <c r="AV99" s="650"/>
      <c r="AW99" s="646" t="s">
        <v>293</v>
      </c>
      <c r="AX99" s="647"/>
      <c r="AY99" s="648"/>
      <c r="AZ99" s="649" t="s">
        <v>293</v>
      </c>
      <c r="BA99" s="647"/>
      <c r="BB99" s="650"/>
      <c r="BC99" s="646" t="s">
        <v>294</v>
      </c>
      <c r="BD99" s="647"/>
      <c r="BE99" s="648"/>
      <c r="BF99" s="649" t="s">
        <v>294</v>
      </c>
      <c r="BG99" s="647"/>
      <c r="BH99" s="650"/>
      <c r="BI99" s="646" t="s">
        <v>294</v>
      </c>
      <c r="BJ99" s="647"/>
      <c r="BK99" s="648"/>
      <c r="BL99" s="649" t="s">
        <v>293</v>
      </c>
      <c r="BM99" s="647"/>
      <c r="BN99" s="650"/>
      <c r="BO99" s="454"/>
      <c r="BP99" s="469"/>
      <c r="BQ99" s="494"/>
      <c r="BR99" s="710"/>
    </row>
    <row r="100" spans="1:73" ht="121.5" customHeight="1" thickBot="1" x14ac:dyDescent="0.3">
      <c r="A100" s="514"/>
      <c r="B100" s="515"/>
      <c r="C100" s="507"/>
      <c r="D100" s="508"/>
      <c r="E100" s="508"/>
      <c r="F100" s="508"/>
      <c r="G100" s="508"/>
      <c r="H100" s="508"/>
      <c r="I100" s="508"/>
      <c r="J100" s="508"/>
      <c r="K100" s="508"/>
      <c r="L100" s="508"/>
      <c r="M100" s="508"/>
      <c r="N100" s="508"/>
      <c r="O100" s="508"/>
      <c r="P100" s="509"/>
      <c r="Q100" s="296"/>
      <c r="R100" s="466"/>
      <c r="S100" s="463"/>
      <c r="T100" s="463"/>
      <c r="U100" s="460"/>
      <c r="V100" s="496"/>
      <c r="W100" s="497"/>
      <c r="X100" s="490"/>
      <c r="Y100" s="491"/>
      <c r="Z100" s="484"/>
      <c r="AA100" s="485"/>
      <c r="AB100" s="478"/>
      <c r="AC100" s="479"/>
      <c r="AD100" s="456"/>
      <c r="AE100" s="470"/>
      <c r="AF100" s="456"/>
      <c r="AG100" s="457"/>
      <c r="AH100" s="490"/>
      <c r="AI100" s="1150"/>
      <c r="AJ100" s="1151"/>
      <c r="AK100" s="1152"/>
      <c r="AL100" s="1151"/>
      <c r="AM100" s="1152"/>
      <c r="AN100" s="1151"/>
      <c r="AO100" s="470"/>
      <c r="AP100" s="297" t="s">
        <v>66</v>
      </c>
      <c r="AQ100" s="298" t="s">
        <v>44</v>
      </c>
      <c r="AR100" s="299" t="s">
        <v>66</v>
      </c>
      <c r="AS100" s="300" t="s">
        <v>67</v>
      </c>
      <c r="AT100" s="298" t="s">
        <v>44</v>
      </c>
      <c r="AU100" s="301" t="s">
        <v>66</v>
      </c>
      <c r="AV100" s="302" t="s">
        <v>67</v>
      </c>
      <c r="AW100" s="303" t="s">
        <v>44</v>
      </c>
      <c r="AX100" s="301" t="s">
        <v>66</v>
      </c>
      <c r="AY100" s="304" t="s">
        <v>67</v>
      </c>
      <c r="AZ100" s="298" t="s">
        <v>44</v>
      </c>
      <c r="BA100" s="299" t="s">
        <v>66</v>
      </c>
      <c r="BB100" s="305" t="s">
        <v>67</v>
      </c>
      <c r="BC100" s="301" t="s">
        <v>44</v>
      </c>
      <c r="BD100" s="306" t="s">
        <v>66</v>
      </c>
      <c r="BE100" s="304" t="s">
        <v>67</v>
      </c>
      <c r="BF100" s="298" t="s">
        <v>44</v>
      </c>
      <c r="BG100" s="299" t="s">
        <v>66</v>
      </c>
      <c r="BH100" s="305" t="s">
        <v>67</v>
      </c>
      <c r="BI100" s="301" t="s">
        <v>44</v>
      </c>
      <c r="BJ100" s="306" t="s">
        <v>66</v>
      </c>
      <c r="BK100" s="304" t="s">
        <v>67</v>
      </c>
      <c r="BL100" s="301" t="s">
        <v>44</v>
      </c>
      <c r="BM100" s="299" t="s">
        <v>66</v>
      </c>
      <c r="BN100" s="305" t="s">
        <v>67</v>
      </c>
      <c r="BO100" s="456"/>
      <c r="BP100" s="470"/>
      <c r="BQ100" s="496"/>
      <c r="BR100" s="711"/>
    </row>
    <row r="101" spans="1:73" s="219" customFormat="1" ht="26.25" customHeight="1" thickTop="1" x14ac:dyDescent="0.25">
      <c r="A101" s="1086" t="s">
        <v>124</v>
      </c>
      <c r="B101" s="1087"/>
      <c r="C101" s="962" t="s">
        <v>330</v>
      </c>
      <c r="D101" s="963"/>
      <c r="E101" s="963"/>
      <c r="F101" s="963"/>
      <c r="G101" s="963"/>
      <c r="H101" s="963"/>
      <c r="I101" s="963"/>
      <c r="J101" s="963"/>
      <c r="K101" s="963"/>
      <c r="L101" s="963"/>
      <c r="M101" s="963"/>
      <c r="N101" s="963"/>
      <c r="O101" s="963"/>
      <c r="P101" s="964"/>
      <c r="Q101" s="275"/>
      <c r="R101" s="229"/>
      <c r="S101" s="230"/>
      <c r="T101" s="230"/>
      <c r="U101" s="232"/>
      <c r="V101" s="880"/>
      <c r="W101" s="881"/>
      <c r="X101" s="1009"/>
      <c r="Y101" s="951"/>
      <c r="Z101" s="1052"/>
      <c r="AA101" s="1053"/>
      <c r="AB101" s="1009"/>
      <c r="AC101" s="951"/>
      <c r="AD101" s="880"/>
      <c r="AE101" s="951"/>
      <c r="AF101" s="986"/>
      <c r="AG101" s="1145"/>
      <c r="AH101" s="1131"/>
      <c r="AI101" s="1040"/>
      <c r="AJ101" s="997"/>
      <c r="AK101" s="998"/>
      <c r="AL101" s="1193"/>
      <c r="AM101" s="1194"/>
      <c r="AN101" s="1193"/>
      <c r="AO101" s="1032"/>
      <c r="AP101" s="229"/>
      <c r="AQ101" s="235"/>
      <c r="AR101" s="236"/>
      <c r="AS101" s="237"/>
      <c r="AT101" s="235"/>
      <c r="AU101" s="236"/>
      <c r="AV101" s="232"/>
      <c r="AW101" s="238"/>
      <c r="AX101" s="236"/>
      <c r="AY101" s="237"/>
      <c r="AZ101" s="235"/>
      <c r="BA101" s="236"/>
      <c r="BB101" s="232"/>
      <c r="BC101" s="238"/>
      <c r="BD101" s="236"/>
      <c r="BE101" s="237"/>
      <c r="BF101" s="235"/>
      <c r="BG101" s="236"/>
      <c r="BH101" s="232"/>
      <c r="BI101" s="238"/>
      <c r="BJ101" s="236"/>
      <c r="BK101" s="237"/>
      <c r="BL101" s="235"/>
      <c r="BM101" s="307"/>
      <c r="BN101" s="232"/>
      <c r="BO101" s="1197"/>
      <c r="BP101" s="1198"/>
      <c r="BQ101" s="701"/>
      <c r="BR101" s="702"/>
      <c r="BU101" s="239">
        <f t="shared" ref="BU101:BU105" si="9">(AB101-T101)*0.22</f>
        <v>0</v>
      </c>
    </row>
    <row r="102" spans="1:73" s="2" customFormat="1" ht="54" customHeight="1" x14ac:dyDescent="0.25">
      <c r="A102" s="1088" t="s">
        <v>125</v>
      </c>
      <c r="B102" s="1089"/>
      <c r="C102" s="965" t="s">
        <v>160</v>
      </c>
      <c r="D102" s="966"/>
      <c r="E102" s="966"/>
      <c r="F102" s="966"/>
      <c r="G102" s="966"/>
      <c r="H102" s="966"/>
      <c r="I102" s="966"/>
      <c r="J102" s="966"/>
      <c r="K102" s="966"/>
      <c r="L102" s="966"/>
      <c r="M102" s="966"/>
      <c r="N102" s="966"/>
      <c r="O102" s="966"/>
      <c r="P102" s="967"/>
      <c r="Q102" s="50"/>
      <c r="R102" s="31"/>
      <c r="S102" s="32"/>
      <c r="T102" s="32"/>
      <c r="U102" s="20"/>
      <c r="V102" s="878"/>
      <c r="W102" s="879"/>
      <c r="X102" s="935"/>
      <c r="Y102" s="936"/>
      <c r="Z102" s="941" t="s">
        <v>168</v>
      </c>
      <c r="AA102" s="942"/>
      <c r="AB102" s="944" t="s">
        <v>168</v>
      </c>
      <c r="AC102" s="945"/>
      <c r="AD102" s="878" t="s">
        <v>168</v>
      </c>
      <c r="AE102" s="947"/>
      <c r="AF102" s="878" t="s">
        <v>173</v>
      </c>
      <c r="AG102" s="946"/>
      <c r="AH102" s="943" t="s">
        <v>173</v>
      </c>
      <c r="AI102" s="929"/>
      <c r="AJ102" s="929"/>
      <c r="AK102" s="929"/>
      <c r="AL102" s="929"/>
      <c r="AM102" s="929"/>
      <c r="AN102" s="929"/>
      <c r="AO102" s="1148"/>
      <c r="AP102" s="92"/>
      <c r="AQ102" s="93" t="str">
        <f>AB102</f>
        <v>/10</v>
      </c>
      <c r="AR102" s="94" t="s">
        <v>173</v>
      </c>
      <c r="AS102" s="95"/>
      <c r="AT102" s="96"/>
      <c r="AU102" s="94"/>
      <c r="AV102" s="95"/>
      <c r="AW102" s="97"/>
      <c r="AX102" s="94"/>
      <c r="AY102" s="98"/>
      <c r="AZ102" s="93"/>
      <c r="BA102" s="94"/>
      <c r="BB102" s="99"/>
      <c r="BC102" s="23"/>
      <c r="BD102" s="24"/>
      <c r="BE102" s="25"/>
      <c r="BF102" s="26"/>
      <c r="BG102" s="24"/>
      <c r="BH102" s="25"/>
      <c r="BI102" s="27"/>
      <c r="BJ102" s="24"/>
      <c r="BK102" s="28"/>
      <c r="BL102" s="23"/>
      <c r="BM102" s="24"/>
      <c r="BN102" s="29"/>
      <c r="BO102" s="1195"/>
      <c r="BP102" s="1196"/>
      <c r="BQ102" s="703" t="s">
        <v>379</v>
      </c>
      <c r="BR102" s="704"/>
      <c r="BU102" s="2" t="e">
        <f t="shared" si="9"/>
        <v>#VALUE!</v>
      </c>
    </row>
    <row r="103" spans="1:73" s="2" customFormat="1" ht="27" customHeight="1" x14ac:dyDescent="0.25">
      <c r="A103" s="1088" t="s">
        <v>126</v>
      </c>
      <c r="B103" s="1089"/>
      <c r="C103" s="965" t="s">
        <v>161</v>
      </c>
      <c r="D103" s="966"/>
      <c r="E103" s="966"/>
      <c r="F103" s="966"/>
      <c r="G103" s="966"/>
      <c r="H103" s="966"/>
      <c r="I103" s="966"/>
      <c r="J103" s="966"/>
      <c r="K103" s="966"/>
      <c r="L103" s="966"/>
      <c r="M103" s="966"/>
      <c r="N103" s="966"/>
      <c r="O103" s="966"/>
      <c r="P103" s="967"/>
      <c r="Q103" s="50"/>
      <c r="R103" s="31"/>
      <c r="S103" s="32"/>
      <c r="T103" s="32"/>
      <c r="U103" s="20"/>
      <c r="V103" s="878"/>
      <c r="W103" s="879"/>
      <c r="X103" s="937"/>
      <c r="Y103" s="938"/>
      <c r="Z103" s="941" t="s">
        <v>168</v>
      </c>
      <c r="AA103" s="942"/>
      <c r="AB103" s="944" t="s">
        <v>168</v>
      </c>
      <c r="AC103" s="945"/>
      <c r="AD103" s="878" t="s">
        <v>168</v>
      </c>
      <c r="AE103" s="947"/>
      <c r="AF103" s="878" t="s">
        <v>173</v>
      </c>
      <c r="AG103" s="946"/>
      <c r="AH103" s="943" t="s">
        <v>173</v>
      </c>
      <c r="AI103" s="929"/>
      <c r="AJ103" s="929"/>
      <c r="AK103" s="929"/>
      <c r="AL103" s="929"/>
      <c r="AM103" s="929"/>
      <c r="AN103" s="929"/>
      <c r="AO103" s="1148"/>
      <c r="AP103" s="92"/>
      <c r="AQ103" s="93"/>
      <c r="AR103" s="94"/>
      <c r="AS103" s="95"/>
      <c r="AT103" s="96" t="s">
        <v>168</v>
      </c>
      <c r="AU103" s="94" t="s">
        <v>173</v>
      </c>
      <c r="AV103" s="95"/>
      <c r="AW103" s="97"/>
      <c r="AX103" s="94"/>
      <c r="AY103" s="98"/>
      <c r="AZ103" s="93"/>
      <c r="BA103" s="94"/>
      <c r="BB103" s="99"/>
      <c r="BC103" s="23"/>
      <c r="BD103" s="24"/>
      <c r="BE103" s="25"/>
      <c r="BF103" s="26"/>
      <c r="BG103" s="24"/>
      <c r="BH103" s="25"/>
      <c r="BI103" s="27"/>
      <c r="BJ103" s="24"/>
      <c r="BK103" s="28"/>
      <c r="BL103" s="23"/>
      <c r="BM103" s="24"/>
      <c r="BN103" s="29"/>
      <c r="BO103" s="1195"/>
      <c r="BP103" s="1196"/>
      <c r="BQ103" s="703" t="s">
        <v>381</v>
      </c>
      <c r="BR103" s="704"/>
      <c r="BU103" s="2" t="e">
        <f t="shared" si="9"/>
        <v>#VALUE!</v>
      </c>
    </row>
    <row r="104" spans="1:73" s="219" customFormat="1" ht="23.25" customHeight="1" x14ac:dyDescent="0.25">
      <c r="A104" s="1090" t="s">
        <v>127</v>
      </c>
      <c r="B104" s="1074"/>
      <c r="C104" s="968" t="s">
        <v>331</v>
      </c>
      <c r="D104" s="969"/>
      <c r="E104" s="969"/>
      <c r="F104" s="969"/>
      <c r="G104" s="969"/>
      <c r="H104" s="969"/>
      <c r="I104" s="969"/>
      <c r="J104" s="969"/>
      <c r="K104" s="969"/>
      <c r="L104" s="969"/>
      <c r="M104" s="969"/>
      <c r="N104" s="969"/>
      <c r="O104" s="969"/>
      <c r="P104" s="970"/>
      <c r="Q104" s="240"/>
      <c r="R104" s="229"/>
      <c r="S104" s="230"/>
      <c r="T104" s="230"/>
      <c r="U104" s="232"/>
      <c r="V104" s="880"/>
      <c r="W104" s="881"/>
      <c r="X104" s="927"/>
      <c r="Y104" s="927"/>
      <c r="Z104" s="939"/>
      <c r="AA104" s="940"/>
      <c r="AB104" s="950"/>
      <c r="AC104" s="940"/>
      <c r="AD104" s="880"/>
      <c r="AE104" s="951"/>
      <c r="AF104" s="880"/>
      <c r="AG104" s="1006"/>
      <c r="AH104" s="927"/>
      <c r="AI104" s="928"/>
      <c r="AJ104" s="930"/>
      <c r="AK104" s="928"/>
      <c r="AL104" s="930"/>
      <c r="AM104" s="928"/>
      <c r="AN104" s="930"/>
      <c r="AO104" s="1173"/>
      <c r="AP104" s="335"/>
      <c r="AQ104" s="336"/>
      <c r="AR104" s="337"/>
      <c r="AS104" s="338"/>
      <c r="AT104" s="339"/>
      <c r="AU104" s="337"/>
      <c r="AV104" s="338"/>
      <c r="AW104" s="340"/>
      <c r="AX104" s="337"/>
      <c r="AY104" s="341"/>
      <c r="AZ104" s="336"/>
      <c r="BA104" s="337"/>
      <c r="BB104" s="342"/>
      <c r="BC104" s="336"/>
      <c r="BD104" s="337"/>
      <c r="BE104" s="338"/>
      <c r="BF104" s="339"/>
      <c r="BG104" s="337"/>
      <c r="BH104" s="338"/>
      <c r="BI104" s="340"/>
      <c r="BJ104" s="337"/>
      <c r="BK104" s="341"/>
      <c r="BL104" s="336"/>
      <c r="BM104" s="337"/>
      <c r="BN104" s="342"/>
      <c r="BO104" s="1197"/>
      <c r="BP104" s="1198"/>
      <c r="BQ104" s="701"/>
      <c r="BR104" s="702"/>
      <c r="BU104" s="239">
        <f t="shared" si="9"/>
        <v>0</v>
      </c>
    </row>
    <row r="105" spans="1:73" s="2" customFormat="1" ht="26.25" customHeight="1" x14ac:dyDescent="0.25">
      <c r="A105" s="1091" t="s">
        <v>128</v>
      </c>
      <c r="B105" s="1092"/>
      <c r="C105" s="956" t="s">
        <v>332</v>
      </c>
      <c r="D105" s="957"/>
      <c r="E105" s="957"/>
      <c r="F105" s="957"/>
      <c r="G105" s="957"/>
      <c r="H105" s="957"/>
      <c r="I105" s="957"/>
      <c r="J105" s="957"/>
      <c r="K105" s="957"/>
      <c r="L105" s="957"/>
      <c r="M105" s="957"/>
      <c r="N105" s="957"/>
      <c r="O105" s="957"/>
      <c r="P105" s="958"/>
      <c r="Q105" s="49"/>
      <c r="R105" s="45"/>
      <c r="S105" s="46"/>
      <c r="T105" s="46"/>
      <c r="U105" s="47"/>
      <c r="V105" s="933"/>
      <c r="W105" s="934"/>
      <c r="X105" s="931" t="s">
        <v>169</v>
      </c>
      <c r="Y105" s="932"/>
      <c r="Z105" s="933" t="s">
        <v>170</v>
      </c>
      <c r="AA105" s="934"/>
      <c r="AB105" s="931" t="s">
        <v>171</v>
      </c>
      <c r="AC105" s="932"/>
      <c r="AD105" s="933" t="s">
        <v>302</v>
      </c>
      <c r="AE105" s="932"/>
      <c r="AF105" s="1163" t="s">
        <v>284</v>
      </c>
      <c r="AG105" s="1164"/>
      <c r="AH105" s="1191"/>
      <c r="AI105" s="1192"/>
      <c r="AJ105" s="1192"/>
      <c r="AK105" s="1192"/>
      <c r="AL105" s="929" t="s">
        <v>284</v>
      </c>
      <c r="AM105" s="929"/>
      <c r="AN105" s="929"/>
      <c r="AO105" s="1148"/>
      <c r="AP105" s="92"/>
      <c r="AQ105" s="93"/>
      <c r="AR105" s="94" t="s">
        <v>169</v>
      </c>
      <c r="AS105" s="95"/>
      <c r="AT105" s="96" t="s">
        <v>170</v>
      </c>
      <c r="AU105" s="94" t="s">
        <v>172</v>
      </c>
      <c r="AV105" s="95"/>
      <c r="AW105" s="97"/>
      <c r="AX105" s="94"/>
      <c r="AY105" s="98"/>
      <c r="AZ105" s="93"/>
      <c r="BA105" s="94"/>
      <c r="BB105" s="99"/>
      <c r="BC105" s="23"/>
      <c r="BD105" s="24"/>
      <c r="BE105" s="25"/>
      <c r="BF105" s="26"/>
      <c r="BG105" s="24"/>
      <c r="BH105" s="25"/>
      <c r="BI105" s="27"/>
      <c r="BJ105" s="24"/>
      <c r="BK105" s="28"/>
      <c r="BL105" s="23"/>
      <c r="BM105" s="24"/>
      <c r="BN105" s="29"/>
      <c r="BO105" s="1195"/>
      <c r="BP105" s="1196"/>
      <c r="BQ105" s="703" t="s">
        <v>397</v>
      </c>
      <c r="BR105" s="704"/>
      <c r="BS105" s="11"/>
      <c r="BU105" s="2" t="e">
        <f t="shared" si="9"/>
        <v>#VALUE!</v>
      </c>
    </row>
    <row r="106" spans="1:73" s="239" customFormat="1" ht="49.5" customHeight="1" x14ac:dyDescent="0.25">
      <c r="A106" s="948" t="s">
        <v>129</v>
      </c>
      <c r="B106" s="949"/>
      <c r="C106" s="909" t="s">
        <v>162</v>
      </c>
      <c r="D106" s="910"/>
      <c r="E106" s="910"/>
      <c r="F106" s="910"/>
      <c r="G106" s="910"/>
      <c r="H106" s="910"/>
      <c r="I106" s="910"/>
      <c r="J106" s="910"/>
      <c r="K106" s="910"/>
      <c r="L106" s="910"/>
      <c r="M106" s="910"/>
      <c r="N106" s="910"/>
      <c r="O106" s="910"/>
      <c r="P106" s="911"/>
      <c r="Q106" s="308"/>
      <c r="R106" s="309"/>
      <c r="S106" s="310"/>
      <c r="T106" s="311"/>
      <c r="U106" s="312"/>
      <c r="V106" s="1136"/>
      <c r="W106" s="1137"/>
      <c r="X106" s="1153" t="s">
        <v>172</v>
      </c>
      <c r="Y106" s="1153"/>
      <c r="Z106" s="1222" t="s">
        <v>174</v>
      </c>
      <c r="AA106" s="1153"/>
      <c r="AB106" s="1169" t="s">
        <v>175</v>
      </c>
      <c r="AC106" s="1170"/>
      <c r="AD106" s="1136" t="s">
        <v>174</v>
      </c>
      <c r="AE106" s="1171"/>
      <c r="AF106" s="1136" t="s">
        <v>284</v>
      </c>
      <c r="AG106" s="1172"/>
      <c r="AH106" s="1153" t="s">
        <v>173</v>
      </c>
      <c r="AI106" s="1154"/>
      <c r="AJ106" s="1233"/>
      <c r="AK106" s="1154"/>
      <c r="AL106" s="972" t="s">
        <v>173</v>
      </c>
      <c r="AM106" s="1156"/>
      <c r="AN106" s="972"/>
      <c r="AO106" s="973"/>
      <c r="AP106" s="313"/>
      <c r="AQ106" s="314"/>
      <c r="AR106" s="315"/>
      <c r="AS106" s="316"/>
      <c r="AT106" s="317"/>
      <c r="AU106" s="315"/>
      <c r="AV106" s="316"/>
      <c r="AW106" s="318"/>
      <c r="AX106" s="315"/>
      <c r="AY106" s="319"/>
      <c r="AZ106" s="314"/>
      <c r="BA106" s="315"/>
      <c r="BB106" s="320"/>
      <c r="BC106" s="314"/>
      <c r="BD106" s="315" t="s">
        <v>169</v>
      </c>
      <c r="BE106" s="316"/>
      <c r="BF106" s="317" t="s">
        <v>174</v>
      </c>
      <c r="BG106" s="315" t="s">
        <v>172</v>
      </c>
      <c r="BH106" s="316"/>
      <c r="BI106" s="318"/>
      <c r="BJ106" s="315"/>
      <c r="BK106" s="319"/>
      <c r="BL106" s="314"/>
      <c r="BM106" s="315"/>
      <c r="BN106" s="320"/>
      <c r="BO106" s="1223"/>
      <c r="BP106" s="1224"/>
      <c r="BQ106" s="707"/>
      <c r="BR106" s="708"/>
      <c r="BS106" s="254"/>
      <c r="BU106" s="239" t="e">
        <f t="shared" ref="BU106:BU115" si="10">(AB106-T106)*0.22</f>
        <v>#VALUE!</v>
      </c>
    </row>
    <row r="107" spans="1:73" s="239" customFormat="1" ht="31.5" customHeight="1" thickBot="1" x14ac:dyDescent="0.3">
      <c r="A107" s="548" t="s">
        <v>130</v>
      </c>
      <c r="B107" s="549"/>
      <c r="C107" s="550" t="s">
        <v>342</v>
      </c>
      <c r="D107" s="551"/>
      <c r="E107" s="551"/>
      <c r="F107" s="551"/>
      <c r="G107" s="551"/>
      <c r="H107" s="551"/>
      <c r="I107" s="551"/>
      <c r="J107" s="551"/>
      <c r="K107" s="551"/>
      <c r="L107" s="551"/>
      <c r="M107" s="551"/>
      <c r="N107" s="551"/>
      <c r="O107" s="551"/>
      <c r="P107" s="552"/>
      <c r="Q107" s="321"/>
      <c r="R107" s="322"/>
      <c r="S107" s="323"/>
      <c r="T107" s="323"/>
      <c r="U107" s="324"/>
      <c r="V107" s="553"/>
      <c r="W107" s="554"/>
      <c r="X107" s="555"/>
      <c r="Y107" s="555"/>
      <c r="Z107" s="556" t="s">
        <v>176</v>
      </c>
      <c r="AA107" s="557"/>
      <c r="AB107" s="558" t="s">
        <v>176</v>
      </c>
      <c r="AC107" s="559"/>
      <c r="AD107" s="556" t="s">
        <v>176</v>
      </c>
      <c r="AE107" s="559"/>
      <c r="AF107" s="560" t="s">
        <v>176</v>
      </c>
      <c r="AG107" s="561"/>
      <c r="AH107" s="562" t="s">
        <v>176</v>
      </c>
      <c r="AI107" s="563"/>
      <c r="AJ107" s="563"/>
      <c r="AK107" s="563"/>
      <c r="AL107" s="563"/>
      <c r="AM107" s="563"/>
      <c r="AN107" s="563"/>
      <c r="AO107" s="559"/>
      <c r="AP107" s="325"/>
      <c r="AQ107" s="326"/>
      <c r="AR107" s="327"/>
      <c r="AS107" s="328"/>
      <c r="AT107" s="326"/>
      <c r="AU107" s="327"/>
      <c r="AV107" s="328"/>
      <c r="AW107" s="329"/>
      <c r="AX107" s="327"/>
      <c r="AY107" s="330"/>
      <c r="AZ107" s="331"/>
      <c r="BA107" s="327"/>
      <c r="BB107" s="332"/>
      <c r="BC107" s="331"/>
      <c r="BD107" s="327"/>
      <c r="BE107" s="328"/>
      <c r="BF107" s="326"/>
      <c r="BG107" s="327"/>
      <c r="BH107" s="328"/>
      <c r="BI107" s="329"/>
      <c r="BJ107" s="327"/>
      <c r="BK107" s="330"/>
      <c r="BL107" s="333" t="s">
        <v>176</v>
      </c>
      <c r="BM107" s="334" t="s">
        <v>176</v>
      </c>
      <c r="BN107" s="324"/>
      <c r="BO107" s="553"/>
      <c r="BP107" s="600"/>
      <c r="BQ107" s="601"/>
      <c r="BR107" s="602"/>
      <c r="BS107" s="239" t="e">
        <f t="shared" ref="BS107" si="11">(AB107-R107)*0.22</f>
        <v>#VALUE!</v>
      </c>
    </row>
    <row r="108" spans="1:73" ht="24.75" thickTop="1" thickBot="1" x14ac:dyDescent="0.3">
      <c r="A108" s="343"/>
      <c r="B108" s="343"/>
      <c r="C108" s="344"/>
      <c r="D108" s="344"/>
      <c r="E108" s="344"/>
      <c r="F108" s="344"/>
      <c r="G108" s="344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5"/>
      <c r="S108" s="345"/>
      <c r="T108" s="345"/>
      <c r="U108" s="345"/>
      <c r="V108" s="346"/>
      <c r="W108" s="346"/>
      <c r="X108" s="347"/>
      <c r="Y108" s="347"/>
      <c r="Z108" s="347"/>
      <c r="AA108" s="347"/>
      <c r="AB108" s="347"/>
      <c r="AC108" s="347"/>
      <c r="AD108" s="346"/>
      <c r="AE108" s="346"/>
      <c r="AF108" s="346"/>
      <c r="AG108" s="346"/>
      <c r="AH108" s="347"/>
      <c r="AI108" s="347"/>
      <c r="AJ108" s="347"/>
      <c r="AK108" s="347"/>
      <c r="AL108" s="347"/>
      <c r="AM108" s="347"/>
      <c r="AN108" s="347"/>
      <c r="AO108" s="347"/>
      <c r="AP108" s="348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349"/>
      <c r="BP108" s="349"/>
      <c r="BQ108" s="1"/>
      <c r="BR108" s="1"/>
      <c r="BS108" s="1"/>
    </row>
    <row r="109" spans="1:73" ht="27" thickTop="1" x14ac:dyDescent="0.25">
      <c r="A109" s="698" t="s">
        <v>163</v>
      </c>
      <c r="B109" s="699"/>
      <c r="C109" s="699"/>
      <c r="D109" s="699"/>
      <c r="E109" s="699"/>
      <c r="F109" s="699"/>
      <c r="G109" s="699"/>
      <c r="H109" s="699"/>
      <c r="I109" s="699"/>
      <c r="J109" s="699"/>
      <c r="K109" s="699"/>
      <c r="L109" s="699"/>
      <c r="M109" s="699"/>
      <c r="N109" s="699"/>
      <c r="O109" s="699"/>
      <c r="P109" s="700"/>
      <c r="Q109" s="350"/>
      <c r="R109" s="351">
        <f>R37+R60</f>
        <v>596</v>
      </c>
      <c r="S109" s="352"/>
      <c r="T109" s="352">
        <f>T37+T60</f>
        <v>1020</v>
      </c>
      <c r="U109" s="352">
        <f>U37+U60</f>
        <v>29</v>
      </c>
      <c r="V109" s="568"/>
      <c r="W109" s="971"/>
      <c r="X109" s="564"/>
      <c r="Y109" s="565"/>
      <c r="Z109" s="568">
        <f>Z37+Z60</f>
        <v>7250</v>
      </c>
      <c r="AA109" s="971"/>
      <c r="AB109" s="564">
        <f>AB37+AB60</f>
        <v>3996</v>
      </c>
      <c r="AC109" s="565"/>
      <c r="AD109" s="568">
        <f>AD37+AD60</f>
        <v>6230</v>
      </c>
      <c r="AE109" s="565"/>
      <c r="AF109" s="568">
        <f>AF37+AF60</f>
        <v>752</v>
      </c>
      <c r="AG109" s="569"/>
      <c r="AH109" s="1155">
        <f>AH37+AH60</f>
        <v>354</v>
      </c>
      <c r="AI109" s="567"/>
      <c r="AJ109" s="566">
        <f>AJ37+AJ60</f>
        <v>208</v>
      </c>
      <c r="AK109" s="567"/>
      <c r="AL109" s="566">
        <f>AL37+AL60</f>
        <v>172</v>
      </c>
      <c r="AM109" s="567"/>
      <c r="AN109" s="566">
        <f>AN37+AN60</f>
        <v>18</v>
      </c>
      <c r="AO109" s="565"/>
      <c r="AP109" s="353">
        <f t="shared" ref="AP109:BO109" si="12">AP37+AP60</f>
        <v>34</v>
      </c>
      <c r="AQ109" s="354">
        <f t="shared" si="12"/>
        <v>694</v>
      </c>
      <c r="AR109" s="355">
        <f t="shared" si="12"/>
        <v>68</v>
      </c>
      <c r="AS109" s="356">
        <f t="shared" si="12"/>
        <v>20</v>
      </c>
      <c r="AT109" s="357">
        <f t="shared" si="12"/>
        <v>732</v>
      </c>
      <c r="AU109" s="358">
        <f t="shared" si="12"/>
        <v>96</v>
      </c>
      <c r="AV109" s="359">
        <f t="shared" si="12"/>
        <v>20</v>
      </c>
      <c r="AW109" s="360">
        <f t="shared" si="12"/>
        <v>738</v>
      </c>
      <c r="AX109" s="355">
        <f t="shared" si="12"/>
        <v>84</v>
      </c>
      <c r="AY109" s="356">
        <f t="shared" si="12"/>
        <v>20</v>
      </c>
      <c r="AZ109" s="354">
        <f t="shared" si="12"/>
        <v>736</v>
      </c>
      <c r="BA109" s="355">
        <f t="shared" si="12"/>
        <v>120</v>
      </c>
      <c r="BB109" s="359">
        <f t="shared" si="12"/>
        <v>20</v>
      </c>
      <c r="BC109" s="361">
        <f t="shared" si="12"/>
        <v>1016</v>
      </c>
      <c r="BD109" s="355">
        <f t="shared" si="12"/>
        <v>96</v>
      </c>
      <c r="BE109" s="356">
        <f t="shared" si="12"/>
        <v>28</v>
      </c>
      <c r="BF109" s="354">
        <f t="shared" si="12"/>
        <v>796</v>
      </c>
      <c r="BG109" s="355">
        <f t="shared" si="12"/>
        <v>96</v>
      </c>
      <c r="BH109" s="359">
        <f t="shared" si="12"/>
        <v>22</v>
      </c>
      <c r="BI109" s="360">
        <f t="shared" si="12"/>
        <v>882</v>
      </c>
      <c r="BJ109" s="355">
        <f t="shared" si="12"/>
        <v>94</v>
      </c>
      <c r="BK109" s="356">
        <f t="shared" si="12"/>
        <v>25</v>
      </c>
      <c r="BL109" s="354">
        <f t="shared" si="12"/>
        <v>636</v>
      </c>
      <c r="BM109" s="358">
        <f t="shared" si="12"/>
        <v>64</v>
      </c>
      <c r="BN109" s="359">
        <f t="shared" si="12"/>
        <v>18</v>
      </c>
      <c r="BO109" s="1225">
        <f t="shared" si="12"/>
        <v>202</v>
      </c>
      <c r="BP109" s="1226"/>
      <c r="BQ109" s="362"/>
      <c r="BR109" s="363"/>
      <c r="BU109">
        <f t="shared" si="10"/>
        <v>654.72</v>
      </c>
    </row>
    <row r="110" spans="1:73" ht="26.25" x14ac:dyDescent="0.25">
      <c r="A110" s="695" t="s">
        <v>164</v>
      </c>
      <c r="B110" s="696"/>
      <c r="C110" s="696"/>
      <c r="D110" s="696"/>
      <c r="E110" s="696"/>
      <c r="F110" s="696"/>
      <c r="G110" s="696"/>
      <c r="H110" s="696"/>
      <c r="I110" s="696"/>
      <c r="J110" s="696"/>
      <c r="K110" s="696"/>
      <c r="L110" s="696"/>
      <c r="M110" s="696"/>
      <c r="N110" s="696"/>
      <c r="O110" s="696"/>
      <c r="P110" s="697"/>
      <c r="Q110" s="364"/>
      <c r="R110" s="365"/>
      <c r="S110" s="366"/>
      <c r="T110" s="366"/>
      <c r="U110" s="367"/>
      <c r="V110" s="974"/>
      <c r="W110" s="975"/>
      <c r="X110" s="570"/>
      <c r="Y110" s="571"/>
      <c r="Z110" s="693">
        <f>T109+AD109</f>
        <v>7250</v>
      </c>
      <c r="AA110" s="694"/>
      <c r="AB110" s="1161">
        <f>AQ109+AT109+AW109+AZ109+BC109+BF109+BI109+BL109</f>
        <v>6230</v>
      </c>
      <c r="AC110" s="1162"/>
      <c r="AD110" s="693">
        <f>AQ109+AT109+AW109+AZ109+BC109+BF109+BI109+BL109</f>
        <v>6230</v>
      </c>
      <c r="AE110" s="694"/>
      <c r="AF110" s="693">
        <f>AB109*0.22</f>
        <v>879.12</v>
      </c>
      <c r="AG110" s="1158"/>
      <c r="AH110" s="1159">
        <f>AH109+AJ109+AL109+AN109</f>
        <v>752</v>
      </c>
      <c r="AI110" s="1160"/>
      <c r="AJ110" s="691"/>
      <c r="AK110" s="692"/>
      <c r="AL110" s="691"/>
      <c r="AM110" s="692"/>
      <c r="AN110" s="691"/>
      <c r="AO110" s="571"/>
      <c r="AP110" s="365"/>
      <c r="AQ110" s="368"/>
      <c r="AR110" s="369">
        <f>AR109/AQ35</f>
        <v>34</v>
      </c>
      <c r="AS110" s="370"/>
      <c r="AT110" s="368"/>
      <c r="AU110" s="369">
        <f>AU109/AT35</f>
        <v>32</v>
      </c>
      <c r="AV110" s="367"/>
      <c r="AW110" s="371"/>
      <c r="AX110" s="369">
        <f>AX109/AW35</f>
        <v>42</v>
      </c>
      <c r="AY110" s="370"/>
      <c r="AZ110" s="368"/>
      <c r="BA110" s="369">
        <f>BA109/AZ35</f>
        <v>40</v>
      </c>
      <c r="BB110" s="367"/>
      <c r="BC110" s="371"/>
      <c r="BD110" s="369">
        <f>BD109/BC35</f>
        <v>32</v>
      </c>
      <c r="BE110" s="370"/>
      <c r="BF110" s="368"/>
      <c r="BG110" s="372">
        <f>BG109/BF35</f>
        <v>32</v>
      </c>
      <c r="BH110" s="367"/>
      <c r="BI110" s="371"/>
      <c r="BJ110" s="369">
        <f>BJ109/BI35</f>
        <v>31.333333333333332</v>
      </c>
      <c r="BK110" s="370"/>
      <c r="BL110" s="368"/>
      <c r="BM110" s="369">
        <f>BM109/BL35</f>
        <v>32</v>
      </c>
      <c r="BN110" s="367"/>
      <c r="BO110" s="1203">
        <f>BO109+X119+X121+AU119+AU121+BC119</f>
        <v>240</v>
      </c>
      <c r="BP110" s="1204"/>
      <c r="BQ110" s="373"/>
      <c r="BR110" s="374"/>
      <c r="BU110">
        <f t="shared" si="10"/>
        <v>1370.6</v>
      </c>
    </row>
    <row r="111" spans="1:73" ht="26.25" x14ac:dyDescent="0.25">
      <c r="A111" s="695" t="s">
        <v>165</v>
      </c>
      <c r="B111" s="696"/>
      <c r="C111" s="696"/>
      <c r="D111" s="696"/>
      <c r="E111" s="696"/>
      <c r="F111" s="696"/>
      <c r="G111" s="696"/>
      <c r="H111" s="696"/>
      <c r="I111" s="696"/>
      <c r="J111" s="696"/>
      <c r="K111" s="696"/>
      <c r="L111" s="696"/>
      <c r="M111" s="696"/>
      <c r="N111" s="696"/>
      <c r="O111" s="696"/>
      <c r="P111" s="697"/>
      <c r="Q111" s="364"/>
      <c r="R111" s="365"/>
      <c r="S111" s="366"/>
      <c r="T111" s="366"/>
      <c r="U111" s="367"/>
      <c r="V111" s="974"/>
      <c r="W111" s="975"/>
      <c r="X111" s="570"/>
      <c r="Y111" s="571"/>
      <c r="Z111" s="974">
        <f>SUM(AQ111:BN111)</f>
        <v>3</v>
      </c>
      <c r="AA111" s="975"/>
      <c r="AB111" s="570"/>
      <c r="AC111" s="571"/>
      <c r="AD111" s="693">
        <f t="shared" ref="AD111:AD113" si="13">AQ111+AT111+AW111+AZ111+BC111+BF111+BI111+BL111</f>
        <v>3</v>
      </c>
      <c r="AE111" s="694"/>
      <c r="AF111" s="693">
        <f>(AB109-R109)*0.22</f>
        <v>748</v>
      </c>
      <c r="AG111" s="1158"/>
      <c r="AH111" s="1157"/>
      <c r="AI111" s="692"/>
      <c r="AJ111" s="691"/>
      <c r="AK111" s="692"/>
      <c r="AL111" s="691"/>
      <c r="AM111" s="692"/>
      <c r="AN111" s="691"/>
      <c r="AO111" s="571"/>
      <c r="AP111" s="371"/>
      <c r="AQ111" s="1177">
        <f>COUNTIF(AQ38:AQ94,40)+COUNTIF(AQ38:AQ94,60)</f>
        <v>0</v>
      </c>
      <c r="AR111" s="1178"/>
      <c r="AS111" s="1202"/>
      <c r="AT111" s="1177">
        <f>COUNTIF(AT38:AT94,40)+COUNTIF(AT38:AT94,60)</f>
        <v>0</v>
      </c>
      <c r="AU111" s="1178"/>
      <c r="AV111" s="1179"/>
      <c r="AW111" s="1178">
        <f>COUNTIF(AW38:AW94,40)+COUNTIF(AW38:AW94,60)</f>
        <v>0</v>
      </c>
      <c r="AX111" s="1178"/>
      <c r="AY111" s="1202"/>
      <c r="AZ111" s="1177">
        <f>COUNTIF(AZ38:AZ94,40)+COUNTIF(AZ38:AZ94,60)</f>
        <v>1</v>
      </c>
      <c r="BA111" s="1178"/>
      <c r="BB111" s="1179"/>
      <c r="BC111" s="1178">
        <f>COUNTIF(BC38:BC94,40)+COUNTIF(BC38:BC94,60)</f>
        <v>0</v>
      </c>
      <c r="BD111" s="1178"/>
      <c r="BE111" s="1202"/>
      <c r="BF111" s="1177">
        <f>COUNTIF(BF38:BF94,40)+COUNTIF(BF38:BF94,60)</f>
        <v>1</v>
      </c>
      <c r="BG111" s="1178"/>
      <c r="BH111" s="1179"/>
      <c r="BI111" s="1178">
        <f>COUNTIF(BI38:BI94,40)+COUNTIF(BI38:BI94,60)</f>
        <v>1</v>
      </c>
      <c r="BJ111" s="1178"/>
      <c r="BK111" s="1202"/>
      <c r="BL111" s="1177">
        <f>COUNTIF(BL38:BL94,40)+COUNTIF(BL38:BL94,60)</f>
        <v>0</v>
      </c>
      <c r="BM111" s="1178"/>
      <c r="BN111" s="1202"/>
      <c r="BO111" s="1231"/>
      <c r="BP111" s="1232"/>
      <c r="BQ111" s="373"/>
      <c r="BR111" s="374"/>
      <c r="BU111">
        <f t="shared" si="10"/>
        <v>0</v>
      </c>
    </row>
    <row r="112" spans="1:73" ht="26.25" x14ac:dyDescent="0.25">
      <c r="A112" s="695" t="s">
        <v>166</v>
      </c>
      <c r="B112" s="696"/>
      <c r="C112" s="696"/>
      <c r="D112" s="696"/>
      <c r="E112" s="696"/>
      <c r="F112" s="696"/>
      <c r="G112" s="696"/>
      <c r="H112" s="696"/>
      <c r="I112" s="696"/>
      <c r="J112" s="696"/>
      <c r="K112" s="696"/>
      <c r="L112" s="696"/>
      <c r="M112" s="696"/>
      <c r="N112" s="696"/>
      <c r="O112" s="696"/>
      <c r="P112" s="697"/>
      <c r="Q112" s="364"/>
      <c r="R112" s="365"/>
      <c r="S112" s="366"/>
      <c r="T112" s="366"/>
      <c r="U112" s="367"/>
      <c r="V112" s="974"/>
      <c r="W112" s="975"/>
      <c r="X112" s="570"/>
      <c r="Y112" s="571"/>
      <c r="Z112" s="974">
        <f>SUM(AQ112:BN112)</f>
        <v>2</v>
      </c>
      <c r="AA112" s="975"/>
      <c r="AB112" s="570"/>
      <c r="AC112" s="571"/>
      <c r="AD112" s="693">
        <f t="shared" si="13"/>
        <v>2</v>
      </c>
      <c r="AE112" s="694"/>
      <c r="AF112" s="693"/>
      <c r="AG112" s="1158"/>
      <c r="AH112" s="1157"/>
      <c r="AI112" s="692"/>
      <c r="AJ112" s="691"/>
      <c r="AK112" s="692"/>
      <c r="AL112" s="691"/>
      <c r="AM112" s="692"/>
      <c r="AN112" s="691"/>
      <c r="AO112" s="571"/>
      <c r="AP112" s="371"/>
      <c r="AQ112" s="1165">
        <f>COUNTIF(AQ38:AQ94,30)</f>
        <v>0</v>
      </c>
      <c r="AR112" s="1166"/>
      <c r="AS112" s="1167"/>
      <c r="AT112" s="1165">
        <f>COUNTIF(AT38:AT94,30)</f>
        <v>0</v>
      </c>
      <c r="AU112" s="1166"/>
      <c r="AV112" s="1180"/>
      <c r="AW112" s="1166">
        <f>COUNTIF(AW38:AW94,30)</f>
        <v>0</v>
      </c>
      <c r="AX112" s="1166"/>
      <c r="AY112" s="1167"/>
      <c r="AZ112" s="1165">
        <f>COUNTIF(AZ38:AZ94,30)</f>
        <v>0</v>
      </c>
      <c r="BA112" s="1166"/>
      <c r="BB112" s="1180"/>
      <c r="BC112" s="1166">
        <f>COUNTIF(BC38:BC94,30)</f>
        <v>0</v>
      </c>
      <c r="BD112" s="1166"/>
      <c r="BE112" s="1167"/>
      <c r="BF112" s="1165">
        <f>COUNTIF(BF38:BF94,30)</f>
        <v>0</v>
      </c>
      <c r="BG112" s="1166"/>
      <c r="BH112" s="1180"/>
      <c r="BI112" s="1166">
        <f>COUNTIF(BI38:BI94,30)</f>
        <v>1</v>
      </c>
      <c r="BJ112" s="1166"/>
      <c r="BK112" s="1167"/>
      <c r="BL112" s="1165">
        <f>COUNTIF(BL38:BL94,30)</f>
        <v>1</v>
      </c>
      <c r="BM112" s="1166"/>
      <c r="BN112" s="1230"/>
      <c r="BO112" s="1229"/>
      <c r="BP112" s="1230"/>
      <c r="BQ112" s="373"/>
      <c r="BR112" s="374"/>
      <c r="BU112">
        <f t="shared" si="10"/>
        <v>0</v>
      </c>
    </row>
    <row r="113" spans="1:73" ht="26.25" x14ac:dyDescent="0.25">
      <c r="A113" s="695" t="s">
        <v>43</v>
      </c>
      <c r="B113" s="696"/>
      <c r="C113" s="696"/>
      <c r="D113" s="696"/>
      <c r="E113" s="696"/>
      <c r="F113" s="696"/>
      <c r="G113" s="696"/>
      <c r="H113" s="696"/>
      <c r="I113" s="696"/>
      <c r="J113" s="696"/>
      <c r="K113" s="696"/>
      <c r="L113" s="696"/>
      <c r="M113" s="696"/>
      <c r="N113" s="696"/>
      <c r="O113" s="696"/>
      <c r="P113" s="697"/>
      <c r="Q113" s="364"/>
      <c r="R113" s="365"/>
      <c r="S113" s="366"/>
      <c r="T113" s="366"/>
      <c r="U113" s="367"/>
      <c r="V113" s="974"/>
      <c r="W113" s="975"/>
      <c r="X113" s="570"/>
      <c r="Y113" s="571"/>
      <c r="Z113" s="974">
        <f>SUM(AQ113:BN113)</f>
        <v>30</v>
      </c>
      <c r="AA113" s="975"/>
      <c r="AB113" s="570"/>
      <c r="AC113" s="571"/>
      <c r="AD113" s="693">
        <f t="shared" si="13"/>
        <v>30</v>
      </c>
      <c r="AE113" s="694"/>
      <c r="AF113" s="693"/>
      <c r="AG113" s="1158"/>
      <c r="AH113" s="1157"/>
      <c r="AI113" s="692"/>
      <c r="AJ113" s="691"/>
      <c r="AK113" s="692"/>
      <c r="AL113" s="691"/>
      <c r="AM113" s="692"/>
      <c r="AN113" s="691"/>
      <c r="AO113" s="571"/>
      <c r="AP113" s="365"/>
      <c r="AQ113" s="1165">
        <f>COUNTIF(V38:W94,1)</f>
        <v>3</v>
      </c>
      <c r="AR113" s="1166"/>
      <c r="AS113" s="1167"/>
      <c r="AT113" s="1181">
        <f>COUNTIF(V38:W94,2)</f>
        <v>3</v>
      </c>
      <c r="AU113" s="1182"/>
      <c r="AV113" s="1183"/>
      <c r="AW113" s="1207">
        <f>COUNTIF(V38:W94,3)</f>
        <v>3</v>
      </c>
      <c r="AX113" s="1182"/>
      <c r="AY113" s="1208"/>
      <c r="AZ113" s="1181">
        <f>COUNTIF(V38:W94,4)</f>
        <v>5</v>
      </c>
      <c r="BA113" s="1182"/>
      <c r="BB113" s="1183"/>
      <c r="BC113" s="1207">
        <f>COUNTIF(V38:W94,5)</f>
        <v>5</v>
      </c>
      <c r="BD113" s="1182"/>
      <c r="BE113" s="1208"/>
      <c r="BF113" s="1181">
        <f>COUNTIF(V38:W94,6)</f>
        <v>3</v>
      </c>
      <c r="BG113" s="1182"/>
      <c r="BH113" s="1183"/>
      <c r="BI113" s="1207">
        <f>COUNTIF(V38:W94,7)</f>
        <v>5</v>
      </c>
      <c r="BJ113" s="1182"/>
      <c r="BK113" s="1208"/>
      <c r="BL113" s="1181">
        <f>COUNTIF(V38:W94,8)</f>
        <v>3</v>
      </c>
      <c r="BM113" s="1182"/>
      <c r="BN113" s="1183"/>
      <c r="BO113" s="1229"/>
      <c r="BP113" s="1230"/>
      <c r="BQ113" s="373"/>
      <c r="BR113" s="374"/>
      <c r="BU113">
        <f t="shared" si="10"/>
        <v>0</v>
      </c>
    </row>
    <row r="114" spans="1:73" ht="27" thickBot="1" x14ac:dyDescent="0.3">
      <c r="A114" s="959" t="s">
        <v>167</v>
      </c>
      <c r="B114" s="960"/>
      <c r="C114" s="960"/>
      <c r="D114" s="960"/>
      <c r="E114" s="960"/>
      <c r="F114" s="960"/>
      <c r="G114" s="960"/>
      <c r="H114" s="960"/>
      <c r="I114" s="960"/>
      <c r="J114" s="960"/>
      <c r="K114" s="960"/>
      <c r="L114" s="960"/>
      <c r="M114" s="960"/>
      <c r="N114" s="960"/>
      <c r="O114" s="960"/>
      <c r="P114" s="961"/>
      <c r="Q114" s="375"/>
      <c r="R114" s="376"/>
      <c r="S114" s="377"/>
      <c r="T114" s="377"/>
      <c r="U114" s="378"/>
      <c r="V114" s="989"/>
      <c r="W114" s="990"/>
      <c r="X114" s="1209"/>
      <c r="Y114" s="1210"/>
      <c r="Z114" s="1234">
        <f>SUM(AQ114:BN114)</f>
        <v>22</v>
      </c>
      <c r="AA114" s="1235"/>
      <c r="AB114" s="1209"/>
      <c r="AC114" s="1210"/>
      <c r="AD114" s="1212">
        <f>AQ114+AT114+AW114+AZ114+BC114+BF114+BI114+BL114</f>
        <v>22</v>
      </c>
      <c r="AE114" s="1213"/>
      <c r="AF114" s="1212">
        <f>AP109+AR109+AU109+AX109+BA109+BD109+BG109+BJ109+BM109</f>
        <v>752</v>
      </c>
      <c r="AG114" s="1214"/>
      <c r="AH114" s="1215"/>
      <c r="AI114" s="1211"/>
      <c r="AJ114" s="1205"/>
      <c r="AK114" s="1211"/>
      <c r="AL114" s="1205"/>
      <c r="AM114" s="1211"/>
      <c r="AN114" s="1205"/>
      <c r="AO114" s="1206"/>
      <c r="AP114" s="379"/>
      <c r="AQ114" s="1199">
        <f>COUNTIF(X38:Y94,1)</f>
        <v>2</v>
      </c>
      <c r="AR114" s="1200"/>
      <c r="AS114" s="1201"/>
      <c r="AT114" s="1174">
        <f>COUNTIF(X38:Y94,2)</f>
        <v>2</v>
      </c>
      <c r="AU114" s="1175"/>
      <c r="AV114" s="1176"/>
      <c r="AW114" s="1216">
        <f>COUNTIF(X38:Y94,3)</f>
        <v>4</v>
      </c>
      <c r="AX114" s="1175"/>
      <c r="AY114" s="1217"/>
      <c r="AZ114" s="1174">
        <f>COUNTIF(X38:Y94,4)</f>
        <v>2</v>
      </c>
      <c r="BA114" s="1175"/>
      <c r="BB114" s="1176"/>
      <c r="BC114" s="1216">
        <f>COUNTIF(X38:Y94,5)</f>
        <v>4</v>
      </c>
      <c r="BD114" s="1175"/>
      <c r="BE114" s="1217"/>
      <c r="BF114" s="1174">
        <f>COUNTIF(X38:Y94,6)</f>
        <v>3</v>
      </c>
      <c r="BG114" s="1175"/>
      <c r="BH114" s="1176"/>
      <c r="BI114" s="1216">
        <f>COUNTIF(X38:Y94,7)</f>
        <v>2</v>
      </c>
      <c r="BJ114" s="1175"/>
      <c r="BK114" s="1217"/>
      <c r="BL114" s="1174">
        <f>COUNTIF(X38:Y94,8)</f>
        <v>3</v>
      </c>
      <c r="BM114" s="1175"/>
      <c r="BN114" s="1176"/>
      <c r="BO114" s="1227"/>
      <c r="BP114" s="1228"/>
      <c r="BQ114" s="380"/>
      <c r="BR114" s="381"/>
      <c r="BU114">
        <f t="shared" si="10"/>
        <v>0</v>
      </c>
    </row>
    <row r="115" spans="1:73" ht="26.25" customHeight="1" thickTop="1" thickBot="1" x14ac:dyDescent="0.35">
      <c r="A115" s="382"/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  <c r="N115" s="382"/>
      <c r="O115" s="382"/>
      <c r="P115" s="382"/>
      <c r="Q115" s="382"/>
      <c r="R115" s="382"/>
      <c r="S115" s="382"/>
      <c r="T115" s="382"/>
      <c r="U115" s="382"/>
      <c r="V115" s="382"/>
      <c r="W115" s="382"/>
      <c r="X115" s="382"/>
      <c r="Y115" s="382"/>
      <c r="Z115" s="382"/>
      <c r="AA115" s="382"/>
      <c r="AB115" s="382"/>
      <c r="AC115" s="382"/>
      <c r="AD115" s="382"/>
      <c r="AE115" s="382"/>
      <c r="AF115" s="382"/>
      <c r="AG115" s="382"/>
      <c r="AH115" s="382"/>
      <c r="AI115" s="382"/>
      <c r="AJ115" s="382"/>
      <c r="AK115" s="382"/>
      <c r="AL115" s="382"/>
      <c r="AM115" s="382"/>
      <c r="AN115" s="382"/>
      <c r="AO115" s="382"/>
      <c r="AP115" s="382"/>
      <c r="AQ115" s="382"/>
      <c r="AR115" s="382"/>
      <c r="AS115" s="382"/>
      <c r="AT115" s="382"/>
      <c r="AU115" s="382"/>
      <c r="AV115" s="382"/>
      <c r="AW115" s="383"/>
      <c r="AX115" s="383"/>
      <c r="AY115" s="383"/>
      <c r="AZ115" s="383"/>
      <c r="BA115" s="383"/>
      <c r="BB115" s="383"/>
      <c r="BC115" s="382"/>
      <c r="BD115" s="382"/>
      <c r="BE115" s="382"/>
      <c r="BF115" s="382"/>
      <c r="BG115" s="382"/>
      <c r="BH115" s="382"/>
      <c r="BI115" s="382"/>
      <c r="BJ115" s="382"/>
      <c r="BK115" s="382"/>
      <c r="BL115" s="382"/>
      <c r="BM115" s="382"/>
      <c r="BN115" s="382"/>
      <c r="BO115" s="382"/>
      <c r="BP115" s="382"/>
      <c r="BQ115" s="382"/>
      <c r="BR115" s="382"/>
      <c r="BU115">
        <f t="shared" si="10"/>
        <v>0</v>
      </c>
    </row>
    <row r="116" spans="1:73" ht="56.25" customHeight="1" thickTop="1" thickBot="1" x14ac:dyDescent="0.3">
      <c r="A116" s="643" t="s">
        <v>334</v>
      </c>
      <c r="B116" s="644"/>
      <c r="C116" s="644"/>
      <c r="D116" s="644"/>
      <c r="E116" s="644"/>
      <c r="F116" s="644"/>
      <c r="G116" s="644"/>
      <c r="H116" s="644"/>
      <c r="I116" s="644"/>
      <c r="J116" s="644"/>
      <c r="K116" s="644"/>
      <c r="L116" s="644"/>
      <c r="M116" s="644"/>
      <c r="N116" s="644"/>
      <c r="O116" s="644"/>
      <c r="P116" s="644"/>
      <c r="Q116" s="644"/>
      <c r="R116" s="644"/>
      <c r="S116" s="644"/>
      <c r="T116" s="644"/>
      <c r="U116" s="644"/>
      <c r="V116" s="644"/>
      <c r="W116" s="644"/>
      <c r="X116" s="644"/>
      <c r="Y116" s="645"/>
      <c r="Z116" s="644" t="s">
        <v>335</v>
      </c>
      <c r="AA116" s="644"/>
      <c r="AB116" s="644"/>
      <c r="AC116" s="644"/>
      <c r="AD116" s="644"/>
      <c r="AE116" s="644"/>
      <c r="AF116" s="644"/>
      <c r="AG116" s="644"/>
      <c r="AH116" s="644"/>
      <c r="AI116" s="644"/>
      <c r="AJ116" s="644"/>
      <c r="AK116" s="644"/>
      <c r="AL116" s="644"/>
      <c r="AM116" s="644"/>
      <c r="AN116" s="644"/>
      <c r="AO116" s="644"/>
      <c r="AP116" s="644"/>
      <c r="AQ116" s="644"/>
      <c r="AR116" s="644"/>
      <c r="AS116" s="644"/>
      <c r="AT116" s="644"/>
      <c r="AU116" s="644"/>
      <c r="AV116" s="645"/>
      <c r="AW116" s="688" t="s">
        <v>336</v>
      </c>
      <c r="AX116" s="689"/>
      <c r="AY116" s="689"/>
      <c r="AZ116" s="689"/>
      <c r="BA116" s="689"/>
      <c r="BB116" s="689"/>
      <c r="BC116" s="689"/>
      <c r="BD116" s="689"/>
      <c r="BE116" s="690"/>
      <c r="BF116" s="643" t="s">
        <v>337</v>
      </c>
      <c r="BG116" s="644"/>
      <c r="BH116" s="644"/>
      <c r="BI116" s="644"/>
      <c r="BJ116" s="644"/>
      <c r="BK116" s="644"/>
      <c r="BL116" s="644"/>
      <c r="BM116" s="644"/>
      <c r="BN116" s="644"/>
      <c r="BO116" s="644"/>
      <c r="BP116" s="644"/>
      <c r="BQ116" s="644"/>
      <c r="BR116" s="645"/>
    </row>
    <row r="117" spans="1:73" ht="76.5" customHeight="1" thickTop="1" x14ac:dyDescent="0.25">
      <c r="A117" s="527" t="s">
        <v>338</v>
      </c>
      <c r="B117" s="528"/>
      <c r="C117" s="528"/>
      <c r="D117" s="528"/>
      <c r="E117" s="528"/>
      <c r="F117" s="528"/>
      <c r="G117" s="528"/>
      <c r="H117" s="528"/>
      <c r="I117" s="528"/>
      <c r="J117" s="529"/>
      <c r="K117" s="533" t="s">
        <v>339</v>
      </c>
      <c r="L117" s="534"/>
      <c r="M117" s="534"/>
      <c r="N117" s="534"/>
      <c r="O117" s="534"/>
      <c r="P117" s="535"/>
      <c r="Q117" s="295"/>
      <c r="R117" s="536" t="s">
        <v>340</v>
      </c>
      <c r="S117" s="537"/>
      <c r="T117" s="537"/>
      <c r="U117" s="537"/>
      <c r="V117" s="537"/>
      <c r="W117" s="538"/>
      <c r="X117" s="539" t="s">
        <v>40</v>
      </c>
      <c r="Y117" s="540"/>
      <c r="Z117" s="527" t="s">
        <v>338</v>
      </c>
      <c r="AA117" s="528"/>
      <c r="AB117" s="528"/>
      <c r="AC117" s="528"/>
      <c r="AD117" s="528"/>
      <c r="AE117" s="528"/>
      <c r="AF117" s="528"/>
      <c r="AG117" s="528"/>
      <c r="AH117" s="529"/>
      <c r="AI117" s="533" t="s">
        <v>339</v>
      </c>
      <c r="AJ117" s="534"/>
      <c r="AK117" s="534"/>
      <c r="AL117" s="534"/>
      <c r="AM117" s="534"/>
      <c r="AN117" s="543"/>
      <c r="AO117" s="544" t="s">
        <v>340</v>
      </c>
      <c r="AP117" s="534"/>
      <c r="AQ117" s="534"/>
      <c r="AR117" s="534"/>
      <c r="AS117" s="534"/>
      <c r="AT117" s="535"/>
      <c r="AU117" s="539" t="s">
        <v>40</v>
      </c>
      <c r="AV117" s="540"/>
      <c r="AW117" s="651" t="s">
        <v>177</v>
      </c>
      <c r="AX117" s="652"/>
      <c r="AY117" s="653"/>
      <c r="AZ117" s="657" t="s">
        <v>178</v>
      </c>
      <c r="BA117" s="652"/>
      <c r="BB117" s="653"/>
      <c r="BC117" s="659" t="s">
        <v>45</v>
      </c>
      <c r="BD117" s="660"/>
      <c r="BE117" s="661"/>
      <c r="BF117" s="588" t="s">
        <v>341</v>
      </c>
      <c r="BG117" s="665"/>
      <c r="BH117" s="665"/>
      <c r="BI117" s="665"/>
      <c r="BJ117" s="665"/>
      <c r="BK117" s="665"/>
      <c r="BL117" s="665"/>
      <c r="BM117" s="665"/>
      <c r="BN117" s="665"/>
      <c r="BO117" s="666"/>
      <c r="BP117" s="666"/>
      <c r="BQ117" s="666"/>
      <c r="BR117" s="667"/>
    </row>
    <row r="118" spans="1:73" ht="47.25" customHeight="1" thickBot="1" x14ac:dyDescent="0.3">
      <c r="A118" s="530"/>
      <c r="B118" s="531"/>
      <c r="C118" s="531"/>
      <c r="D118" s="531"/>
      <c r="E118" s="531"/>
      <c r="F118" s="531"/>
      <c r="G118" s="531"/>
      <c r="H118" s="531"/>
      <c r="I118" s="531"/>
      <c r="J118" s="532"/>
      <c r="K118" s="676" t="s">
        <v>178</v>
      </c>
      <c r="L118" s="677"/>
      <c r="M118" s="678"/>
      <c r="N118" s="679" t="s">
        <v>45</v>
      </c>
      <c r="O118" s="680"/>
      <c r="P118" s="681"/>
      <c r="Q118" s="384"/>
      <c r="R118" s="682" t="s">
        <v>178</v>
      </c>
      <c r="S118" s="683"/>
      <c r="T118" s="684"/>
      <c r="U118" s="679" t="s">
        <v>45</v>
      </c>
      <c r="V118" s="680"/>
      <c r="W118" s="685"/>
      <c r="X118" s="541"/>
      <c r="Y118" s="542"/>
      <c r="Z118" s="530"/>
      <c r="AA118" s="531"/>
      <c r="AB118" s="531"/>
      <c r="AC118" s="531"/>
      <c r="AD118" s="531"/>
      <c r="AE118" s="531"/>
      <c r="AF118" s="531"/>
      <c r="AG118" s="531"/>
      <c r="AH118" s="532"/>
      <c r="AI118" s="686" t="s">
        <v>178</v>
      </c>
      <c r="AJ118" s="677"/>
      <c r="AK118" s="678"/>
      <c r="AL118" s="679" t="s">
        <v>45</v>
      </c>
      <c r="AM118" s="680"/>
      <c r="AN118" s="685"/>
      <c r="AO118" s="687" t="s">
        <v>178</v>
      </c>
      <c r="AP118" s="683"/>
      <c r="AQ118" s="683"/>
      <c r="AR118" s="680" t="s">
        <v>45</v>
      </c>
      <c r="AS118" s="680"/>
      <c r="AT118" s="685"/>
      <c r="AU118" s="541"/>
      <c r="AV118" s="542"/>
      <c r="AW118" s="654"/>
      <c r="AX118" s="655"/>
      <c r="AY118" s="656"/>
      <c r="AZ118" s="658"/>
      <c r="BA118" s="655"/>
      <c r="BB118" s="656"/>
      <c r="BC118" s="662"/>
      <c r="BD118" s="663"/>
      <c r="BE118" s="664"/>
      <c r="BF118" s="668"/>
      <c r="BG118" s="669"/>
      <c r="BH118" s="669"/>
      <c r="BI118" s="669"/>
      <c r="BJ118" s="669"/>
      <c r="BK118" s="669"/>
      <c r="BL118" s="669"/>
      <c r="BM118" s="669"/>
      <c r="BN118" s="669"/>
      <c r="BO118" s="670"/>
      <c r="BP118" s="670"/>
      <c r="BQ118" s="670"/>
      <c r="BR118" s="671"/>
    </row>
    <row r="119" spans="1:73" ht="15" customHeight="1" thickTop="1" x14ac:dyDescent="0.25">
      <c r="A119" s="572" t="s">
        <v>343</v>
      </c>
      <c r="B119" s="573"/>
      <c r="C119" s="573"/>
      <c r="D119" s="573"/>
      <c r="E119" s="573"/>
      <c r="F119" s="573"/>
      <c r="G119" s="573"/>
      <c r="H119" s="573"/>
      <c r="I119" s="573"/>
      <c r="J119" s="574"/>
      <c r="K119" s="578">
        <v>2</v>
      </c>
      <c r="L119" s="579"/>
      <c r="M119" s="580"/>
      <c r="N119" s="578">
        <v>3</v>
      </c>
      <c r="O119" s="579"/>
      <c r="P119" s="580"/>
      <c r="Q119" s="385"/>
      <c r="R119" s="578"/>
      <c r="S119" s="579"/>
      <c r="T119" s="580"/>
      <c r="U119" s="578"/>
      <c r="V119" s="579"/>
      <c r="W119" s="584"/>
      <c r="X119" s="578">
        <f>N119+U119</f>
        <v>3</v>
      </c>
      <c r="Y119" s="586"/>
      <c r="Z119" s="588" t="s">
        <v>344</v>
      </c>
      <c r="AA119" s="589"/>
      <c r="AB119" s="589"/>
      <c r="AC119" s="589"/>
      <c r="AD119" s="589"/>
      <c r="AE119" s="589"/>
      <c r="AF119" s="589"/>
      <c r="AG119" s="589"/>
      <c r="AH119" s="590"/>
      <c r="AI119" s="594">
        <v>4</v>
      </c>
      <c r="AJ119" s="595"/>
      <c r="AK119" s="596"/>
      <c r="AL119" s="594">
        <v>6</v>
      </c>
      <c r="AM119" s="595"/>
      <c r="AN119" s="596"/>
      <c r="AO119" s="594"/>
      <c r="AP119" s="595"/>
      <c r="AQ119" s="596"/>
      <c r="AR119" s="594"/>
      <c r="AS119" s="595"/>
      <c r="AT119" s="596"/>
      <c r="AU119" s="594">
        <f>AL119+AR119</f>
        <v>6</v>
      </c>
      <c r="AV119" s="606"/>
      <c r="AW119" s="608">
        <v>8</v>
      </c>
      <c r="AX119" s="579"/>
      <c r="AY119" s="580"/>
      <c r="AZ119" s="578">
        <v>11</v>
      </c>
      <c r="BA119" s="579"/>
      <c r="BB119" s="580"/>
      <c r="BC119" s="578">
        <v>17</v>
      </c>
      <c r="BD119" s="579"/>
      <c r="BE119" s="586"/>
      <c r="BF119" s="672"/>
      <c r="BG119" s="670"/>
      <c r="BH119" s="670"/>
      <c r="BI119" s="670"/>
      <c r="BJ119" s="670"/>
      <c r="BK119" s="670"/>
      <c r="BL119" s="670"/>
      <c r="BM119" s="670"/>
      <c r="BN119" s="670"/>
      <c r="BO119" s="670"/>
      <c r="BP119" s="670"/>
      <c r="BQ119" s="670"/>
      <c r="BR119" s="671"/>
    </row>
    <row r="120" spans="1:73" ht="66.75" customHeight="1" x14ac:dyDescent="0.25">
      <c r="A120" s="575"/>
      <c r="B120" s="576"/>
      <c r="C120" s="576"/>
      <c r="D120" s="576"/>
      <c r="E120" s="576"/>
      <c r="F120" s="576"/>
      <c r="G120" s="576"/>
      <c r="H120" s="576"/>
      <c r="I120" s="576"/>
      <c r="J120" s="577"/>
      <c r="K120" s="581"/>
      <c r="L120" s="582"/>
      <c r="M120" s="583"/>
      <c r="N120" s="581"/>
      <c r="O120" s="582"/>
      <c r="P120" s="583"/>
      <c r="Q120" s="386"/>
      <c r="R120" s="581"/>
      <c r="S120" s="582"/>
      <c r="T120" s="583"/>
      <c r="U120" s="581"/>
      <c r="V120" s="582"/>
      <c r="W120" s="585"/>
      <c r="X120" s="581"/>
      <c r="Y120" s="587"/>
      <c r="Z120" s="591"/>
      <c r="AA120" s="592"/>
      <c r="AB120" s="592"/>
      <c r="AC120" s="592"/>
      <c r="AD120" s="592"/>
      <c r="AE120" s="592"/>
      <c r="AF120" s="592"/>
      <c r="AG120" s="592"/>
      <c r="AH120" s="593"/>
      <c r="AI120" s="597"/>
      <c r="AJ120" s="598"/>
      <c r="AK120" s="599"/>
      <c r="AL120" s="597"/>
      <c r="AM120" s="598"/>
      <c r="AN120" s="599"/>
      <c r="AO120" s="597"/>
      <c r="AP120" s="598"/>
      <c r="AQ120" s="599"/>
      <c r="AR120" s="597"/>
      <c r="AS120" s="598"/>
      <c r="AT120" s="599"/>
      <c r="AU120" s="597"/>
      <c r="AV120" s="607"/>
      <c r="AW120" s="609"/>
      <c r="AX120" s="610"/>
      <c r="AY120" s="611"/>
      <c r="AZ120" s="615"/>
      <c r="BA120" s="610"/>
      <c r="BB120" s="611"/>
      <c r="BC120" s="615"/>
      <c r="BD120" s="610"/>
      <c r="BE120" s="617"/>
      <c r="BF120" s="672"/>
      <c r="BG120" s="670"/>
      <c r="BH120" s="670"/>
      <c r="BI120" s="670"/>
      <c r="BJ120" s="670"/>
      <c r="BK120" s="670"/>
      <c r="BL120" s="670"/>
      <c r="BM120" s="670"/>
      <c r="BN120" s="670"/>
      <c r="BO120" s="670"/>
      <c r="BP120" s="670"/>
      <c r="BQ120" s="670"/>
      <c r="BR120" s="671"/>
    </row>
    <row r="121" spans="1:73" ht="24.75" customHeight="1" x14ac:dyDescent="0.25">
      <c r="A121" s="572" t="s">
        <v>345</v>
      </c>
      <c r="B121" s="573"/>
      <c r="C121" s="573"/>
      <c r="D121" s="573"/>
      <c r="E121" s="573"/>
      <c r="F121" s="573"/>
      <c r="G121" s="573"/>
      <c r="H121" s="573"/>
      <c r="I121" s="573"/>
      <c r="J121" s="619"/>
      <c r="K121" s="623">
        <v>2</v>
      </c>
      <c r="L121" s="624"/>
      <c r="M121" s="625"/>
      <c r="N121" s="623">
        <v>3</v>
      </c>
      <c r="O121" s="624"/>
      <c r="P121" s="625"/>
      <c r="Q121" s="385"/>
      <c r="R121" s="578"/>
      <c r="S121" s="579"/>
      <c r="T121" s="580"/>
      <c r="U121" s="623"/>
      <c r="V121" s="624"/>
      <c r="W121" s="626"/>
      <c r="X121" s="623">
        <f>N121+U122</f>
        <v>3</v>
      </c>
      <c r="Y121" s="628"/>
      <c r="Z121" s="629" t="s">
        <v>179</v>
      </c>
      <c r="AA121" s="630"/>
      <c r="AB121" s="630"/>
      <c r="AC121" s="630"/>
      <c r="AD121" s="630"/>
      <c r="AE121" s="630"/>
      <c r="AF121" s="630"/>
      <c r="AG121" s="630"/>
      <c r="AH121" s="631"/>
      <c r="AI121" s="635"/>
      <c r="AJ121" s="636"/>
      <c r="AK121" s="637"/>
      <c r="AL121" s="635"/>
      <c r="AM121" s="636"/>
      <c r="AN121" s="637"/>
      <c r="AO121" s="635">
        <v>6</v>
      </c>
      <c r="AP121" s="636"/>
      <c r="AQ121" s="637"/>
      <c r="AR121" s="635">
        <v>9</v>
      </c>
      <c r="AS121" s="636"/>
      <c r="AT121" s="637"/>
      <c r="AU121" s="635">
        <f>AL122+AR121</f>
        <v>9</v>
      </c>
      <c r="AV121" s="641"/>
      <c r="AW121" s="609"/>
      <c r="AX121" s="610"/>
      <c r="AY121" s="611"/>
      <c r="AZ121" s="615"/>
      <c r="BA121" s="610"/>
      <c r="BB121" s="611"/>
      <c r="BC121" s="615"/>
      <c r="BD121" s="610"/>
      <c r="BE121" s="617"/>
      <c r="BF121" s="672"/>
      <c r="BG121" s="670"/>
      <c r="BH121" s="670"/>
      <c r="BI121" s="670"/>
      <c r="BJ121" s="670"/>
      <c r="BK121" s="670"/>
      <c r="BL121" s="670"/>
      <c r="BM121" s="670"/>
      <c r="BN121" s="670"/>
      <c r="BO121" s="670"/>
      <c r="BP121" s="670"/>
      <c r="BQ121" s="670"/>
      <c r="BR121" s="671"/>
    </row>
    <row r="122" spans="1:73" ht="54.75" customHeight="1" thickBot="1" x14ac:dyDescent="0.3">
      <c r="A122" s="620"/>
      <c r="B122" s="621"/>
      <c r="C122" s="621"/>
      <c r="D122" s="621"/>
      <c r="E122" s="621"/>
      <c r="F122" s="621"/>
      <c r="G122" s="621"/>
      <c r="H122" s="621"/>
      <c r="I122" s="621"/>
      <c r="J122" s="622"/>
      <c r="K122" s="616"/>
      <c r="L122" s="613"/>
      <c r="M122" s="614"/>
      <c r="N122" s="616"/>
      <c r="O122" s="613"/>
      <c r="P122" s="614"/>
      <c r="Q122" s="387"/>
      <c r="R122" s="616"/>
      <c r="S122" s="613"/>
      <c r="T122" s="614"/>
      <c r="U122" s="616"/>
      <c r="V122" s="613"/>
      <c r="W122" s="627"/>
      <c r="X122" s="616"/>
      <c r="Y122" s="618"/>
      <c r="Z122" s="632"/>
      <c r="AA122" s="633"/>
      <c r="AB122" s="633"/>
      <c r="AC122" s="633"/>
      <c r="AD122" s="633"/>
      <c r="AE122" s="633"/>
      <c r="AF122" s="633"/>
      <c r="AG122" s="633"/>
      <c r="AH122" s="634"/>
      <c r="AI122" s="638"/>
      <c r="AJ122" s="639"/>
      <c r="AK122" s="640"/>
      <c r="AL122" s="638"/>
      <c r="AM122" s="639"/>
      <c r="AN122" s="640"/>
      <c r="AO122" s="638"/>
      <c r="AP122" s="639"/>
      <c r="AQ122" s="640"/>
      <c r="AR122" s="638"/>
      <c r="AS122" s="639"/>
      <c r="AT122" s="640"/>
      <c r="AU122" s="638"/>
      <c r="AV122" s="642"/>
      <c r="AW122" s="612"/>
      <c r="AX122" s="613"/>
      <c r="AY122" s="614"/>
      <c r="AZ122" s="616"/>
      <c r="BA122" s="613"/>
      <c r="BB122" s="614"/>
      <c r="BC122" s="616"/>
      <c r="BD122" s="613"/>
      <c r="BE122" s="618"/>
      <c r="BF122" s="673"/>
      <c r="BG122" s="674"/>
      <c r="BH122" s="674"/>
      <c r="BI122" s="674"/>
      <c r="BJ122" s="674"/>
      <c r="BK122" s="674"/>
      <c r="BL122" s="674"/>
      <c r="BM122" s="674"/>
      <c r="BN122" s="674"/>
      <c r="BO122" s="674"/>
      <c r="BP122" s="674"/>
      <c r="BQ122" s="674"/>
      <c r="BR122" s="675"/>
    </row>
    <row r="123" spans="1:73" ht="79.5" customHeight="1" thickTop="1" x14ac:dyDescent="0.25">
      <c r="A123"/>
      <c r="B123"/>
      <c r="AD123"/>
      <c r="AE123"/>
      <c r="AP123"/>
      <c r="AQ123"/>
      <c r="AR123"/>
      <c r="AS123"/>
      <c r="AT123"/>
      <c r="AU123"/>
      <c r="AV123"/>
      <c r="AW123" s="388"/>
      <c r="AX123" s="388"/>
      <c r="AY123"/>
      <c r="AZ123"/>
      <c r="BA123"/>
      <c r="BB123"/>
    </row>
    <row r="124" spans="1:73" s="389" customFormat="1" ht="28.5" thickBot="1" x14ac:dyDescent="0.4">
      <c r="A124" s="451" t="s">
        <v>218</v>
      </c>
      <c r="B124" s="451"/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1"/>
      <c r="Q124" s="451"/>
      <c r="R124" s="451"/>
      <c r="S124" s="451"/>
      <c r="T124" s="451"/>
      <c r="U124" s="451"/>
      <c r="V124" s="451"/>
      <c r="W124" s="451"/>
      <c r="X124" s="451"/>
      <c r="Y124" s="451"/>
      <c r="Z124" s="451"/>
      <c r="AA124" s="451"/>
      <c r="AB124" s="451"/>
      <c r="AC124" s="451"/>
      <c r="AD124" s="451"/>
      <c r="AE124" s="451"/>
      <c r="AF124" s="451"/>
      <c r="AG124" s="451"/>
      <c r="AH124" s="451"/>
      <c r="AI124" s="451"/>
      <c r="AJ124" s="451"/>
      <c r="AK124" s="451"/>
      <c r="AL124" s="451"/>
      <c r="AM124" s="451"/>
      <c r="AN124" s="451"/>
      <c r="AO124" s="451"/>
      <c r="AP124" s="451"/>
      <c r="AQ124" s="451"/>
      <c r="AR124" s="451"/>
      <c r="AS124" s="451"/>
      <c r="AT124" s="451"/>
      <c r="AU124" s="451"/>
      <c r="AV124" s="451"/>
      <c r="AW124" s="451"/>
      <c r="AX124" s="451"/>
      <c r="AY124" s="451"/>
      <c r="AZ124" s="451"/>
      <c r="BA124" s="451"/>
      <c r="BB124" s="451"/>
      <c r="BC124" s="451"/>
      <c r="BD124" s="451"/>
      <c r="BE124" s="451"/>
      <c r="BF124" s="451"/>
      <c r="BG124" s="451"/>
      <c r="BH124" s="451"/>
      <c r="BI124" s="451"/>
      <c r="BJ124" s="451"/>
      <c r="BK124" s="432"/>
      <c r="BL124" s="432"/>
      <c r="BM124" s="432"/>
      <c r="BN124" s="432"/>
      <c r="BO124" s="432"/>
      <c r="BP124" s="432"/>
      <c r="BQ124" s="432"/>
      <c r="BR124" s="432"/>
    </row>
    <row r="125" spans="1:73" s="389" customFormat="1" ht="68.25" customHeight="1" thickTop="1" thickBot="1" x14ac:dyDescent="0.4">
      <c r="A125" s="603" t="s">
        <v>41</v>
      </c>
      <c r="B125" s="604"/>
      <c r="C125" s="604"/>
      <c r="D125" s="605"/>
      <c r="E125" s="442" t="s">
        <v>219</v>
      </c>
      <c r="F125" s="443"/>
      <c r="G125" s="443"/>
      <c r="H125" s="443"/>
      <c r="I125" s="443"/>
      <c r="J125" s="443"/>
      <c r="K125" s="443"/>
      <c r="L125" s="443"/>
      <c r="M125" s="443"/>
      <c r="N125" s="443"/>
      <c r="O125" s="443"/>
      <c r="P125" s="443"/>
      <c r="Q125" s="443"/>
      <c r="R125" s="443"/>
      <c r="S125" s="443"/>
      <c r="T125" s="443"/>
      <c r="U125" s="443"/>
      <c r="V125" s="443"/>
      <c r="W125" s="443"/>
      <c r="X125" s="443"/>
      <c r="Y125" s="443"/>
      <c r="Z125" s="443"/>
      <c r="AA125" s="443"/>
      <c r="AB125" s="443"/>
      <c r="AC125" s="443"/>
      <c r="AD125" s="443"/>
      <c r="AE125" s="443"/>
      <c r="AF125" s="443"/>
      <c r="AG125" s="443"/>
      <c r="AH125" s="443"/>
      <c r="AI125" s="443"/>
      <c r="AJ125" s="443"/>
      <c r="AK125" s="443"/>
      <c r="AL125" s="443"/>
      <c r="AM125" s="443"/>
      <c r="AN125" s="443"/>
      <c r="AO125" s="443"/>
      <c r="AP125" s="443"/>
      <c r="AQ125" s="443"/>
      <c r="AR125" s="443"/>
      <c r="AS125" s="443"/>
      <c r="AT125" s="443"/>
      <c r="AU125" s="443"/>
      <c r="AV125" s="443"/>
      <c r="AW125" s="443"/>
      <c r="AX125" s="443"/>
      <c r="AY125" s="443"/>
      <c r="AZ125" s="443"/>
      <c r="BA125" s="443"/>
      <c r="BB125" s="443"/>
      <c r="BC125" s="443"/>
      <c r="BD125" s="443"/>
      <c r="BE125" s="443"/>
      <c r="BF125" s="443"/>
      <c r="BG125" s="443"/>
      <c r="BH125" s="443"/>
      <c r="BI125" s="443"/>
      <c r="BJ125" s="443"/>
      <c r="BK125" s="443"/>
      <c r="BL125" s="443"/>
      <c r="BM125" s="443"/>
      <c r="BN125" s="444"/>
      <c r="BO125" s="516" t="s">
        <v>220</v>
      </c>
      <c r="BP125" s="443"/>
      <c r="BQ125" s="443"/>
      <c r="BR125" s="444"/>
    </row>
    <row r="126" spans="1:73" s="389" customFormat="1" ht="72.75" customHeight="1" thickTop="1" x14ac:dyDescent="0.35">
      <c r="A126" s="545" t="s">
        <v>221</v>
      </c>
      <c r="B126" s="546"/>
      <c r="C126" s="546"/>
      <c r="D126" s="547"/>
      <c r="E126" s="440" t="s">
        <v>222</v>
      </c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  <c r="R126" s="432"/>
      <c r="S126" s="432"/>
      <c r="T126" s="432"/>
      <c r="U126" s="432"/>
      <c r="V126" s="432"/>
      <c r="W126" s="432"/>
      <c r="X126" s="432"/>
      <c r="Y126" s="432"/>
      <c r="Z126" s="432"/>
      <c r="AA126" s="432"/>
      <c r="AB126" s="432"/>
      <c r="AC126" s="432"/>
      <c r="AD126" s="432"/>
      <c r="AE126" s="432"/>
      <c r="AF126" s="432"/>
      <c r="AG126" s="432"/>
      <c r="AH126" s="432"/>
      <c r="AI126" s="432"/>
      <c r="AJ126" s="432"/>
      <c r="AK126" s="432"/>
      <c r="AL126" s="432"/>
      <c r="AM126" s="432"/>
      <c r="AN126" s="432"/>
      <c r="AO126" s="432"/>
      <c r="AP126" s="432"/>
      <c r="AQ126" s="432"/>
      <c r="AR126" s="432"/>
      <c r="AS126" s="432"/>
      <c r="AT126" s="432"/>
      <c r="AU126" s="432"/>
      <c r="AV126" s="432"/>
      <c r="AW126" s="432"/>
      <c r="AX126" s="432"/>
      <c r="AY126" s="432"/>
      <c r="AZ126" s="432"/>
      <c r="BA126" s="432"/>
      <c r="BB126" s="432"/>
      <c r="BC126" s="432"/>
      <c r="BD126" s="432"/>
      <c r="BE126" s="432"/>
      <c r="BF126" s="432"/>
      <c r="BG126" s="432"/>
      <c r="BH126" s="432"/>
      <c r="BI126" s="432"/>
      <c r="BJ126" s="432"/>
      <c r="BK126" s="432"/>
      <c r="BL126" s="432"/>
      <c r="BM126" s="432"/>
      <c r="BN126" s="441"/>
      <c r="BO126" s="517" t="s">
        <v>223</v>
      </c>
      <c r="BP126" s="518"/>
      <c r="BQ126" s="518"/>
      <c r="BR126" s="519"/>
    </row>
    <row r="127" spans="1:73" s="389" customFormat="1" ht="23.25" customHeight="1" x14ac:dyDescent="0.35">
      <c r="A127" s="520" t="s">
        <v>224</v>
      </c>
      <c r="B127" s="521"/>
      <c r="C127" s="521"/>
      <c r="D127" s="522"/>
      <c r="E127" s="445" t="s">
        <v>225</v>
      </c>
      <c r="F127" s="435"/>
      <c r="G127" s="435"/>
      <c r="H127" s="435"/>
      <c r="I127" s="435"/>
      <c r="J127" s="435"/>
      <c r="K127" s="435"/>
      <c r="L127" s="435"/>
      <c r="M127" s="435"/>
      <c r="N127" s="435"/>
      <c r="O127" s="435"/>
      <c r="P127" s="435"/>
      <c r="Q127" s="435"/>
      <c r="R127" s="435"/>
      <c r="S127" s="435"/>
      <c r="T127" s="435"/>
      <c r="U127" s="435"/>
      <c r="V127" s="435"/>
      <c r="W127" s="435"/>
      <c r="X127" s="435"/>
      <c r="Y127" s="435"/>
      <c r="Z127" s="435"/>
      <c r="AA127" s="435"/>
      <c r="AB127" s="435"/>
      <c r="AC127" s="435"/>
      <c r="AD127" s="435"/>
      <c r="AE127" s="435"/>
      <c r="AF127" s="435"/>
      <c r="AG127" s="435"/>
      <c r="AH127" s="435"/>
      <c r="AI127" s="435"/>
      <c r="AJ127" s="435"/>
      <c r="AK127" s="435"/>
      <c r="AL127" s="435"/>
      <c r="AM127" s="435"/>
      <c r="AN127" s="435"/>
      <c r="AO127" s="435"/>
      <c r="AP127" s="435"/>
      <c r="AQ127" s="435"/>
      <c r="AR127" s="435"/>
      <c r="AS127" s="435"/>
      <c r="AT127" s="435"/>
      <c r="AU127" s="435"/>
      <c r="AV127" s="435"/>
      <c r="AW127" s="435"/>
      <c r="AX127" s="435"/>
      <c r="AY127" s="435"/>
      <c r="AZ127" s="435"/>
      <c r="BA127" s="435"/>
      <c r="BB127" s="435"/>
      <c r="BC127" s="435"/>
      <c r="BD127" s="435"/>
      <c r="BE127" s="435"/>
      <c r="BF127" s="435"/>
      <c r="BG127" s="435"/>
      <c r="BH127" s="435"/>
      <c r="BI127" s="435"/>
      <c r="BJ127" s="435"/>
      <c r="BK127" s="435"/>
      <c r="BL127" s="435"/>
      <c r="BM127" s="435"/>
      <c r="BN127" s="436"/>
      <c r="BO127" s="434" t="s">
        <v>74</v>
      </c>
      <c r="BP127" s="435"/>
      <c r="BQ127" s="435"/>
      <c r="BR127" s="436"/>
    </row>
    <row r="128" spans="1:73" s="389" customFormat="1" ht="23.25" customHeight="1" x14ac:dyDescent="0.35">
      <c r="A128" s="520" t="s">
        <v>216</v>
      </c>
      <c r="B128" s="521"/>
      <c r="C128" s="521"/>
      <c r="D128" s="522"/>
      <c r="E128" s="445" t="s">
        <v>226</v>
      </c>
      <c r="F128" s="435"/>
      <c r="G128" s="435"/>
      <c r="H128" s="435"/>
      <c r="I128" s="435"/>
      <c r="J128" s="435"/>
      <c r="K128" s="435"/>
      <c r="L128" s="435"/>
      <c r="M128" s="435"/>
      <c r="N128" s="435"/>
      <c r="O128" s="435"/>
      <c r="P128" s="435"/>
      <c r="Q128" s="435"/>
      <c r="R128" s="435"/>
      <c r="S128" s="435"/>
      <c r="T128" s="435"/>
      <c r="U128" s="435"/>
      <c r="V128" s="435"/>
      <c r="W128" s="435"/>
      <c r="X128" s="435"/>
      <c r="Y128" s="435"/>
      <c r="Z128" s="435"/>
      <c r="AA128" s="435"/>
      <c r="AB128" s="435"/>
      <c r="AC128" s="435"/>
      <c r="AD128" s="435"/>
      <c r="AE128" s="435"/>
      <c r="AF128" s="435"/>
      <c r="AG128" s="435"/>
      <c r="AH128" s="435"/>
      <c r="AI128" s="435"/>
      <c r="AJ128" s="435"/>
      <c r="AK128" s="435"/>
      <c r="AL128" s="435"/>
      <c r="AM128" s="435"/>
      <c r="AN128" s="435"/>
      <c r="AO128" s="435"/>
      <c r="AP128" s="435"/>
      <c r="AQ128" s="435"/>
      <c r="AR128" s="435"/>
      <c r="AS128" s="435"/>
      <c r="AT128" s="435"/>
      <c r="AU128" s="435"/>
      <c r="AV128" s="435"/>
      <c r="AW128" s="435"/>
      <c r="AX128" s="435"/>
      <c r="AY128" s="435"/>
      <c r="AZ128" s="435"/>
      <c r="BA128" s="435"/>
      <c r="BB128" s="435"/>
      <c r="BC128" s="435"/>
      <c r="BD128" s="435"/>
      <c r="BE128" s="435"/>
      <c r="BF128" s="435"/>
      <c r="BG128" s="435"/>
      <c r="BH128" s="435"/>
      <c r="BI128" s="435"/>
      <c r="BJ128" s="435"/>
      <c r="BK128" s="435"/>
      <c r="BL128" s="435"/>
      <c r="BM128" s="435"/>
      <c r="BN128" s="436"/>
      <c r="BO128" s="434" t="s">
        <v>72</v>
      </c>
      <c r="BP128" s="435"/>
      <c r="BQ128" s="435"/>
      <c r="BR128" s="436"/>
    </row>
    <row r="129" spans="1:70" s="389" customFormat="1" ht="23.25" customHeight="1" x14ac:dyDescent="0.35">
      <c r="A129" s="520" t="s">
        <v>227</v>
      </c>
      <c r="B129" s="521"/>
      <c r="C129" s="521"/>
      <c r="D129" s="522"/>
      <c r="E129" s="445" t="s">
        <v>228</v>
      </c>
      <c r="F129" s="435"/>
      <c r="G129" s="435"/>
      <c r="H129" s="435"/>
      <c r="I129" s="435"/>
      <c r="J129" s="435"/>
      <c r="K129" s="435"/>
      <c r="L129" s="435"/>
      <c r="M129" s="435"/>
      <c r="N129" s="435"/>
      <c r="O129" s="435"/>
      <c r="P129" s="435"/>
      <c r="Q129" s="435"/>
      <c r="R129" s="435"/>
      <c r="S129" s="435"/>
      <c r="T129" s="435"/>
      <c r="U129" s="435"/>
      <c r="V129" s="435"/>
      <c r="W129" s="435"/>
      <c r="X129" s="435"/>
      <c r="Y129" s="435"/>
      <c r="Z129" s="435"/>
      <c r="AA129" s="435"/>
      <c r="AB129" s="435"/>
      <c r="AC129" s="435"/>
      <c r="AD129" s="435"/>
      <c r="AE129" s="435"/>
      <c r="AF129" s="435"/>
      <c r="AG129" s="435"/>
      <c r="AH129" s="435"/>
      <c r="AI129" s="435"/>
      <c r="AJ129" s="435"/>
      <c r="AK129" s="435"/>
      <c r="AL129" s="435"/>
      <c r="AM129" s="435"/>
      <c r="AN129" s="435"/>
      <c r="AO129" s="435"/>
      <c r="AP129" s="435"/>
      <c r="AQ129" s="435"/>
      <c r="AR129" s="435"/>
      <c r="AS129" s="435"/>
      <c r="AT129" s="435"/>
      <c r="AU129" s="435"/>
      <c r="AV129" s="435"/>
      <c r="AW129" s="435"/>
      <c r="AX129" s="435"/>
      <c r="AY129" s="435"/>
      <c r="AZ129" s="435"/>
      <c r="BA129" s="435"/>
      <c r="BB129" s="435"/>
      <c r="BC129" s="435"/>
      <c r="BD129" s="435"/>
      <c r="BE129" s="435"/>
      <c r="BF129" s="435"/>
      <c r="BG129" s="435"/>
      <c r="BH129" s="435"/>
      <c r="BI129" s="435"/>
      <c r="BJ129" s="435"/>
      <c r="BK129" s="435"/>
      <c r="BL129" s="435"/>
      <c r="BM129" s="435"/>
      <c r="BN129" s="436"/>
      <c r="BO129" s="434" t="s">
        <v>229</v>
      </c>
      <c r="BP129" s="435"/>
      <c r="BQ129" s="435"/>
      <c r="BR129" s="436"/>
    </row>
    <row r="130" spans="1:70" s="389" customFormat="1" ht="69" customHeight="1" x14ac:dyDescent="0.35">
      <c r="A130" s="520" t="s">
        <v>230</v>
      </c>
      <c r="B130" s="521"/>
      <c r="C130" s="521"/>
      <c r="D130" s="522"/>
      <c r="E130" s="445" t="s">
        <v>231</v>
      </c>
      <c r="F130" s="435"/>
      <c r="G130" s="435"/>
      <c r="H130" s="435"/>
      <c r="I130" s="435"/>
      <c r="J130" s="435"/>
      <c r="K130" s="435"/>
      <c r="L130" s="435"/>
      <c r="M130" s="435"/>
      <c r="N130" s="435"/>
      <c r="O130" s="435"/>
      <c r="P130" s="435"/>
      <c r="Q130" s="435"/>
      <c r="R130" s="435"/>
      <c r="S130" s="435"/>
      <c r="T130" s="435"/>
      <c r="U130" s="435"/>
      <c r="V130" s="435"/>
      <c r="W130" s="435"/>
      <c r="X130" s="435"/>
      <c r="Y130" s="435"/>
      <c r="Z130" s="435"/>
      <c r="AA130" s="435"/>
      <c r="AB130" s="435"/>
      <c r="AC130" s="435"/>
      <c r="AD130" s="435"/>
      <c r="AE130" s="435"/>
      <c r="AF130" s="435"/>
      <c r="AG130" s="435"/>
      <c r="AH130" s="435"/>
      <c r="AI130" s="435"/>
      <c r="AJ130" s="435"/>
      <c r="AK130" s="435"/>
      <c r="AL130" s="435"/>
      <c r="AM130" s="435"/>
      <c r="AN130" s="435"/>
      <c r="AO130" s="435"/>
      <c r="AP130" s="435"/>
      <c r="AQ130" s="435"/>
      <c r="AR130" s="435"/>
      <c r="AS130" s="435"/>
      <c r="AT130" s="435"/>
      <c r="AU130" s="435"/>
      <c r="AV130" s="435"/>
      <c r="AW130" s="435"/>
      <c r="AX130" s="435"/>
      <c r="AY130" s="435"/>
      <c r="AZ130" s="435"/>
      <c r="BA130" s="435"/>
      <c r="BB130" s="435"/>
      <c r="BC130" s="435"/>
      <c r="BD130" s="435"/>
      <c r="BE130" s="435"/>
      <c r="BF130" s="435"/>
      <c r="BG130" s="435"/>
      <c r="BH130" s="435"/>
      <c r="BI130" s="435"/>
      <c r="BJ130" s="435"/>
      <c r="BK130" s="435"/>
      <c r="BL130" s="435"/>
      <c r="BM130" s="435"/>
      <c r="BN130" s="436"/>
      <c r="BO130" s="434" t="s">
        <v>223</v>
      </c>
      <c r="BP130" s="435"/>
      <c r="BQ130" s="435"/>
      <c r="BR130" s="436"/>
    </row>
    <row r="131" spans="1:70" s="389" customFormat="1" ht="72.75" customHeight="1" x14ac:dyDescent="0.35">
      <c r="A131" s="520" t="s">
        <v>232</v>
      </c>
      <c r="B131" s="521"/>
      <c r="C131" s="521"/>
      <c r="D131" s="522"/>
      <c r="E131" s="445" t="s">
        <v>233</v>
      </c>
      <c r="F131" s="435"/>
      <c r="G131" s="435"/>
      <c r="H131" s="435"/>
      <c r="I131" s="435"/>
      <c r="J131" s="435"/>
      <c r="K131" s="435"/>
      <c r="L131" s="435"/>
      <c r="M131" s="435"/>
      <c r="N131" s="435"/>
      <c r="O131" s="435"/>
      <c r="P131" s="435"/>
      <c r="Q131" s="435"/>
      <c r="R131" s="435"/>
      <c r="S131" s="435"/>
      <c r="T131" s="435"/>
      <c r="U131" s="435"/>
      <c r="V131" s="435"/>
      <c r="W131" s="435"/>
      <c r="X131" s="435"/>
      <c r="Y131" s="435"/>
      <c r="Z131" s="435"/>
      <c r="AA131" s="435"/>
      <c r="AB131" s="435"/>
      <c r="AC131" s="435"/>
      <c r="AD131" s="435"/>
      <c r="AE131" s="435"/>
      <c r="AF131" s="435"/>
      <c r="AG131" s="435"/>
      <c r="AH131" s="435"/>
      <c r="AI131" s="435"/>
      <c r="AJ131" s="435"/>
      <c r="AK131" s="435"/>
      <c r="AL131" s="435"/>
      <c r="AM131" s="435"/>
      <c r="AN131" s="435"/>
      <c r="AO131" s="435"/>
      <c r="AP131" s="435"/>
      <c r="AQ131" s="435"/>
      <c r="AR131" s="435"/>
      <c r="AS131" s="435"/>
      <c r="AT131" s="435"/>
      <c r="AU131" s="435"/>
      <c r="AV131" s="435"/>
      <c r="AW131" s="435"/>
      <c r="AX131" s="435"/>
      <c r="AY131" s="435"/>
      <c r="AZ131" s="435"/>
      <c r="BA131" s="435"/>
      <c r="BB131" s="435"/>
      <c r="BC131" s="435"/>
      <c r="BD131" s="435"/>
      <c r="BE131" s="435"/>
      <c r="BF131" s="435"/>
      <c r="BG131" s="435"/>
      <c r="BH131" s="435"/>
      <c r="BI131" s="435"/>
      <c r="BJ131" s="435"/>
      <c r="BK131" s="435"/>
      <c r="BL131" s="435"/>
      <c r="BM131" s="435"/>
      <c r="BN131" s="436"/>
      <c r="BO131" s="434" t="s">
        <v>223</v>
      </c>
      <c r="BP131" s="435"/>
      <c r="BQ131" s="435"/>
      <c r="BR131" s="436"/>
    </row>
    <row r="132" spans="1:70" s="389" customFormat="1" ht="54" customHeight="1" x14ac:dyDescent="0.35">
      <c r="A132" s="520" t="s">
        <v>180</v>
      </c>
      <c r="B132" s="521"/>
      <c r="C132" s="521"/>
      <c r="D132" s="522"/>
      <c r="E132" s="445" t="s">
        <v>234</v>
      </c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435"/>
      <c r="AA132" s="435"/>
      <c r="AB132" s="435"/>
      <c r="AC132" s="435"/>
      <c r="AD132" s="435"/>
      <c r="AE132" s="435"/>
      <c r="AF132" s="435"/>
      <c r="AG132" s="435"/>
      <c r="AH132" s="435"/>
      <c r="AI132" s="435"/>
      <c r="AJ132" s="435"/>
      <c r="AK132" s="435"/>
      <c r="AL132" s="435"/>
      <c r="AM132" s="435"/>
      <c r="AN132" s="435"/>
      <c r="AO132" s="435"/>
      <c r="AP132" s="435"/>
      <c r="AQ132" s="435"/>
      <c r="AR132" s="435"/>
      <c r="AS132" s="435"/>
      <c r="AT132" s="435"/>
      <c r="AU132" s="435"/>
      <c r="AV132" s="435"/>
      <c r="AW132" s="435"/>
      <c r="AX132" s="435"/>
      <c r="AY132" s="435"/>
      <c r="AZ132" s="435"/>
      <c r="BA132" s="435"/>
      <c r="BB132" s="435"/>
      <c r="BC132" s="435"/>
      <c r="BD132" s="435"/>
      <c r="BE132" s="435"/>
      <c r="BF132" s="435"/>
      <c r="BG132" s="435"/>
      <c r="BH132" s="435"/>
      <c r="BI132" s="435"/>
      <c r="BJ132" s="435"/>
      <c r="BK132" s="435"/>
      <c r="BL132" s="435"/>
      <c r="BM132" s="435"/>
      <c r="BN132" s="436"/>
      <c r="BO132" s="434" t="s">
        <v>69</v>
      </c>
      <c r="BP132" s="435"/>
      <c r="BQ132" s="435"/>
      <c r="BR132" s="436"/>
    </row>
    <row r="133" spans="1:70" s="389" customFormat="1" ht="46.5" customHeight="1" x14ac:dyDescent="0.35">
      <c r="A133" s="520" t="s">
        <v>182</v>
      </c>
      <c r="B133" s="521"/>
      <c r="C133" s="521"/>
      <c r="D133" s="522"/>
      <c r="E133" s="445" t="s">
        <v>235</v>
      </c>
      <c r="F133" s="435"/>
      <c r="G133" s="435"/>
      <c r="H133" s="435"/>
      <c r="I133" s="435"/>
      <c r="J133" s="435"/>
      <c r="K133" s="435"/>
      <c r="L133" s="435"/>
      <c r="M133" s="435"/>
      <c r="N133" s="435"/>
      <c r="O133" s="435"/>
      <c r="P133" s="435"/>
      <c r="Q133" s="435"/>
      <c r="R133" s="435"/>
      <c r="S133" s="435"/>
      <c r="T133" s="435"/>
      <c r="U133" s="435"/>
      <c r="V133" s="435"/>
      <c r="W133" s="435"/>
      <c r="X133" s="435"/>
      <c r="Y133" s="435"/>
      <c r="Z133" s="435"/>
      <c r="AA133" s="435"/>
      <c r="AB133" s="435"/>
      <c r="AC133" s="435"/>
      <c r="AD133" s="435"/>
      <c r="AE133" s="435"/>
      <c r="AF133" s="435"/>
      <c r="AG133" s="435"/>
      <c r="AH133" s="435"/>
      <c r="AI133" s="435"/>
      <c r="AJ133" s="435"/>
      <c r="AK133" s="435"/>
      <c r="AL133" s="435"/>
      <c r="AM133" s="435"/>
      <c r="AN133" s="435"/>
      <c r="AO133" s="435"/>
      <c r="AP133" s="435"/>
      <c r="AQ133" s="435"/>
      <c r="AR133" s="435"/>
      <c r="AS133" s="435"/>
      <c r="AT133" s="435"/>
      <c r="AU133" s="435"/>
      <c r="AV133" s="435"/>
      <c r="AW133" s="435"/>
      <c r="AX133" s="435"/>
      <c r="AY133" s="435"/>
      <c r="AZ133" s="435"/>
      <c r="BA133" s="435"/>
      <c r="BB133" s="435"/>
      <c r="BC133" s="435"/>
      <c r="BD133" s="435"/>
      <c r="BE133" s="435"/>
      <c r="BF133" s="435"/>
      <c r="BG133" s="435"/>
      <c r="BH133" s="435"/>
      <c r="BI133" s="435"/>
      <c r="BJ133" s="435"/>
      <c r="BK133" s="435"/>
      <c r="BL133" s="435"/>
      <c r="BM133" s="435"/>
      <c r="BN133" s="436"/>
      <c r="BO133" s="434" t="s">
        <v>71</v>
      </c>
      <c r="BP133" s="435"/>
      <c r="BQ133" s="435"/>
      <c r="BR133" s="436"/>
    </row>
    <row r="134" spans="1:70" s="389" customFormat="1" ht="69.75" customHeight="1" x14ac:dyDescent="0.35">
      <c r="A134" s="520" t="s">
        <v>181</v>
      </c>
      <c r="B134" s="521"/>
      <c r="C134" s="521"/>
      <c r="D134" s="522"/>
      <c r="E134" s="445" t="s">
        <v>236</v>
      </c>
      <c r="F134" s="435"/>
      <c r="G134" s="435"/>
      <c r="H134" s="435"/>
      <c r="I134" s="435"/>
      <c r="J134" s="435"/>
      <c r="K134" s="435"/>
      <c r="L134" s="435"/>
      <c r="M134" s="435"/>
      <c r="N134" s="435"/>
      <c r="O134" s="435"/>
      <c r="P134" s="435"/>
      <c r="Q134" s="435"/>
      <c r="R134" s="435"/>
      <c r="S134" s="435"/>
      <c r="T134" s="435"/>
      <c r="U134" s="435"/>
      <c r="V134" s="435"/>
      <c r="W134" s="435"/>
      <c r="X134" s="435"/>
      <c r="Y134" s="435"/>
      <c r="Z134" s="435"/>
      <c r="AA134" s="435"/>
      <c r="AB134" s="435"/>
      <c r="AC134" s="435"/>
      <c r="AD134" s="435"/>
      <c r="AE134" s="435"/>
      <c r="AF134" s="435"/>
      <c r="AG134" s="435"/>
      <c r="AH134" s="435"/>
      <c r="AI134" s="435"/>
      <c r="AJ134" s="435"/>
      <c r="AK134" s="435"/>
      <c r="AL134" s="435"/>
      <c r="AM134" s="435"/>
      <c r="AN134" s="435"/>
      <c r="AO134" s="435"/>
      <c r="AP134" s="435"/>
      <c r="AQ134" s="435"/>
      <c r="AR134" s="435"/>
      <c r="AS134" s="435"/>
      <c r="AT134" s="435"/>
      <c r="AU134" s="435"/>
      <c r="AV134" s="435"/>
      <c r="AW134" s="435"/>
      <c r="AX134" s="435"/>
      <c r="AY134" s="435"/>
      <c r="AZ134" s="435"/>
      <c r="BA134" s="435"/>
      <c r="BB134" s="435"/>
      <c r="BC134" s="435"/>
      <c r="BD134" s="435"/>
      <c r="BE134" s="435"/>
      <c r="BF134" s="435"/>
      <c r="BG134" s="435"/>
      <c r="BH134" s="435"/>
      <c r="BI134" s="435"/>
      <c r="BJ134" s="435"/>
      <c r="BK134" s="435"/>
      <c r="BL134" s="435"/>
      <c r="BM134" s="435"/>
      <c r="BN134" s="436"/>
      <c r="BO134" s="434" t="s">
        <v>70</v>
      </c>
      <c r="BP134" s="435"/>
      <c r="BQ134" s="435"/>
      <c r="BR134" s="436"/>
    </row>
    <row r="135" spans="1:70" s="389" customFormat="1" ht="23.25" customHeight="1" x14ac:dyDescent="0.35">
      <c r="A135" s="520" t="s">
        <v>215</v>
      </c>
      <c r="B135" s="521"/>
      <c r="C135" s="521"/>
      <c r="D135" s="522"/>
      <c r="E135" s="445" t="s">
        <v>237</v>
      </c>
      <c r="F135" s="435"/>
      <c r="G135" s="435"/>
      <c r="H135" s="435"/>
      <c r="I135" s="435"/>
      <c r="J135" s="435"/>
      <c r="K135" s="435"/>
      <c r="L135" s="435"/>
      <c r="M135" s="435"/>
      <c r="N135" s="435"/>
      <c r="O135" s="435"/>
      <c r="P135" s="435"/>
      <c r="Q135" s="435"/>
      <c r="R135" s="435"/>
      <c r="S135" s="435"/>
      <c r="T135" s="435"/>
      <c r="U135" s="435"/>
      <c r="V135" s="435"/>
      <c r="W135" s="435"/>
      <c r="X135" s="435"/>
      <c r="Y135" s="435"/>
      <c r="Z135" s="435"/>
      <c r="AA135" s="435"/>
      <c r="AB135" s="435"/>
      <c r="AC135" s="435"/>
      <c r="AD135" s="435"/>
      <c r="AE135" s="435"/>
      <c r="AF135" s="435"/>
      <c r="AG135" s="435"/>
      <c r="AH135" s="435"/>
      <c r="AI135" s="435"/>
      <c r="AJ135" s="435"/>
      <c r="AK135" s="435"/>
      <c r="AL135" s="435"/>
      <c r="AM135" s="435"/>
      <c r="AN135" s="435"/>
      <c r="AO135" s="435"/>
      <c r="AP135" s="435"/>
      <c r="AQ135" s="435"/>
      <c r="AR135" s="435"/>
      <c r="AS135" s="435"/>
      <c r="AT135" s="435"/>
      <c r="AU135" s="435"/>
      <c r="AV135" s="435"/>
      <c r="AW135" s="435"/>
      <c r="AX135" s="435"/>
      <c r="AY135" s="435"/>
      <c r="AZ135" s="435"/>
      <c r="BA135" s="435"/>
      <c r="BB135" s="435"/>
      <c r="BC135" s="435"/>
      <c r="BD135" s="435"/>
      <c r="BE135" s="435"/>
      <c r="BF135" s="435"/>
      <c r="BG135" s="435"/>
      <c r="BH135" s="435"/>
      <c r="BI135" s="435"/>
      <c r="BJ135" s="435"/>
      <c r="BK135" s="435"/>
      <c r="BL135" s="435"/>
      <c r="BM135" s="435"/>
      <c r="BN135" s="436"/>
      <c r="BO135" s="434" t="s">
        <v>128</v>
      </c>
      <c r="BP135" s="435"/>
      <c r="BQ135" s="435"/>
      <c r="BR135" s="436"/>
    </row>
    <row r="136" spans="1:70" s="389" customFormat="1" ht="25.5" customHeight="1" x14ac:dyDescent="0.35">
      <c r="A136" s="520" t="s">
        <v>194</v>
      </c>
      <c r="B136" s="521"/>
      <c r="C136" s="521"/>
      <c r="D136" s="522"/>
      <c r="E136" s="445" t="s">
        <v>238</v>
      </c>
      <c r="F136" s="435"/>
      <c r="G136" s="435"/>
      <c r="H136" s="435"/>
      <c r="I136" s="435"/>
      <c r="J136" s="435"/>
      <c r="K136" s="435"/>
      <c r="L136" s="435"/>
      <c r="M136" s="435"/>
      <c r="N136" s="435"/>
      <c r="O136" s="435"/>
      <c r="P136" s="435"/>
      <c r="Q136" s="435"/>
      <c r="R136" s="435"/>
      <c r="S136" s="435"/>
      <c r="T136" s="435"/>
      <c r="U136" s="435"/>
      <c r="V136" s="435"/>
      <c r="W136" s="435"/>
      <c r="X136" s="435"/>
      <c r="Y136" s="435"/>
      <c r="Z136" s="435"/>
      <c r="AA136" s="435"/>
      <c r="AB136" s="435"/>
      <c r="AC136" s="435"/>
      <c r="AD136" s="435"/>
      <c r="AE136" s="435"/>
      <c r="AF136" s="435"/>
      <c r="AG136" s="435"/>
      <c r="AH136" s="435"/>
      <c r="AI136" s="435"/>
      <c r="AJ136" s="435"/>
      <c r="AK136" s="435"/>
      <c r="AL136" s="435"/>
      <c r="AM136" s="435"/>
      <c r="AN136" s="435"/>
      <c r="AO136" s="435"/>
      <c r="AP136" s="435"/>
      <c r="AQ136" s="435"/>
      <c r="AR136" s="435"/>
      <c r="AS136" s="435"/>
      <c r="AT136" s="435"/>
      <c r="AU136" s="435"/>
      <c r="AV136" s="435"/>
      <c r="AW136" s="435"/>
      <c r="AX136" s="435"/>
      <c r="AY136" s="435"/>
      <c r="AZ136" s="435"/>
      <c r="BA136" s="435"/>
      <c r="BB136" s="435"/>
      <c r="BC136" s="435"/>
      <c r="BD136" s="435"/>
      <c r="BE136" s="435"/>
      <c r="BF136" s="435"/>
      <c r="BG136" s="435"/>
      <c r="BH136" s="435"/>
      <c r="BI136" s="435"/>
      <c r="BJ136" s="435"/>
      <c r="BK136" s="435"/>
      <c r="BL136" s="435"/>
      <c r="BM136" s="435"/>
      <c r="BN136" s="436"/>
      <c r="BO136" s="434" t="s">
        <v>93</v>
      </c>
      <c r="BP136" s="435"/>
      <c r="BQ136" s="435"/>
      <c r="BR136" s="436"/>
    </row>
    <row r="137" spans="1:70" s="389" customFormat="1" ht="48" customHeight="1" x14ac:dyDescent="0.35">
      <c r="A137" s="520" t="s">
        <v>193</v>
      </c>
      <c r="B137" s="521"/>
      <c r="C137" s="521"/>
      <c r="D137" s="522"/>
      <c r="E137" s="445" t="s">
        <v>239</v>
      </c>
      <c r="F137" s="435"/>
      <c r="G137" s="435"/>
      <c r="H137" s="435"/>
      <c r="I137" s="435"/>
      <c r="J137" s="435"/>
      <c r="K137" s="435"/>
      <c r="L137" s="435"/>
      <c r="M137" s="435"/>
      <c r="N137" s="435"/>
      <c r="O137" s="435"/>
      <c r="P137" s="435"/>
      <c r="Q137" s="435"/>
      <c r="R137" s="435"/>
      <c r="S137" s="435"/>
      <c r="T137" s="435"/>
      <c r="U137" s="435"/>
      <c r="V137" s="435"/>
      <c r="W137" s="435"/>
      <c r="X137" s="435"/>
      <c r="Y137" s="435"/>
      <c r="Z137" s="435"/>
      <c r="AA137" s="435"/>
      <c r="AB137" s="435"/>
      <c r="AC137" s="435"/>
      <c r="AD137" s="435"/>
      <c r="AE137" s="435"/>
      <c r="AF137" s="435"/>
      <c r="AG137" s="435"/>
      <c r="AH137" s="435"/>
      <c r="AI137" s="435"/>
      <c r="AJ137" s="435"/>
      <c r="AK137" s="435"/>
      <c r="AL137" s="435"/>
      <c r="AM137" s="435"/>
      <c r="AN137" s="435"/>
      <c r="AO137" s="435"/>
      <c r="AP137" s="435"/>
      <c r="AQ137" s="435"/>
      <c r="AR137" s="435"/>
      <c r="AS137" s="435"/>
      <c r="AT137" s="435"/>
      <c r="AU137" s="435"/>
      <c r="AV137" s="435"/>
      <c r="AW137" s="435"/>
      <c r="AX137" s="435"/>
      <c r="AY137" s="435"/>
      <c r="AZ137" s="435"/>
      <c r="BA137" s="435"/>
      <c r="BB137" s="435"/>
      <c r="BC137" s="435"/>
      <c r="BD137" s="435"/>
      <c r="BE137" s="435"/>
      <c r="BF137" s="435"/>
      <c r="BG137" s="435"/>
      <c r="BH137" s="435"/>
      <c r="BI137" s="435"/>
      <c r="BJ137" s="435"/>
      <c r="BK137" s="435"/>
      <c r="BL137" s="435"/>
      <c r="BM137" s="435"/>
      <c r="BN137" s="436"/>
      <c r="BO137" s="434" t="s">
        <v>91</v>
      </c>
      <c r="BP137" s="435"/>
      <c r="BQ137" s="435"/>
      <c r="BR137" s="436"/>
    </row>
    <row r="138" spans="1:70" s="389" customFormat="1" ht="48" customHeight="1" x14ac:dyDescent="0.35">
      <c r="A138" s="520" t="s">
        <v>240</v>
      </c>
      <c r="B138" s="521"/>
      <c r="C138" s="521"/>
      <c r="D138" s="522"/>
      <c r="E138" s="445" t="s">
        <v>241</v>
      </c>
      <c r="F138" s="435"/>
      <c r="G138" s="435"/>
      <c r="H138" s="435"/>
      <c r="I138" s="435"/>
      <c r="J138" s="435"/>
      <c r="K138" s="435"/>
      <c r="L138" s="435"/>
      <c r="M138" s="435"/>
      <c r="N138" s="435"/>
      <c r="O138" s="435"/>
      <c r="P138" s="435"/>
      <c r="Q138" s="435"/>
      <c r="R138" s="435"/>
      <c r="S138" s="435"/>
      <c r="T138" s="435"/>
      <c r="U138" s="435"/>
      <c r="V138" s="435"/>
      <c r="W138" s="435"/>
      <c r="X138" s="435"/>
      <c r="Y138" s="435"/>
      <c r="Z138" s="435"/>
      <c r="AA138" s="435"/>
      <c r="AB138" s="435"/>
      <c r="AC138" s="435"/>
      <c r="AD138" s="435"/>
      <c r="AE138" s="435"/>
      <c r="AF138" s="435"/>
      <c r="AG138" s="435"/>
      <c r="AH138" s="435"/>
      <c r="AI138" s="435"/>
      <c r="AJ138" s="435"/>
      <c r="AK138" s="435"/>
      <c r="AL138" s="435"/>
      <c r="AM138" s="435"/>
      <c r="AN138" s="435"/>
      <c r="AO138" s="435"/>
      <c r="AP138" s="435"/>
      <c r="AQ138" s="435"/>
      <c r="AR138" s="435"/>
      <c r="AS138" s="435"/>
      <c r="AT138" s="435"/>
      <c r="AU138" s="435"/>
      <c r="AV138" s="435"/>
      <c r="AW138" s="435"/>
      <c r="AX138" s="435"/>
      <c r="AY138" s="435"/>
      <c r="AZ138" s="435"/>
      <c r="BA138" s="435"/>
      <c r="BB138" s="435"/>
      <c r="BC138" s="435"/>
      <c r="BD138" s="435"/>
      <c r="BE138" s="435"/>
      <c r="BF138" s="435"/>
      <c r="BG138" s="435"/>
      <c r="BH138" s="435"/>
      <c r="BI138" s="435"/>
      <c r="BJ138" s="435"/>
      <c r="BK138" s="435"/>
      <c r="BL138" s="435"/>
      <c r="BM138" s="435"/>
      <c r="BN138" s="436"/>
      <c r="BO138" s="434" t="s">
        <v>92</v>
      </c>
      <c r="BP138" s="435"/>
      <c r="BQ138" s="435"/>
      <c r="BR138" s="436"/>
    </row>
    <row r="139" spans="1:70" s="389" customFormat="1" ht="48" customHeight="1" x14ac:dyDescent="0.35">
      <c r="A139" s="520" t="s">
        <v>242</v>
      </c>
      <c r="B139" s="521"/>
      <c r="C139" s="521"/>
      <c r="D139" s="522"/>
      <c r="E139" s="445" t="s">
        <v>243</v>
      </c>
      <c r="F139" s="435"/>
      <c r="G139" s="435"/>
      <c r="H139" s="435"/>
      <c r="I139" s="435"/>
      <c r="J139" s="435"/>
      <c r="K139" s="435"/>
      <c r="L139" s="435"/>
      <c r="M139" s="435"/>
      <c r="N139" s="435"/>
      <c r="O139" s="435"/>
      <c r="P139" s="435"/>
      <c r="Q139" s="435"/>
      <c r="R139" s="435"/>
      <c r="S139" s="435"/>
      <c r="T139" s="435"/>
      <c r="U139" s="435"/>
      <c r="V139" s="435"/>
      <c r="W139" s="435"/>
      <c r="X139" s="435"/>
      <c r="Y139" s="435"/>
      <c r="Z139" s="435"/>
      <c r="AA139" s="435"/>
      <c r="AB139" s="435"/>
      <c r="AC139" s="435"/>
      <c r="AD139" s="435"/>
      <c r="AE139" s="435"/>
      <c r="AF139" s="435"/>
      <c r="AG139" s="435"/>
      <c r="AH139" s="435"/>
      <c r="AI139" s="435"/>
      <c r="AJ139" s="435"/>
      <c r="AK139" s="435"/>
      <c r="AL139" s="435"/>
      <c r="AM139" s="435"/>
      <c r="AN139" s="435"/>
      <c r="AO139" s="435"/>
      <c r="AP139" s="435"/>
      <c r="AQ139" s="435"/>
      <c r="AR139" s="435"/>
      <c r="AS139" s="435"/>
      <c r="AT139" s="435"/>
      <c r="AU139" s="435"/>
      <c r="AV139" s="435"/>
      <c r="AW139" s="435"/>
      <c r="AX139" s="435"/>
      <c r="AY139" s="435"/>
      <c r="AZ139" s="435"/>
      <c r="BA139" s="435"/>
      <c r="BB139" s="435"/>
      <c r="BC139" s="435"/>
      <c r="BD139" s="435"/>
      <c r="BE139" s="435"/>
      <c r="BF139" s="435"/>
      <c r="BG139" s="435"/>
      <c r="BH139" s="435"/>
      <c r="BI139" s="435"/>
      <c r="BJ139" s="435"/>
      <c r="BK139" s="435"/>
      <c r="BL139" s="435"/>
      <c r="BM139" s="435"/>
      <c r="BN139" s="436"/>
      <c r="BO139" s="434" t="s">
        <v>92</v>
      </c>
      <c r="BP139" s="435"/>
      <c r="BQ139" s="435"/>
      <c r="BR139" s="436"/>
    </row>
    <row r="140" spans="1:70" s="389" customFormat="1" ht="48" customHeight="1" x14ac:dyDescent="0.35">
      <c r="A140" s="520" t="s">
        <v>244</v>
      </c>
      <c r="B140" s="521"/>
      <c r="C140" s="521"/>
      <c r="D140" s="522"/>
      <c r="E140" s="445" t="s">
        <v>245</v>
      </c>
      <c r="F140" s="435"/>
      <c r="G140" s="435"/>
      <c r="H140" s="435"/>
      <c r="I140" s="435"/>
      <c r="J140" s="435"/>
      <c r="K140" s="435"/>
      <c r="L140" s="435"/>
      <c r="M140" s="435"/>
      <c r="N140" s="435"/>
      <c r="O140" s="435"/>
      <c r="P140" s="435"/>
      <c r="Q140" s="435"/>
      <c r="R140" s="435"/>
      <c r="S140" s="435"/>
      <c r="T140" s="435"/>
      <c r="U140" s="435"/>
      <c r="V140" s="435"/>
      <c r="W140" s="435"/>
      <c r="X140" s="435"/>
      <c r="Y140" s="435"/>
      <c r="Z140" s="435"/>
      <c r="AA140" s="435"/>
      <c r="AB140" s="435"/>
      <c r="AC140" s="435"/>
      <c r="AD140" s="435"/>
      <c r="AE140" s="435"/>
      <c r="AF140" s="435"/>
      <c r="AG140" s="435"/>
      <c r="AH140" s="435"/>
      <c r="AI140" s="435"/>
      <c r="AJ140" s="435"/>
      <c r="AK140" s="435"/>
      <c r="AL140" s="435"/>
      <c r="AM140" s="435"/>
      <c r="AN140" s="435"/>
      <c r="AO140" s="435"/>
      <c r="AP140" s="435"/>
      <c r="AQ140" s="435"/>
      <c r="AR140" s="435"/>
      <c r="AS140" s="435"/>
      <c r="AT140" s="435"/>
      <c r="AU140" s="435"/>
      <c r="AV140" s="435"/>
      <c r="AW140" s="435"/>
      <c r="AX140" s="435"/>
      <c r="AY140" s="435"/>
      <c r="AZ140" s="435"/>
      <c r="BA140" s="435"/>
      <c r="BB140" s="435"/>
      <c r="BC140" s="435"/>
      <c r="BD140" s="435"/>
      <c r="BE140" s="435"/>
      <c r="BF140" s="435"/>
      <c r="BG140" s="435"/>
      <c r="BH140" s="435"/>
      <c r="BI140" s="435"/>
      <c r="BJ140" s="435"/>
      <c r="BK140" s="435"/>
      <c r="BL140" s="435"/>
      <c r="BM140" s="435"/>
      <c r="BN140" s="436"/>
      <c r="BO140" s="434" t="s">
        <v>92</v>
      </c>
      <c r="BP140" s="435"/>
      <c r="BQ140" s="435"/>
      <c r="BR140" s="436"/>
    </row>
    <row r="141" spans="1:70" s="389" customFormat="1" ht="23.25" customHeight="1" x14ac:dyDescent="0.35">
      <c r="A141" s="520" t="s">
        <v>246</v>
      </c>
      <c r="B141" s="521"/>
      <c r="C141" s="521"/>
      <c r="D141" s="522"/>
      <c r="E141" s="445" t="s">
        <v>247</v>
      </c>
      <c r="F141" s="435"/>
      <c r="G141" s="435"/>
      <c r="H141" s="435"/>
      <c r="I141" s="435"/>
      <c r="J141" s="435"/>
      <c r="K141" s="435"/>
      <c r="L141" s="435"/>
      <c r="M141" s="435"/>
      <c r="N141" s="435"/>
      <c r="O141" s="435"/>
      <c r="P141" s="435"/>
      <c r="Q141" s="435"/>
      <c r="R141" s="435"/>
      <c r="S141" s="435"/>
      <c r="T141" s="435"/>
      <c r="U141" s="435"/>
      <c r="V141" s="435"/>
      <c r="W141" s="435"/>
      <c r="X141" s="435"/>
      <c r="Y141" s="435"/>
      <c r="Z141" s="435"/>
      <c r="AA141" s="435"/>
      <c r="AB141" s="435"/>
      <c r="AC141" s="435"/>
      <c r="AD141" s="435"/>
      <c r="AE141" s="435"/>
      <c r="AF141" s="435"/>
      <c r="AG141" s="435"/>
      <c r="AH141" s="435"/>
      <c r="AI141" s="435"/>
      <c r="AJ141" s="435"/>
      <c r="AK141" s="435"/>
      <c r="AL141" s="435"/>
      <c r="AM141" s="435"/>
      <c r="AN141" s="435"/>
      <c r="AO141" s="435"/>
      <c r="AP141" s="435"/>
      <c r="AQ141" s="435"/>
      <c r="AR141" s="435"/>
      <c r="AS141" s="435"/>
      <c r="AT141" s="435"/>
      <c r="AU141" s="435"/>
      <c r="AV141" s="435"/>
      <c r="AW141" s="435"/>
      <c r="AX141" s="435"/>
      <c r="AY141" s="435"/>
      <c r="AZ141" s="435"/>
      <c r="BA141" s="435"/>
      <c r="BB141" s="435"/>
      <c r="BC141" s="435"/>
      <c r="BD141" s="435"/>
      <c r="BE141" s="435"/>
      <c r="BF141" s="435"/>
      <c r="BG141" s="435"/>
      <c r="BH141" s="435"/>
      <c r="BI141" s="435"/>
      <c r="BJ141" s="435"/>
      <c r="BK141" s="435"/>
      <c r="BL141" s="435"/>
      <c r="BM141" s="435"/>
      <c r="BN141" s="436"/>
      <c r="BO141" s="434" t="s">
        <v>74</v>
      </c>
      <c r="BP141" s="435"/>
      <c r="BQ141" s="435"/>
      <c r="BR141" s="436"/>
    </row>
    <row r="142" spans="1:70" s="389" customFormat="1" ht="23.25" customHeight="1" x14ac:dyDescent="0.35">
      <c r="A142" s="520" t="s">
        <v>183</v>
      </c>
      <c r="B142" s="521"/>
      <c r="C142" s="521"/>
      <c r="D142" s="522"/>
      <c r="E142" s="445" t="s">
        <v>248</v>
      </c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435"/>
      <c r="AA142" s="435"/>
      <c r="AB142" s="435"/>
      <c r="AC142" s="435"/>
      <c r="AD142" s="435"/>
      <c r="AE142" s="435"/>
      <c r="AF142" s="435"/>
      <c r="AG142" s="435"/>
      <c r="AH142" s="435"/>
      <c r="AI142" s="435"/>
      <c r="AJ142" s="435"/>
      <c r="AK142" s="435"/>
      <c r="AL142" s="435"/>
      <c r="AM142" s="435"/>
      <c r="AN142" s="435"/>
      <c r="AO142" s="435"/>
      <c r="AP142" s="435"/>
      <c r="AQ142" s="435"/>
      <c r="AR142" s="435"/>
      <c r="AS142" s="435"/>
      <c r="AT142" s="435"/>
      <c r="AU142" s="435"/>
      <c r="AV142" s="435"/>
      <c r="AW142" s="435"/>
      <c r="AX142" s="435"/>
      <c r="AY142" s="435"/>
      <c r="AZ142" s="435"/>
      <c r="BA142" s="435"/>
      <c r="BB142" s="435"/>
      <c r="BC142" s="435"/>
      <c r="BD142" s="435"/>
      <c r="BE142" s="435"/>
      <c r="BF142" s="435"/>
      <c r="BG142" s="435"/>
      <c r="BH142" s="435"/>
      <c r="BI142" s="435"/>
      <c r="BJ142" s="435"/>
      <c r="BK142" s="435"/>
      <c r="BL142" s="435"/>
      <c r="BM142" s="435"/>
      <c r="BN142" s="436"/>
      <c r="BO142" s="434" t="s">
        <v>75</v>
      </c>
      <c r="BP142" s="435"/>
      <c r="BQ142" s="435"/>
      <c r="BR142" s="436"/>
    </row>
    <row r="143" spans="1:70" s="389" customFormat="1" ht="23.25" customHeight="1" x14ac:dyDescent="0.35">
      <c r="A143" s="520" t="s">
        <v>184</v>
      </c>
      <c r="B143" s="521"/>
      <c r="C143" s="521"/>
      <c r="D143" s="522"/>
      <c r="E143" s="445" t="s">
        <v>249</v>
      </c>
      <c r="F143" s="435"/>
      <c r="G143" s="435"/>
      <c r="H143" s="435"/>
      <c r="I143" s="435"/>
      <c r="J143" s="435"/>
      <c r="K143" s="435"/>
      <c r="L143" s="435"/>
      <c r="M143" s="435"/>
      <c r="N143" s="435"/>
      <c r="O143" s="435"/>
      <c r="P143" s="435"/>
      <c r="Q143" s="435"/>
      <c r="R143" s="435"/>
      <c r="S143" s="435"/>
      <c r="T143" s="435"/>
      <c r="U143" s="435"/>
      <c r="V143" s="435"/>
      <c r="W143" s="435"/>
      <c r="X143" s="435"/>
      <c r="Y143" s="435"/>
      <c r="Z143" s="435"/>
      <c r="AA143" s="435"/>
      <c r="AB143" s="435"/>
      <c r="AC143" s="435"/>
      <c r="AD143" s="435"/>
      <c r="AE143" s="435"/>
      <c r="AF143" s="435"/>
      <c r="AG143" s="435"/>
      <c r="AH143" s="435"/>
      <c r="AI143" s="435"/>
      <c r="AJ143" s="435"/>
      <c r="AK143" s="435"/>
      <c r="AL143" s="435"/>
      <c r="AM143" s="435"/>
      <c r="AN143" s="435"/>
      <c r="AO143" s="435"/>
      <c r="AP143" s="435"/>
      <c r="AQ143" s="435"/>
      <c r="AR143" s="435"/>
      <c r="AS143" s="435"/>
      <c r="AT143" s="435"/>
      <c r="AU143" s="435"/>
      <c r="AV143" s="435"/>
      <c r="AW143" s="435"/>
      <c r="AX143" s="435"/>
      <c r="AY143" s="435"/>
      <c r="AZ143" s="435"/>
      <c r="BA143" s="435"/>
      <c r="BB143" s="435"/>
      <c r="BC143" s="435"/>
      <c r="BD143" s="435"/>
      <c r="BE143" s="435"/>
      <c r="BF143" s="435"/>
      <c r="BG143" s="435"/>
      <c r="BH143" s="435"/>
      <c r="BI143" s="435"/>
      <c r="BJ143" s="435"/>
      <c r="BK143" s="435"/>
      <c r="BL143" s="435"/>
      <c r="BM143" s="435"/>
      <c r="BN143" s="436"/>
      <c r="BO143" s="434" t="s">
        <v>76</v>
      </c>
      <c r="BP143" s="435"/>
      <c r="BQ143" s="435"/>
      <c r="BR143" s="436"/>
    </row>
    <row r="144" spans="1:70" s="389" customFormat="1" ht="23.25" customHeight="1" x14ac:dyDescent="0.35">
      <c r="A144" s="520" t="s">
        <v>185</v>
      </c>
      <c r="B144" s="521"/>
      <c r="C144" s="521"/>
      <c r="D144" s="522"/>
      <c r="E144" s="445" t="s">
        <v>250</v>
      </c>
      <c r="F144" s="435"/>
      <c r="G144" s="435"/>
      <c r="H144" s="435"/>
      <c r="I144" s="435"/>
      <c r="J144" s="435"/>
      <c r="K144" s="435"/>
      <c r="L144" s="435"/>
      <c r="M144" s="435"/>
      <c r="N144" s="435"/>
      <c r="O144" s="435"/>
      <c r="P144" s="435"/>
      <c r="Q144" s="435"/>
      <c r="R144" s="435"/>
      <c r="S144" s="435"/>
      <c r="T144" s="435"/>
      <c r="U144" s="435"/>
      <c r="V144" s="435"/>
      <c r="W144" s="435"/>
      <c r="X144" s="435"/>
      <c r="Y144" s="435"/>
      <c r="Z144" s="435"/>
      <c r="AA144" s="435"/>
      <c r="AB144" s="435"/>
      <c r="AC144" s="435"/>
      <c r="AD144" s="435"/>
      <c r="AE144" s="435"/>
      <c r="AF144" s="435"/>
      <c r="AG144" s="435"/>
      <c r="AH144" s="435"/>
      <c r="AI144" s="435"/>
      <c r="AJ144" s="435"/>
      <c r="AK144" s="435"/>
      <c r="AL144" s="435"/>
      <c r="AM144" s="435"/>
      <c r="AN144" s="435"/>
      <c r="AO144" s="435"/>
      <c r="AP144" s="435"/>
      <c r="AQ144" s="435"/>
      <c r="AR144" s="435"/>
      <c r="AS144" s="435"/>
      <c r="AT144" s="435"/>
      <c r="AU144" s="435"/>
      <c r="AV144" s="435"/>
      <c r="AW144" s="435"/>
      <c r="AX144" s="435"/>
      <c r="AY144" s="435"/>
      <c r="AZ144" s="435"/>
      <c r="BA144" s="435"/>
      <c r="BB144" s="435"/>
      <c r="BC144" s="435"/>
      <c r="BD144" s="435"/>
      <c r="BE144" s="435"/>
      <c r="BF144" s="435"/>
      <c r="BG144" s="435"/>
      <c r="BH144" s="435"/>
      <c r="BI144" s="435"/>
      <c r="BJ144" s="435"/>
      <c r="BK144" s="435"/>
      <c r="BL144" s="435"/>
      <c r="BM144" s="435"/>
      <c r="BN144" s="436"/>
      <c r="BO144" s="434" t="s">
        <v>251</v>
      </c>
      <c r="BP144" s="435"/>
      <c r="BQ144" s="435"/>
      <c r="BR144" s="436"/>
    </row>
    <row r="145" spans="1:70" s="389" customFormat="1" ht="23.25" customHeight="1" x14ac:dyDescent="0.35">
      <c r="A145" s="520" t="s">
        <v>186</v>
      </c>
      <c r="B145" s="521"/>
      <c r="C145" s="521"/>
      <c r="D145" s="522"/>
      <c r="E145" s="445" t="s">
        <v>252</v>
      </c>
      <c r="F145" s="435"/>
      <c r="G145" s="435"/>
      <c r="H145" s="435"/>
      <c r="I145" s="435"/>
      <c r="J145" s="435"/>
      <c r="K145" s="435"/>
      <c r="L145" s="435"/>
      <c r="M145" s="435"/>
      <c r="N145" s="435"/>
      <c r="O145" s="435"/>
      <c r="P145" s="435"/>
      <c r="Q145" s="435"/>
      <c r="R145" s="435"/>
      <c r="S145" s="435"/>
      <c r="T145" s="435"/>
      <c r="U145" s="435"/>
      <c r="V145" s="435"/>
      <c r="W145" s="435"/>
      <c r="X145" s="435"/>
      <c r="Y145" s="435"/>
      <c r="Z145" s="435"/>
      <c r="AA145" s="435"/>
      <c r="AB145" s="435"/>
      <c r="AC145" s="435"/>
      <c r="AD145" s="435"/>
      <c r="AE145" s="435"/>
      <c r="AF145" s="435"/>
      <c r="AG145" s="435"/>
      <c r="AH145" s="435"/>
      <c r="AI145" s="435"/>
      <c r="AJ145" s="435"/>
      <c r="AK145" s="435"/>
      <c r="AL145" s="435"/>
      <c r="AM145" s="435"/>
      <c r="AN145" s="435"/>
      <c r="AO145" s="435"/>
      <c r="AP145" s="435"/>
      <c r="AQ145" s="435"/>
      <c r="AR145" s="435"/>
      <c r="AS145" s="435"/>
      <c r="AT145" s="435"/>
      <c r="AU145" s="435"/>
      <c r="AV145" s="435"/>
      <c r="AW145" s="435"/>
      <c r="AX145" s="435"/>
      <c r="AY145" s="435"/>
      <c r="AZ145" s="435"/>
      <c r="BA145" s="435"/>
      <c r="BB145" s="435"/>
      <c r="BC145" s="435"/>
      <c r="BD145" s="435"/>
      <c r="BE145" s="435"/>
      <c r="BF145" s="435"/>
      <c r="BG145" s="435"/>
      <c r="BH145" s="435"/>
      <c r="BI145" s="435"/>
      <c r="BJ145" s="435"/>
      <c r="BK145" s="435"/>
      <c r="BL145" s="435"/>
      <c r="BM145" s="435"/>
      <c r="BN145" s="436"/>
      <c r="BO145" s="434" t="s">
        <v>80</v>
      </c>
      <c r="BP145" s="435"/>
      <c r="BQ145" s="435"/>
      <c r="BR145" s="436"/>
    </row>
    <row r="146" spans="1:70" s="389" customFormat="1" ht="23.25" customHeight="1" x14ac:dyDescent="0.35">
      <c r="A146" s="520" t="s">
        <v>187</v>
      </c>
      <c r="B146" s="521"/>
      <c r="C146" s="521"/>
      <c r="D146" s="522"/>
      <c r="E146" s="445" t="s">
        <v>253</v>
      </c>
      <c r="F146" s="435"/>
      <c r="G146" s="435"/>
      <c r="H146" s="435"/>
      <c r="I146" s="435"/>
      <c r="J146" s="435"/>
      <c r="K146" s="435"/>
      <c r="L146" s="435"/>
      <c r="M146" s="435"/>
      <c r="N146" s="435"/>
      <c r="O146" s="435"/>
      <c r="P146" s="435"/>
      <c r="Q146" s="435"/>
      <c r="R146" s="435"/>
      <c r="S146" s="435"/>
      <c r="T146" s="435"/>
      <c r="U146" s="435"/>
      <c r="V146" s="435"/>
      <c r="W146" s="435"/>
      <c r="X146" s="435"/>
      <c r="Y146" s="435"/>
      <c r="Z146" s="435"/>
      <c r="AA146" s="435"/>
      <c r="AB146" s="435"/>
      <c r="AC146" s="435"/>
      <c r="AD146" s="435"/>
      <c r="AE146" s="435"/>
      <c r="AF146" s="435"/>
      <c r="AG146" s="435"/>
      <c r="AH146" s="435"/>
      <c r="AI146" s="435"/>
      <c r="AJ146" s="435"/>
      <c r="AK146" s="435"/>
      <c r="AL146" s="435"/>
      <c r="AM146" s="435"/>
      <c r="AN146" s="435"/>
      <c r="AO146" s="435"/>
      <c r="AP146" s="435"/>
      <c r="AQ146" s="435"/>
      <c r="AR146" s="435"/>
      <c r="AS146" s="435"/>
      <c r="AT146" s="435"/>
      <c r="AU146" s="435"/>
      <c r="AV146" s="435"/>
      <c r="AW146" s="435"/>
      <c r="AX146" s="435"/>
      <c r="AY146" s="435"/>
      <c r="AZ146" s="435"/>
      <c r="BA146" s="435"/>
      <c r="BB146" s="435"/>
      <c r="BC146" s="435"/>
      <c r="BD146" s="435"/>
      <c r="BE146" s="435"/>
      <c r="BF146" s="435"/>
      <c r="BG146" s="435"/>
      <c r="BH146" s="435"/>
      <c r="BI146" s="435"/>
      <c r="BJ146" s="435"/>
      <c r="BK146" s="435"/>
      <c r="BL146" s="435"/>
      <c r="BM146" s="435"/>
      <c r="BN146" s="436"/>
      <c r="BO146" s="434" t="s">
        <v>81</v>
      </c>
      <c r="BP146" s="435"/>
      <c r="BQ146" s="435"/>
      <c r="BR146" s="436"/>
    </row>
    <row r="147" spans="1:70" s="389" customFormat="1" ht="23.25" customHeight="1" x14ac:dyDescent="0.35">
      <c r="A147" s="520" t="s">
        <v>188</v>
      </c>
      <c r="B147" s="521"/>
      <c r="C147" s="521"/>
      <c r="D147" s="522"/>
      <c r="E147" s="445" t="s">
        <v>254</v>
      </c>
      <c r="F147" s="435"/>
      <c r="G147" s="435"/>
      <c r="H147" s="435"/>
      <c r="I147" s="435"/>
      <c r="J147" s="435"/>
      <c r="K147" s="435"/>
      <c r="L147" s="435"/>
      <c r="M147" s="435"/>
      <c r="N147" s="435"/>
      <c r="O147" s="435"/>
      <c r="P147" s="435"/>
      <c r="Q147" s="435"/>
      <c r="R147" s="435"/>
      <c r="S147" s="435"/>
      <c r="T147" s="435"/>
      <c r="U147" s="435"/>
      <c r="V147" s="435"/>
      <c r="W147" s="435"/>
      <c r="X147" s="435"/>
      <c r="Y147" s="435"/>
      <c r="Z147" s="435"/>
      <c r="AA147" s="435"/>
      <c r="AB147" s="435"/>
      <c r="AC147" s="435"/>
      <c r="AD147" s="435"/>
      <c r="AE147" s="435"/>
      <c r="AF147" s="435"/>
      <c r="AG147" s="435"/>
      <c r="AH147" s="435"/>
      <c r="AI147" s="435"/>
      <c r="AJ147" s="435"/>
      <c r="AK147" s="435"/>
      <c r="AL147" s="435"/>
      <c r="AM147" s="435"/>
      <c r="AN147" s="435"/>
      <c r="AO147" s="435"/>
      <c r="AP147" s="435"/>
      <c r="AQ147" s="435"/>
      <c r="AR147" s="435"/>
      <c r="AS147" s="435"/>
      <c r="AT147" s="435"/>
      <c r="AU147" s="435"/>
      <c r="AV147" s="435"/>
      <c r="AW147" s="435"/>
      <c r="AX147" s="435"/>
      <c r="AY147" s="435"/>
      <c r="AZ147" s="435"/>
      <c r="BA147" s="435"/>
      <c r="BB147" s="435"/>
      <c r="BC147" s="435"/>
      <c r="BD147" s="435"/>
      <c r="BE147" s="435"/>
      <c r="BF147" s="435"/>
      <c r="BG147" s="435"/>
      <c r="BH147" s="435"/>
      <c r="BI147" s="435"/>
      <c r="BJ147" s="435"/>
      <c r="BK147" s="435"/>
      <c r="BL147" s="435"/>
      <c r="BM147" s="435"/>
      <c r="BN147" s="436"/>
      <c r="BO147" s="434" t="s">
        <v>83</v>
      </c>
      <c r="BP147" s="435"/>
      <c r="BQ147" s="435"/>
      <c r="BR147" s="436"/>
    </row>
    <row r="148" spans="1:70" s="389" customFormat="1" ht="23.25" customHeight="1" x14ac:dyDescent="0.35">
      <c r="A148" s="520" t="s">
        <v>189</v>
      </c>
      <c r="B148" s="521"/>
      <c r="C148" s="521"/>
      <c r="D148" s="522"/>
      <c r="E148" s="445" t="s">
        <v>255</v>
      </c>
      <c r="F148" s="435"/>
      <c r="G148" s="435"/>
      <c r="H148" s="435"/>
      <c r="I148" s="435"/>
      <c r="J148" s="435"/>
      <c r="K148" s="435"/>
      <c r="L148" s="435"/>
      <c r="M148" s="435"/>
      <c r="N148" s="435"/>
      <c r="O148" s="435"/>
      <c r="P148" s="435"/>
      <c r="Q148" s="435"/>
      <c r="R148" s="435"/>
      <c r="S148" s="435"/>
      <c r="T148" s="435"/>
      <c r="U148" s="435"/>
      <c r="V148" s="435"/>
      <c r="W148" s="435"/>
      <c r="X148" s="435"/>
      <c r="Y148" s="435"/>
      <c r="Z148" s="435"/>
      <c r="AA148" s="435"/>
      <c r="AB148" s="435"/>
      <c r="AC148" s="435"/>
      <c r="AD148" s="435"/>
      <c r="AE148" s="435"/>
      <c r="AF148" s="435"/>
      <c r="AG148" s="435"/>
      <c r="AH148" s="435"/>
      <c r="AI148" s="435"/>
      <c r="AJ148" s="435"/>
      <c r="AK148" s="435"/>
      <c r="AL148" s="435"/>
      <c r="AM148" s="435"/>
      <c r="AN148" s="435"/>
      <c r="AO148" s="435"/>
      <c r="AP148" s="435"/>
      <c r="AQ148" s="435"/>
      <c r="AR148" s="435"/>
      <c r="AS148" s="435"/>
      <c r="AT148" s="435"/>
      <c r="AU148" s="435"/>
      <c r="AV148" s="435"/>
      <c r="AW148" s="435"/>
      <c r="AX148" s="435"/>
      <c r="AY148" s="435"/>
      <c r="AZ148" s="435"/>
      <c r="BA148" s="435"/>
      <c r="BB148" s="435"/>
      <c r="BC148" s="435"/>
      <c r="BD148" s="435"/>
      <c r="BE148" s="435"/>
      <c r="BF148" s="435"/>
      <c r="BG148" s="435"/>
      <c r="BH148" s="435"/>
      <c r="BI148" s="435"/>
      <c r="BJ148" s="435"/>
      <c r="BK148" s="435"/>
      <c r="BL148" s="435"/>
      <c r="BM148" s="435"/>
      <c r="BN148" s="436"/>
      <c r="BO148" s="434" t="s">
        <v>84</v>
      </c>
      <c r="BP148" s="435"/>
      <c r="BQ148" s="435"/>
      <c r="BR148" s="436"/>
    </row>
    <row r="149" spans="1:70" s="389" customFormat="1" ht="48" customHeight="1" x14ac:dyDescent="0.35">
      <c r="A149" s="520" t="s">
        <v>190</v>
      </c>
      <c r="B149" s="521"/>
      <c r="C149" s="521"/>
      <c r="D149" s="522"/>
      <c r="E149" s="445" t="s">
        <v>256</v>
      </c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435"/>
      <c r="AA149" s="435"/>
      <c r="AB149" s="435"/>
      <c r="AC149" s="435"/>
      <c r="AD149" s="435"/>
      <c r="AE149" s="435"/>
      <c r="AF149" s="435"/>
      <c r="AG149" s="435"/>
      <c r="AH149" s="435"/>
      <c r="AI149" s="435"/>
      <c r="AJ149" s="435"/>
      <c r="AK149" s="435"/>
      <c r="AL149" s="435"/>
      <c r="AM149" s="435"/>
      <c r="AN149" s="435"/>
      <c r="AO149" s="435"/>
      <c r="AP149" s="435"/>
      <c r="AQ149" s="435"/>
      <c r="AR149" s="435"/>
      <c r="AS149" s="435"/>
      <c r="AT149" s="435"/>
      <c r="AU149" s="435"/>
      <c r="AV149" s="435"/>
      <c r="AW149" s="435"/>
      <c r="AX149" s="435"/>
      <c r="AY149" s="435"/>
      <c r="AZ149" s="435"/>
      <c r="BA149" s="435"/>
      <c r="BB149" s="435"/>
      <c r="BC149" s="435"/>
      <c r="BD149" s="435"/>
      <c r="BE149" s="435"/>
      <c r="BF149" s="435"/>
      <c r="BG149" s="435"/>
      <c r="BH149" s="435"/>
      <c r="BI149" s="435"/>
      <c r="BJ149" s="435"/>
      <c r="BK149" s="435"/>
      <c r="BL149" s="435"/>
      <c r="BM149" s="435"/>
      <c r="BN149" s="436"/>
      <c r="BO149" s="434" t="s">
        <v>86</v>
      </c>
      <c r="BP149" s="435"/>
      <c r="BQ149" s="435"/>
      <c r="BR149" s="436"/>
    </row>
    <row r="150" spans="1:70" s="389" customFormat="1" ht="23.25" customHeight="1" x14ac:dyDescent="0.35">
      <c r="A150" s="520" t="s">
        <v>191</v>
      </c>
      <c r="B150" s="521"/>
      <c r="C150" s="521"/>
      <c r="D150" s="522"/>
      <c r="E150" s="445" t="s">
        <v>257</v>
      </c>
      <c r="F150" s="435"/>
      <c r="G150" s="435"/>
      <c r="H150" s="435"/>
      <c r="I150" s="435"/>
      <c r="J150" s="435"/>
      <c r="K150" s="435"/>
      <c r="L150" s="435"/>
      <c r="M150" s="435"/>
      <c r="N150" s="435"/>
      <c r="O150" s="435"/>
      <c r="P150" s="435"/>
      <c r="Q150" s="435"/>
      <c r="R150" s="435"/>
      <c r="S150" s="435"/>
      <c r="T150" s="435"/>
      <c r="U150" s="435"/>
      <c r="V150" s="435"/>
      <c r="W150" s="435"/>
      <c r="X150" s="435"/>
      <c r="Y150" s="435"/>
      <c r="Z150" s="435"/>
      <c r="AA150" s="435"/>
      <c r="AB150" s="435"/>
      <c r="AC150" s="435"/>
      <c r="AD150" s="435"/>
      <c r="AE150" s="435"/>
      <c r="AF150" s="435"/>
      <c r="AG150" s="435"/>
      <c r="AH150" s="435"/>
      <c r="AI150" s="435"/>
      <c r="AJ150" s="435"/>
      <c r="AK150" s="435"/>
      <c r="AL150" s="435"/>
      <c r="AM150" s="435"/>
      <c r="AN150" s="435"/>
      <c r="AO150" s="435"/>
      <c r="AP150" s="435"/>
      <c r="AQ150" s="435"/>
      <c r="AR150" s="435"/>
      <c r="AS150" s="435"/>
      <c r="AT150" s="435"/>
      <c r="AU150" s="435"/>
      <c r="AV150" s="435"/>
      <c r="AW150" s="435"/>
      <c r="AX150" s="435"/>
      <c r="AY150" s="435"/>
      <c r="AZ150" s="435"/>
      <c r="BA150" s="435"/>
      <c r="BB150" s="435"/>
      <c r="BC150" s="435"/>
      <c r="BD150" s="435"/>
      <c r="BE150" s="435"/>
      <c r="BF150" s="435"/>
      <c r="BG150" s="435"/>
      <c r="BH150" s="435"/>
      <c r="BI150" s="435"/>
      <c r="BJ150" s="435"/>
      <c r="BK150" s="435"/>
      <c r="BL150" s="435"/>
      <c r="BM150" s="435"/>
      <c r="BN150" s="436"/>
      <c r="BO150" s="434" t="s">
        <v>87</v>
      </c>
      <c r="BP150" s="435"/>
      <c r="BQ150" s="435"/>
      <c r="BR150" s="436"/>
    </row>
    <row r="151" spans="1:70" s="389" customFormat="1" ht="23.25" customHeight="1" x14ac:dyDescent="0.35">
      <c r="A151" s="520" t="s">
        <v>192</v>
      </c>
      <c r="B151" s="521"/>
      <c r="C151" s="521"/>
      <c r="D151" s="522"/>
      <c r="E151" s="445" t="s">
        <v>258</v>
      </c>
      <c r="F151" s="435"/>
      <c r="G151" s="435"/>
      <c r="H151" s="435"/>
      <c r="I151" s="435"/>
      <c r="J151" s="435"/>
      <c r="K151" s="435"/>
      <c r="L151" s="435"/>
      <c r="M151" s="435"/>
      <c r="N151" s="435"/>
      <c r="O151" s="435"/>
      <c r="P151" s="435"/>
      <c r="Q151" s="435"/>
      <c r="R151" s="435"/>
      <c r="S151" s="435"/>
      <c r="T151" s="435"/>
      <c r="U151" s="435"/>
      <c r="V151" s="435"/>
      <c r="W151" s="435"/>
      <c r="X151" s="435"/>
      <c r="Y151" s="435"/>
      <c r="Z151" s="435"/>
      <c r="AA151" s="435"/>
      <c r="AB151" s="435"/>
      <c r="AC151" s="435"/>
      <c r="AD151" s="435"/>
      <c r="AE151" s="435"/>
      <c r="AF151" s="435"/>
      <c r="AG151" s="435"/>
      <c r="AH151" s="435"/>
      <c r="AI151" s="435"/>
      <c r="AJ151" s="435"/>
      <c r="AK151" s="435"/>
      <c r="AL151" s="435"/>
      <c r="AM151" s="435"/>
      <c r="AN151" s="435"/>
      <c r="AO151" s="435"/>
      <c r="AP151" s="435"/>
      <c r="AQ151" s="435"/>
      <c r="AR151" s="435"/>
      <c r="AS151" s="435"/>
      <c r="AT151" s="435"/>
      <c r="AU151" s="435"/>
      <c r="AV151" s="435"/>
      <c r="AW151" s="435"/>
      <c r="AX151" s="435"/>
      <c r="AY151" s="435"/>
      <c r="AZ151" s="435"/>
      <c r="BA151" s="435"/>
      <c r="BB151" s="435"/>
      <c r="BC151" s="435"/>
      <c r="BD151" s="435"/>
      <c r="BE151" s="435"/>
      <c r="BF151" s="435"/>
      <c r="BG151" s="435"/>
      <c r="BH151" s="435"/>
      <c r="BI151" s="435"/>
      <c r="BJ151" s="435"/>
      <c r="BK151" s="435"/>
      <c r="BL151" s="435"/>
      <c r="BM151" s="435"/>
      <c r="BN151" s="436"/>
      <c r="BO151" s="434" t="s">
        <v>88</v>
      </c>
      <c r="BP151" s="435"/>
      <c r="BQ151" s="435"/>
      <c r="BR151" s="436"/>
    </row>
    <row r="152" spans="1:70" s="389" customFormat="1" ht="23.25" customHeight="1" x14ac:dyDescent="0.35">
      <c r="A152" s="520" t="s">
        <v>195</v>
      </c>
      <c r="B152" s="521"/>
      <c r="C152" s="521"/>
      <c r="D152" s="522"/>
      <c r="E152" s="445" t="s">
        <v>259</v>
      </c>
      <c r="F152" s="435"/>
      <c r="G152" s="435"/>
      <c r="H152" s="435"/>
      <c r="I152" s="435"/>
      <c r="J152" s="435"/>
      <c r="K152" s="435"/>
      <c r="L152" s="435"/>
      <c r="M152" s="435"/>
      <c r="N152" s="435"/>
      <c r="O152" s="435"/>
      <c r="P152" s="435"/>
      <c r="Q152" s="435"/>
      <c r="R152" s="435"/>
      <c r="S152" s="435"/>
      <c r="T152" s="435"/>
      <c r="U152" s="435"/>
      <c r="V152" s="435"/>
      <c r="W152" s="435"/>
      <c r="X152" s="435"/>
      <c r="Y152" s="435"/>
      <c r="Z152" s="435"/>
      <c r="AA152" s="435"/>
      <c r="AB152" s="435"/>
      <c r="AC152" s="435"/>
      <c r="AD152" s="435"/>
      <c r="AE152" s="435"/>
      <c r="AF152" s="435"/>
      <c r="AG152" s="435"/>
      <c r="AH152" s="435"/>
      <c r="AI152" s="435"/>
      <c r="AJ152" s="435"/>
      <c r="AK152" s="435"/>
      <c r="AL152" s="435"/>
      <c r="AM152" s="435"/>
      <c r="AN152" s="435"/>
      <c r="AO152" s="435"/>
      <c r="AP152" s="435"/>
      <c r="AQ152" s="435"/>
      <c r="AR152" s="435"/>
      <c r="AS152" s="435"/>
      <c r="AT152" s="435"/>
      <c r="AU152" s="435"/>
      <c r="AV152" s="435"/>
      <c r="AW152" s="435"/>
      <c r="AX152" s="435"/>
      <c r="AY152" s="435"/>
      <c r="AZ152" s="435"/>
      <c r="BA152" s="435"/>
      <c r="BB152" s="435"/>
      <c r="BC152" s="435"/>
      <c r="BD152" s="435"/>
      <c r="BE152" s="435"/>
      <c r="BF152" s="435"/>
      <c r="BG152" s="435"/>
      <c r="BH152" s="435"/>
      <c r="BI152" s="435"/>
      <c r="BJ152" s="435"/>
      <c r="BK152" s="435"/>
      <c r="BL152" s="435"/>
      <c r="BM152" s="435"/>
      <c r="BN152" s="436"/>
      <c r="BO152" s="434" t="s">
        <v>95</v>
      </c>
      <c r="BP152" s="435"/>
      <c r="BQ152" s="435"/>
      <c r="BR152" s="436"/>
    </row>
    <row r="153" spans="1:70" s="389" customFormat="1" ht="23.25" customHeight="1" x14ac:dyDescent="0.35">
      <c r="A153" s="520" t="s">
        <v>197</v>
      </c>
      <c r="B153" s="521"/>
      <c r="C153" s="521"/>
      <c r="D153" s="522"/>
      <c r="E153" s="445" t="s">
        <v>260</v>
      </c>
      <c r="F153" s="435"/>
      <c r="G153" s="435"/>
      <c r="H153" s="435"/>
      <c r="I153" s="435"/>
      <c r="J153" s="435"/>
      <c r="K153" s="435"/>
      <c r="L153" s="435"/>
      <c r="M153" s="435"/>
      <c r="N153" s="435"/>
      <c r="O153" s="435"/>
      <c r="P153" s="435"/>
      <c r="Q153" s="435"/>
      <c r="R153" s="435"/>
      <c r="S153" s="435"/>
      <c r="T153" s="435"/>
      <c r="U153" s="435"/>
      <c r="V153" s="435"/>
      <c r="W153" s="435"/>
      <c r="X153" s="435"/>
      <c r="Y153" s="435"/>
      <c r="Z153" s="435"/>
      <c r="AA153" s="435"/>
      <c r="AB153" s="435"/>
      <c r="AC153" s="435"/>
      <c r="AD153" s="435"/>
      <c r="AE153" s="435"/>
      <c r="AF153" s="435"/>
      <c r="AG153" s="435"/>
      <c r="AH153" s="435"/>
      <c r="AI153" s="435"/>
      <c r="AJ153" s="435"/>
      <c r="AK153" s="435"/>
      <c r="AL153" s="435"/>
      <c r="AM153" s="435"/>
      <c r="AN153" s="435"/>
      <c r="AO153" s="435"/>
      <c r="AP153" s="435"/>
      <c r="AQ153" s="435"/>
      <c r="AR153" s="435"/>
      <c r="AS153" s="435"/>
      <c r="AT153" s="435"/>
      <c r="AU153" s="435"/>
      <c r="AV153" s="435"/>
      <c r="AW153" s="435"/>
      <c r="AX153" s="435"/>
      <c r="AY153" s="435"/>
      <c r="AZ153" s="435"/>
      <c r="BA153" s="435"/>
      <c r="BB153" s="435"/>
      <c r="BC153" s="435"/>
      <c r="BD153" s="435"/>
      <c r="BE153" s="435"/>
      <c r="BF153" s="435"/>
      <c r="BG153" s="435"/>
      <c r="BH153" s="435"/>
      <c r="BI153" s="435"/>
      <c r="BJ153" s="435"/>
      <c r="BK153" s="435"/>
      <c r="BL153" s="435"/>
      <c r="BM153" s="435"/>
      <c r="BN153" s="436"/>
      <c r="BO153" s="434" t="s">
        <v>96</v>
      </c>
      <c r="BP153" s="435"/>
      <c r="BQ153" s="435"/>
      <c r="BR153" s="436"/>
    </row>
    <row r="154" spans="1:70" s="389" customFormat="1" ht="23.25" customHeight="1" x14ac:dyDescent="0.35">
      <c r="A154" s="520" t="s">
        <v>196</v>
      </c>
      <c r="B154" s="521"/>
      <c r="C154" s="521"/>
      <c r="D154" s="522"/>
      <c r="E154" s="445" t="s">
        <v>261</v>
      </c>
      <c r="F154" s="435"/>
      <c r="G154" s="435"/>
      <c r="H154" s="435"/>
      <c r="I154" s="435"/>
      <c r="J154" s="435"/>
      <c r="K154" s="435"/>
      <c r="L154" s="435"/>
      <c r="M154" s="435"/>
      <c r="N154" s="435"/>
      <c r="O154" s="435"/>
      <c r="P154" s="435"/>
      <c r="Q154" s="435"/>
      <c r="R154" s="435"/>
      <c r="S154" s="435"/>
      <c r="T154" s="435"/>
      <c r="U154" s="435"/>
      <c r="V154" s="435"/>
      <c r="W154" s="435"/>
      <c r="X154" s="435"/>
      <c r="Y154" s="435"/>
      <c r="Z154" s="435"/>
      <c r="AA154" s="435"/>
      <c r="AB154" s="435"/>
      <c r="AC154" s="435"/>
      <c r="AD154" s="435"/>
      <c r="AE154" s="435"/>
      <c r="AF154" s="435"/>
      <c r="AG154" s="435"/>
      <c r="AH154" s="435"/>
      <c r="AI154" s="435"/>
      <c r="AJ154" s="435"/>
      <c r="AK154" s="435"/>
      <c r="AL154" s="435"/>
      <c r="AM154" s="435"/>
      <c r="AN154" s="435"/>
      <c r="AO154" s="435"/>
      <c r="AP154" s="435"/>
      <c r="AQ154" s="435"/>
      <c r="AR154" s="435"/>
      <c r="AS154" s="435"/>
      <c r="AT154" s="435"/>
      <c r="AU154" s="435"/>
      <c r="AV154" s="435"/>
      <c r="AW154" s="435"/>
      <c r="AX154" s="435"/>
      <c r="AY154" s="435"/>
      <c r="AZ154" s="435"/>
      <c r="BA154" s="435"/>
      <c r="BB154" s="435"/>
      <c r="BC154" s="435"/>
      <c r="BD154" s="435"/>
      <c r="BE154" s="435"/>
      <c r="BF154" s="435"/>
      <c r="BG154" s="435"/>
      <c r="BH154" s="435"/>
      <c r="BI154" s="435"/>
      <c r="BJ154" s="435"/>
      <c r="BK154" s="435"/>
      <c r="BL154" s="435"/>
      <c r="BM154" s="435"/>
      <c r="BN154" s="436"/>
      <c r="BO154" s="434" t="s">
        <v>97</v>
      </c>
      <c r="BP154" s="435"/>
      <c r="BQ154" s="435"/>
      <c r="BR154" s="436"/>
    </row>
    <row r="155" spans="1:70" s="389" customFormat="1" ht="23.25" customHeight="1" x14ac:dyDescent="0.35">
      <c r="A155" s="520" t="s">
        <v>198</v>
      </c>
      <c r="B155" s="521"/>
      <c r="C155" s="521"/>
      <c r="D155" s="522"/>
      <c r="E155" s="445" t="s">
        <v>262</v>
      </c>
      <c r="F155" s="435"/>
      <c r="G155" s="435"/>
      <c r="H155" s="435"/>
      <c r="I155" s="435"/>
      <c r="J155" s="435"/>
      <c r="K155" s="435"/>
      <c r="L155" s="435"/>
      <c r="M155" s="435"/>
      <c r="N155" s="435"/>
      <c r="O155" s="435"/>
      <c r="P155" s="435"/>
      <c r="Q155" s="435"/>
      <c r="R155" s="435"/>
      <c r="S155" s="435"/>
      <c r="T155" s="435"/>
      <c r="U155" s="435"/>
      <c r="V155" s="435"/>
      <c r="W155" s="435"/>
      <c r="X155" s="435"/>
      <c r="Y155" s="435"/>
      <c r="Z155" s="435"/>
      <c r="AA155" s="435"/>
      <c r="AB155" s="435"/>
      <c r="AC155" s="435"/>
      <c r="AD155" s="435"/>
      <c r="AE155" s="435"/>
      <c r="AF155" s="435"/>
      <c r="AG155" s="435"/>
      <c r="AH155" s="435"/>
      <c r="AI155" s="435"/>
      <c r="AJ155" s="435"/>
      <c r="AK155" s="435"/>
      <c r="AL155" s="435"/>
      <c r="AM155" s="435"/>
      <c r="AN155" s="435"/>
      <c r="AO155" s="435"/>
      <c r="AP155" s="435"/>
      <c r="AQ155" s="435"/>
      <c r="AR155" s="435"/>
      <c r="AS155" s="435"/>
      <c r="AT155" s="435"/>
      <c r="AU155" s="435"/>
      <c r="AV155" s="435"/>
      <c r="AW155" s="435"/>
      <c r="AX155" s="435"/>
      <c r="AY155" s="435"/>
      <c r="AZ155" s="435"/>
      <c r="BA155" s="435"/>
      <c r="BB155" s="435"/>
      <c r="BC155" s="435"/>
      <c r="BD155" s="435"/>
      <c r="BE155" s="435"/>
      <c r="BF155" s="435"/>
      <c r="BG155" s="435"/>
      <c r="BH155" s="435"/>
      <c r="BI155" s="435"/>
      <c r="BJ155" s="435"/>
      <c r="BK155" s="435"/>
      <c r="BL155" s="435"/>
      <c r="BM155" s="435"/>
      <c r="BN155" s="436"/>
      <c r="BO155" s="434" t="s">
        <v>98</v>
      </c>
      <c r="BP155" s="435"/>
      <c r="BQ155" s="435"/>
      <c r="BR155" s="436"/>
    </row>
    <row r="156" spans="1:70" s="389" customFormat="1" ht="27" customHeight="1" x14ac:dyDescent="0.35">
      <c r="A156" s="520" t="s">
        <v>199</v>
      </c>
      <c r="B156" s="521"/>
      <c r="C156" s="521"/>
      <c r="D156" s="522"/>
      <c r="E156" s="445" t="s">
        <v>263</v>
      </c>
      <c r="F156" s="435"/>
      <c r="G156" s="435"/>
      <c r="H156" s="435"/>
      <c r="I156" s="435"/>
      <c r="J156" s="435"/>
      <c r="K156" s="435"/>
      <c r="L156" s="435"/>
      <c r="M156" s="435"/>
      <c r="N156" s="435"/>
      <c r="O156" s="435"/>
      <c r="P156" s="435"/>
      <c r="Q156" s="435"/>
      <c r="R156" s="435"/>
      <c r="S156" s="435"/>
      <c r="T156" s="435"/>
      <c r="U156" s="435"/>
      <c r="V156" s="435"/>
      <c r="W156" s="435"/>
      <c r="X156" s="435"/>
      <c r="Y156" s="435"/>
      <c r="Z156" s="435"/>
      <c r="AA156" s="435"/>
      <c r="AB156" s="435"/>
      <c r="AC156" s="435"/>
      <c r="AD156" s="435"/>
      <c r="AE156" s="435"/>
      <c r="AF156" s="435"/>
      <c r="AG156" s="435"/>
      <c r="AH156" s="435"/>
      <c r="AI156" s="435"/>
      <c r="AJ156" s="435"/>
      <c r="AK156" s="435"/>
      <c r="AL156" s="435"/>
      <c r="AM156" s="435"/>
      <c r="AN156" s="435"/>
      <c r="AO156" s="435"/>
      <c r="AP156" s="435"/>
      <c r="AQ156" s="435"/>
      <c r="AR156" s="435"/>
      <c r="AS156" s="435"/>
      <c r="AT156" s="435"/>
      <c r="AU156" s="435"/>
      <c r="AV156" s="435"/>
      <c r="AW156" s="435"/>
      <c r="AX156" s="435"/>
      <c r="AY156" s="435"/>
      <c r="AZ156" s="435"/>
      <c r="BA156" s="435"/>
      <c r="BB156" s="435"/>
      <c r="BC156" s="435"/>
      <c r="BD156" s="435"/>
      <c r="BE156" s="435"/>
      <c r="BF156" s="435"/>
      <c r="BG156" s="435"/>
      <c r="BH156" s="435"/>
      <c r="BI156" s="435"/>
      <c r="BJ156" s="435"/>
      <c r="BK156" s="435"/>
      <c r="BL156" s="435"/>
      <c r="BM156" s="435"/>
      <c r="BN156" s="436"/>
      <c r="BO156" s="434" t="s">
        <v>100</v>
      </c>
      <c r="BP156" s="435"/>
      <c r="BQ156" s="435"/>
      <c r="BR156" s="436"/>
    </row>
    <row r="157" spans="1:70" s="389" customFormat="1" ht="23.25" customHeight="1" x14ac:dyDescent="0.35">
      <c r="A157" s="520" t="s">
        <v>200</v>
      </c>
      <c r="B157" s="521"/>
      <c r="C157" s="521"/>
      <c r="D157" s="522"/>
      <c r="E157" s="445" t="s">
        <v>264</v>
      </c>
      <c r="F157" s="435"/>
      <c r="G157" s="435"/>
      <c r="H157" s="435"/>
      <c r="I157" s="435"/>
      <c r="J157" s="435"/>
      <c r="K157" s="435"/>
      <c r="L157" s="435"/>
      <c r="M157" s="435"/>
      <c r="N157" s="435"/>
      <c r="O157" s="435"/>
      <c r="P157" s="435"/>
      <c r="Q157" s="435"/>
      <c r="R157" s="435"/>
      <c r="S157" s="435"/>
      <c r="T157" s="435"/>
      <c r="U157" s="435"/>
      <c r="V157" s="435"/>
      <c r="W157" s="435"/>
      <c r="X157" s="435"/>
      <c r="Y157" s="435"/>
      <c r="Z157" s="435"/>
      <c r="AA157" s="435"/>
      <c r="AB157" s="435"/>
      <c r="AC157" s="435"/>
      <c r="AD157" s="435"/>
      <c r="AE157" s="435"/>
      <c r="AF157" s="435"/>
      <c r="AG157" s="435"/>
      <c r="AH157" s="435"/>
      <c r="AI157" s="435"/>
      <c r="AJ157" s="435"/>
      <c r="AK157" s="435"/>
      <c r="AL157" s="435"/>
      <c r="AM157" s="435"/>
      <c r="AN157" s="435"/>
      <c r="AO157" s="435"/>
      <c r="AP157" s="435"/>
      <c r="AQ157" s="435"/>
      <c r="AR157" s="435"/>
      <c r="AS157" s="435"/>
      <c r="AT157" s="435"/>
      <c r="AU157" s="435"/>
      <c r="AV157" s="435"/>
      <c r="AW157" s="435"/>
      <c r="AX157" s="435"/>
      <c r="AY157" s="435"/>
      <c r="AZ157" s="435"/>
      <c r="BA157" s="435"/>
      <c r="BB157" s="435"/>
      <c r="BC157" s="435"/>
      <c r="BD157" s="435"/>
      <c r="BE157" s="435"/>
      <c r="BF157" s="435"/>
      <c r="BG157" s="435"/>
      <c r="BH157" s="435"/>
      <c r="BI157" s="435"/>
      <c r="BJ157" s="435"/>
      <c r="BK157" s="435"/>
      <c r="BL157" s="435"/>
      <c r="BM157" s="435"/>
      <c r="BN157" s="436"/>
      <c r="BO157" s="434" t="s">
        <v>101</v>
      </c>
      <c r="BP157" s="435"/>
      <c r="BQ157" s="435"/>
      <c r="BR157" s="436"/>
    </row>
    <row r="158" spans="1:70" s="389" customFormat="1" ht="23.25" customHeight="1" x14ac:dyDescent="0.35">
      <c r="A158" s="520" t="s">
        <v>201</v>
      </c>
      <c r="B158" s="521"/>
      <c r="C158" s="521"/>
      <c r="D158" s="522"/>
      <c r="E158" s="445" t="s">
        <v>265</v>
      </c>
      <c r="F158" s="435"/>
      <c r="G158" s="435"/>
      <c r="H158" s="435"/>
      <c r="I158" s="435"/>
      <c r="J158" s="435"/>
      <c r="K158" s="435"/>
      <c r="L158" s="435"/>
      <c r="M158" s="435"/>
      <c r="N158" s="435"/>
      <c r="O158" s="435"/>
      <c r="P158" s="435"/>
      <c r="Q158" s="435"/>
      <c r="R158" s="435"/>
      <c r="S158" s="435"/>
      <c r="T158" s="435"/>
      <c r="U158" s="435"/>
      <c r="V158" s="435"/>
      <c r="W158" s="435"/>
      <c r="X158" s="435"/>
      <c r="Y158" s="435"/>
      <c r="Z158" s="435"/>
      <c r="AA158" s="435"/>
      <c r="AB158" s="435"/>
      <c r="AC158" s="435"/>
      <c r="AD158" s="435"/>
      <c r="AE158" s="435"/>
      <c r="AF158" s="435"/>
      <c r="AG158" s="435"/>
      <c r="AH158" s="435"/>
      <c r="AI158" s="435"/>
      <c r="AJ158" s="435"/>
      <c r="AK158" s="435"/>
      <c r="AL158" s="435"/>
      <c r="AM158" s="435"/>
      <c r="AN158" s="435"/>
      <c r="AO158" s="435"/>
      <c r="AP158" s="435"/>
      <c r="AQ158" s="435"/>
      <c r="AR158" s="435"/>
      <c r="AS158" s="435"/>
      <c r="AT158" s="435"/>
      <c r="AU158" s="435"/>
      <c r="AV158" s="435"/>
      <c r="AW158" s="435"/>
      <c r="AX158" s="435"/>
      <c r="AY158" s="435"/>
      <c r="AZ158" s="435"/>
      <c r="BA158" s="435"/>
      <c r="BB158" s="435"/>
      <c r="BC158" s="435"/>
      <c r="BD158" s="435"/>
      <c r="BE158" s="435"/>
      <c r="BF158" s="435"/>
      <c r="BG158" s="435"/>
      <c r="BH158" s="435"/>
      <c r="BI158" s="435"/>
      <c r="BJ158" s="435"/>
      <c r="BK158" s="435"/>
      <c r="BL158" s="435"/>
      <c r="BM158" s="435"/>
      <c r="BN158" s="436"/>
      <c r="BO158" s="434" t="s">
        <v>102</v>
      </c>
      <c r="BP158" s="435"/>
      <c r="BQ158" s="435"/>
      <c r="BR158" s="436"/>
    </row>
    <row r="159" spans="1:70" s="389" customFormat="1" ht="25.5" customHeight="1" x14ac:dyDescent="0.35">
      <c r="A159" s="520" t="s">
        <v>202</v>
      </c>
      <c r="B159" s="521"/>
      <c r="C159" s="521"/>
      <c r="D159" s="522"/>
      <c r="E159" s="445" t="s">
        <v>266</v>
      </c>
      <c r="F159" s="435"/>
      <c r="G159" s="435"/>
      <c r="H159" s="435"/>
      <c r="I159" s="435"/>
      <c r="J159" s="435"/>
      <c r="K159" s="435"/>
      <c r="L159" s="435"/>
      <c r="M159" s="435"/>
      <c r="N159" s="435"/>
      <c r="O159" s="435"/>
      <c r="P159" s="435"/>
      <c r="Q159" s="435"/>
      <c r="R159" s="435"/>
      <c r="S159" s="435"/>
      <c r="T159" s="435"/>
      <c r="U159" s="435"/>
      <c r="V159" s="435"/>
      <c r="W159" s="435"/>
      <c r="X159" s="435"/>
      <c r="Y159" s="435"/>
      <c r="Z159" s="435"/>
      <c r="AA159" s="435"/>
      <c r="AB159" s="435"/>
      <c r="AC159" s="435"/>
      <c r="AD159" s="435"/>
      <c r="AE159" s="435"/>
      <c r="AF159" s="435"/>
      <c r="AG159" s="435"/>
      <c r="AH159" s="435"/>
      <c r="AI159" s="435"/>
      <c r="AJ159" s="435"/>
      <c r="AK159" s="435"/>
      <c r="AL159" s="435"/>
      <c r="AM159" s="435"/>
      <c r="AN159" s="435"/>
      <c r="AO159" s="435"/>
      <c r="AP159" s="435"/>
      <c r="AQ159" s="435"/>
      <c r="AR159" s="435"/>
      <c r="AS159" s="435"/>
      <c r="AT159" s="435"/>
      <c r="AU159" s="435"/>
      <c r="AV159" s="435"/>
      <c r="AW159" s="435"/>
      <c r="AX159" s="435"/>
      <c r="AY159" s="435"/>
      <c r="AZ159" s="435"/>
      <c r="BA159" s="435"/>
      <c r="BB159" s="435"/>
      <c r="BC159" s="435"/>
      <c r="BD159" s="435"/>
      <c r="BE159" s="435"/>
      <c r="BF159" s="435"/>
      <c r="BG159" s="435"/>
      <c r="BH159" s="435"/>
      <c r="BI159" s="435"/>
      <c r="BJ159" s="435"/>
      <c r="BK159" s="435"/>
      <c r="BL159" s="435"/>
      <c r="BM159" s="435"/>
      <c r="BN159" s="436"/>
      <c r="BO159" s="434" t="s">
        <v>103</v>
      </c>
      <c r="BP159" s="435"/>
      <c r="BQ159" s="435"/>
      <c r="BR159" s="436"/>
    </row>
    <row r="160" spans="1:70" s="389" customFormat="1" ht="25.5" customHeight="1" x14ac:dyDescent="0.35">
      <c r="A160" s="520" t="s">
        <v>203</v>
      </c>
      <c r="B160" s="521"/>
      <c r="C160" s="521"/>
      <c r="D160" s="522"/>
      <c r="E160" s="445" t="s">
        <v>267</v>
      </c>
      <c r="F160" s="435"/>
      <c r="G160" s="435"/>
      <c r="H160" s="435"/>
      <c r="I160" s="435"/>
      <c r="J160" s="435"/>
      <c r="K160" s="435"/>
      <c r="L160" s="435"/>
      <c r="M160" s="435"/>
      <c r="N160" s="435"/>
      <c r="O160" s="435"/>
      <c r="P160" s="435"/>
      <c r="Q160" s="435"/>
      <c r="R160" s="435"/>
      <c r="S160" s="435"/>
      <c r="T160" s="435"/>
      <c r="U160" s="435"/>
      <c r="V160" s="435"/>
      <c r="W160" s="435"/>
      <c r="X160" s="435"/>
      <c r="Y160" s="435"/>
      <c r="Z160" s="435"/>
      <c r="AA160" s="435"/>
      <c r="AB160" s="435"/>
      <c r="AC160" s="435"/>
      <c r="AD160" s="435"/>
      <c r="AE160" s="435"/>
      <c r="AF160" s="435"/>
      <c r="AG160" s="435"/>
      <c r="AH160" s="435"/>
      <c r="AI160" s="435"/>
      <c r="AJ160" s="435"/>
      <c r="AK160" s="435"/>
      <c r="AL160" s="435"/>
      <c r="AM160" s="435"/>
      <c r="AN160" s="435"/>
      <c r="AO160" s="435"/>
      <c r="AP160" s="435"/>
      <c r="AQ160" s="435"/>
      <c r="AR160" s="435"/>
      <c r="AS160" s="435"/>
      <c r="AT160" s="435"/>
      <c r="AU160" s="435"/>
      <c r="AV160" s="435"/>
      <c r="AW160" s="435"/>
      <c r="AX160" s="435"/>
      <c r="AY160" s="435"/>
      <c r="AZ160" s="435"/>
      <c r="BA160" s="435"/>
      <c r="BB160" s="435"/>
      <c r="BC160" s="435"/>
      <c r="BD160" s="435"/>
      <c r="BE160" s="435"/>
      <c r="BF160" s="435"/>
      <c r="BG160" s="435"/>
      <c r="BH160" s="435"/>
      <c r="BI160" s="435"/>
      <c r="BJ160" s="435"/>
      <c r="BK160" s="435"/>
      <c r="BL160" s="435"/>
      <c r="BM160" s="435"/>
      <c r="BN160" s="436"/>
      <c r="BO160" s="434" t="s">
        <v>105</v>
      </c>
      <c r="BP160" s="435"/>
      <c r="BQ160" s="435"/>
      <c r="BR160" s="436"/>
    </row>
    <row r="161" spans="1:70" s="389" customFormat="1" ht="24" customHeight="1" x14ac:dyDescent="0.35">
      <c r="A161" s="520" t="s">
        <v>204</v>
      </c>
      <c r="B161" s="521"/>
      <c r="C161" s="521"/>
      <c r="D161" s="522"/>
      <c r="E161" s="445" t="s">
        <v>268</v>
      </c>
      <c r="F161" s="435"/>
      <c r="G161" s="435"/>
      <c r="H161" s="435"/>
      <c r="I161" s="435"/>
      <c r="J161" s="435"/>
      <c r="K161" s="435"/>
      <c r="L161" s="435"/>
      <c r="M161" s="435"/>
      <c r="N161" s="435"/>
      <c r="O161" s="435"/>
      <c r="P161" s="435"/>
      <c r="Q161" s="435"/>
      <c r="R161" s="435"/>
      <c r="S161" s="435"/>
      <c r="T161" s="435"/>
      <c r="U161" s="435"/>
      <c r="V161" s="435"/>
      <c r="W161" s="435"/>
      <c r="X161" s="435"/>
      <c r="Y161" s="435"/>
      <c r="Z161" s="435"/>
      <c r="AA161" s="435"/>
      <c r="AB161" s="435"/>
      <c r="AC161" s="435"/>
      <c r="AD161" s="435"/>
      <c r="AE161" s="435"/>
      <c r="AF161" s="435"/>
      <c r="AG161" s="435"/>
      <c r="AH161" s="435"/>
      <c r="AI161" s="435"/>
      <c r="AJ161" s="435"/>
      <c r="AK161" s="435"/>
      <c r="AL161" s="435"/>
      <c r="AM161" s="435"/>
      <c r="AN161" s="435"/>
      <c r="AO161" s="435"/>
      <c r="AP161" s="435"/>
      <c r="AQ161" s="435"/>
      <c r="AR161" s="435"/>
      <c r="AS161" s="435"/>
      <c r="AT161" s="435"/>
      <c r="AU161" s="435"/>
      <c r="AV161" s="435"/>
      <c r="AW161" s="435"/>
      <c r="AX161" s="435"/>
      <c r="AY161" s="435"/>
      <c r="AZ161" s="435"/>
      <c r="BA161" s="435"/>
      <c r="BB161" s="435"/>
      <c r="BC161" s="435"/>
      <c r="BD161" s="435"/>
      <c r="BE161" s="435"/>
      <c r="BF161" s="435"/>
      <c r="BG161" s="435"/>
      <c r="BH161" s="435"/>
      <c r="BI161" s="435"/>
      <c r="BJ161" s="435"/>
      <c r="BK161" s="435"/>
      <c r="BL161" s="435"/>
      <c r="BM161" s="435"/>
      <c r="BN161" s="436"/>
      <c r="BO161" s="434" t="s">
        <v>269</v>
      </c>
      <c r="BP161" s="435"/>
      <c r="BQ161" s="435"/>
      <c r="BR161" s="436"/>
    </row>
    <row r="162" spans="1:70" s="389" customFormat="1" ht="24.75" customHeight="1" x14ac:dyDescent="0.35">
      <c r="A162" s="520" t="s">
        <v>205</v>
      </c>
      <c r="B162" s="521"/>
      <c r="C162" s="521"/>
      <c r="D162" s="522"/>
      <c r="E162" s="445" t="s">
        <v>270</v>
      </c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435"/>
      <c r="AA162" s="435"/>
      <c r="AB162" s="435"/>
      <c r="AC162" s="435"/>
      <c r="AD162" s="435"/>
      <c r="AE162" s="435"/>
      <c r="AF162" s="435"/>
      <c r="AG162" s="435"/>
      <c r="AH162" s="435"/>
      <c r="AI162" s="435"/>
      <c r="AJ162" s="435"/>
      <c r="AK162" s="435"/>
      <c r="AL162" s="435"/>
      <c r="AM162" s="435"/>
      <c r="AN162" s="435"/>
      <c r="AO162" s="435"/>
      <c r="AP162" s="435"/>
      <c r="AQ162" s="435"/>
      <c r="AR162" s="435"/>
      <c r="AS162" s="435"/>
      <c r="AT162" s="435"/>
      <c r="AU162" s="435"/>
      <c r="AV162" s="435"/>
      <c r="AW162" s="435"/>
      <c r="AX162" s="435"/>
      <c r="AY162" s="435"/>
      <c r="AZ162" s="435"/>
      <c r="BA162" s="435"/>
      <c r="BB162" s="435"/>
      <c r="BC162" s="435"/>
      <c r="BD162" s="435"/>
      <c r="BE162" s="435"/>
      <c r="BF162" s="435"/>
      <c r="BG162" s="435"/>
      <c r="BH162" s="435"/>
      <c r="BI162" s="435"/>
      <c r="BJ162" s="435"/>
      <c r="BK162" s="435"/>
      <c r="BL162" s="435"/>
      <c r="BM162" s="435"/>
      <c r="BN162" s="436"/>
      <c r="BO162" s="434" t="s">
        <v>271</v>
      </c>
      <c r="BP162" s="435"/>
      <c r="BQ162" s="435"/>
      <c r="BR162" s="436"/>
    </row>
    <row r="163" spans="1:70" s="389" customFormat="1" ht="25.5" customHeight="1" x14ac:dyDescent="0.35">
      <c r="A163" s="520" t="s">
        <v>206</v>
      </c>
      <c r="B163" s="521"/>
      <c r="C163" s="521"/>
      <c r="D163" s="522"/>
      <c r="E163" s="445" t="s">
        <v>272</v>
      </c>
      <c r="F163" s="435"/>
      <c r="G163" s="435"/>
      <c r="H163" s="435"/>
      <c r="I163" s="435"/>
      <c r="J163" s="435"/>
      <c r="K163" s="435"/>
      <c r="L163" s="435"/>
      <c r="M163" s="435"/>
      <c r="N163" s="435"/>
      <c r="O163" s="435"/>
      <c r="P163" s="435"/>
      <c r="Q163" s="435"/>
      <c r="R163" s="435"/>
      <c r="S163" s="435"/>
      <c r="T163" s="435"/>
      <c r="U163" s="435"/>
      <c r="V163" s="435"/>
      <c r="W163" s="435"/>
      <c r="X163" s="435"/>
      <c r="Y163" s="435"/>
      <c r="Z163" s="435"/>
      <c r="AA163" s="435"/>
      <c r="AB163" s="435"/>
      <c r="AC163" s="435"/>
      <c r="AD163" s="435"/>
      <c r="AE163" s="435"/>
      <c r="AF163" s="435"/>
      <c r="AG163" s="435"/>
      <c r="AH163" s="435"/>
      <c r="AI163" s="435"/>
      <c r="AJ163" s="435"/>
      <c r="AK163" s="435"/>
      <c r="AL163" s="435"/>
      <c r="AM163" s="435"/>
      <c r="AN163" s="435"/>
      <c r="AO163" s="435"/>
      <c r="AP163" s="435"/>
      <c r="AQ163" s="435"/>
      <c r="AR163" s="435"/>
      <c r="AS163" s="435"/>
      <c r="AT163" s="435"/>
      <c r="AU163" s="435"/>
      <c r="AV163" s="435"/>
      <c r="AW163" s="435"/>
      <c r="AX163" s="435"/>
      <c r="AY163" s="435"/>
      <c r="AZ163" s="435"/>
      <c r="BA163" s="435"/>
      <c r="BB163" s="435"/>
      <c r="BC163" s="435"/>
      <c r="BD163" s="435"/>
      <c r="BE163" s="435"/>
      <c r="BF163" s="435"/>
      <c r="BG163" s="435"/>
      <c r="BH163" s="435"/>
      <c r="BI163" s="435"/>
      <c r="BJ163" s="435"/>
      <c r="BK163" s="435"/>
      <c r="BL163" s="435"/>
      <c r="BM163" s="435"/>
      <c r="BN163" s="436"/>
      <c r="BO163" s="434" t="s">
        <v>111</v>
      </c>
      <c r="BP163" s="435"/>
      <c r="BQ163" s="435"/>
      <c r="BR163" s="436"/>
    </row>
    <row r="164" spans="1:70" s="389" customFormat="1" ht="23.25" customHeight="1" x14ac:dyDescent="0.35">
      <c r="A164" s="520" t="s">
        <v>207</v>
      </c>
      <c r="B164" s="521"/>
      <c r="C164" s="521"/>
      <c r="D164" s="522"/>
      <c r="E164" s="445" t="s">
        <v>273</v>
      </c>
      <c r="F164" s="435"/>
      <c r="G164" s="435"/>
      <c r="H164" s="435"/>
      <c r="I164" s="435"/>
      <c r="J164" s="435"/>
      <c r="K164" s="435"/>
      <c r="L164" s="435"/>
      <c r="M164" s="435"/>
      <c r="N164" s="435"/>
      <c r="O164" s="435"/>
      <c r="P164" s="435"/>
      <c r="Q164" s="435"/>
      <c r="R164" s="435"/>
      <c r="S164" s="435"/>
      <c r="T164" s="435"/>
      <c r="U164" s="435"/>
      <c r="V164" s="435"/>
      <c r="W164" s="435"/>
      <c r="X164" s="435"/>
      <c r="Y164" s="435"/>
      <c r="Z164" s="435"/>
      <c r="AA164" s="435"/>
      <c r="AB164" s="435"/>
      <c r="AC164" s="435"/>
      <c r="AD164" s="435"/>
      <c r="AE164" s="435"/>
      <c r="AF164" s="435"/>
      <c r="AG164" s="435"/>
      <c r="AH164" s="435"/>
      <c r="AI164" s="435"/>
      <c r="AJ164" s="435"/>
      <c r="AK164" s="435"/>
      <c r="AL164" s="435"/>
      <c r="AM164" s="435"/>
      <c r="AN164" s="435"/>
      <c r="AO164" s="435"/>
      <c r="AP164" s="435"/>
      <c r="AQ164" s="435"/>
      <c r="AR164" s="435"/>
      <c r="AS164" s="435"/>
      <c r="AT164" s="435"/>
      <c r="AU164" s="435"/>
      <c r="AV164" s="435"/>
      <c r="AW164" s="435"/>
      <c r="AX164" s="435"/>
      <c r="AY164" s="435"/>
      <c r="AZ164" s="435"/>
      <c r="BA164" s="435"/>
      <c r="BB164" s="435"/>
      <c r="BC164" s="435"/>
      <c r="BD164" s="435"/>
      <c r="BE164" s="435"/>
      <c r="BF164" s="435"/>
      <c r="BG164" s="435"/>
      <c r="BH164" s="435"/>
      <c r="BI164" s="435"/>
      <c r="BJ164" s="435"/>
      <c r="BK164" s="435"/>
      <c r="BL164" s="435"/>
      <c r="BM164" s="435"/>
      <c r="BN164" s="436"/>
      <c r="BO164" s="434" t="s">
        <v>112</v>
      </c>
      <c r="BP164" s="435"/>
      <c r="BQ164" s="435"/>
      <c r="BR164" s="436"/>
    </row>
    <row r="165" spans="1:70" s="389" customFormat="1" ht="23.25" customHeight="1" x14ac:dyDescent="0.35">
      <c r="A165" s="520" t="s">
        <v>208</v>
      </c>
      <c r="B165" s="521"/>
      <c r="C165" s="521"/>
      <c r="D165" s="522"/>
      <c r="E165" s="445" t="s">
        <v>274</v>
      </c>
      <c r="F165" s="435"/>
      <c r="G165" s="435"/>
      <c r="H165" s="435"/>
      <c r="I165" s="435"/>
      <c r="J165" s="435"/>
      <c r="K165" s="435"/>
      <c r="L165" s="435"/>
      <c r="M165" s="435"/>
      <c r="N165" s="435"/>
      <c r="O165" s="435"/>
      <c r="P165" s="435"/>
      <c r="Q165" s="435"/>
      <c r="R165" s="435"/>
      <c r="S165" s="435"/>
      <c r="T165" s="435"/>
      <c r="U165" s="435"/>
      <c r="V165" s="435"/>
      <c r="W165" s="435"/>
      <c r="X165" s="435"/>
      <c r="Y165" s="435"/>
      <c r="Z165" s="435"/>
      <c r="AA165" s="435"/>
      <c r="AB165" s="435"/>
      <c r="AC165" s="435"/>
      <c r="AD165" s="435"/>
      <c r="AE165" s="435"/>
      <c r="AF165" s="435"/>
      <c r="AG165" s="435"/>
      <c r="AH165" s="435"/>
      <c r="AI165" s="435"/>
      <c r="AJ165" s="435"/>
      <c r="AK165" s="435"/>
      <c r="AL165" s="435"/>
      <c r="AM165" s="435"/>
      <c r="AN165" s="435"/>
      <c r="AO165" s="435"/>
      <c r="AP165" s="435"/>
      <c r="AQ165" s="435"/>
      <c r="AR165" s="435"/>
      <c r="AS165" s="435"/>
      <c r="AT165" s="435"/>
      <c r="AU165" s="435"/>
      <c r="AV165" s="435"/>
      <c r="AW165" s="435"/>
      <c r="AX165" s="435"/>
      <c r="AY165" s="435"/>
      <c r="AZ165" s="435"/>
      <c r="BA165" s="435"/>
      <c r="BB165" s="435"/>
      <c r="BC165" s="435"/>
      <c r="BD165" s="435"/>
      <c r="BE165" s="435"/>
      <c r="BF165" s="435"/>
      <c r="BG165" s="435"/>
      <c r="BH165" s="435"/>
      <c r="BI165" s="435"/>
      <c r="BJ165" s="435"/>
      <c r="BK165" s="435"/>
      <c r="BL165" s="435"/>
      <c r="BM165" s="435"/>
      <c r="BN165" s="436"/>
      <c r="BO165" s="434" t="s">
        <v>275</v>
      </c>
      <c r="BP165" s="435"/>
      <c r="BQ165" s="435"/>
      <c r="BR165" s="436"/>
    </row>
    <row r="166" spans="1:70" s="389" customFormat="1" ht="23.25" customHeight="1" x14ac:dyDescent="0.35">
      <c r="A166" s="520" t="s">
        <v>209</v>
      </c>
      <c r="B166" s="521"/>
      <c r="C166" s="521"/>
      <c r="D166" s="522"/>
      <c r="E166" s="445" t="s">
        <v>276</v>
      </c>
      <c r="F166" s="435"/>
      <c r="G166" s="435"/>
      <c r="H166" s="435"/>
      <c r="I166" s="435"/>
      <c r="J166" s="435"/>
      <c r="K166" s="435"/>
      <c r="L166" s="435"/>
      <c r="M166" s="435"/>
      <c r="N166" s="435"/>
      <c r="O166" s="435"/>
      <c r="P166" s="435"/>
      <c r="Q166" s="435"/>
      <c r="R166" s="435"/>
      <c r="S166" s="435"/>
      <c r="T166" s="435"/>
      <c r="U166" s="435"/>
      <c r="V166" s="435"/>
      <c r="W166" s="435"/>
      <c r="X166" s="435"/>
      <c r="Y166" s="435"/>
      <c r="Z166" s="435"/>
      <c r="AA166" s="435"/>
      <c r="AB166" s="435"/>
      <c r="AC166" s="435"/>
      <c r="AD166" s="435"/>
      <c r="AE166" s="435"/>
      <c r="AF166" s="435"/>
      <c r="AG166" s="435"/>
      <c r="AH166" s="435"/>
      <c r="AI166" s="435"/>
      <c r="AJ166" s="435"/>
      <c r="AK166" s="435"/>
      <c r="AL166" s="435"/>
      <c r="AM166" s="435"/>
      <c r="AN166" s="435"/>
      <c r="AO166" s="435"/>
      <c r="AP166" s="435"/>
      <c r="AQ166" s="435"/>
      <c r="AR166" s="435"/>
      <c r="AS166" s="435"/>
      <c r="AT166" s="435"/>
      <c r="AU166" s="435"/>
      <c r="AV166" s="435"/>
      <c r="AW166" s="435"/>
      <c r="AX166" s="435"/>
      <c r="AY166" s="435"/>
      <c r="AZ166" s="435"/>
      <c r="BA166" s="435"/>
      <c r="BB166" s="435"/>
      <c r="BC166" s="435"/>
      <c r="BD166" s="435"/>
      <c r="BE166" s="435"/>
      <c r="BF166" s="435"/>
      <c r="BG166" s="435"/>
      <c r="BH166" s="435"/>
      <c r="BI166" s="435"/>
      <c r="BJ166" s="435"/>
      <c r="BK166" s="435"/>
      <c r="BL166" s="435"/>
      <c r="BM166" s="435"/>
      <c r="BN166" s="436"/>
      <c r="BO166" s="434" t="s">
        <v>116</v>
      </c>
      <c r="BP166" s="435"/>
      <c r="BQ166" s="435"/>
      <c r="BR166" s="436"/>
    </row>
    <row r="167" spans="1:70" s="389" customFormat="1" ht="24" customHeight="1" x14ac:dyDescent="0.35">
      <c r="A167" s="520" t="s">
        <v>210</v>
      </c>
      <c r="B167" s="521"/>
      <c r="C167" s="521"/>
      <c r="D167" s="522"/>
      <c r="E167" s="445" t="s">
        <v>277</v>
      </c>
      <c r="F167" s="435"/>
      <c r="G167" s="435"/>
      <c r="H167" s="435"/>
      <c r="I167" s="435"/>
      <c r="J167" s="435"/>
      <c r="K167" s="435"/>
      <c r="L167" s="435"/>
      <c r="M167" s="435"/>
      <c r="N167" s="435"/>
      <c r="O167" s="435"/>
      <c r="P167" s="435"/>
      <c r="Q167" s="435"/>
      <c r="R167" s="435"/>
      <c r="S167" s="435"/>
      <c r="T167" s="435"/>
      <c r="U167" s="435"/>
      <c r="V167" s="435"/>
      <c r="W167" s="435"/>
      <c r="X167" s="435"/>
      <c r="Y167" s="435"/>
      <c r="Z167" s="435"/>
      <c r="AA167" s="435"/>
      <c r="AB167" s="435"/>
      <c r="AC167" s="435"/>
      <c r="AD167" s="435"/>
      <c r="AE167" s="435"/>
      <c r="AF167" s="435"/>
      <c r="AG167" s="435"/>
      <c r="AH167" s="435"/>
      <c r="AI167" s="435"/>
      <c r="AJ167" s="435"/>
      <c r="AK167" s="435"/>
      <c r="AL167" s="435"/>
      <c r="AM167" s="435"/>
      <c r="AN167" s="435"/>
      <c r="AO167" s="435"/>
      <c r="AP167" s="435"/>
      <c r="AQ167" s="435"/>
      <c r="AR167" s="435"/>
      <c r="AS167" s="435"/>
      <c r="AT167" s="435"/>
      <c r="AU167" s="435"/>
      <c r="AV167" s="435"/>
      <c r="AW167" s="435"/>
      <c r="AX167" s="435"/>
      <c r="AY167" s="435"/>
      <c r="AZ167" s="435"/>
      <c r="BA167" s="435"/>
      <c r="BB167" s="435"/>
      <c r="BC167" s="435"/>
      <c r="BD167" s="435"/>
      <c r="BE167" s="435"/>
      <c r="BF167" s="435"/>
      <c r="BG167" s="435"/>
      <c r="BH167" s="435"/>
      <c r="BI167" s="435"/>
      <c r="BJ167" s="435"/>
      <c r="BK167" s="435"/>
      <c r="BL167" s="435"/>
      <c r="BM167" s="435"/>
      <c r="BN167" s="436"/>
      <c r="BO167" s="434" t="s">
        <v>117</v>
      </c>
      <c r="BP167" s="435"/>
      <c r="BQ167" s="435"/>
      <c r="BR167" s="436"/>
    </row>
    <row r="168" spans="1:70" s="389" customFormat="1" ht="23.25" customHeight="1" x14ac:dyDescent="0.35">
      <c r="A168" s="520" t="s">
        <v>211</v>
      </c>
      <c r="B168" s="521"/>
      <c r="C168" s="521"/>
      <c r="D168" s="522"/>
      <c r="E168" s="445" t="s">
        <v>278</v>
      </c>
      <c r="F168" s="435"/>
      <c r="G168" s="435"/>
      <c r="H168" s="435"/>
      <c r="I168" s="435"/>
      <c r="J168" s="435"/>
      <c r="K168" s="435"/>
      <c r="L168" s="435"/>
      <c r="M168" s="435"/>
      <c r="N168" s="435"/>
      <c r="O168" s="435"/>
      <c r="P168" s="435"/>
      <c r="Q168" s="435"/>
      <c r="R168" s="435"/>
      <c r="S168" s="435"/>
      <c r="T168" s="435"/>
      <c r="U168" s="435"/>
      <c r="V168" s="435"/>
      <c r="W168" s="435"/>
      <c r="X168" s="435"/>
      <c r="Y168" s="435"/>
      <c r="Z168" s="435"/>
      <c r="AA168" s="435"/>
      <c r="AB168" s="435"/>
      <c r="AC168" s="435"/>
      <c r="AD168" s="435"/>
      <c r="AE168" s="435"/>
      <c r="AF168" s="435"/>
      <c r="AG168" s="435"/>
      <c r="AH168" s="435"/>
      <c r="AI168" s="435"/>
      <c r="AJ168" s="435"/>
      <c r="AK168" s="435"/>
      <c r="AL168" s="435"/>
      <c r="AM168" s="435"/>
      <c r="AN168" s="435"/>
      <c r="AO168" s="435"/>
      <c r="AP168" s="435"/>
      <c r="AQ168" s="435"/>
      <c r="AR168" s="435"/>
      <c r="AS168" s="435"/>
      <c r="AT168" s="435"/>
      <c r="AU168" s="435"/>
      <c r="AV168" s="435"/>
      <c r="AW168" s="435"/>
      <c r="AX168" s="435"/>
      <c r="AY168" s="435"/>
      <c r="AZ168" s="435"/>
      <c r="BA168" s="435"/>
      <c r="BB168" s="435"/>
      <c r="BC168" s="435"/>
      <c r="BD168" s="435"/>
      <c r="BE168" s="435"/>
      <c r="BF168" s="435"/>
      <c r="BG168" s="435"/>
      <c r="BH168" s="435"/>
      <c r="BI168" s="435"/>
      <c r="BJ168" s="435"/>
      <c r="BK168" s="435"/>
      <c r="BL168" s="435"/>
      <c r="BM168" s="435"/>
      <c r="BN168" s="436"/>
      <c r="BO168" s="434" t="s">
        <v>119</v>
      </c>
      <c r="BP168" s="435"/>
      <c r="BQ168" s="435"/>
      <c r="BR168" s="436"/>
    </row>
    <row r="169" spans="1:70" s="389" customFormat="1" ht="22.5" customHeight="1" x14ac:dyDescent="0.35">
      <c r="A169" s="520" t="s">
        <v>212</v>
      </c>
      <c r="B169" s="521"/>
      <c r="C169" s="521"/>
      <c r="D169" s="522"/>
      <c r="E169" s="445" t="s">
        <v>279</v>
      </c>
      <c r="F169" s="435"/>
      <c r="G169" s="435"/>
      <c r="H169" s="435"/>
      <c r="I169" s="435"/>
      <c r="J169" s="435"/>
      <c r="K169" s="435"/>
      <c r="L169" s="435"/>
      <c r="M169" s="435"/>
      <c r="N169" s="435"/>
      <c r="O169" s="435"/>
      <c r="P169" s="435"/>
      <c r="Q169" s="435"/>
      <c r="R169" s="435"/>
      <c r="S169" s="435"/>
      <c r="T169" s="435"/>
      <c r="U169" s="435"/>
      <c r="V169" s="435"/>
      <c r="W169" s="435"/>
      <c r="X169" s="435"/>
      <c r="Y169" s="435"/>
      <c r="Z169" s="435"/>
      <c r="AA169" s="435"/>
      <c r="AB169" s="435"/>
      <c r="AC169" s="435"/>
      <c r="AD169" s="435"/>
      <c r="AE169" s="435"/>
      <c r="AF169" s="435"/>
      <c r="AG169" s="435"/>
      <c r="AH169" s="435"/>
      <c r="AI169" s="435"/>
      <c r="AJ169" s="435"/>
      <c r="AK169" s="435"/>
      <c r="AL169" s="435"/>
      <c r="AM169" s="435"/>
      <c r="AN169" s="435"/>
      <c r="AO169" s="435"/>
      <c r="AP169" s="435"/>
      <c r="AQ169" s="435"/>
      <c r="AR169" s="435"/>
      <c r="AS169" s="435"/>
      <c r="AT169" s="435"/>
      <c r="AU169" s="435"/>
      <c r="AV169" s="435"/>
      <c r="AW169" s="435"/>
      <c r="AX169" s="435"/>
      <c r="AY169" s="435"/>
      <c r="AZ169" s="435"/>
      <c r="BA169" s="435"/>
      <c r="BB169" s="435"/>
      <c r="BC169" s="435"/>
      <c r="BD169" s="435"/>
      <c r="BE169" s="435"/>
      <c r="BF169" s="435"/>
      <c r="BG169" s="435"/>
      <c r="BH169" s="435"/>
      <c r="BI169" s="435"/>
      <c r="BJ169" s="435"/>
      <c r="BK169" s="435"/>
      <c r="BL169" s="435"/>
      <c r="BM169" s="435"/>
      <c r="BN169" s="436"/>
      <c r="BO169" s="434" t="s">
        <v>280</v>
      </c>
      <c r="BP169" s="435"/>
      <c r="BQ169" s="435"/>
      <c r="BR169" s="436"/>
    </row>
    <row r="170" spans="1:70" s="389" customFormat="1" ht="27" customHeight="1" x14ac:dyDescent="0.35">
      <c r="A170" s="520" t="s">
        <v>213</v>
      </c>
      <c r="B170" s="521"/>
      <c r="C170" s="521"/>
      <c r="D170" s="522"/>
      <c r="E170" s="445" t="s">
        <v>281</v>
      </c>
      <c r="F170" s="435"/>
      <c r="G170" s="435"/>
      <c r="H170" s="435"/>
      <c r="I170" s="435"/>
      <c r="J170" s="435"/>
      <c r="K170" s="435"/>
      <c r="L170" s="435"/>
      <c r="M170" s="435"/>
      <c r="N170" s="435"/>
      <c r="O170" s="435"/>
      <c r="P170" s="435"/>
      <c r="Q170" s="435"/>
      <c r="R170" s="435"/>
      <c r="S170" s="435"/>
      <c r="T170" s="435"/>
      <c r="U170" s="435"/>
      <c r="V170" s="435"/>
      <c r="W170" s="435"/>
      <c r="X170" s="435"/>
      <c r="Y170" s="435"/>
      <c r="Z170" s="435"/>
      <c r="AA170" s="435"/>
      <c r="AB170" s="435"/>
      <c r="AC170" s="435"/>
      <c r="AD170" s="435"/>
      <c r="AE170" s="435"/>
      <c r="AF170" s="435"/>
      <c r="AG170" s="435"/>
      <c r="AH170" s="435"/>
      <c r="AI170" s="435"/>
      <c r="AJ170" s="435"/>
      <c r="AK170" s="435"/>
      <c r="AL170" s="435"/>
      <c r="AM170" s="435"/>
      <c r="AN170" s="435"/>
      <c r="AO170" s="435"/>
      <c r="AP170" s="435"/>
      <c r="AQ170" s="435"/>
      <c r="AR170" s="435"/>
      <c r="AS170" s="435"/>
      <c r="AT170" s="435"/>
      <c r="AU170" s="435"/>
      <c r="AV170" s="435"/>
      <c r="AW170" s="435"/>
      <c r="AX170" s="435"/>
      <c r="AY170" s="435"/>
      <c r="AZ170" s="435"/>
      <c r="BA170" s="435"/>
      <c r="BB170" s="435"/>
      <c r="BC170" s="435"/>
      <c r="BD170" s="435"/>
      <c r="BE170" s="435"/>
      <c r="BF170" s="435"/>
      <c r="BG170" s="435"/>
      <c r="BH170" s="435"/>
      <c r="BI170" s="435"/>
      <c r="BJ170" s="435"/>
      <c r="BK170" s="435"/>
      <c r="BL170" s="435"/>
      <c r="BM170" s="435"/>
      <c r="BN170" s="436"/>
      <c r="BO170" s="434" t="s">
        <v>122</v>
      </c>
      <c r="BP170" s="435"/>
      <c r="BQ170" s="435"/>
      <c r="BR170" s="436"/>
    </row>
    <row r="171" spans="1:70" s="389" customFormat="1" ht="25.5" customHeight="1" x14ac:dyDescent="0.35">
      <c r="A171" s="520" t="s">
        <v>214</v>
      </c>
      <c r="B171" s="521"/>
      <c r="C171" s="521"/>
      <c r="D171" s="522"/>
      <c r="E171" s="445" t="s">
        <v>282</v>
      </c>
      <c r="F171" s="435"/>
      <c r="G171" s="435"/>
      <c r="H171" s="435"/>
      <c r="I171" s="435"/>
      <c r="J171" s="435"/>
      <c r="K171" s="435"/>
      <c r="L171" s="435"/>
      <c r="M171" s="435"/>
      <c r="N171" s="435"/>
      <c r="O171" s="435"/>
      <c r="P171" s="435"/>
      <c r="Q171" s="435"/>
      <c r="R171" s="435"/>
      <c r="S171" s="435"/>
      <c r="T171" s="435"/>
      <c r="U171" s="435"/>
      <c r="V171" s="435"/>
      <c r="W171" s="435"/>
      <c r="X171" s="435"/>
      <c r="Y171" s="435"/>
      <c r="Z171" s="435"/>
      <c r="AA171" s="435"/>
      <c r="AB171" s="435"/>
      <c r="AC171" s="435"/>
      <c r="AD171" s="435"/>
      <c r="AE171" s="435"/>
      <c r="AF171" s="435"/>
      <c r="AG171" s="435"/>
      <c r="AH171" s="435"/>
      <c r="AI171" s="435"/>
      <c r="AJ171" s="435"/>
      <c r="AK171" s="435"/>
      <c r="AL171" s="435"/>
      <c r="AM171" s="435"/>
      <c r="AN171" s="435"/>
      <c r="AO171" s="435"/>
      <c r="AP171" s="435"/>
      <c r="AQ171" s="435"/>
      <c r="AR171" s="435"/>
      <c r="AS171" s="435"/>
      <c r="AT171" s="435"/>
      <c r="AU171" s="435"/>
      <c r="AV171" s="435"/>
      <c r="AW171" s="435"/>
      <c r="AX171" s="435"/>
      <c r="AY171" s="435"/>
      <c r="AZ171" s="435"/>
      <c r="BA171" s="435"/>
      <c r="BB171" s="435"/>
      <c r="BC171" s="435"/>
      <c r="BD171" s="435"/>
      <c r="BE171" s="435"/>
      <c r="BF171" s="435"/>
      <c r="BG171" s="435"/>
      <c r="BH171" s="435"/>
      <c r="BI171" s="435"/>
      <c r="BJ171" s="435"/>
      <c r="BK171" s="435"/>
      <c r="BL171" s="435"/>
      <c r="BM171" s="435"/>
      <c r="BN171" s="436"/>
      <c r="BO171" s="434" t="s">
        <v>123</v>
      </c>
      <c r="BP171" s="435"/>
      <c r="BQ171" s="435"/>
      <c r="BR171" s="436"/>
    </row>
    <row r="172" spans="1:70" s="389" customFormat="1" ht="24.75" customHeight="1" thickBot="1" x14ac:dyDescent="0.4">
      <c r="A172" s="523" t="s">
        <v>217</v>
      </c>
      <c r="B172" s="524"/>
      <c r="C172" s="524"/>
      <c r="D172" s="525"/>
      <c r="E172" s="526" t="s">
        <v>283</v>
      </c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38"/>
      <c r="AB172" s="438"/>
      <c r="AC172" s="438"/>
      <c r="AD172" s="438"/>
      <c r="AE172" s="438"/>
      <c r="AF172" s="438"/>
      <c r="AG172" s="438"/>
      <c r="AH172" s="438"/>
      <c r="AI172" s="438"/>
      <c r="AJ172" s="438"/>
      <c r="AK172" s="438"/>
      <c r="AL172" s="438"/>
      <c r="AM172" s="438"/>
      <c r="AN172" s="438"/>
      <c r="AO172" s="438"/>
      <c r="AP172" s="438"/>
      <c r="AQ172" s="438"/>
      <c r="AR172" s="438"/>
      <c r="AS172" s="438"/>
      <c r="AT172" s="438"/>
      <c r="AU172" s="438"/>
      <c r="AV172" s="438"/>
      <c r="AW172" s="438"/>
      <c r="AX172" s="438"/>
      <c r="AY172" s="438"/>
      <c r="AZ172" s="438"/>
      <c r="BA172" s="438"/>
      <c r="BB172" s="438"/>
      <c r="BC172" s="438"/>
      <c r="BD172" s="438"/>
      <c r="BE172" s="438"/>
      <c r="BF172" s="438"/>
      <c r="BG172" s="438"/>
      <c r="BH172" s="438"/>
      <c r="BI172" s="438"/>
      <c r="BJ172" s="438"/>
      <c r="BK172" s="438"/>
      <c r="BL172" s="438"/>
      <c r="BM172" s="438"/>
      <c r="BN172" s="439"/>
      <c r="BO172" s="437" t="s">
        <v>129</v>
      </c>
      <c r="BP172" s="438"/>
      <c r="BQ172" s="438"/>
      <c r="BR172" s="439"/>
    </row>
    <row r="173" spans="1:70" s="389" customFormat="1" ht="49.5" customHeight="1" thickTop="1" x14ac:dyDescent="0.35">
      <c r="B173" s="390"/>
    </row>
    <row r="174" spans="1:70" s="392" customFormat="1" ht="27.75" customHeight="1" x14ac:dyDescent="0.25">
      <c r="A174" s="391" t="s">
        <v>289</v>
      </c>
      <c r="B174" s="446" t="s">
        <v>285</v>
      </c>
      <c r="C174" s="446"/>
      <c r="D174" s="446"/>
      <c r="E174" s="446"/>
      <c r="F174" s="446"/>
      <c r="G174" s="446"/>
      <c r="H174" s="446"/>
      <c r="I174" s="446"/>
      <c r="J174" s="446"/>
      <c r="K174" s="446"/>
      <c r="L174" s="446"/>
      <c r="M174" s="446"/>
      <c r="N174" s="446"/>
      <c r="O174" s="446"/>
      <c r="P174" s="446"/>
      <c r="Q174" s="446"/>
      <c r="R174" s="446"/>
      <c r="S174" s="446"/>
      <c r="T174" s="446"/>
      <c r="U174" s="446"/>
      <c r="V174" s="446"/>
      <c r="W174" s="446"/>
      <c r="X174" s="446"/>
      <c r="Y174" s="446"/>
      <c r="Z174" s="446"/>
      <c r="AA174" s="446"/>
      <c r="AB174" s="446"/>
      <c r="AC174" s="446"/>
      <c r="AD174" s="446"/>
      <c r="AE174" s="446"/>
      <c r="AF174" s="446"/>
      <c r="AG174" s="446"/>
      <c r="AH174" s="446"/>
      <c r="AI174" s="446"/>
      <c r="AJ174" s="446"/>
      <c r="AK174" s="446"/>
      <c r="AL174" s="446"/>
      <c r="AM174" s="446"/>
      <c r="AN174" s="446"/>
      <c r="AO174" s="446"/>
      <c r="AP174" s="446"/>
      <c r="AQ174" s="446"/>
      <c r="AR174" s="446"/>
      <c r="AS174" s="446"/>
      <c r="AT174" s="446"/>
      <c r="AU174" s="446"/>
      <c r="AV174" s="446"/>
      <c r="AW174" s="446"/>
      <c r="AX174" s="446"/>
      <c r="AY174" s="446"/>
      <c r="AZ174" s="446"/>
      <c r="BA174" s="446"/>
      <c r="BB174" s="446"/>
      <c r="BC174" s="446"/>
      <c r="BD174" s="446"/>
      <c r="BE174" s="446"/>
      <c r="BF174" s="446"/>
      <c r="BG174" s="446"/>
      <c r="BH174" s="446"/>
      <c r="BI174" s="446"/>
      <c r="BJ174" s="446"/>
    </row>
    <row r="175" spans="1:70" s="389" customFormat="1" ht="48" customHeight="1" x14ac:dyDescent="0.35">
      <c r="A175" s="393" t="s">
        <v>290</v>
      </c>
      <c r="B175" s="431" t="s">
        <v>286</v>
      </c>
      <c r="C175" s="431"/>
      <c r="D175" s="431"/>
      <c r="E175" s="431"/>
      <c r="F175" s="431"/>
      <c r="G175" s="431"/>
      <c r="H175" s="431"/>
      <c r="I175" s="431"/>
      <c r="J175" s="431"/>
      <c r="K175" s="431"/>
      <c r="L175" s="431"/>
      <c r="M175" s="431"/>
      <c r="N175" s="431"/>
      <c r="O175" s="431"/>
      <c r="P175" s="431"/>
      <c r="Q175" s="431"/>
      <c r="R175" s="431"/>
      <c r="S175" s="431"/>
      <c r="T175" s="431"/>
      <c r="U175" s="431"/>
      <c r="V175" s="431"/>
      <c r="W175" s="431"/>
      <c r="X175" s="431"/>
      <c r="Y175" s="431"/>
      <c r="Z175" s="431"/>
      <c r="AA175" s="431"/>
      <c r="AB175" s="431"/>
      <c r="AC175" s="431"/>
      <c r="AD175" s="431"/>
      <c r="AE175" s="431"/>
      <c r="AF175" s="431"/>
      <c r="AG175" s="431"/>
      <c r="AH175" s="431"/>
      <c r="AI175" s="431"/>
      <c r="AJ175" s="431"/>
      <c r="AK175" s="431"/>
      <c r="AL175" s="431"/>
      <c r="AM175" s="431"/>
      <c r="AN175" s="431"/>
      <c r="AO175" s="431"/>
      <c r="AP175" s="431"/>
      <c r="AQ175" s="431"/>
      <c r="AR175" s="431"/>
      <c r="AS175" s="431"/>
      <c r="AT175" s="431"/>
      <c r="AU175" s="431"/>
      <c r="AV175" s="431"/>
      <c r="AW175" s="431"/>
      <c r="AX175" s="431"/>
      <c r="AY175" s="431"/>
      <c r="AZ175" s="431"/>
      <c r="BA175" s="431"/>
      <c r="BB175" s="431"/>
      <c r="BC175" s="431"/>
      <c r="BD175" s="431"/>
      <c r="BE175" s="431"/>
      <c r="BF175" s="431"/>
      <c r="BG175" s="431"/>
      <c r="BH175" s="431"/>
      <c r="BI175" s="431"/>
      <c r="BJ175" s="431"/>
      <c r="BK175" s="432"/>
      <c r="BL175" s="432"/>
      <c r="BM175" s="432"/>
      <c r="BN175" s="432"/>
      <c r="BO175" s="432"/>
      <c r="BP175" s="432"/>
      <c r="BQ175" s="432"/>
      <c r="BR175" s="432"/>
    </row>
    <row r="176" spans="1:70" s="389" customFormat="1" ht="67.5" customHeight="1" x14ac:dyDescent="0.35"/>
    <row r="177" spans="1:50" s="392" customFormat="1" ht="25.5" customHeight="1" x14ac:dyDescent="0.35">
      <c r="A177" s="394" t="s">
        <v>291</v>
      </c>
      <c r="B177" s="389"/>
      <c r="C177" s="389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395"/>
      <c r="S177" s="396"/>
      <c r="T177" s="396"/>
      <c r="U177" s="397"/>
      <c r="V177" s="398"/>
      <c r="W177" s="398"/>
      <c r="X177" s="398"/>
      <c r="Y177" s="398"/>
      <c r="Z177" s="398"/>
      <c r="AA177" s="398"/>
      <c r="AB177" s="398"/>
      <c r="AC177" s="398"/>
      <c r="AD177" s="398"/>
      <c r="AE177" s="398"/>
      <c r="AF177" s="394" t="s">
        <v>287</v>
      </c>
      <c r="AG177" s="399"/>
      <c r="AH177" s="395"/>
      <c r="AI177" s="147"/>
      <c r="AJ177" s="147"/>
    </row>
    <row r="178" spans="1:50" s="392" customFormat="1" ht="24" customHeight="1" x14ac:dyDescent="0.35">
      <c r="A178" s="389"/>
      <c r="B178" s="389"/>
      <c r="C178" s="389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395"/>
      <c r="S178" s="399"/>
      <c r="T178" s="399"/>
      <c r="U178" s="400"/>
      <c r="V178" s="401"/>
      <c r="W178" s="401"/>
      <c r="X178" s="401"/>
      <c r="Y178" s="401"/>
      <c r="Z178" s="447">
        <v>2023</v>
      </c>
      <c r="AA178" s="448"/>
      <c r="AB178" s="394"/>
      <c r="AC178" s="402"/>
      <c r="AD178" s="402"/>
      <c r="AE178" s="402"/>
      <c r="AF178" s="147"/>
      <c r="AG178" s="147"/>
      <c r="AH178" s="147"/>
      <c r="AI178" s="399"/>
      <c r="AJ178" s="399"/>
      <c r="AL178" s="189"/>
      <c r="AM178" s="189"/>
      <c r="AN178" s="189"/>
      <c r="AO178" s="189"/>
      <c r="AP178" s="189"/>
      <c r="AQ178" s="189"/>
    </row>
    <row r="179" spans="1:50" s="392" customFormat="1" ht="33" customHeight="1" x14ac:dyDescent="0.35">
      <c r="A179" s="389"/>
      <c r="B179" s="389"/>
      <c r="C179" s="389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403"/>
      <c r="U179" s="394"/>
      <c r="V179" s="394"/>
      <c r="W179" s="394"/>
      <c r="X179" s="394"/>
      <c r="Y179" s="394"/>
      <c r="Z179" s="394"/>
      <c r="AA179" s="394"/>
      <c r="AB179" s="394"/>
      <c r="AC179" s="394"/>
      <c r="AD179" s="394"/>
      <c r="AE179" s="394"/>
      <c r="AF179" s="147"/>
      <c r="AG179" s="147"/>
      <c r="AH179" s="147"/>
      <c r="AI179" s="404"/>
      <c r="AJ179" s="404"/>
      <c r="AL179" s="189"/>
      <c r="AM179" s="189"/>
      <c r="AN179" s="189"/>
      <c r="AO179" s="189"/>
      <c r="AP179" s="189"/>
      <c r="AQ179" s="189"/>
    </row>
    <row r="180" spans="1:50" s="392" customFormat="1" ht="24" customHeight="1" x14ac:dyDescent="0.3">
      <c r="A180" s="405" t="s">
        <v>349</v>
      </c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05"/>
      <c r="O180" s="405"/>
      <c r="P180" s="405"/>
      <c r="Q180" s="405"/>
      <c r="R180" s="405"/>
      <c r="S180" s="405"/>
      <c r="T180" s="406"/>
      <c r="U180" s="405"/>
      <c r="V180" s="405"/>
      <c r="W180" s="398"/>
      <c r="X180" s="398"/>
      <c r="Y180" s="398"/>
      <c r="Z180" s="398"/>
      <c r="AA180" s="398"/>
      <c r="AB180" s="398"/>
      <c r="AC180" s="398"/>
      <c r="AD180" s="398"/>
      <c r="AE180" s="398"/>
      <c r="AF180" s="433" t="s">
        <v>350</v>
      </c>
      <c r="AG180" s="433"/>
      <c r="AH180" s="433"/>
      <c r="AI180" s="433"/>
      <c r="AJ180" s="433"/>
      <c r="AK180" s="433"/>
      <c r="AL180" s="433"/>
      <c r="AM180" s="189"/>
      <c r="AN180" s="189"/>
      <c r="AO180" s="189"/>
      <c r="AP180" s="189"/>
      <c r="AQ180" s="189"/>
    </row>
    <row r="181" spans="1:50" s="392" customFormat="1" ht="24" customHeight="1" x14ac:dyDescent="0.35">
      <c r="A181" s="407"/>
      <c r="B181" s="407"/>
      <c r="C181" s="407"/>
      <c r="D181" s="408"/>
      <c r="E181" s="408"/>
      <c r="F181" s="408"/>
      <c r="G181" s="408"/>
      <c r="H181" s="408"/>
      <c r="I181" s="408"/>
      <c r="J181" s="395"/>
      <c r="K181" s="395"/>
      <c r="L181" s="395"/>
      <c r="M181" s="395"/>
      <c r="N181" s="395"/>
      <c r="O181" s="395"/>
      <c r="P181" s="395"/>
      <c r="Q181" s="395"/>
      <c r="R181" s="408"/>
      <c r="S181" s="409"/>
      <c r="T181" s="404"/>
      <c r="U181" s="410"/>
      <c r="V181" s="411"/>
      <c r="W181" s="411"/>
      <c r="X181" s="412"/>
      <c r="Y181" s="412"/>
      <c r="Z181" s="449">
        <v>2023</v>
      </c>
      <c r="AA181" s="450"/>
      <c r="AB181" s="394"/>
      <c r="AC181" s="394"/>
      <c r="AD181" s="394"/>
      <c r="AE181" s="394"/>
      <c r="AF181" s="147"/>
      <c r="AG181" s="147"/>
      <c r="AH181" s="147"/>
      <c r="AI181" s="404"/>
      <c r="AJ181" s="404"/>
      <c r="AL181" s="189"/>
      <c r="AM181" s="189"/>
      <c r="AN181" s="189"/>
      <c r="AO181" s="189"/>
      <c r="AP181" s="189"/>
      <c r="AQ181" s="189"/>
    </row>
    <row r="182" spans="1:50" s="392" customFormat="1" ht="31.5" customHeight="1" x14ac:dyDescent="0.35">
      <c r="A182" s="407"/>
      <c r="B182" s="407"/>
      <c r="C182" s="407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147"/>
      <c r="T182" s="403"/>
      <c r="U182" s="394"/>
      <c r="V182" s="394"/>
      <c r="W182" s="394"/>
      <c r="X182" s="394"/>
      <c r="Y182" s="394"/>
      <c r="Z182" s="394"/>
      <c r="AA182" s="394"/>
      <c r="AB182" s="394"/>
      <c r="AC182" s="394"/>
      <c r="AD182" s="394"/>
      <c r="AE182" s="394"/>
      <c r="AF182" s="147"/>
      <c r="AG182" s="147"/>
      <c r="AH182" s="147"/>
      <c r="AI182" s="404"/>
      <c r="AJ182" s="404"/>
      <c r="AL182" s="189"/>
      <c r="AM182" s="189"/>
      <c r="AN182" s="189"/>
      <c r="AO182" s="189"/>
      <c r="AP182" s="189"/>
      <c r="AQ182" s="189"/>
    </row>
    <row r="183" spans="1:50" s="392" customFormat="1" ht="29.25" customHeight="1" x14ac:dyDescent="0.35">
      <c r="A183" s="402" t="s">
        <v>292</v>
      </c>
      <c r="B183" s="407"/>
      <c r="C183" s="407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13"/>
      <c r="O183" s="408"/>
      <c r="P183" s="408"/>
      <c r="Q183" s="408"/>
      <c r="R183" s="408"/>
      <c r="S183" s="414"/>
      <c r="T183" s="414"/>
      <c r="U183" s="415"/>
      <c r="V183" s="398"/>
      <c r="W183" s="398"/>
      <c r="X183" s="398"/>
      <c r="Y183" s="398"/>
      <c r="Z183" s="398"/>
      <c r="AA183" s="398"/>
      <c r="AB183" s="398"/>
      <c r="AC183" s="398"/>
      <c r="AD183" s="398"/>
      <c r="AE183" s="398"/>
      <c r="AF183" s="394" t="s">
        <v>288</v>
      </c>
      <c r="AG183" s="404"/>
      <c r="AH183" s="395"/>
      <c r="AI183" s="147"/>
      <c r="AJ183" s="147"/>
      <c r="AL183" s="189"/>
      <c r="AM183" s="189"/>
      <c r="AN183" s="189"/>
      <c r="AO183" s="189"/>
      <c r="AP183" s="189"/>
      <c r="AQ183" s="189"/>
    </row>
    <row r="184" spans="1:50" s="392" customFormat="1" ht="23.25" customHeight="1" x14ac:dyDescent="0.35">
      <c r="A184" s="390"/>
      <c r="B184" s="407"/>
      <c r="C184" s="407"/>
      <c r="D184" s="408"/>
      <c r="E184" s="408"/>
      <c r="F184" s="408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395"/>
      <c r="S184" s="404"/>
      <c r="T184" s="416"/>
      <c r="U184" s="410"/>
      <c r="V184" s="412"/>
      <c r="W184" s="401"/>
      <c r="X184" s="401"/>
      <c r="Y184" s="401"/>
      <c r="Z184" s="447">
        <v>2023</v>
      </c>
      <c r="AA184" s="448"/>
      <c r="AB184" s="394"/>
      <c r="AC184" s="394"/>
      <c r="AD184" s="417"/>
      <c r="AE184" s="394"/>
      <c r="AF184" s="147"/>
      <c r="AG184" s="147"/>
      <c r="AH184" s="147"/>
      <c r="AI184" s="404"/>
      <c r="AJ184" s="404"/>
      <c r="AL184" s="189"/>
      <c r="AM184" s="189"/>
      <c r="AN184" s="189"/>
      <c r="AO184" s="189"/>
      <c r="AP184" s="189"/>
      <c r="AQ184" s="189"/>
    </row>
    <row r="185" spans="1:50" s="392" customFormat="1" ht="36.75" customHeight="1" x14ac:dyDescent="0.35">
      <c r="A185" s="389"/>
      <c r="B185" s="389"/>
      <c r="C185" s="389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404"/>
      <c r="AK185" s="404"/>
      <c r="AL185" s="189"/>
      <c r="AM185" s="189"/>
      <c r="AN185" s="189"/>
      <c r="AO185" s="189"/>
      <c r="AP185" s="189"/>
      <c r="AQ185" s="189"/>
    </row>
    <row r="186" spans="1:50" s="392" customFormat="1" ht="39.75" customHeight="1" x14ac:dyDescent="0.35">
      <c r="A186" s="394" t="s">
        <v>298</v>
      </c>
      <c r="B186" s="389"/>
      <c r="C186" s="389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418"/>
      <c r="T186" s="418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399"/>
      <c r="AK186" s="399"/>
      <c r="AU186" s="185"/>
      <c r="AV186" s="185"/>
      <c r="AW186" s="185"/>
      <c r="AX186" s="185"/>
    </row>
  </sheetData>
  <mergeCells count="1357">
    <mergeCell ref="P3:BH3"/>
    <mergeCell ref="P5:BH5"/>
    <mergeCell ref="A1:BR1"/>
    <mergeCell ref="X114:Y114"/>
    <mergeCell ref="Z106:AA106"/>
    <mergeCell ref="Z109:AA109"/>
    <mergeCell ref="Z110:AA110"/>
    <mergeCell ref="Z111:AA111"/>
    <mergeCell ref="Z112:AA112"/>
    <mergeCell ref="BO106:BP106"/>
    <mergeCell ref="BO109:BP109"/>
    <mergeCell ref="BO114:BP114"/>
    <mergeCell ref="BO113:BP113"/>
    <mergeCell ref="BO112:BP112"/>
    <mergeCell ref="BO111:BP111"/>
    <mergeCell ref="AJ106:AK106"/>
    <mergeCell ref="AL110:AM110"/>
    <mergeCell ref="BC112:BE112"/>
    <mergeCell ref="BF111:BH111"/>
    <mergeCell ref="BI111:BK111"/>
    <mergeCell ref="BL111:BN111"/>
    <mergeCell ref="BL112:BN112"/>
    <mergeCell ref="BL113:BN113"/>
    <mergeCell ref="BL114:BN114"/>
    <mergeCell ref="BI114:BK114"/>
    <mergeCell ref="BI113:BK113"/>
    <mergeCell ref="BI112:BK112"/>
    <mergeCell ref="BF112:BH112"/>
    <mergeCell ref="BF113:BH113"/>
    <mergeCell ref="BC114:BE114"/>
    <mergeCell ref="Z114:AA114"/>
    <mergeCell ref="AF111:AG111"/>
    <mergeCell ref="AQ114:AS114"/>
    <mergeCell ref="AT114:AV114"/>
    <mergeCell ref="AQ111:AS111"/>
    <mergeCell ref="BO110:BP110"/>
    <mergeCell ref="AN114:AO114"/>
    <mergeCell ref="AW111:AY111"/>
    <mergeCell ref="AW112:AY112"/>
    <mergeCell ref="AW113:AY113"/>
    <mergeCell ref="AB114:AC114"/>
    <mergeCell ref="AL113:AM113"/>
    <mergeCell ref="AL114:AM114"/>
    <mergeCell ref="AD114:AE114"/>
    <mergeCell ref="AF114:AG114"/>
    <mergeCell ref="AH114:AI114"/>
    <mergeCell ref="AZ111:BB111"/>
    <mergeCell ref="AZ112:BB112"/>
    <mergeCell ref="AZ113:BB113"/>
    <mergeCell ref="AZ114:BB114"/>
    <mergeCell ref="AL112:AM112"/>
    <mergeCell ref="AW114:AY114"/>
    <mergeCell ref="AB111:AC111"/>
    <mergeCell ref="BC111:BE111"/>
    <mergeCell ref="AJ114:AK114"/>
    <mergeCell ref="AF110:AG110"/>
    <mergeCell ref="BC113:BE113"/>
    <mergeCell ref="AN111:AO111"/>
    <mergeCell ref="AN112:AO112"/>
    <mergeCell ref="AN113:AO113"/>
    <mergeCell ref="AD113:AE113"/>
    <mergeCell ref="AF113:AG113"/>
    <mergeCell ref="BO63:BP63"/>
    <mergeCell ref="BO64:BP64"/>
    <mergeCell ref="BO65:BP65"/>
    <mergeCell ref="BQ65:BR65"/>
    <mergeCell ref="BO66:BP66"/>
    <mergeCell ref="BO67:BP67"/>
    <mergeCell ref="BO68:BP68"/>
    <mergeCell ref="BO69:BP69"/>
    <mergeCell ref="BO70:BP70"/>
    <mergeCell ref="BQ70:BR70"/>
    <mergeCell ref="BO81:BP81"/>
    <mergeCell ref="AN76:AO76"/>
    <mergeCell ref="AL80:AM80"/>
    <mergeCell ref="AL79:AM79"/>
    <mergeCell ref="BO105:BP105"/>
    <mergeCell ref="BO104:BP104"/>
    <mergeCell ref="BO103:BP103"/>
    <mergeCell ref="BO102:BP102"/>
    <mergeCell ref="BO101:BP101"/>
    <mergeCell ref="BO90:BP90"/>
    <mergeCell ref="BO91:BP91"/>
    <mergeCell ref="BO92:BP92"/>
    <mergeCell ref="BO83:BP83"/>
    <mergeCell ref="BO84:BP84"/>
    <mergeCell ref="BO86:BP86"/>
    <mergeCell ref="AN92:AO92"/>
    <mergeCell ref="BO87:BP87"/>
    <mergeCell ref="BO82:BP82"/>
    <mergeCell ref="BO94:BP94"/>
    <mergeCell ref="AL93:AM93"/>
    <mergeCell ref="AL94:AM94"/>
    <mergeCell ref="BQ89:BR89"/>
    <mergeCell ref="BQ79:BR79"/>
    <mergeCell ref="BO80:BP80"/>
    <mergeCell ref="AH105:AI105"/>
    <mergeCell ref="AJ105:AK105"/>
    <mergeCell ref="AL89:AM89"/>
    <mergeCell ref="AL82:AM82"/>
    <mergeCell ref="AL83:AM83"/>
    <mergeCell ref="AL84:AM84"/>
    <mergeCell ref="AL85:AM85"/>
    <mergeCell ref="AL86:AM86"/>
    <mergeCell ref="AL78:AM78"/>
    <mergeCell ref="AL77:AM77"/>
    <mergeCell ref="AL76:AM76"/>
    <mergeCell ref="AL75:AM75"/>
    <mergeCell ref="AL74:AM74"/>
    <mergeCell ref="AJ74:AK74"/>
    <mergeCell ref="AH74:AI74"/>
    <mergeCell ref="BO74:BP74"/>
    <mergeCell ref="BO75:BP75"/>
    <mergeCell ref="BQ75:BR75"/>
    <mergeCell ref="BO76:BP76"/>
    <mergeCell ref="BO77:BP77"/>
    <mergeCell ref="BQ86:BR86"/>
    <mergeCell ref="BO85:BP85"/>
    <mergeCell ref="BO93:BP93"/>
    <mergeCell ref="BO88:BP88"/>
    <mergeCell ref="BO89:BP89"/>
    <mergeCell ref="AL101:AM101"/>
    <mergeCell ref="AL102:AM102"/>
    <mergeCell ref="AN93:AO93"/>
    <mergeCell ref="AN94:AO94"/>
    <mergeCell ref="AN101:AO101"/>
    <mergeCell ref="BO71:BP71"/>
    <mergeCell ref="BO72:BP72"/>
    <mergeCell ref="BO78:BP78"/>
    <mergeCell ref="BO79:BP79"/>
    <mergeCell ref="AN71:AO71"/>
    <mergeCell ref="AN72:AO72"/>
    <mergeCell ref="BO73:BP73"/>
    <mergeCell ref="BF114:BH114"/>
    <mergeCell ref="AN77:AO77"/>
    <mergeCell ref="AN78:AO78"/>
    <mergeCell ref="AN79:AO79"/>
    <mergeCell ref="AN80:AO80"/>
    <mergeCell ref="AN81:AO81"/>
    <mergeCell ref="AN82:AO82"/>
    <mergeCell ref="AN83:AO83"/>
    <mergeCell ref="AT111:AV111"/>
    <mergeCell ref="AT112:AV112"/>
    <mergeCell ref="AT113:AV113"/>
    <mergeCell ref="AW97:BB97"/>
    <mergeCell ref="BC97:BH97"/>
    <mergeCell ref="BI97:BN97"/>
    <mergeCell ref="AP98:AP99"/>
    <mergeCell ref="AQ98:AS98"/>
    <mergeCell ref="AT98:AV98"/>
    <mergeCell ref="AW98:AY98"/>
    <mergeCell ref="AZ98:BB98"/>
    <mergeCell ref="BC98:BE98"/>
    <mergeCell ref="BF98:BH98"/>
    <mergeCell ref="BI98:BK98"/>
    <mergeCell ref="BL98:BN98"/>
    <mergeCell ref="AQ99:AS99"/>
    <mergeCell ref="AT99:AV99"/>
    <mergeCell ref="AJ84:AK84"/>
    <mergeCell ref="AD105:AE105"/>
    <mergeCell ref="AF105:AG105"/>
    <mergeCell ref="AL103:AM103"/>
    <mergeCell ref="AQ112:AS112"/>
    <mergeCell ref="AQ113:AS113"/>
    <mergeCell ref="V92:W92"/>
    <mergeCell ref="X90:Y90"/>
    <mergeCell ref="X91:Y91"/>
    <mergeCell ref="Z87:AA87"/>
    <mergeCell ref="AB87:AC87"/>
    <mergeCell ref="AD87:AE87"/>
    <mergeCell ref="Z88:AA88"/>
    <mergeCell ref="AB88:AC88"/>
    <mergeCell ref="AD88:AE88"/>
    <mergeCell ref="V90:W90"/>
    <mergeCell ref="V91:W91"/>
    <mergeCell ref="AD90:AE90"/>
    <mergeCell ref="AD91:AE91"/>
    <mergeCell ref="X94:Y94"/>
    <mergeCell ref="X101:Y101"/>
    <mergeCell ref="AP97:AV97"/>
    <mergeCell ref="Z113:AA113"/>
    <mergeCell ref="AL90:AM90"/>
    <mergeCell ref="AN102:AO102"/>
    <mergeCell ref="AH113:AI113"/>
    <mergeCell ref="AB106:AC106"/>
    <mergeCell ref="AD106:AE106"/>
    <mergeCell ref="AF106:AG106"/>
    <mergeCell ref="AN103:AO103"/>
    <mergeCell ref="AN104:AO104"/>
    <mergeCell ref="AN110:AO110"/>
    <mergeCell ref="AH109:AI109"/>
    <mergeCell ref="AL106:AM106"/>
    <mergeCell ref="AL109:AM109"/>
    <mergeCell ref="X85:Y85"/>
    <mergeCell ref="Z85:AA85"/>
    <mergeCell ref="AH112:AI112"/>
    <mergeCell ref="X106:Y106"/>
    <mergeCell ref="AJ110:AK110"/>
    <mergeCell ref="AJ111:AK111"/>
    <mergeCell ref="AJ112:AK112"/>
    <mergeCell ref="V82:W82"/>
    <mergeCell ref="V83:W83"/>
    <mergeCell ref="V84:W84"/>
    <mergeCell ref="V85:W85"/>
    <mergeCell ref="V86:W86"/>
    <mergeCell ref="V87:W87"/>
    <mergeCell ref="V88:W88"/>
    <mergeCell ref="V89:W89"/>
    <mergeCell ref="X88:Y88"/>
    <mergeCell ref="AF112:AG112"/>
    <mergeCell ref="AH110:AI110"/>
    <mergeCell ref="AH111:AI111"/>
    <mergeCell ref="AB110:AC110"/>
    <mergeCell ref="AH88:AI88"/>
    <mergeCell ref="AJ88:AK88"/>
    <mergeCell ref="Z89:AA89"/>
    <mergeCell ref="AB89:AC89"/>
    <mergeCell ref="AD89:AE89"/>
    <mergeCell ref="AF89:AG89"/>
    <mergeCell ref="AL91:AM91"/>
    <mergeCell ref="AH85:AI85"/>
    <mergeCell ref="AJ85:AK85"/>
    <mergeCell ref="AN105:AO105"/>
    <mergeCell ref="AL105:AM105"/>
    <mergeCell ref="AL104:AM104"/>
    <mergeCell ref="X93:Y93"/>
    <mergeCell ref="AH98:AI100"/>
    <mergeCell ref="AJ98:AK100"/>
    <mergeCell ref="AL98:AM100"/>
    <mergeCell ref="AN98:AO100"/>
    <mergeCell ref="X87:Y87"/>
    <mergeCell ref="AF93:AG93"/>
    <mergeCell ref="AH93:AI93"/>
    <mergeCell ref="AN91:AO91"/>
    <mergeCell ref="AL92:AM92"/>
    <mergeCell ref="AH106:AI106"/>
    <mergeCell ref="X82:Y82"/>
    <mergeCell ref="V93:W93"/>
    <mergeCell ref="Z93:AA93"/>
    <mergeCell ref="AB90:AC90"/>
    <mergeCell ref="AB91:AC91"/>
    <mergeCell ref="AB92:AC92"/>
    <mergeCell ref="AB93:AC93"/>
    <mergeCell ref="X89:Y89"/>
    <mergeCell ref="AN84:AO84"/>
    <mergeCell ref="AN85:AO85"/>
    <mergeCell ref="AN86:AO86"/>
    <mergeCell ref="AN87:AO87"/>
    <mergeCell ref="AN88:AO88"/>
    <mergeCell ref="AN89:AO89"/>
    <mergeCell ref="AN90:AO90"/>
    <mergeCell ref="X92:Y92"/>
    <mergeCell ref="Z92:AA92"/>
    <mergeCell ref="AJ87:AK87"/>
    <mergeCell ref="AJ89:AK89"/>
    <mergeCell ref="AH83:AI83"/>
    <mergeCell ref="AB85:AC85"/>
    <mergeCell ref="AD85:AE85"/>
    <mergeCell ref="AF85:AG85"/>
    <mergeCell ref="Z101:AA101"/>
    <mergeCell ref="Z94:AA94"/>
    <mergeCell ref="AB94:AC94"/>
    <mergeCell ref="AD94:AE94"/>
    <mergeCell ref="AF94:AG94"/>
    <mergeCell ref="AH89:AI89"/>
    <mergeCell ref="Z90:AA90"/>
    <mergeCell ref="Z91:AA91"/>
    <mergeCell ref="AB101:AC101"/>
    <mergeCell ref="AD101:AE101"/>
    <mergeCell ref="AF101:AG101"/>
    <mergeCell ref="AH101:AI101"/>
    <mergeCell ref="AF87:AG87"/>
    <mergeCell ref="AH87:AI87"/>
    <mergeCell ref="AF88:AG88"/>
    <mergeCell ref="AF90:AG90"/>
    <mergeCell ref="AF91:AG91"/>
    <mergeCell ref="AF92:AG92"/>
    <mergeCell ref="AH90:AI90"/>
    <mergeCell ref="AH91:AI91"/>
    <mergeCell ref="AH92:AI92"/>
    <mergeCell ref="AD92:AE92"/>
    <mergeCell ref="AD93:AE93"/>
    <mergeCell ref="AH94:AI94"/>
    <mergeCell ref="AH97:AO97"/>
    <mergeCell ref="AJ101:AK101"/>
    <mergeCell ref="AJ90:AK90"/>
    <mergeCell ref="AJ92:AK92"/>
    <mergeCell ref="AJ93:AK93"/>
    <mergeCell ref="AJ94:AK94"/>
    <mergeCell ref="X83:Y83"/>
    <mergeCell ref="Z83:AA83"/>
    <mergeCell ref="AJ91:AK91"/>
    <mergeCell ref="AL81:AM81"/>
    <mergeCell ref="V106:W106"/>
    <mergeCell ref="X86:Y86"/>
    <mergeCell ref="Z86:AA86"/>
    <mergeCell ref="AB86:AC86"/>
    <mergeCell ref="AD86:AE86"/>
    <mergeCell ref="AF86:AG86"/>
    <mergeCell ref="AH86:AI86"/>
    <mergeCell ref="AJ86:AK86"/>
    <mergeCell ref="AL87:AM87"/>
    <mergeCell ref="AL88:AM88"/>
    <mergeCell ref="X84:Y84"/>
    <mergeCell ref="Z84:AA84"/>
    <mergeCell ref="AB84:AC84"/>
    <mergeCell ref="AD84:AE84"/>
    <mergeCell ref="AF84:AG84"/>
    <mergeCell ref="AH84:AI84"/>
    <mergeCell ref="AD81:AE81"/>
    <mergeCell ref="AF81:AG81"/>
    <mergeCell ref="AH81:AI81"/>
    <mergeCell ref="AJ81:AK81"/>
    <mergeCell ref="AB81:AC81"/>
    <mergeCell ref="V94:W94"/>
    <mergeCell ref="V101:W101"/>
    <mergeCell ref="V102:W102"/>
    <mergeCell ref="Z82:AA82"/>
    <mergeCell ref="AB82:AC82"/>
    <mergeCell ref="AD82:AE82"/>
    <mergeCell ref="AF82:AG82"/>
    <mergeCell ref="AH82:AI82"/>
    <mergeCell ref="AJ82:AK82"/>
    <mergeCell ref="AJ83:AK83"/>
    <mergeCell ref="AH80:AI80"/>
    <mergeCell ref="AJ80:AK80"/>
    <mergeCell ref="AJ79:AK79"/>
    <mergeCell ref="AJ78:AK78"/>
    <mergeCell ref="AJ77:AK77"/>
    <mergeCell ref="AJ76:AK76"/>
    <mergeCell ref="AJ75:AK75"/>
    <mergeCell ref="AH75:AI75"/>
    <mergeCell ref="AF75:AG75"/>
    <mergeCell ref="AD75:AE75"/>
    <mergeCell ref="AD76:AE76"/>
    <mergeCell ref="AD77:AE77"/>
    <mergeCell ref="AD78:AE78"/>
    <mergeCell ref="AD79:AE79"/>
    <mergeCell ref="AF79:AG79"/>
    <mergeCell ref="AF78:AG78"/>
    <mergeCell ref="AF77:AG77"/>
    <mergeCell ref="AF76:AG76"/>
    <mergeCell ref="AH76:AI76"/>
    <mergeCell ref="AH77:AI77"/>
    <mergeCell ref="AH78:AI78"/>
    <mergeCell ref="AH79:AI79"/>
    <mergeCell ref="AB83:AC83"/>
    <mergeCell ref="AD83:AE83"/>
    <mergeCell ref="AF83:AG83"/>
    <mergeCell ref="V75:W75"/>
    <mergeCell ref="AF74:AG74"/>
    <mergeCell ref="AD74:AE74"/>
    <mergeCell ref="AB74:AC74"/>
    <mergeCell ref="V78:W78"/>
    <mergeCell ref="V79:W79"/>
    <mergeCell ref="V80:W80"/>
    <mergeCell ref="V81:W81"/>
    <mergeCell ref="X74:Y74"/>
    <mergeCell ref="X75:Y75"/>
    <mergeCell ref="X78:Y78"/>
    <mergeCell ref="X79:Y79"/>
    <mergeCell ref="X80:Y80"/>
    <mergeCell ref="X81:Y81"/>
    <mergeCell ref="Z81:AA81"/>
    <mergeCell ref="Z74:AA74"/>
    <mergeCell ref="Z75:AA75"/>
    <mergeCell ref="Z76:AA76"/>
    <mergeCell ref="Z77:AA77"/>
    <mergeCell ref="Z78:AA78"/>
    <mergeCell ref="Z79:AA79"/>
    <mergeCell ref="Z80:AA80"/>
    <mergeCell ref="V74:W74"/>
    <mergeCell ref="AB76:AC76"/>
    <mergeCell ref="AB77:AC77"/>
    <mergeCell ref="AB78:AC78"/>
    <mergeCell ref="AB79:AC79"/>
    <mergeCell ref="AB80:AC80"/>
    <mergeCell ref="AD80:AE80"/>
    <mergeCell ref="AF80:AG80"/>
    <mergeCell ref="AL71:AM71"/>
    <mergeCell ref="AJ68:AK68"/>
    <mergeCell ref="AH68:AI68"/>
    <mergeCell ref="AF68:AG68"/>
    <mergeCell ref="AD68:AE68"/>
    <mergeCell ref="AB68:AC68"/>
    <mergeCell ref="Z68:AA68"/>
    <mergeCell ref="Z67:AA67"/>
    <mergeCell ref="Z66:AA66"/>
    <mergeCell ref="AD67:AE67"/>
    <mergeCell ref="AN73:AO73"/>
    <mergeCell ref="AN74:AO74"/>
    <mergeCell ref="AN75:AO75"/>
    <mergeCell ref="AL72:AM72"/>
    <mergeCell ref="AJ72:AK72"/>
    <mergeCell ref="V72:W72"/>
    <mergeCell ref="X72:Y72"/>
    <mergeCell ref="Z72:AA72"/>
    <mergeCell ref="AB72:AC72"/>
    <mergeCell ref="AD72:AE72"/>
    <mergeCell ref="AF72:AG72"/>
    <mergeCell ref="AH72:AI72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B75:AC75"/>
    <mergeCell ref="AB66:AC66"/>
    <mergeCell ref="AD66:AE66"/>
    <mergeCell ref="AF66:AG66"/>
    <mergeCell ref="AJ70:AK70"/>
    <mergeCell ref="AH70:AI70"/>
    <mergeCell ref="AF70:AG70"/>
    <mergeCell ref="AD70:AE70"/>
    <mergeCell ref="AB70:AC70"/>
    <mergeCell ref="Z70:AA70"/>
    <mergeCell ref="V71:W71"/>
    <mergeCell ref="Z71:AA71"/>
    <mergeCell ref="AB71:AC71"/>
    <mergeCell ref="AD71:AE71"/>
    <mergeCell ref="AF71:AG71"/>
    <mergeCell ref="AH71:AI71"/>
    <mergeCell ref="AJ71:AK71"/>
    <mergeCell ref="AB67:AC67"/>
    <mergeCell ref="AN63:AO63"/>
    <mergeCell ref="AN64:AO64"/>
    <mergeCell ref="AN65:AO65"/>
    <mergeCell ref="AN66:AO66"/>
    <mergeCell ref="AN67:AO67"/>
    <mergeCell ref="AN68:AO68"/>
    <mergeCell ref="AN69:AO69"/>
    <mergeCell ref="AN70:AO70"/>
    <mergeCell ref="AL70:AM70"/>
    <mergeCell ref="AL68:AM68"/>
    <mergeCell ref="AL69:AM69"/>
    <mergeCell ref="AD63:AE63"/>
    <mergeCell ref="AF63:AG63"/>
    <mergeCell ref="AH63:AI63"/>
    <mergeCell ref="AJ63:AK63"/>
    <mergeCell ref="AL63:AM63"/>
    <mergeCell ref="AL64:AM64"/>
    <mergeCell ref="AL65:AM65"/>
    <mergeCell ref="AL66:AM66"/>
    <mergeCell ref="AL67:AM67"/>
    <mergeCell ref="AD64:AE64"/>
    <mergeCell ref="AF64:AG64"/>
    <mergeCell ref="AH64:AI64"/>
    <mergeCell ref="AJ64:AK64"/>
    <mergeCell ref="AJ65:AK65"/>
    <mergeCell ref="AJ66:AK66"/>
    <mergeCell ref="AJ67:AK67"/>
    <mergeCell ref="AD65:AE65"/>
    <mergeCell ref="AF65:AG65"/>
    <mergeCell ref="AH65:AI65"/>
    <mergeCell ref="AH66:AI66"/>
    <mergeCell ref="AH67:AI67"/>
    <mergeCell ref="V61:W61"/>
    <mergeCell ref="V62:W62"/>
    <mergeCell ref="X61:Y61"/>
    <mergeCell ref="Z61:AA61"/>
    <mergeCell ref="Z62:AA62"/>
    <mergeCell ref="AB61:AC61"/>
    <mergeCell ref="AB62:AC62"/>
    <mergeCell ref="AD62:AE62"/>
    <mergeCell ref="AD61:AE61"/>
    <mergeCell ref="X70:Y70"/>
    <mergeCell ref="V70:W70"/>
    <mergeCell ref="V69:W69"/>
    <mergeCell ref="AJ69:AK69"/>
    <mergeCell ref="AH69:AI69"/>
    <mergeCell ref="AF69:AG69"/>
    <mergeCell ref="AD69:AE69"/>
    <mergeCell ref="AB69:AC69"/>
    <mergeCell ref="Z69:AA69"/>
    <mergeCell ref="V68:W68"/>
    <mergeCell ref="V65:W65"/>
    <mergeCell ref="V64:W64"/>
    <mergeCell ref="V63:W63"/>
    <mergeCell ref="Z63:AA63"/>
    <mergeCell ref="AB63:AC63"/>
    <mergeCell ref="X67:Y67"/>
    <mergeCell ref="X66:Y66"/>
    <mergeCell ref="X65:Y65"/>
    <mergeCell ref="Z64:AA64"/>
    <mergeCell ref="AB64:AC64"/>
    <mergeCell ref="Z65:AA65"/>
    <mergeCell ref="AB65:AC65"/>
    <mergeCell ref="AF67:AG67"/>
    <mergeCell ref="AN37:AO37"/>
    <mergeCell ref="AN38:AO38"/>
    <mergeCell ref="AD37:AE37"/>
    <mergeCell ref="AD38:AE38"/>
    <mergeCell ref="AF37:AG37"/>
    <mergeCell ref="BQ62:BR62"/>
    <mergeCell ref="AF61:AG61"/>
    <mergeCell ref="AF62:AG62"/>
    <mergeCell ref="AH62:AI62"/>
    <mergeCell ref="AH61:AI61"/>
    <mergeCell ref="AJ61:AK61"/>
    <mergeCell ref="AJ62:AK62"/>
    <mergeCell ref="AL61:AM61"/>
    <mergeCell ref="AL62:AM62"/>
    <mergeCell ref="AN61:AO61"/>
    <mergeCell ref="AN62:AO62"/>
    <mergeCell ref="AF38:AG38"/>
    <mergeCell ref="AH37:AI37"/>
    <mergeCell ref="AH38:AI38"/>
    <mergeCell ref="AH49:AI49"/>
    <mergeCell ref="AH50:AI50"/>
    <mergeCell ref="AJ45:AK45"/>
    <mergeCell ref="AJ46:AK46"/>
    <mergeCell ref="AJ47:AK47"/>
    <mergeCell ref="AJ48:AK48"/>
    <mergeCell ref="AJ49:AK49"/>
    <mergeCell ref="AJ50:AK50"/>
    <mergeCell ref="BO62:BP62"/>
    <mergeCell ref="AH43:AI43"/>
    <mergeCell ref="AF39:AG39"/>
    <mergeCell ref="AN39:AO39"/>
    <mergeCell ref="AN40:AO40"/>
    <mergeCell ref="A37:B37"/>
    <mergeCell ref="C37:P37"/>
    <mergeCell ref="A38:B38"/>
    <mergeCell ref="A39:B39"/>
    <mergeCell ref="C38:P38"/>
    <mergeCell ref="C39:P39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C40:P40"/>
    <mergeCell ref="C41:P41"/>
    <mergeCell ref="C42:P42"/>
    <mergeCell ref="C43:P43"/>
    <mergeCell ref="C44:P44"/>
    <mergeCell ref="C45:P45"/>
    <mergeCell ref="C46:P46"/>
    <mergeCell ref="C47:P47"/>
    <mergeCell ref="C48:P48"/>
    <mergeCell ref="C49:P49"/>
    <mergeCell ref="A56:B56"/>
    <mergeCell ref="A57:B57"/>
    <mergeCell ref="A58:B58"/>
    <mergeCell ref="A59:B59"/>
    <mergeCell ref="A60:B60"/>
    <mergeCell ref="A87:B87"/>
    <mergeCell ref="A88:B88"/>
    <mergeCell ref="A50:B50"/>
    <mergeCell ref="A51:B51"/>
    <mergeCell ref="A52:B52"/>
    <mergeCell ref="A55:B55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53:B54"/>
    <mergeCell ref="A71:B71"/>
    <mergeCell ref="A72:B72"/>
    <mergeCell ref="A73:B73"/>
    <mergeCell ref="A74:B74"/>
    <mergeCell ref="A75:B75"/>
    <mergeCell ref="C61:P61"/>
    <mergeCell ref="C62:P62"/>
    <mergeCell ref="C63:P63"/>
    <mergeCell ref="C64:P64"/>
    <mergeCell ref="C78:P78"/>
    <mergeCell ref="C79:P79"/>
    <mergeCell ref="C80:P80"/>
    <mergeCell ref="C82:P82"/>
    <mergeCell ref="C83:P83"/>
    <mergeCell ref="C84:P84"/>
    <mergeCell ref="C50:P50"/>
    <mergeCell ref="C51:P51"/>
    <mergeCell ref="C52:P52"/>
    <mergeCell ref="C55:P55"/>
    <mergeCell ref="C70:P70"/>
    <mergeCell ref="C85:P85"/>
    <mergeCell ref="C86:P86"/>
    <mergeCell ref="C87:P87"/>
    <mergeCell ref="C88:P88"/>
    <mergeCell ref="C89:P89"/>
    <mergeCell ref="C76:P76"/>
    <mergeCell ref="C77:P77"/>
    <mergeCell ref="A101:B101"/>
    <mergeCell ref="A102:B102"/>
    <mergeCell ref="A103:B103"/>
    <mergeCell ref="A104:B104"/>
    <mergeCell ref="A105:B105"/>
    <mergeCell ref="A90:B90"/>
    <mergeCell ref="A91:B91"/>
    <mergeCell ref="A92:B92"/>
    <mergeCell ref="A93:B93"/>
    <mergeCell ref="A94:B94"/>
    <mergeCell ref="A85:B85"/>
    <mergeCell ref="A86:B86"/>
    <mergeCell ref="V39:W39"/>
    <mergeCell ref="V41:W41"/>
    <mergeCell ref="V43:W43"/>
    <mergeCell ref="V44:W44"/>
    <mergeCell ref="X41:Y41"/>
    <mergeCell ref="X40:Y40"/>
    <mergeCell ref="X39:Y39"/>
    <mergeCell ref="Z39:AA39"/>
    <mergeCell ref="V56:W56"/>
    <mergeCell ref="A89:B89"/>
    <mergeCell ref="A81:B81"/>
    <mergeCell ref="A82:B82"/>
    <mergeCell ref="A83:B83"/>
    <mergeCell ref="A84:B84"/>
    <mergeCell ref="C81:P81"/>
    <mergeCell ref="C71:P71"/>
    <mergeCell ref="C72:P72"/>
    <mergeCell ref="C73:P73"/>
    <mergeCell ref="C74:P74"/>
    <mergeCell ref="A76:B76"/>
    <mergeCell ref="A77:B77"/>
    <mergeCell ref="A78:B78"/>
    <mergeCell ref="A79:B79"/>
    <mergeCell ref="A80:B80"/>
    <mergeCell ref="C66:P66"/>
    <mergeCell ref="C67:P67"/>
    <mergeCell ref="C68:P68"/>
    <mergeCell ref="C65:P65"/>
    <mergeCell ref="C56:P56"/>
    <mergeCell ref="C57:P57"/>
    <mergeCell ref="C58:P58"/>
    <mergeCell ref="C69:P69"/>
    <mergeCell ref="AF43:AG43"/>
    <mergeCell ref="AD39:AE39"/>
    <mergeCell ref="AB37:AC37"/>
    <mergeCell ref="AB38:AC38"/>
    <mergeCell ref="AH39:AI39"/>
    <mergeCell ref="AH40:AI40"/>
    <mergeCell ref="AH41:AI41"/>
    <mergeCell ref="AH42:AI42"/>
    <mergeCell ref="C59:P59"/>
    <mergeCell ref="C60:P60"/>
    <mergeCell ref="C53:P54"/>
    <mergeCell ref="X37:Y37"/>
    <mergeCell ref="X38:Y38"/>
    <mergeCell ref="Z37:AA37"/>
    <mergeCell ref="Z38:AA38"/>
    <mergeCell ref="V50:W50"/>
    <mergeCell ref="X50:Y50"/>
    <mergeCell ref="X49:Y49"/>
    <mergeCell ref="X48:Y48"/>
    <mergeCell ref="X47:Y47"/>
    <mergeCell ref="V46:W46"/>
    <mergeCell ref="V47:W47"/>
    <mergeCell ref="V48:W48"/>
    <mergeCell ref="V49:W49"/>
    <mergeCell ref="X45:Y45"/>
    <mergeCell ref="X44:Y44"/>
    <mergeCell ref="X43:Y43"/>
    <mergeCell ref="Z47:AA47"/>
    <mergeCell ref="Z48:AA48"/>
    <mergeCell ref="Z49:AA49"/>
    <mergeCell ref="V37:W37"/>
    <mergeCell ref="V38:W38"/>
    <mergeCell ref="AF50:AG50"/>
    <mergeCell ref="AD44:AE44"/>
    <mergeCell ref="AH56:AI56"/>
    <mergeCell ref="AH57:AI57"/>
    <mergeCell ref="AH58:AI58"/>
    <mergeCell ref="AF52:AG52"/>
    <mergeCell ref="AD56:AE56"/>
    <mergeCell ref="AD55:AE55"/>
    <mergeCell ref="Z40:AA40"/>
    <mergeCell ref="Z41:AA41"/>
    <mergeCell ref="V40:W40"/>
    <mergeCell ref="AJ37:AK37"/>
    <mergeCell ref="AJ38:AK38"/>
    <mergeCell ref="AL37:AM37"/>
    <mergeCell ref="AL38:AM38"/>
    <mergeCell ref="AB39:AC39"/>
    <mergeCell ref="AB40:AC40"/>
    <mergeCell ref="AB41:AC41"/>
    <mergeCell ref="AB42:AC42"/>
    <mergeCell ref="AB43:AC43"/>
    <mergeCell ref="AB44:AC44"/>
    <mergeCell ref="AD41:AE41"/>
    <mergeCell ref="AD42:AE42"/>
    <mergeCell ref="AD43:AE43"/>
    <mergeCell ref="AJ39:AK39"/>
    <mergeCell ref="AJ40:AK40"/>
    <mergeCell ref="AJ41:AK41"/>
    <mergeCell ref="AJ42:AK42"/>
    <mergeCell ref="AJ43:AK43"/>
    <mergeCell ref="AJ44:AK44"/>
    <mergeCell ref="AH44:AI44"/>
    <mergeCell ref="AF42:AG42"/>
    <mergeCell ref="V57:W57"/>
    <mergeCell ref="V58:W58"/>
    <mergeCell ref="V59:W59"/>
    <mergeCell ref="Z60:AA60"/>
    <mergeCell ref="AB60:AC60"/>
    <mergeCell ref="Z55:AA55"/>
    <mergeCell ref="Z51:AA51"/>
    <mergeCell ref="Z56:AA56"/>
    <mergeCell ref="BM53:BM54"/>
    <mergeCell ref="BO37:BP37"/>
    <mergeCell ref="BQ37:BR37"/>
    <mergeCell ref="BO50:BP50"/>
    <mergeCell ref="BO49:BP49"/>
    <mergeCell ref="BQ49:BR49"/>
    <mergeCell ref="BO48:BP48"/>
    <mergeCell ref="BO47:BP47"/>
    <mergeCell ref="BO46:BP46"/>
    <mergeCell ref="BO45:BP45"/>
    <mergeCell ref="BO44:BP44"/>
    <mergeCell ref="BO40:BP40"/>
    <mergeCell ref="BO39:BP39"/>
    <mergeCell ref="BO38:BP38"/>
    <mergeCell ref="BQ38:BR38"/>
    <mergeCell ref="AL39:AM39"/>
    <mergeCell ref="AD52:AE52"/>
    <mergeCell ref="AD51:AE51"/>
    <mergeCell ref="AL41:AM41"/>
    <mergeCell ref="AL42:AM42"/>
    <mergeCell ref="AB59:AC59"/>
    <mergeCell ref="Z59:AA59"/>
    <mergeCell ref="Z58:AA58"/>
    <mergeCell ref="Z57:AA57"/>
    <mergeCell ref="BO43:BP43"/>
    <mergeCell ref="BQ43:BR43"/>
    <mergeCell ref="BO42:BP42"/>
    <mergeCell ref="BO41:BP41"/>
    <mergeCell ref="AF59:AG59"/>
    <mergeCell ref="BQ56:BR56"/>
    <mergeCell ref="BQ52:BR52"/>
    <mergeCell ref="AN52:AO52"/>
    <mergeCell ref="AJ51:AK51"/>
    <mergeCell ref="AH51:AI51"/>
    <mergeCell ref="AH52:AI52"/>
    <mergeCell ref="AL52:AM52"/>
    <mergeCell ref="AJ52:AK52"/>
    <mergeCell ref="AN57:AO57"/>
    <mergeCell ref="AN56:AO56"/>
    <mergeCell ref="AN55:AO55"/>
    <mergeCell ref="BQ57:BR57"/>
    <mergeCell ref="BQ58:BR58"/>
    <mergeCell ref="BQ59:BR59"/>
    <mergeCell ref="BO51:BP51"/>
    <mergeCell ref="BO52:BP52"/>
    <mergeCell ref="BO55:BP55"/>
    <mergeCell ref="BO59:BP59"/>
    <mergeCell ref="BH53:BH54"/>
    <mergeCell ref="BI53:BI54"/>
    <mergeCell ref="BJ53:BJ54"/>
    <mergeCell ref="AR53:AR54"/>
    <mergeCell ref="AN41:AO41"/>
    <mergeCell ref="AN43:AO43"/>
    <mergeCell ref="AN42:AO42"/>
    <mergeCell ref="AN44:AO44"/>
    <mergeCell ref="AN45:AO45"/>
    <mergeCell ref="AD40:AE40"/>
    <mergeCell ref="AH45:AI45"/>
    <mergeCell ref="AL49:AM49"/>
    <mergeCell ref="AL50:AM50"/>
    <mergeCell ref="Z43:AA43"/>
    <mergeCell ref="Z44:AA44"/>
    <mergeCell ref="Z45:AA45"/>
    <mergeCell ref="Z46:AA46"/>
    <mergeCell ref="AD49:AE49"/>
    <mergeCell ref="AD50:AE50"/>
    <mergeCell ref="AF40:AG40"/>
    <mergeCell ref="AF41:AG41"/>
    <mergeCell ref="AD47:AE47"/>
    <mergeCell ref="AD48:AE48"/>
    <mergeCell ref="AH48:AI48"/>
    <mergeCell ref="AN53:AO54"/>
    <mergeCell ref="AP53:AP54"/>
    <mergeCell ref="AB53:AC54"/>
    <mergeCell ref="AD45:AE45"/>
    <mergeCell ref="AD46:AE46"/>
    <mergeCell ref="AL48:AM48"/>
    <mergeCell ref="AF51:AG51"/>
    <mergeCell ref="AN46:AO46"/>
    <mergeCell ref="AN47:AO47"/>
    <mergeCell ref="AN48:AO48"/>
    <mergeCell ref="AN49:AO49"/>
    <mergeCell ref="AN50:AO50"/>
    <mergeCell ref="AL44:AM44"/>
    <mergeCell ref="AL45:AM45"/>
    <mergeCell ref="AL46:AM46"/>
    <mergeCell ref="AL47:AM47"/>
    <mergeCell ref="AL40:AM40"/>
    <mergeCell ref="AB45:AC45"/>
    <mergeCell ref="AB46:AC46"/>
    <mergeCell ref="AB47:AC47"/>
    <mergeCell ref="AB48:AC48"/>
    <mergeCell ref="AB49:AC49"/>
    <mergeCell ref="AB50:AC50"/>
    <mergeCell ref="Z42:AA42"/>
    <mergeCell ref="AH46:AI46"/>
    <mergeCell ref="AH47:AI47"/>
    <mergeCell ref="AQ53:AQ54"/>
    <mergeCell ref="AF57:AG57"/>
    <mergeCell ref="X58:Y58"/>
    <mergeCell ref="X57:Y57"/>
    <mergeCell ref="AD53:AE54"/>
    <mergeCell ref="AF53:AG54"/>
    <mergeCell ref="AH53:AI54"/>
    <mergeCell ref="AJ53:AK54"/>
    <mergeCell ref="X56:Y56"/>
    <mergeCell ref="X55:Y55"/>
    <mergeCell ref="X52:Y52"/>
    <mergeCell ref="X51:Y51"/>
    <mergeCell ref="AB51:AC51"/>
    <mergeCell ref="AB52:AC52"/>
    <mergeCell ref="AB55:AC55"/>
    <mergeCell ref="AB56:AC56"/>
    <mergeCell ref="AL43:AM43"/>
    <mergeCell ref="AF44:AG44"/>
    <mergeCell ref="AF45:AG45"/>
    <mergeCell ref="AF46:AG46"/>
    <mergeCell ref="AF47:AG47"/>
    <mergeCell ref="AF48:AG48"/>
    <mergeCell ref="AF49:AG49"/>
    <mergeCell ref="V55:W55"/>
    <mergeCell ref="AL53:AM54"/>
    <mergeCell ref="BO61:BP61"/>
    <mergeCell ref="AB58:AC58"/>
    <mergeCell ref="V114:W114"/>
    <mergeCell ref="Z52:AA52"/>
    <mergeCell ref="BQ61:BR61"/>
    <mergeCell ref="BQ60:BR60"/>
    <mergeCell ref="AJ55:AK55"/>
    <mergeCell ref="AJ56:AK56"/>
    <mergeCell ref="AJ57:AK57"/>
    <mergeCell ref="AJ58:AK58"/>
    <mergeCell ref="AL58:AM58"/>
    <mergeCell ref="AL57:AM57"/>
    <mergeCell ref="AL56:AM56"/>
    <mergeCell ref="AL55:AM55"/>
    <mergeCell ref="BO56:BP56"/>
    <mergeCell ref="BO57:BP57"/>
    <mergeCell ref="BO58:BP58"/>
    <mergeCell ref="AL60:AM60"/>
    <mergeCell ref="AN60:AO60"/>
    <mergeCell ref="AN59:AO59"/>
    <mergeCell ref="AJ59:AK59"/>
    <mergeCell ref="AL59:AM59"/>
    <mergeCell ref="BO60:BP60"/>
    <mergeCell ref="AN58:AO58"/>
    <mergeCell ref="AH60:AI60"/>
    <mergeCell ref="AH59:AI59"/>
    <mergeCell ref="AF104:AG104"/>
    <mergeCell ref="AH103:AI103"/>
    <mergeCell ref="AS53:AS54"/>
    <mergeCell ref="BK53:BK54"/>
    <mergeCell ref="A106:B106"/>
    <mergeCell ref="AB104:AC104"/>
    <mergeCell ref="AD103:AE103"/>
    <mergeCell ref="AD104:AE104"/>
    <mergeCell ref="AF103:AG103"/>
    <mergeCell ref="A111:P111"/>
    <mergeCell ref="AB57:AC57"/>
    <mergeCell ref="AF56:AG56"/>
    <mergeCell ref="AF55:AG55"/>
    <mergeCell ref="AN51:AO51"/>
    <mergeCell ref="AL51:AM51"/>
    <mergeCell ref="C105:P105"/>
    <mergeCell ref="A112:P112"/>
    <mergeCell ref="A113:P113"/>
    <mergeCell ref="A114:P114"/>
    <mergeCell ref="C101:P101"/>
    <mergeCell ref="C102:P102"/>
    <mergeCell ref="C103:P103"/>
    <mergeCell ref="C104:P104"/>
    <mergeCell ref="V109:W109"/>
    <mergeCell ref="AN106:AO106"/>
    <mergeCell ref="AN109:AO109"/>
    <mergeCell ref="V110:W110"/>
    <mergeCell ref="V111:W111"/>
    <mergeCell ref="V112:W112"/>
    <mergeCell ref="V113:W113"/>
    <mergeCell ref="AD59:AE59"/>
    <mergeCell ref="AD58:AE58"/>
    <mergeCell ref="AD57:AE57"/>
    <mergeCell ref="V60:W60"/>
    <mergeCell ref="X60:Y60"/>
    <mergeCell ref="X59:Y59"/>
    <mergeCell ref="AH104:AI104"/>
    <mergeCell ref="AJ103:AK103"/>
    <mergeCell ref="AJ104:AK104"/>
    <mergeCell ref="X105:Y105"/>
    <mergeCell ref="Z105:AA105"/>
    <mergeCell ref="AB105:AC105"/>
    <mergeCell ref="V103:W103"/>
    <mergeCell ref="V104:W104"/>
    <mergeCell ref="V105:W105"/>
    <mergeCell ref="X102:Y102"/>
    <mergeCell ref="X103:Y103"/>
    <mergeCell ref="X104:Y104"/>
    <mergeCell ref="Z104:AA104"/>
    <mergeCell ref="Z103:AA103"/>
    <mergeCell ref="Z102:AA102"/>
    <mergeCell ref="AH102:AI102"/>
    <mergeCell ref="AJ102:AK102"/>
    <mergeCell ref="AB103:AC103"/>
    <mergeCell ref="AF102:AG102"/>
    <mergeCell ref="AB102:AC102"/>
    <mergeCell ref="AD102:AE102"/>
    <mergeCell ref="AJ60:AK60"/>
    <mergeCell ref="AD60:AE60"/>
    <mergeCell ref="AF60:AG60"/>
    <mergeCell ref="AH55:AI55"/>
    <mergeCell ref="AF58:AG58"/>
    <mergeCell ref="AW53:AW54"/>
    <mergeCell ref="BO32:BP36"/>
    <mergeCell ref="BQ32:BR36"/>
    <mergeCell ref="R33:R36"/>
    <mergeCell ref="C90:P90"/>
    <mergeCell ref="C91:P91"/>
    <mergeCell ref="C92:P92"/>
    <mergeCell ref="C93:P93"/>
    <mergeCell ref="C94:P94"/>
    <mergeCell ref="C106:P106"/>
    <mergeCell ref="C75:P75"/>
    <mergeCell ref="AX53:AX54"/>
    <mergeCell ref="AY53:AY54"/>
    <mergeCell ref="AZ53:AZ54"/>
    <mergeCell ref="BA53:BA54"/>
    <mergeCell ref="BB53:BB54"/>
    <mergeCell ref="BC53:BC54"/>
    <mergeCell ref="BD53:BD54"/>
    <mergeCell ref="BE53:BE54"/>
    <mergeCell ref="BF53:BF54"/>
    <mergeCell ref="BG53:BG54"/>
    <mergeCell ref="R53:R54"/>
    <mergeCell ref="S53:S54"/>
    <mergeCell ref="T53:T54"/>
    <mergeCell ref="U53:U54"/>
    <mergeCell ref="V53:W54"/>
    <mergeCell ref="Z53:AA54"/>
    <mergeCell ref="BN53:BN54"/>
    <mergeCell ref="BO53:BP54"/>
    <mergeCell ref="B18:B21"/>
    <mergeCell ref="C18:F18"/>
    <mergeCell ref="H18:J18"/>
    <mergeCell ref="L18:O18"/>
    <mergeCell ref="P18:T18"/>
    <mergeCell ref="V18:X18"/>
    <mergeCell ref="Z18:AB18"/>
    <mergeCell ref="AD18:AG18"/>
    <mergeCell ref="AI18:AK18"/>
    <mergeCell ref="AM18:AP18"/>
    <mergeCell ref="AQ18:AT18"/>
    <mergeCell ref="AV18:AX18"/>
    <mergeCell ref="AZ18:BC18"/>
    <mergeCell ref="BD18:BF21"/>
    <mergeCell ref="BG18:BH21"/>
    <mergeCell ref="BI18:BJ21"/>
    <mergeCell ref="BK18:BL21"/>
    <mergeCell ref="BM18:BN21"/>
    <mergeCell ref="BO18:BP21"/>
    <mergeCell ref="AT53:AT54"/>
    <mergeCell ref="AU53:AU54"/>
    <mergeCell ref="AV53:AV54"/>
    <mergeCell ref="BD22:BF22"/>
    <mergeCell ref="BG22:BH22"/>
    <mergeCell ref="BI22:BJ22"/>
    <mergeCell ref="V51:W51"/>
    <mergeCell ref="V52:W52"/>
    <mergeCell ref="BL53:BL54"/>
    <mergeCell ref="Z50:AA50"/>
    <mergeCell ref="BK22:BL22"/>
    <mergeCell ref="BM22:BN22"/>
    <mergeCell ref="BO22:BP22"/>
    <mergeCell ref="BD23:BF23"/>
    <mergeCell ref="BG23:BH23"/>
    <mergeCell ref="BI23:BJ23"/>
    <mergeCell ref="BK23:BL23"/>
    <mergeCell ref="BM23:BN23"/>
    <mergeCell ref="BO23:BP23"/>
    <mergeCell ref="BD24:BF24"/>
    <mergeCell ref="BG24:BH24"/>
    <mergeCell ref="BI24:BJ24"/>
    <mergeCell ref="BK24:BL24"/>
    <mergeCell ref="BM24:BN24"/>
    <mergeCell ref="BO24:BP24"/>
    <mergeCell ref="BG25:BH25"/>
    <mergeCell ref="BI25:BJ25"/>
    <mergeCell ref="BK25:BL25"/>
    <mergeCell ref="BM25:BN25"/>
    <mergeCell ref="BO25:BP25"/>
    <mergeCell ref="BD26:BF26"/>
    <mergeCell ref="BG26:BH26"/>
    <mergeCell ref="BI26:BJ26"/>
    <mergeCell ref="BK26:BL26"/>
    <mergeCell ref="BM26:BN26"/>
    <mergeCell ref="BO26:BP26"/>
    <mergeCell ref="A31:BR31"/>
    <mergeCell ref="A32:B36"/>
    <mergeCell ref="C32:P36"/>
    <mergeCell ref="R32:U32"/>
    <mergeCell ref="V32:W36"/>
    <mergeCell ref="X32:Y36"/>
    <mergeCell ref="Z32:AA36"/>
    <mergeCell ref="AB32:AC36"/>
    <mergeCell ref="AD32:AE36"/>
    <mergeCell ref="AF32:AO32"/>
    <mergeCell ref="AP32:BN32"/>
    <mergeCell ref="S33:S36"/>
    <mergeCell ref="T33:T36"/>
    <mergeCell ref="U33:U36"/>
    <mergeCell ref="AF33:AG36"/>
    <mergeCell ref="AH33:AO33"/>
    <mergeCell ref="AP33:AV33"/>
    <mergeCell ref="BL34:BN34"/>
    <mergeCell ref="AR35:AS35"/>
    <mergeCell ref="AU35:AV35"/>
    <mergeCell ref="AX35:AY35"/>
    <mergeCell ref="BA35:BB35"/>
    <mergeCell ref="BD35:BE35"/>
    <mergeCell ref="BG35:BH35"/>
    <mergeCell ref="BJ35:BK35"/>
    <mergeCell ref="Q32:Q36"/>
    <mergeCell ref="BQ83:BR83"/>
    <mergeCell ref="S8:BD8"/>
    <mergeCell ref="S9:BD9"/>
    <mergeCell ref="BQ39:BR39"/>
    <mergeCell ref="BQ40:BR40"/>
    <mergeCell ref="BQ41:BR41"/>
    <mergeCell ref="BQ42:BR42"/>
    <mergeCell ref="BQ44:BR44"/>
    <mergeCell ref="BQ45:BR45"/>
    <mergeCell ref="BQ46:BR46"/>
    <mergeCell ref="BQ47:BR47"/>
    <mergeCell ref="BQ48:BR48"/>
    <mergeCell ref="BQ50:BR50"/>
    <mergeCell ref="BQ51:BR51"/>
    <mergeCell ref="BQ55:BR55"/>
    <mergeCell ref="AW33:BB33"/>
    <mergeCell ref="BC33:BH33"/>
    <mergeCell ref="BI33:BN33"/>
    <mergeCell ref="AH34:AI36"/>
    <mergeCell ref="AJ34:AK36"/>
    <mergeCell ref="AL34:AM36"/>
    <mergeCell ref="AN34:AO36"/>
    <mergeCell ref="AP34:AP35"/>
    <mergeCell ref="AQ34:AS34"/>
    <mergeCell ref="AT34:AV34"/>
    <mergeCell ref="AW34:AY34"/>
    <mergeCell ref="AZ34:BB34"/>
    <mergeCell ref="BC34:BE34"/>
    <mergeCell ref="BF34:BH34"/>
    <mergeCell ref="BI34:BK34"/>
    <mergeCell ref="BM35:BN35"/>
    <mergeCell ref="BD25:BF25"/>
    <mergeCell ref="BQ84:BR84"/>
    <mergeCell ref="BQ85:BR85"/>
    <mergeCell ref="BQ87:BR87"/>
    <mergeCell ref="BQ88:BR88"/>
    <mergeCell ref="BQ90:BR90"/>
    <mergeCell ref="BQ91:BR91"/>
    <mergeCell ref="BQ92:BR92"/>
    <mergeCell ref="BQ93:BR93"/>
    <mergeCell ref="BQ94:BR94"/>
    <mergeCell ref="BQ101:BR101"/>
    <mergeCell ref="BQ102:BR102"/>
    <mergeCell ref="BQ103:BR103"/>
    <mergeCell ref="BQ104:BR104"/>
    <mergeCell ref="BQ105:BR105"/>
    <mergeCell ref="BQ106:BR106"/>
    <mergeCell ref="BQ96:BR100"/>
    <mergeCell ref="BQ63:BR63"/>
    <mergeCell ref="BQ64:BR64"/>
    <mergeCell ref="BQ66:BR66"/>
    <mergeCell ref="BQ67:BR67"/>
    <mergeCell ref="BQ68:BR68"/>
    <mergeCell ref="BQ69:BR69"/>
    <mergeCell ref="BQ71:BR71"/>
    <mergeCell ref="BQ72:BR72"/>
    <mergeCell ref="BQ73:BR73"/>
    <mergeCell ref="BQ74:BR74"/>
    <mergeCell ref="BQ76:BR76"/>
    <mergeCell ref="BQ77:BR77"/>
    <mergeCell ref="BQ78:BR78"/>
    <mergeCell ref="BQ80:BR80"/>
    <mergeCell ref="BQ81:BR81"/>
    <mergeCell ref="BQ82:BR82"/>
    <mergeCell ref="AW99:AY99"/>
    <mergeCell ref="AZ99:BB99"/>
    <mergeCell ref="BC99:BE99"/>
    <mergeCell ref="BF99:BH99"/>
    <mergeCell ref="BI99:BK99"/>
    <mergeCell ref="BL99:BN99"/>
    <mergeCell ref="AU117:AV118"/>
    <mergeCell ref="AW117:AY118"/>
    <mergeCell ref="AZ117:BB118"/>
    <mergeCell ref="BC117:BE118"/>
    <mergeCell ref="BF117:BR122"/>
    <mergeCell ref="K118:M118"/>
    <mergeCell ref="N118:P118"/>
    <mergeCell ref="R118:T118"/>
    <mergeCell ref="U118:W118"/>
    <mergeCell ref="AI118:AK118"/>
    <mergeCell ref="AL118:AN118"/>
    <mergeCell ref="AO118:AQ118"/>
    <mergeCell ref="AR118:AT118"/>
    <mergeCell ref="Z116:AV116"/>
    <mergeCell ref="AW116:BE116"/>
    <mergeCell ref="BF116:BR116"/>
    <mergeCell ref="X113:Y113"/>
    <mergeCell ref="AJ113:AK113"/>
    <mergeCell ref="AB112:AC112"/>
    <mergeCell ref="AB113:AC113"/>
    <mergeCell ref="AD110:AE110"/>
    <mergeCell ref="AD111:AE111"/>
    <mergeCell ref="AD112:AE112"/>
    <mergeCell ref="A110:P110"/>
    <mergeCell ref="A109:P109"/>
    <mergeCell ref="AL111:AM111"/>
    <mergeCell ref="A119:J120"/>
    <mergeCell ref="K119:M120"/>
    <mergeCell ref="N119:P120"/>
    <mergeCell ref="R119:T120"/>
    <mergeCell ref="U119:W120"/>
    <mergeCell ref="X119:Y120"/>
    <mergeCell ref="Z119:AH120"/>
    <mergeCell ref="AI119:AK120"/>
    <mergeCell ref="AL119:AN120"/>
    <mergeCell ref="AO119:AQ120"/>
    <mergeCell ref="AN107:AO107"/>
    <mergeCell ref="BO107:BP107"/>
    <mergeCell ref="BQ107:BR107"/>
    <mergeCell ref="A125:D125"/>
    <mergeCell ref="AR119:AT120"/>
    <mergeCell ref="AU119:AV120"/>
    <mergeCell ref="AW119:AY122"/>
    <mergeCell ref="AZ119:BB122"/>
    <mergeCell ref="BC119:BE122"/>
    <mergeCell ref="A121:J122"/>
    <mergeCell ref="K121:M122"/>
    <mergeCell ref="N121:P122"/>
    <mergeCell ref="R121:T122"/>
    <mergeCell ref="U121:W122"/>
    <mergeCell ref="X121:Y122"/>
    <mergeCell ref="Z121:AH122"/>
    <mergeCell ref="AI121:AK122"/>
    <mergeCell ref="AL121:AN122"/>
    <mergeCell ref="AO121:AQ122"/>
    <mergeCell ref="AR121:AT122"/>
    <mergeCell ref="AU121:AV122"/>
    <mergeCell ref="A116:Y116"/>
    <mergeCell ref="A117:J118"/>
    <mergeCell ref="K117:P117"/>
    <mergeCell ref="R117:W117"/>
    <mergeCell ref="X117:Y118"/>
    <mergeCell ref="Z117:AH118"/>
    <mergeCell ref="AI117:AN117"/>
    <mergeCell ref="AO117:AT117"/>
    <mergeCell ref="A126:D126"/>
    <mergeCell ref="A127:D127"/>
    <mergeCell ref="A128:D128"/>
    <mergeCell ref="A129:D129"/>
    <mergeCell ref="A130:D130"/>
    <mergeCell ref="A131:D131"/>
    <mergeCell ref="A107:B107"/>
    <mergeCell ref="C107:P107"/>
    <mergeCell ref="V107:W107"/>
    <mergeCell ref="X107:Y107"/>
    <mergeCell ref="Z107:AA107"/>
    <mergeCell ref="AB107:AC107"/>
    <mergeCell ref="AD107:AE107"/>
    <mergeCell ref="AF107:AG107"/>
    <mergeCell ref="AH107:AI107"/>
    <mergeCell ref="AJ107:AK107"/>
    <mergeCell ref="AL107:AM107"/>
    <mergeCell ref="X109:Y109"/>
    <mergeCell ref="AJ109:AK109"/>
    <mergeCell ref="AD109:AE109"/>
    <mergeCell ref="AF109:AG109"/>
    <mergeCell ref="AB109:AC109"/>
    <mergeCell ref="X110:Y110"/>
    <mergeCell ref="X111:Y111"/>
    <mergeCell ref="X112:Y112"/>
    <mergeCell ref="A143:D143"/>
    <mergeCell ref="A144:D144"/>
    <mergeCell ref="A145:D145"/>
    <mergeCell ref="A146:D146"/>
    <mergeCell ref="A147:D147"/>
    <mergeCell ref="A148:D148"/>
    <mergeCell ref="A137:D137"/>
    <mergeCell ref="A138:D138"/>
    <mergeCell ref="A139:D139"/>
    <mergeCell ref="A140:D140"/>
    <mergeCell ref="A141:D141"/>
    <mergeCell ref="A142:D142"/>
    <mergeCell ref="A132:D132"/>
    <mergeCell ref="A133:D133"/>
    <mergeCell ref="A134:D134"/>
    <mergeCell ref="A135:D135"/>
    <mergeCell ref="A136:D136"/>
    <mergeCell ref="A155:D155"/>
    <mergeCell ref="A156:D156"/>
    <mergeCell ref="A157:D157"/>
    <mergeCell ref="A158:D158"/>
    <mergeCell ref="A159:D159"/>
    <mergeCell ref="A160:D160"/>
    <mergeCell ref="E155:BN155"/>
    <mergeCell ref="E156:BN156"/>
    <mergeCell ref="E157:BN157"/>
    <mergeCell ref="E158:BN158"/>
    <mergeCell ref="E159:BN159"/>
    <mergeCell ref="E160:BN160"/>
    <mergeCell ref="A149:D149"/>
    <mergeCell ref="A150:D150"/>
    <mergeCell ref="A151:D151"/>
    <mergeCell ref="A152:D152"/>
    <mergeCell ref="A153:D153"/>
    <mergeCell ref="A154:D154"/>
    <mergeCell ref="E150:BN150"/>
    <mergeCell ref="E151:BN151"/>
    <mergeCell ref="E152:BN152"/>
    <mergeCell ref="E153:BN153"/>
    <mergeCell ref="E154:BN154"/>
    <mergeCell ref="A171:D171"/>
    <mergeCell ref="A172:D172"/>
    <mergeCell ref="E167:BN167"/>
    <mergeCell ref="E168:BN168"/>
    <mergeCell ref="E169:BN169"/>
    <mergeCell ref="E170:BN170"/>
    <mergeCell ref="E171:BN171"/>
    <mergeCell ref="E172:BN172"/>
    <mergeCell ref="A161:D161"/>
    <mergeCell ref="A162:D162"/>
    <mergeCell ref="A163:D163"/>
    <mergeCell ref="A164:D164"/>
    <mergeCell ref="A165:D165"/>
    <mergeCell ref="A166:D166"/>
    <mergeCell ref="E161:BN161"/>
    <mergeCell ref="E162:BN162"/>
    <mergeCell ref="E163:BN163"/>
    <mergeCell ref="E164:BN164"/>
    <mergeCell ref="E165:BN165"/>
    <mergeCell ref="E166:BN166"/>
    <mergeCell ref="B174:BJ174"/>
    <mergeCell ref="Z178:AA178"/>
    <mergeCell ref="Z181:AA181"/>
    <mergeCell ref="Z184:AA184"/>
    <mergeCell ref="A124:BR124"/>
    <mergeCell ref="AF97:AG100"/>
    <mergeCell ref="U97:U100"/>
    <mergeCell ref="T97:T100"/>
    <mergeCell ref="S97:S100"/>
    <mergeCell ref="R97:R100"/>
    <mergeCell ref="BO96:BP100"/>
    <mergeCell ref="AP96:BN96"/>
    <mergeCell ref="AF96:AO96"/>
    <mergeCell ref="AD96:AE100"/>
    <mergeCell ref="AB96:AC100"/>
    <mergeCell ref="Z96:AA100"/>
    <mergeCell ref="X96:Y100"/>
    <mergeCell ref="V96:W100"/>
    <mergeCell ref="R96:U96"/>
    <mergeCell ref="C96:P100"/>
    <mergeCell ref="A96:B100"/>
    <mergeCell ref="BO125:BR125"/>
    <mergeCell ref="BO126:BR126"/>
    <mergeCell ref="BO127:BR127"/>
    <mergeCell ref="BO128:BR128"/>
    <mergeCell ref="BO129:BR129"/>
    <mergeCell ref="BO130:BR130"/>
    <mergeCell ref="BO131:BR131"/>
    <mergeCell ref="A167:D167"/>
    <mergeCell ref="A168:D168"/>
    <mergeCell ref="A169:D169"/>
    <mergeCell ref="A170:D170"/>
    <mergeCell ref="BO162:BR162"/>
    <mergeCell ref="BO163:BR163"/>
    <mergeCell ref="BO164:BR164"/>
    <mergeCell ref="BO165:BR165"/>
    <mergeCell ref="BO132:BR132"/>
    <mergeCell ref="BO133:BR133"/>
    <mergeCell ref="BO134:BR134"/>
    <mergeCell ref="BO135:BR135"/>
    <mergeCell ref="BO136:BR136"/>
    <mergeCell ref="BO137:BR137"/>
    <mergeCell ref="BO138:BR138"/>
    <mergeCell ref="BO139:BR139"/>
    <mergeCell ref="BO140:BR140"/>
    <mergeCell ref="BO141:BR141"/>
    <mergeCell ref="BO142:BR142"/>
    <mergeCell ref="BO143:BR143"/>
    <mergeCell ref="BO144:BR144"/>
    <mergeCell ref="BO145:BR145"/>
    <mergeCell ref="BO146:BR146"/>
    <mergeCell ref="BO147:BR147"/>
    <mergeCell ref="BO148:BR148"/>
    <mergeCell ref="E146:BN146"/>
    <mergeCell ref="E147:BN147"/>
    <mergeCell ref="E148:BN148"/>
    <mergeCell ref="E149:BN149"/>
    <mergeCell ref="BO149:BR149"/>
    <mergeCell ref="BO150:BR150"/>
    <mergeCell ref="BO151:BR151"/>
    <mergeCell ref="BO152:BR152"/>
    <mergeCell ref="BO153:BR153"/>
    <mergeCell ref="BO154:BR154"/>
    <mergeCell ref="BO155:BR155"/>
    <mergeCell ref="BO156:BR156"/>
    <mergeCell ref="BO157:BR157"/>
    <mergeCell ref="BO158:BR158"/>
    <mergeCell ref="BO159:BR159"/>
    <mergeCell ref="BO160:BR160"/>
    <mergeCell ref="BO161:BR161"/>
    <mergeCell ref="Q53:Q54"/>
    <mergeCell ref="BQ53:BR54"/>
    <mergeCell ref="B175:BR175"/>
    <mergeCell ref="AF180:AL180"/>
    <mergeCell ref="BO166:BR166"/>
    <mergeCell ref="BO167:BR167"/>
    <mergeCell ref="BO168:BR168"/>
    <mergeCell ref="BO169:BR169"/>
    <mergeCell ref="BO170:BR170"/>
    <mergeCell ref="BO171:BR171"/>
    <mergeCell ref="BO172:BR172"/>
    <mergeCell ref="E126:BN126"/>
    <mergeCell ref="E125:BN125"/>
    <mergeCell ref="E127:BN127"/>
    <mergeCell ref="E128:BN128"/>
    <mergeCell ref="E129:BN129"/>
    <mergeCell ref="E130:BN130"/>
    <mergeCell ref="E131:BN131"/>
    <mergeCell ref="E132:BN132"/>
    <mergeCell ref="E133:BN133"/>
    <mergeCell ref="E134:BN134"/>
    <mergeCell ref="E135:BN135"/>
    <mergeCell ref="E136:BN136"/>
    <mergeCell ref="E137:BN137"/>
    <mergeCell ref="E138:BN138"/>
    <mergeCell ref="E139:BN139"/>
    <mergeCell ref="E140:BN140"/>
    <mergeCell ref="E141:BN141"/>
    <mergeCell ref="E142:BN142"/>
    <mergeCell ref="E143:BN143"/>
    <mergeCell ref="E144:BN144"/>
    <mergeCell ref="E145:BN145"/>
  </mergeCells>
  <phoneticPr fontId="65" type="noConversion"/>
  <pageMargins left="0.33" right="0.19685039370078741" top="0.48" bottom="0.59055118110236227" header="0.39" footer="0.31496062992125984"/>
  <pageSetup paperSize="8" scale="2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2024-04-25T11:48:11Z</cp:lastPrinted>
  <dcterms:created xsi:type="dcterms:W3CDTF">2023-02-13T07:21:15Z</dcterms:created>
  <dcterms:modified xsi:type="dcterms:W3CDTF">2024-07-05T07:13:11Z</dcterms:modified>
</cp:coreProperties>
</file>