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4780" windowHeight="6970" tabRatio="588"/>
  </bookViews>
  <sheets>
    <sheet name="ДО" sheetId="26" r:id="rId1"/>
    <sheet name="ЗО" sheetId="27" r:id="rId2"/>
  </sheets>
  <definedNames>
    <definedName name="_xlnm._FilterDatabase" localSheetId="0" hidden="1">ДО!$A$129:$BO$129</definedName>
    <definedName name="_xlnm.Print_Titles" localSheetId="0">ДО!$80:$80</definedName>
    <definedName name="_xlnm.Print_Area" localSheetId="0">ДО!$A$1:$BP$127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8" i="27" l="1"/>
  <c r="U78" i="27"/>
  <c r="BI74" i="27"/>
  <c r="BC74" i="27"/>
  <c r="AA74" i="27" s="1"/>
  <c r="AW74" i="27"/>
  <c r="AQ74" i="27"/>
  <c r="BI73" i="27"/>
  <c r="AA73" i="27" s="1"/>
  <c r="BC73" i="27"/>
  <c r="AW73" i="27"/>
  <c r="AQ73" i="27"/>
  <c r="AA72" i="27"/>
  <c r="AA71" i="27"/>
  <c r="AB66" i="27"/>
  <c r="AB64" i="27" s="1"/>
  <c r="AB65" i="27"/>
  <c r="BB64" i="27"/>
  <c r="AZ64" i="27"/>
  <c r="AX64" i="27"/>
  <c r="AV64" i="27"/>
  <c r="AT64" i="27"/>
  <c r="AR64" i="27"/>
  <c r="AN64" i="27"/>
  <c r="AL64" i="27"/>
  <c r="AJ64" i="27"/>
  <c r="AH64" i="27"/>
  <c r="AF64" i="27"/>
  <c r="BC63" i="27"/>
  <c r="AQ63" i="27"/>
  <c r="AA63" i="27" s="1"/>
  <c r="AE63" i="27"/>
  <c r="BE63" i="27" s="1"/>
  <c r="BE59" i="27" s="1"/>
  <c r="BC62" i="27"/>
  <c r="AY62" i="27"/>
  <c r="AY59" i="27" s="1"/>
  <c r="AW62" i="27"/>
  <c r="AQ62" i="27"/>
  <c r="AE62" i="27"/>
  <c r="AA62" i="27"/>
  <c r="BI61" i="27"/>
  <c r="AW61" i="27"/>
  <c r="AQ61" i="27"/>
  <c r="AE61" i="27"/>
  <c r="BK61" i="27" s="1"/>
  <c r="AW60" i="27"/>
  <c r="AW59" i="27" s="1"/>
  <c r="AQ60" i="27"/>
  <c r="AQ59" i="27" s="1"/>
  <c r="AE60" i="27"/>
  <c r="BK60" i="27" s="1"/>
  <c r="BM59" i="27"/>
  <c r="BI59" i="27"/>
  <c r="BG59" i="27"/>
  <c r="BC59" i="27"/>
  <c r="BA59" i="27"/>
  <c r="AU59" i="27"/>
  <c r="AS59" i="27"/>
  <c r="AM59" i="27"/>
  <c r="AK59" i="27"/>
  <c r="AI59" i="27"/>
  <c r="AG59" i="27"/>
  <c r="AE59" i="27"/>
  <c r="BC58" i="27"/>
  <c r="AW58" i="27"/>
  <c r="AQ58" i="27"/>
  <c r="AA58" i="27" s="1"/>
  <c r="AE58" i="27"/>
  <c r="BE58" i="27" s="1"/>
  <c r="BE55" i="27" s="1"/>
  <c r="BC57" i="27"/>
  <c r="AS57" i="27"/>
  <c r="AQ57" i="27"/>
  <c r="AA57" i="27" s="1"/>
  <c r="AE57" i="27"/>
  <c r="BC56" i="27"/>
  <c r="BC55" i="27" s="1"/>
  <c r="AY56" i="27"/>
  <c r="AW56" i="27"/>
  <c r="AQ56" i="27"/>
  <c r="AE56" i="27"/>
  <c r="AE55" i="27" s="1"/>
  <c r="AA56" i="27"/>
  <c r="BM55" i="27"/>
  <c r="BK55" i="27"/>
  <c r="BI55" i="27"/>
  <c r="BG55" i="27"/>
  <c r="BG43" i="27" s="1"/>
  <c r="BA55" i="27"/>
  <c r="AY55" i="27"/>
  <c r="AW55" i="27"/>
  <c r="AU55" i="27"/>
  <c r="AS55" i="27"/>
  <c r="AQ55" i="27"/>
  <c r="AM55" i="27"/>
  <c r="AK55" i="27"/>
  <c r="AI55" i="27"/>
  <c r="AG55" i="27"/>
  <c r="AW54" i="27"/>
  <c r="AS54" i="27"/>
  <c r="AQ54" i="27"/>
  <c r="AE54" i="27"/>
  <c r="BC53" i="27"/>
  <c r="AQ53" i="27"/>
  <c r="AA53" i="27" s="1"/>
  <c r="AE53" i="27"/>
  <c r="AS52" i="27"/>
  <c r="AQ52" i="27"/>
  <c r="AA52" i="27" s="1"/>
  <c r="AE52" i="27"/>
  <c r="BE51" i="27"/>
  <c r="BC51" i="27"/>
  <c r="AA51" i="27" s="1"/>
  <c r="AQ51" i="27"/>
  <c r="AE51" i="27"/>
  <c r="BC50" i="27"/>
  <c r="BC49" i="27" s="1"/>
  <c r="AW50" i="27"/>
  <c r="AQ50" i="27"/>
  <c r="AA50" i="27" s="1"/>
  <c r="AA49" i="27" s="1"/>
  <c r="AE50" i="27"/>
  <c r="AS50" i="27" s="1"/>
  <c r="AS49" i="27" s="1"/>
  <c r="BM49" i="27"/>
  <c r="BK49" i="27"/>
  <c r="BI49" i="27"/>
  <c r="BI43" i="27" s="1"/>
  <c r="BG49" i="27"/>
  <c r="BE49" i="27"/>
  <c r="BA49" i="27"/>
  <c r="BA43" i="27" s="1"/>
  <c r="AY49" i="27"/>
  <c r="AW49" i="27"/>
  <c r="AU49" i="27"/>
  <c r="AM49" i="27"/>
  <c r="AK49" i="27"/>
  <c r="AI49" i="27"/>
  <c r="AI43" i="27" s="1"/>
  <c r="AG49" i="27"/>
  <c r="BI48" i="27"/>
  <c r="AW48" i="27"/>
  <c r="AQ48" i="27"/>
  <c r="AE48" i="27"/>
  <c r="BK48" i="27" s="1"/>
  <c r="BK45" i="27" s="1"/>
  <c r="BC47" i="27"/>
  <c r="AQ47" i="27"/>
  <c r="AA47" i="27" s="1"/>
  <c r="AE47" i="27"/>
  <c r="AS47" i="27" s="1"/>
  <c r="AS45" i="27" s="1"/>
  <c r="BC46" i="27"/>
  <c r="AY46" i="27"/>
  <c r="AY45" i="27" s="1"/>
  <c r="AY43" i="27" s="1"/>
  <c r="AW46" i="27"/>
  <c r="AA46" i="27" s="1"/>
  <c r="AA45" i="27" s="1"/>
  <c r="AE46" i="27"/>
  <c r="BM45" i="27"/>
  <c r="BI45" i="27"/>
  <c r="BG45" i="27"/>
  <c r="BE45" i="27"/>
  <c r="BC45" i="27"/>
  <c r="BA45" i="27"/>
  <c r="AU45" i="27"/>
  <c r="AU43" i="27" s="1"/>
  <c r="AO45" i="27"/>
  <c r="AM45" i="27"/>
  <c r="AM43" i="27" s="1"/>
  <c r="AK45" i="27"/>
  <c r="AI45" i="27"/>
  <c r="AG45" i="27"/>
  <c r="AE45" i="27"/>
  <c r="BC44" i="27"/>
  <c r="AW44" i="27"/>
  <c r="AS44" i="27"/>
  <c r="AS43" i="27" s="1"/>
  <c r="AQ44" i="27"/>
  <c r="AE44" i="27"/>
  <c r="AA44" i="27"/>
  <c r="BM43" i="27"/>
  <c r="AO43" i="27"/>
  <c r="AK43" i="27"/>
  <c r="AG43" i="27"/>
  <c r="BI42" i="27"/>
  <c r="BC42" i="27"/>
  <c r="AW42" i="27"/>
  <c r="AQ42" i="27"/>
  <c r="AA42" i="27" s="1"/>
  <c r="AE42" i="27"/>
  <c r="AS42" i="27" s="1"/>
  <c r="AY41" i="27"/>
  <c r="AW41" i="27"/>
  <c r="AQ41" i="27"/>
  <c r="AA41" i="27" s="1"/>
  <c r="AE41" i="27"/>
  <c r="BC40" i="27"/>
  <c r="AW40" i="27"/>
  <c r="AW38" i="27" s="1"/>
  <c r="AQ40" i="27"/>
  <c r="AE40" i="27"/>
  <c r="AS40" i="27" s="1"/>
  <c r="AA40" i="27"/>
  <c r="BC39" i="27"/>
  <c r="AW39" i="27"/>
  <c r="AS39" i="27"/>
  <c r="AS38" i="27" s="1"/>
  <c r="AQ39" i="27"/>
  <c r="AA39" i="27" s="1"/>
  <c r="AA38" i="27" s="1"/>
  <c r="AE39" i="27"/>
  <c r="BM38" i="27"/>
  <c r="BK38" i="27"/>
  <c r="BK33" i="27" s="1"/>
  <c r="BI38" i="27"/>
  <c r="BG38" i="27"/>
  <c r="BE38" i="27"/>
  <c r="BC38" i="27"/>
  <c r="BA38" i="27"/>
  <c r="AY38" i="27"/>
  <c r="AU38" i="27"/>
  <c r="AO38" i="27"/>
  <c r="AM38" i="27"/>
  <c r="AK38" i="27"/>
  <c r="AI38" i="27"/>
  <c r="AG38" i="27"/>
  <c r="AE38" i="27"/>
  <c r="BC37" i="27"/>
  <c r="AY37" i="27"/>
  <c r="AW37" i="27"/>
  <c r="AA37" i="27" s="1"/>
  <c r="AE37" i="27"/>
  <c r="BC36" i="27"/>
  <c r="AA36" i="27" s="1"/>
  <c r="AW36" i="27"/>
  <c r="AE36" i="27"/>
  <c r="AY36" i="27" s="1"/>
  <c r="AY34" i="27" s="1"/>
  <c r="AY33" i="27" s="1"/>
  <c r="AY69" i="27" s="1"/>
  <c r="AY70" i="27" s="1"/>
  <c r="BC35" i="27"/>
  <c r="AW35" i="27"/>
  <c r="AW34" i="27" s="1"/>
  <c r="AW33" i="27" s="1"/>
  <c r="AS35" i="27"/>
  <c r="AQ35" i="27"/>
  <c r="AE35" i="27"/>
  <c r="AA35" i="27"/>
  <c r="BM34" i="27"/>
  <c r="BM33" i="27" s="1"/>
  <c r="BM69" i="27" s="1"/>
  <c r="BG34" i="27"/>
  <c r="BA34" i="27"/>
  <c r="BA33" i="27" s="1"/>
  <c r="BA69" i="27" s="1"/>
  <c r="AU34" i="27"/>
  <c r="AU33" i="27" s="1"/>
  <c r="AQ34" i="27"/>
  <c r="AO34" i="27"/>
  <c r="AM34" i="27"/>
  <c r="AM33" i="27" s="1"/>
  <c r="AM69" i="27" s="1"/>
  <c r="AK34" i="27"/>
  <c r="AK33" i="27" s="1"/>
  <c r="AK69" i="27" s="1"/>
  <c r="AI34" i="27"/>
  <c r="AG34" i="27"/>
  <c r="BI33" i="27"/>
  <c r="BI69" i="27" s="1"/>
  <c r="BG33" i="27"/>
  <c r="BG69" i="27" s="1"/>
  <c r="AO33" i="27"/>
  <c r="AO69" i="27" s="1"/>
  <c r="AI33" i="27"/>
  <c r="AI69" i="27" s="1"/>
  <c r="AG33" i="27"/>
  <c r="AG69" i="27" s="1"/>
  <c r="BL19" i="27"/>
  <c r="BJ19" i="27"/>
  <c r="BH19" i="27"/>
  <c r="BF19" i="27"/>
  <c r="BB18" i="27"/>
  <c r="BD17" i="27"/>
  <c r="BD19" i="27" s="1"/>
  <c r="AA55" i="27" l="1"/>
  <c r="AA43" i="27"/>
  <c r="AA59" i="27"/>
  <c r="BC43" i="27"/>
  <c r="BG70" i="27"/>
  <c r="BO70" i="27"/>
  <c r="AU69" i="27"/>
  <c r="AA34" i="27"/>
  <c r="AA33" i="27" s="1"/>
  <c r="AA69" i="27" s="1"/>
  <c r="BE43" i="27"/>
  <c r="BK59" i="27"/>
  <c r="BK43" i="27" s="1"/>
  <c r="BK69" i="27" s="1"/>
  <c r="BK70" i="27" s="1"/>
  <c r="AE34" i="27"/>
  <c r="AE33" i="27" s="1"/>
  <c r="BC34" i="27"/>
  <c r="BC33" i="27" s="1"/>
  <c r="BC69" i="27" s="1"/>
  <c r="BC70" i="27" s="1"/>
  <c r="AS36" i="27"/>
  <c r="AS34" i="27" s="1"/>
  <c r="AS33" i="27" s="1"/>
  <c r="AS69" i="27" s="1"/>
  <c r="BE36" i="27"/>
  <c r="BE34" i="27" s="1"/>
  <c r="BE33" i="27" s="1"/>
  <c r="BE69" i="27" s="1"/>
  <c r="BE70" i="27" s="1"/>
  <c r="AW45" i="27"/>
  <c r="AW43" i="27" s="1"/>
  <c r="AW69" i="27" s="1"/>
  <c r="AW70" i="27" s="1"/>
  <c r="AQ38" i="27"/>
  <c r="AQ33" i="27" s="1"/>
  <c r="AQ45" i="27"/>
  <c r="AE49" i="27"/>
  <c r="AE43" i="27" s="1"/>
  <c r="BB17" i="27"/>
  <c r="BB19" i="27" s="1"/>
  <c r="BN19" i="27" s="1"/>
  <c r="AQ49" i="27"/>
  <c r="AE69" i="27" l="1"/>
  <c r="BA70" i="27"/>
  <c r="BO69" i="27"/>
  <c r="BO71" i="27" s="1"/>
  <c r="AQ69" i="27"/>
  <c r="AQ43" i="27"/>
  <c r="AE70" i="27"/>
  <c r="AS70" i="27"/>
  <c r="AQ70" i="27" l="1"/>
  <c r="AA70" i="27"/>
  <c r="BA45" i="26" l="1"/>
  <c r="AU45" i="26"/>
  <c r="AM45" i="26" l="1"/>
  <c r="AM46" i="26"/>
  <c r="AQ55" i="26" l="1"/>
  <c r="AQ50" i="26"/>
  <c r="AJ64" i="26" l="1"/>
  <c r="AJ65" i="26" l="1"/>
  <c r="BB63" i="26" l="1"/>
  <c r="AQ62" i="26" l="1"/>
  <c r="AQ61" i="26"/>
  <c r="AM55" i="26"/>
  <c r="AM40" i="26"/>
  <c r="AQ40" i="26"/>
  <c r="AQ39" i="26"/>
  <c r="AK39" i="26" s="1"/>
  <c r="AW39" i="26" s="1"/>
  <c r="AQ38" i="26"/>
  <c r="AK38" i="26" s="1"/>
  <c r="AW38" i="26" s="1"/>
  <c r="BG39" i="26"/>
  <c r="BA39" i="26"/>
  <c r="AU39" i="26"/>
  <c r="BG40" i="26"/>
  <c r="BA40" i="26"/>
  <c r="AU40" i="26"/>
  <c r="BG38" i="26"/>
  <c r="BA38" i="26"/>
  <c r="AU38" i="26"/>
  <c r="AQ36" i="26"/>
  <c r="AQ34" i="26"/>
  <c r="BL19" i="26"/>
  <c r="BJ18" i="26"/>
  <c r="BJ19" i="26" s="1"/>
  <c r="BH18" i="26"/>
  <c r="BH19" i="26" s="1"/>
  <c r="AG77" i="26" s="1"/>
  <c r="AN77" i="26" s="1"/>
  <c r="BD18" i="26"/>
  <c r="BF17" i="26"/>
  <c r="BF19" i="26" s="1"/>
  <c r="R77" i="26" s="1"/>
  <c r="U77" i="26" s="1"/>
  <c r="BD17" i="26"/>
  <c r="BB17" i="26" s="1"/>
  <c r="AI71" i="26"/>
  <c r="AI70" i="26"/>
  <c r="BG73" i="26"/>
  <c r="BA73" i="26"/>
  <c r="AU73" i="26"/>
  <c r="BG72" i="26"/>
  <c r="BA72" i="26"/>
  <c r="AU72" i="26"/>
  <c r="BF63" i="26"/>
  <c r="AZ63" i="26"/>
  <c r="AT63" i="26"/>
  <c r="AR63" i="26"/>
  <c r="AP63" i="26"/>
  <c r="AN63" i="26"/>
  <c r="AV66" i="26"/>
  <c r="AL65" i="26"/>
  <c r="AL66" i="26"/>
  <c r="AX66" i="26" s="1"/>
  <c r="AX63" i="26" s="1"/>
  <c r="AL64" i="26"/>
  <c r="AJ66" i="26" l="1"/>
  <c r="AV63" i="26"/>
  <c r="AI38" i="26"/>
  <c r="AK40" i="26"/>
  <c r="BC40" i="26" s="1"/>
  <c r="AI40" i="26"/>
  <c r="AI39" i="26"/>
  <c r="AI72" i="26"/>
  <c r="BD19" i="26"/>
  <c r="BB18" i="26"/>
  <c r="AI73" i="26"/>
  <c r="BD63" i="26"/>
  <c r="AJ63" i="26"/>
  <c r="AL63" i="26"/>
  <c r="BB19" i="26" l="1"/>
  <c r="BN19" i="26" s="1"/>
  <c r="BG30" i="26"/>
  <c r="AO58" i="26"/>
  <c r="AS58" i="26"/>
  <c r="AW58" i="26"/>
  <c r="AY58" i="26"/>
  <c r="BE58" i="26"/>
  <c r="BK58" i="26"/>
  <c r="BG62" i="26"/>
  <c r="BA62" i="26"/>
  <c r="AU62" i="26"/>
  <c r="AK62" i="26"/>
  <c r="BC62" i="26" s="1"/>
  <c r="BG61" i="26"/>
  <c r="BA61" i="26"/>
  <c r="AU61" i="26"/>
  <c r="AK61" i="26"/>
  <c r="BC61" i="26" s="1"/>
  <c r="BG60" i="26"/>
  <c r="BA60" i="26"/>
  <c r="AU60" i="26"/>
  <c r="AK60" i="26"/>
  <c r="BI60" i="26" s="1"/>
  <c r="BA59" i="26"/>
  <c r="AU59" i="26"/>
  <c r="AM54" i="26"/>
  <c r="AO54" i="26"/>
  <c r="AS54" i="26"/>
  <c r="AY54" i="26"/>
  <c r="BE54" i="26"/>
  <c r="BK54" i="26"/>
  <c r="BG57" i="26"/>
  <c r="BA57" i="26"/>
  <c r="AU57" i="26"/>
  <c r="BG56" i="26"/>
  <c r="AU56" i="26"/>
  <c r="AK56" i="26"/>
  <c r="AW56" i="26" s="1"/>
  <c r="AW54" i="26" s="1"/>
  <c r="BG55" i="26"/>
  <c r="BA55" i="26"/>
  <c r="AU55" i="26"/>
  <c r="AK55" i="26"/>
  <c r="BC55" i="26" s="1"/>
  <c r="BC54" i="26" s="1"/>
  <c r="AM44" i="26"/>
  <c r="AO44" i="26"/>
  <c r="AQ44" i="26"/>
  <c r="AS44" i="26"/>
  <c r="AY44" i="26"/>
  <c r="BE44" i="26"/>
  <c r="BK44" i="26"/>
  <c r="BG47" i="26"/>
  <c r="BA47" i="26"/>
  <c r="AU47" i="26"/>
  <c r="AK47" i="26"/>
  <c r="BI47" i="26" s="1"/>
  <c r="BI44" i="26" s="1"/>
  <c r="BC44" i="26"/>
  <c r="BG46" i="26"/>
  <c r="BA46" i="26"/>
  <c r="AU46" i="26"/>
  <c r="AK46" i="26"/>
  <c r="AW46" i="26" s="1"/>
  <c r="BG45" i="26"/>
  <c r="AK45" i="26"/>
  <c r="AW45" i="26" s="1"/>
  <c r="AM48" i="26"/>
  <c r="AO48" i="26"/>
  <c r="AQ48" i="26"/>
  <c r="AS48" i="26"/>
  <c r="AY48" i="26"/>
  <c r="BE48" i="26"/>
  <c r="BK48" i="26"/>
  <c r="BA53" i="26"/>
  <c r="AU53" i="26"/>
  <c r="AK53" i="26"/>
  <c r="AW53" i="26" s="1"/>
  <c r="BG51" i="26"/>
  <c r="AU51" i="26"/>
  <c r="AK51" i="26"/>
  <c r="AW51" i="26" s="1"/>
  <c r="BA52" i="26"/>
  <c r="AU52" i="26"/>
  <c r="AK52" i="26"/>
  <c r="BG50" i="26"/>
  <c r="BA50" i="26"/>
  <c r="AU50" i="26"/>
  <c r="AK50" i="26"/>
  <c r="BG49" i="26"/>
  <c r="BA49" i="26"/>
  <c r="AU49" i="26"/>
  <c r="AK49" i="26"/>
  <c r="AW49" i="26" s="1"/>
  <c r="BG43" i="26"/>
  <c r="BA43" i="26"/>
  <c r="AU43" i="26"/>
  <c r="BG41" i="26"/>
  <c r="BA41" i="26"/>
  <c r="AU41" i="26"/>
  <c r="AK41" i="26"/>
  <c r="AW41" i="26" s="1"/>
  <c r="BK37" i="26"/>
  <c r="BI37" i="26"/>
  <c r="BE37" i="26"/>
  <c r="BC37" i="26"/>
  <c r="AY37" i="26"/>
  <c r="AS37" i="26"/>
  <c r="AQ37" i="26"/>
  <c r="AO37" i="26"/>
  <c r="AM37" i="26"/>
  <c r="BA35" i="26"/>
  <c r="BA36" i="26"/>
  <c r="BG35" i="26"/>
  <c r="BG36" i="26"/>
  <c r="AK35" i="26"/>
  <c r="BI35" i="26" s="1"/>
  <c r="AK36" i="26"/>
  <c r="AW36" i="26" s="1"/>
  <c r="AM33" i="26"/>
  <c r="AO33" i="26"/>
  <c r="AQ33" i="26"/>
  <c r="AS33" i="26"/>
  <c r="AY33" i="26"/>
  <c r="BE33" i="26"/>
  <c r="BK33" i="26"/>
  <c r="AU36" i="26"/>
  <c r="BG34" i="26"/>
  <c r="BA34" i="26"/>
  <c r="AK34" i="26"/>
  <c r="AU34" i="26"/>
  <c r="AM59" i="26" l="1"/>
  <c r="AQ59" i="26"/>
  <c r="AQ58" i="26" s="1"/>
  <c r="AQ57" i="26"/>
  <c r="BI48" i="26"/>
  <c r="BC50" i="26"/>
  <c r="BC48" i="26" s="1"/>
  <c r="BC58" i="26"/>
  <c r="AO42" i="26"/>
  <c r="BG58" i="26"/>
  <c r="AU58" i="26"/>
  <c r="BK42" i="26"/>
  <c r="BA58" i="26"/>
  <c r="BE42" i="26"/>
  <c r="AK43" i="26"/>
  <c r="AW43" i="26" s="1"/>
  <c r="AY42" i="26"/>
  <c r="AS42" i="26"/>
  <c r="AI62" i="26"/>
  <c r="AI46" i="26"/>
  <c r="AI59" i="26"/>
  <c r="AI55" i="26"/>
  <c r="AI60" i="26"/>
  <c r="AI61" i="26"/>
  <c r="AI47" i="26"/>
  <c r="AK44" i="26"/>
  <c r="AU54" i="26"/>
  <c r="BA54" i="26"/>
  <c r="BG54" i="26"/>
  <c r="AI56" i="26"/>
  <c r="AI57" i="26"/>
  <c r="AI53" i="26"/>
  <c r="AW44" i="26"/>
  <c r="AU44" i="26"/>
  <c r="BA44" i="26"/>
  <c r="BG44" i="26"/>
  <c r="AY32" i="26"/>
  <c r="AI45" i="26"/>
  <c r="BE32" i="26"/>
  <c r="AI51" i="26"/>
  <c r="AI52" i="26"/>
  <c r="BG48" i="26"/>
  <c r="AO32" i="26"/>
  <c r="AM32" i="26"/>
  <c r="AW48" i="26"/>
  <c r="AU48" i="26"/>
  <c r="BA48" i="26"/>
  <c r="AS32" i="26"/>
  <c r="BA33" i="26"/>
  <c r="AK48" i="26"/>
  <c r="AI50" i="26"/>
  <c r="AI49" i="26"/>
  <c r="BK32" i="26"/>
  <c r="AI41" i="26"/>
  <c r="AQ32" i="26"/>
  <c r="BG37" i="26"/>
  <c r="AI43" i="26"/>
  <c r="AW35" i="26"/>
  <c r="AU37" i="26"/>
  <c r="BA37" i="26"/>
  <c r="AU33" i="26"/>
  <c r="BG33" i="26"/>
  <c r="AK33" i="26"/>
  <c r="BC35" i="26"/>
  <c r="BC33" i="26" s="1"/>
  <c r="BC32" i="26" s="1"/>
  <c r="AW37" i="26"/>
  <c r="AK37" i="26"/>
  <c r="AI36" i="26"/>
  <c r="AI35" i="26"/>
  <c r="AW34" i="26"/>
  <c r="BI33" i="26"/>
  <c r="BI32" i="26" s="1"/>
  <c r="AI34" i="26"/>
  <c r="AW42" i="26" l="1"/>
  <c r="BC42" i="26"/>
  <c r="BC68" i="26" s="1"/>
  <c r="BA69" i="26" s="1"/>
  <c r="AQ54" i="26"/>
  <c r="AQ42" i="26" s="1"/>
  <c r="AQ68" i="26" s="1"/>
  <c r="AK57" i="26"/>
  <c r="BG42" i="26"/>
  <c r="AM58" i="26"/>
  <c r="AM42" i="26" s="1"/>
  <c r="AM68" i="26" s="1"/>
  <c r="AK59" i="26"/>
  <c r="AO68" i="26"/>
  <c r="BK68" i="26"/>
  <c r="BE68" i="26"/>
  <c r="AS68" i="26"/>
  <c r="AY68" i="26"/>
  <c r="BA42" i="26"/>
  <c r="AU42" i="26"/>
  <c r="AI58" i="26"/>
  <c r="AI54" i="26"/>
  <c r="AI44" i="26"/>
  <c r="AI48" i="26"/>
  <c r="BA32" i="26"/>
  <c r="BG32" i="26"/>
  <c r="AU32" i="26"/>
  <c r="AI37" i="26"/>
  <c r="AK32" i="26"/>
  <c r="AW33" i="26"/>
  <c r="AW32" i="26" s="1"/>
  <c r="AI33" i="26"/>
  <c r="BG68" i="26" l="1"/>
  <c r="BI57" i="26"/>
  <c r="BI54" i="26" s="1"/>
  <c r="AK54" i="26"/>
  <c r="BI59" i="26"/>
  <c r="BI58" i="26" s="1"/>
  <c r="AK58" i="26"/>
  <c r="BA68" i="26"/>
  <c r="AU68" i="26"/>
  <c r="BM69" i="26"/>
  <c r="AI32" i="26"/>
  <c r="AW68" i="26"/>
  <c r="AU69" i="26" s="1"/>
  <c r="AI42" i="26"/>
  <c r="AI69" i="26" l="1"/>
  <c r="AK42" i="26"/>
  <c r="AK68" i="26" s="1"/>
  <c r="BI42" i="26"/>
  <c r="BI68" i="26" s="1"/>
  <c r="BG69" i="26" s="1"/>
  <c r="AI68" i="26"/>
  <c r="AK69" i="26" l="1"/>
</calcChain>
</file>

<file path=xl/sharedStrings.xml><?xml version="1.0" encoding="utf-8"?>
<sst xmlns="http://schemas.openxmlformats.org/spreadsheetml/2006/main" count="739" uniqueCount="263">
  <si>
    <t>Государственный компонент</t>
  </si>
  <si>
    <t>Дополнительные виды обучения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</si>
  <si>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</si>
  <si>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</si>
  <si>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</si>
  <si>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</si>
  <si>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</si>
  <si>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</si>
  <si>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</si>
  <si>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</si>
  <si>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</si>
  <si>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</si>
  <si>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</si>
  <si>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</si>
  <si>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</si>
  <si>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</si>
  <si>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</si>
  <si>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</si>
  <si>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</si>
  <si>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</si>
  <si>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</si>
  <si>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</si>
  <si>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</si>
  <si>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</si>
  <si>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</si>
  <si>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</si>
  <si>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</si>
  <si>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</si>
  <si>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</si>
  <si>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</si>
  <si>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</si>
  <si>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</si>
  <si>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</si>
  <si>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</si>
  <si>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</si>
  <si>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</si>
  <si>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</si>
  <si>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</si>
  <si>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</si>
  <si>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</si>
  <si>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</si>
  <si>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</si>
  <si>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</si>
  <si>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</si>
  <si>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</si>
  <si>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</si>
  <si>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</si>
  <si>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</si>
  <si>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</si>
  <si>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</si>
  <si>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</si>
  <si>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</si>
  <si>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</si>
  <si>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</si>
  <si>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</si>
  <si>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</si>
  <si>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</si>
  <si>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</si>
  <si>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</si>
  <si>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</si>
  <si>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</si>
  <si>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</si>
  <si>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</si>
  <si>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</si>
  <si>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</si>
  <si>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</si>
  <si>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</si>
  <si>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</si>
  <si>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</si>
  <si>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</si>
  <si>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</si>
  <si>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</si>
  <si>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</si>
  <si>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</si>
  <si>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</si>
  <si>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</si>
  <si>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</si>
  <si>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</si>
  <si>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</si>
  <si>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</si>
  <si>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1.2.1</t>
  </si>
  <si>
    <t>1.2.2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</si>
  <si>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</si>
  <si>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</si>
  <si>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</si>
  <si>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</si>
  <si>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</si>
  <si>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</si>
  <si>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</si>
  <si>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</si>
  <si>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</si>
  <si>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</si>
  <si>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</si>
  <si>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</si>
  <si>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</si>
  <si>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</si>
  <si>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Менеджмент в ландшафтной индустрии</t>
  </si>
  <si>
    <t>Комплексный подход в проектировании предметно-пространственной среды</t>
  </si>
  <si>
    <t>Информационные системы и технологии в ландшафтном проектировании и строительстве</t>
  </si>
  <si>
    <t>Методы исследований в ландшафтном проектировании</t>
  </si>
  <si>
    <t>2.3.1</t>
  </si>
  <si>
    <t>Современные приемы цветочно-декоративного оформления открытых пространств</t>
  </si>
  <si>
    <t>2.3.2</t>
  </si>
  <si>
    <t>2.4</t>
  </si>
  <si>
    <t>2.4.1</t>
  </si>
  <si>
    <t>Интенсивное ведение отрасли садоводства и декоративного растениеводства</t>
  </si>
  <si>
    <t>2.4.2</t>
  </si>
  <si>
    <t>Газоны и альтернативные покрытия в ландшафтном строительстве</t>
  </si>
  <si>
    <t>Современные строительные материалы и конструкции в ландшафтной отрасли</t>
  </si>
  <si>
    <t>7-06-0821-02 Ландшафтное благоустройство территорий</t>
  </si>
  <si>
    <t>Современные элементы архитектурно-ландшафтного дизайна в благоустройстве территорий</t>
  </si>
  <si>
    <t>Ауд. часов</t>
  </si>
  <si>
    <t>Зач. единиц</t>
  </si>
  <si>
    <t>№ п/п</t>
  </si>
  <si>
    <t>1.1</t>
  </si>
  <si>
    <t>Курсовая работа по учебной дисциплине "Комплексный подход в проектировании предметно-пространственной среды"</t>
  </si>
  <si>
    <t>Инновационные технологии в ландшафтном строительстве</t>
  </si>
  <si>
    <t>1.2.3</t>
  </si>
  <si>
    <t>1.3</t>
  </si>
  <si>
    <t>Научно-исследовательская работа</t>
  </si>
  <si>
    <t>1,2,3</t>
  </si>
  <si>
    <t>Экологические аспекты ландшафтного проектирования объектов урбанизированной среды</t>
  </si>
  <si>
    <t>Курсовая работа по учебной дисциплине "Экологические аспекты ландшафтного проектирования объектов урбанизированной среды"</t>
  </si>
  <si>
    <t>Научное восстановление и реконструкция объектов ландшафтной архитектуры</t>
  </si>
  <si>
    <t>2.3</t>
  </si>
  <si>
    <t>2.3.3</t>
  </si>
  <si>
    <t>Экономика и управление природоохранной деятельностью</t>
  </si>
  <si>
    <t>Перспективные приемы использования растительных форм в дизайне интерьеров</t>
  </si>
  <si>
    <t>2.5</t>
  </si>
  <si>
    <t>2.5.1</t>
  </si>
  <si>
    <t>2.5.2</t>
  </si>
  <si>
    <t>2.5.3</t>
  </si>
  <si>
    <t>2.5.4</t>
  </si>
  <si>
    <t>Диагностика болезней и вредителей зеленых насаждений</t>
  </si>
  <si>
    <t>2.6</t>
  </si>
  <si>
    <t>2.6.1</t>
  </si>
  <si>
    <t>2.6.2</t>
  </si>
  <si>
    <t xml:space="preserve">VI. Итоговая аттестация </t>
  </si>
  <si>
    <t>Научно-исследовательская</t>
  </si>
  <si>
    <t>Курсовой проект по учебной дисциплине "Современные приемы цветочно-декоративного оформления открытых пространств"</t>
  </si>
  <si>
    <t>Курсовой проект по учебной дисциплине "Научное восстановление и реконструкция объектов ландшафтной архитектуры"</t>
  </si>
  <si>
    <t>Дистанционное зондирование и геоинформатика в ландшафтном планировании</t>
  </si>
  <si>
    <t>УПК-4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</si>
  <si>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</si>
  <si>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</si>
  <si>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</si>
  <si>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</si>
  <si>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Использовать современные приемы ландшафтного моделирования и макетирования при реализации комплексного подхода к проектированию предметно-пространственной среды</t>
  </si>
  <si>
    <t>Использовать технологические инновации для решения научно-исследовательских и прогрессивных задач в области ландшафтного строительства</t>
  </si>
  <si>
    <t>Обосновывать выбор и использование современных строительных материалов и изделий, в том числе конструктивных элементов малой архитектуры, при осуществлении производственно-технологической и проектно-конструкторской деятельности</t>
  </si>
  <si>
    <t>СК-4</t>
  </si>
  <si>
    <t>СК-5</t>
  </si>
  <si>
    <t>СК-6</t>
  </si>
  <si>
    <t>СК-7</t>
  </si>
  <si>
    <t>СК-8</t>
  </si>
  <si>
    <t>СК-9</t>
  </si>
  <si>
    <t>СК-10</t>
  </si>
  <si>
    <t>СК-11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</si>
  <si>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</si>
  <si>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</si>
  <si>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УК-4, СК-1</t>
  </si>
  <si>
    <t>Применять современные подходы в области охраны окружающей среды и природопользования, элементы эколого-экономического анализа в решении профессиональных задач</t>
  </si>
  <si>
    <t>Реализовывать экологические подходы при разработке проектов озеленения и благоустройства объектов урбанизированной среды</t>
  </si>
  <si>
    <t>СК-12</t>
  </si>
  <si>
    <t>УК-5,УПК-3</t>
  </si>
  <si>
    <t>Применять современные методы исследований особенностей ландшафтной организации объектов озеленения при разработке рекомендаций и проектных предложений по ее совершенствованию</t>
  </si>
  <si>
    <t>Разрабатывать рекомендации, проектные предложения и осуществлять деятельность по совершенствованию ландшафтной организации открытых пространств на основе использования современных приемов цветочно-декоративного оформления</t>
  </si>
  <si>
    <t xml:space="preserve">Разрабатывать и реализовывать проектные решения на основе использования перспективных приемов формирования растительных композиций в дизайне интерьеров </t>
  </si>
  <si>
    <t>Разрабатывать практические рекомендации по использованию результатов научных исследований и внедрению технологических инноваций в отрасли садоводства и декоративного растениеводства</t>
  </si>
  <si>
    <t>Разрабатывать новые и совершенствовать существующие технологии создания и использования газонных и альтернативных покрытий в ландшафтном строительстве</t>
  </si>
  <si>
    <t>Разрабатывать научно обоснованные проекты реставрации и реконструкции объектов ландшафтно-культурного наследия</t>
  </si>
  <si>
    <t>2.6.3</t>
  </si>
  <si>
    <t>Философия и методология науки *</t>
  </si>
  <si>
    <t>Иностранный язык *</t>
  </si>
  <si>
    <t>Основы информационных технологий  *</t>
  </si>
  <si>
    <t>2.1, 2.6.2</t>
  </si>
  <si>
    <t>1.2.2, 2.6.3</t>
  </si>
  <si>
    <t>УК-2,УПК-4</t>
  </si>
  <si>
    <t>УПК-5</t>
  </si>
  <si>
    <t>Получать и обрабатывать информацию из различных источников с использованием современных информационных технологий, применять прикладные программные средства при решении научно-практических задач в области ландшафтного проектирования и строительства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</si>
  <si>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</si>
  <si>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</si>
  <si>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1.3, 2.6.1</t>
  </si>
  <si>
    <t>Специальность:</t>
  </si>
  <si>
    <t>Разрабатывать проектные предложения по благоустройству территорий с включением современных элементов архитектурно-ландшафтного дизайна</t>
  </si>
  <si>
    <t>1.2.1, 1.3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</si>
  <si>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</si>
  <si>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</si>
  <si>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</si>
  <si>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</si>
  <si>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Обосновывать стратегию развития организации в ландшафтной индустрии, анализировать риски, принимать и реализовывать научно-обоснованные управленческие решения</t>
  </si>
  <si>
    <t>Оценивать и обосновывать риски причинения вреда в профессиональной деятельности, выстраивать логичную и аргументированную доказательственную базу</t>
  </si>
  <si>
    <t>Модуль "Перспективные направления ландшафтной архитектуры и дизайна"</t>
  </si>
  <si>
    <t>Модуль "Цветочно-декоративное оформление предметно-пространственной среды"</t>
  </si>
  <si>
    <t>Модуль "Инновационные технологии и приемы в ландшафтном оформлении предметно-пространственной среды"</t>
  </si>
  <si>
    <t>Модуль "Современные методы и средства в ландшафтном проектировании"</t>
  </si>
  <si>
    <t>1 семестр,</t>
  </si>
  <si>
    <t>2 семестр,</t>
  </si>
  <si>
    <t>3 семестр,</t>
  </si>
  <si>
    <t>Магистерская диссертация</t>
  </si>
  <si>
    <r>
      <t xml:space="preserve">Модуль </t>
    </r>
    <r>
      <rPr>
        <sz val="22"/>
        <rFont val="Arial"/>
        <family val="2"/>
        <charset val="204"/>
      </rPr>
      <t>"</t>
    </r>
    <r>
      <rPr>
        <b/>
        <sz val="22"/>
        <rFont val="Arial"/>
        <family val="2"/>
        <charset val="204"/>
      </rPr>
      <t>Спецтехнологии и материаловедение в ландшафтном строительстве и благоустройстве территорий"</t>
    </r>
  </si>
  <si>
    <r>
      <t xml:space="preserve">1 </t>
    </r>
    <r>
      <rPr>
        <vertAlign val="superscript"/>
        <sz val="22"/>
        <rFont val="Arial"/>
        <family val="2"/>
        <charset val="204"/>
      </rPr>
      <t>д</t>
    </r>
  </si>
  <si>
    <t>УК-1,4-6</t>
  </si>
  <si>
    <t>1.3, 2.2.1</t>
  </si>
  <si>
    <t xml:space="preserve"> УЧЕБНЫЙ ПЛАН</t>
  </si>
  <si>
    <t>Учреждение образования "Белорусский государственный технологический университет"</t>
  </si>
  <si>
    <t>Срок обучения: 1,5 года</t>
  </si>
  <si>
    <t>Проректор по учебной работе</t>
  </si>
  <si>
    <t>А.А. Сакович</t>
  </si>
  <si>
    <t>Декан лесохозяйственного факультета</t>
  </si>
  <si>
    <t>Н.Т. Юшкевич</t>
  </si>
  <si>
    <t>Заведующий кафедрой ландшафтного проектирования</t>
  </si>
  <si>
    <t>и садово-парковго строительства</t>
  </si>
  <si>
    <t>Г.А. Волченкова</t>
  </si>
  <si>
    <t>Законодательное обеспечение хозяйственной деятельности в ландшафтной отрасли</t>
  </si>
  <si>
    <t>1.3, 2.2.3</t>
  </si>
  <si>
    <t>УК-6, СК-3</t>
  </si>
  <si>
    <r>
      <t xml:space="preserve">Модуль </t>
    </r>
    <r>
      <rPr>
        <sz val="22"/>
        <rFont val="Arial"/>
        <family val="2"/>
        <charset val="204"/>
      </rPr>
      <t>"</t>
    </r>
    <r>
      <rPr>
        <b/>
        <sz val="22"/>
        <rFont val="Arial"/>
        <family val="2"/>
        <charset val="204"/>
      </rPr>
      <t>Законодательство и управление"</t>
    </r>
  </si>
  <si>
    <t>Рекомендован к утверждению научно-методическим советом БГТУ</t>
  </si>
  <si>
    <t>Применять современные методы диагностики болезней и вредителей зеленых насаждений, проводить комплексную оценку жизненного состояния растений</t>
  </si>
  <si>
    <t>Применять дистанционные аэрокосмические методы исследования и геоинформационные системы для решения практических задач ландшафтного планирования</t>
  </si>
  <si>
    <t xml:space="preserve">Учебный план углубленного высшего образования по специальности 7-06-0821-02 "Ландшафтное благоустройство территорий"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7-06-08-011/пр. </t>
  </si>
  <si>
    <t xml:space="preserve">Форма получения образования: </t>
  </si>
  <si>
    <t>очная (дневная)</t>
  </si>
  <si>
    <t>Учебная дисциплина закреплена за кафедрой</t>
  </si>
  <si>
    <t>ФиП</t>
  </si>
  <si>
    <t>МКиТП</t>
  </si>
  <si>
    <t>ИСиТ</t>
  </si>
  <si>
    <t>МТБиУР</t>
  </si>
  <si>
    <t>ЛПиСПС</t>
  </si>
  <si>
    <t>ЛУ</t>
  </si>
  <si>
    <t>УТВЕРЖДЕНО</t>
  </si>
  <si>
    <t>И.В.Войтовым</t>
  </si>
  <si>
    <t>Ректором БГТУ</t>
  </si>
  <si>
    <t>03.05.2023</t>
  </si>
  <si>
    <t>Протокол № 6 от 28.04.2023</t>
  </si>
  <si>
    <t>Срок обучения: 2 года</t>
  </si>
  <si>
    <t>Форма получения образования: заочная</t>
  </si>
  <si>
    <t>Самостоятельная работа по изучению дисциплин учебного плана</t>
  </si>
  <si>
    <t>Установочная сессия</t>
  </si>
  <si>
    <t>Лабораторно-экзаменационная сессия</t>
  </si>
  <si>
    <t>+</t>
  </si>
  <si>
    <t>самостоятельная работа</t>
  </si>
  <si>
    <t>по изучению дисциплин учебного плана</t>
  </si>
  <si>
    <t>лабораторно-экзаменационная сессия (ЛЭС)</t>
  </si>
  <si>
    <t>установочная сессия (УС)</t>
  </si>
  <si>
    <t>Распределение по курсам и УС, ЛЭС</t>
  </si>
  <si>
    <t xml:space="preserve">Аудиторных: дневная форма получения образования </t>
  </si>
  <si>
    <t>Аудиторных: заочная форма получения образования</t>
  </si>
  <si>
    <t>УС</t>
  </si>
  <si>
    <t>1 ЛЭС,</t>
  </si>
  <si>
    <t>2 ЛЭС,</t>
  </si>
  <si>
    <t>3 ЛЭС,</t>
  </si>
  <si>
    <t>4 ЛЭС,</t>
  </si>
  <si>
    <t>1 нед.</t>
  </si>
  <si>
    <t>недели</t>
  </si>
  <si>
    <t>1,2,3,4</t>
  </si>
  <si>
    <r>
      <t xml:space="preserve">3 </t>
    </r>
    <r>
      <rPr>
        <vertAlign val="superscript"/>
        <sz val="22"/>
        <rFont val="Arial"/>
        <family val="2"/>
        <charset val="204"/>
      </rPr>
      <t>д</t>
    </r>
  </si>
  <si>
    <t xml:space="preserve"> Применять современные методы диагностики болезней и вредителей зеленых насаждений, проводить комплексную оценку жизненного состояния растений</t>
  </si>
  <si>
    <t>Декан факультета заочного образования</t>
  </si>
  <si>
    <t>С.А. Прохорчик</t>
  </si>
  <si>
    <t>Регистрационный № 06-08-051/уч.</t>
  </si>
  <si>
    <t>Регистрационный № 06-08-052/уч.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</si>
</sst>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0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0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b/>
      <sz val="18"/>
      <name val="Arial"/>
      <family val="2"/>
      <charset val="204"/>
    </font>
    <font>
      <sz val="17"/>
      <name val="Arial Narrow"/>
      <family val="2"/>
      <charset val="204"/>
    </font>
    <font>
      <b/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b/>
      <sz val="24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20"/>
      <color indexed="10"/>
      <name val="Arial Narrow"/>
      <family val="2"/>
      <charset val="204"/>
    </font>
    <font>
      <sz val="18"/>
      <color indexed="10"/>
      <name val="Arial"/>
      <family val="2"/>
      <charset val="204"/>
    </font>
    <font>
      <b/>
      <sz val="26"/>
      <name val="Arial"/>
      <family val="2"/>
      <charset val="204"/>
    </font>
    <font>
      <sz val="24"/>
      <name val="Arial"/>
      <family val="2"/>
      <charset val="204"/>
    </font>
    <font>
      <sz val="26"/>
      <name val="Arial"/>
      <family val="2"/>
      <charset val="204"/>
    </font>
    <font>
      <sz val="28"/>
      <name val="Arial"/>
      <family val="2"/>
      <charset val="204"/>
    </font>
    <font>
      <sz val="8"/>
      <name val="Calibri"/>
      <family val="2"/>
      <charset val="204"/>
      <scheme val="minor"/>
    </font>
    <font>
      <sz val="22"/>
      <color rgb="FFFF0000"/>
      <name val="Arial"/>
      <family val="2"/>
      <charset val="204"/>
    </font>
    <font>
      <sz val="20"/>
      <name val="Arial Narrow"/>
      <family val="2"/>
      <charset val="204"/>
    </font>
    <font>
      <sz val="20"/>
      <color rgb="FF006600"/>
      <name val="Arial"/>
      <family val="2"/>
      <charset val="204"/>
    </font>
    <font>
      <sz val="20"/>
      <color rgb="FFFF0000"/>
      <name val="Arial"/>
      <family val="2"/>
      <charset val="204"/>
    </font>
    <font>
      <b/>
      <sz val="18"/>
      <color theme="0"/>
      <name val="Arial"/>
      <family val="2"/>
      <charset val="238"/>
    </font>
    <font>
      <b/>
      <sz val="22"/>
      <name val="Arial"/>
      <family val="2"/>
      <charset val="238"/>
    </font>
    <font>
      <sz val="22"/>
      <name val="Arial Narrow"/>
      <family val="2"/>
      <charset val="204"/>
    </font>
    <font>
      <b/>
      <sz val="22"/>
      <name val="Arial Narrow"/>
      <family val="2"/>
      <charset val="204"/>
    </font>
    <font>
      <sz val="26"/>
      <color indexed="10"/>
      <name val="Arial Narrow"/>
      <family val="2"/>
      <charset val="204"/>
    </font>
    <font>
      <sz val="26"/>
      <color theme="1"/>
      <name val="Calibri"/>
      <family val="2"/>
      <charset val="204"/>
      <scheme val="minor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26"/>
      <name val="Arial Narrow"/>
      <family val="2"/>
      <charset val="204"/>
    </font>
    <font>
      <vertAlign val="superscript"/>
      <sz val="22"/>
      <name val="Arial"/>
      <family val="2"/>
      <charset val="204"/>
    </font>
    <font>
      <b/>
      <sz val="20"/>
      <name val="Arial Narrow"/>
      <family val="2"/>
      <charset val="204"/>
    </font>
    <font>
      <sz val="22"/>
      <color theme="0"/>
      <name val="Arial"/>
      <family val="2"/>
      <charset val="238"/>
    </font>
    <font>
      <sz val="22"/>
      <name val="Arial"/>
      <family val="2"/>
      <charset val="238"/>
    </font>
    <font>
      <sz val="28"/>
      <color rgb="FFFF0000"/>
      <name val="Arial"/>
      <family val="2"/>
      <charset val="204"/>
    </font>
    <font>
      <b/>
      <sz val="28"/>
      <name val="Arial"/>
      <family val="2"/>
      <charset val="204"/>
    </font>
    <font>
      <b/>
      <sz val="28"/>
      <name val="Arial Narrow"/>
      <family val="2"/>
      <charset val="204"/>
    </font>
    <font>
      <sz val="28"/>
      <name val="Arial Narrow"/>
      <family val="2"/>
      <charset val="204"/>
    </font>
    <font>
      <b/>
      <sz val="28"/>
      <name val="Arial"/>
      <family val="2"/>
      <charset val="238"/>
    </font>
    <font>
      <sz val="36"/>
      <name val="Arial Narrow"/>
      <family val="2"/>
      <charset val="204"/>
    </font>
    <font>
      <b/>
      <sz val="36"/>
      <name val="Arial Narrow"/>
      <family val="2"/>
      <charset val="204"/>
    </font>
    <font>
      <sz val="30"/>
      <name val="Arial"/>
      <family val="2"/>
      <charset val="204"/>
    </font>
    <font>
      <b/>
      <sz val="30"/>
      <name val="Arial"/>
      <family val="2"/>
      <charset val="204"/>
    </font>
    <font>
      <sz val="30"/>
      <color indexed="10"/>
      <name val="Arial Narrow"/>
      <family val="2"/>
      <charset val="204"/>
    </font>
    <font>
      <sz val="30"/>
      <name val="Arial Narrow"/>
      <family val="2"/>
      <charset val="204"/>
    </font>
    <font>
      <b/>
      <sz val="40"/>
      <name val="Arial"/>
      <family val="2"/>
      <charset val="204"/>
    </font>
    <font>
      <sz val="30"/>
      <color theme="1"/>
      <name val="Calibri"/>
      <family val="2"/>
      <charset val="204"/>
      <scheme val="minor"/>
    </font>
    <font>
      <sz val="32"/>
      <name val="Arial"/>
      <family val="2"/>
      <charset val="204"/>
    </font>
    <font>
      <vertAlign val="superscript"/>
      <sz val="32"/>
      <name val="Arial"/>
      <family val="2"/>
      <charset val="204"/>
    </font>
    <font>
      <vertAlign val="superscript"/>
      <sz val="36"/>
      <name val="Arial"/>
      <family val="2"/>
      <charset val="204"/>
    </font>
    <font>
      <b/>
      <sz val="26"/>
      <color indexed="10"/>
      <name val="Arial Narrow"/>
      <family val="2"/>
      <charset val="204"/>
    </font>
    <font>
      <b/>
      <sz val="12"/>
      <color indexed="10"/>
      <name val="Arial Narrow"/>
      <family val="2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34"/>
      <name val="Arial"/>
      <family val="2"/>
      <charset val="204"/>
    </font>
    <font>
      <b/>
      <sz val="34"/>
      <color indexed="10"/>
      <name val="Arial Narrow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24"/>
      <name val="Arial Narrow"/>
      <family val="2"/>
      <charset val="204"/>
    </font>
    <font>
      <sz val="18"/>
      <color theme="0"/>
      <name val="Arial"/>
      <family val="2"/>
      <charset val="204"/>
    </font>
    <font>
      <b/>
      <sz val="22"/>
      <color theme="0"/>
      <name val="Arial"/>
      <family val="2"/>
      <charset val="238"/>
    </font>
    <font>
      <b/>
      <sz val="18"/>
      <color theme="0"/>
      <name val="Arial"/>
      <family val="2"/>
      <charset val="204"/>
    </font>
    <font>
      <sz val="28"/>
      <name val="Arial"/>
      <family val="2"/>
      <charset val="238"/>
    </font>
    <font>
      <sz val="24"/>
      <name val="Arial"/>
      <family val="2"/>
      <charset val="238"/>
    </font>
    <font>
      <sz val="28"/>
      <color rgb="FF006600"/>
      <name val="Arial"/>
      <family val="2"/>
      <charset val="204"/>
    </font>
    <font>
      <vertAlign val="superscript"/>
      <sz val="2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hair">
        <color indexed="23"/>
      </top>
      <bottom style="thin">
        <color theme="1" tint="0.34998626667073579"/>
      </bottom>
      <diagonal/>
    </border>
    <border>
      <left/>
      <right/>
      <top style="double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theme="1" tint="0.34998626667073579"/>
      </right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ouble">
        <color auto="1"/>
      </top>
      <bottom/>
      <diagonal/>
    </border>
    <border>
      <left style="thin">
        <color theme="1" tint="0.34998626667073579"/>
      </left>
      <right/>
      <top style="double">
        <color auto="1"/>
      </top>
      <bottom style="thin">
        <color theme="1" tint="0.34998626667073579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/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double">
        <color auto="1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double">
        <color auto="1"/>
      </bottom>
      <diagonal/>
    </border>
    <border>
      <left/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/>
      <right style="thin">
        <color indexed="23"/>
      </right>
      <top style="double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uble">
        <color auto="1"/>
      </top>
      <bottom style="thin">
        <color indexed="23"/>
      </bottom>
      <diagonal/>
    </border>
    <border>
      <left style="thin">
        <color indexed="23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1" tint="0.34998626667073579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thin">
        <color auto="1"/>
      </left>
      <right style="thin">
        <color theme="1" tint="0.34998626667073579"/>
      </right>
      <top style="double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hair">
        <color indexed="2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23"/>
      </left>
      <right/>
      <top style="thin">
        <color indexed="23"/>
      </top>
      <bottom style="double">
        <color auto="1"/>
      </bottom>
      <diagonal/>
    </border>
    <border>
      <left/>
      <right/>
      <top style="thin">
        <color indexed="23"/>
      </top>
      <bottom style="double">
        <color auto="1"/>
      </bottom>
      <diagonal/>
    </border>
    <border>
      <left/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/>
      <right style="thin">
        <color indexed="23"/>
      </right>
      <top style="double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uble">
        <color auto="1"/>
      </top>
      <bottom style="thin">
        <color indexed="23"/>
      </bottom>
      <diagonal/>
    </border>
    <border>
      <left style="thin">
        <color indexed="23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indexed="64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 applyProtection="1">
      <alignment vertical="center"/>
      <protection locked="0"/>
    </xf>
    <xf numFmtId="0" fontId="3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15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Protection="1">
      <protection locked="0"/>
    </xf>
    <xf numFmtId="0" fontId="11" fillId="0" borderId="0" xfId="0" applyFont="1" applyFill="1" applyAlignment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49" fontId="13" fillId="0" borderId="0" xfId="0" applyNumberFormat="1" applyFont="1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protection locked="0"/>
    </xf>
    <xf numFmtId="0" fontId="10" fillId="0" borderId="0" xfId="0" applyFont="1" applyFill="1" applyProtection="1">
      <protection locked="0"/>
    </xf>
    <xf numFmtId="0" fontId="19" fillId="0" borderId="0" xfId="0" applyFont="1" applyFill="1" applyAlignment="1" applyProtection="1">
      <alignment horizontal="left" vertical="top" wrapText="1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0" fontId="8" fillId="0" borderId="32" xfId="0" applyNumberFormat="1" applyFont="1" applyFill="1" applyBorder="1" applyAlignment="1" applyProtection="1">
      <alignment horizontal="center" vertical="center"/>
      <protection locked="0"/>
    </xf>
    <xf numFmtId="0" fontId="8" fillId="0" borderId="33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3" fillId="0" borderId="0" xfId="0" applyFont="1"/>
    <xf numFmtId="0" fontId="22" fillId="0" borderId="0" xfId="0" applyFont="1" applyFill="1" applyAlignment="1">
      <alignment horizontal="right" vertical="top"/>
    </xf>
    <xf numFmtId="0" fontId="6" fillId="0" borderId="0" xfId="0" applyFont="1"/>
    <xf numFmtId="0" fontId="24" fillId="0" borderId="0" xfId="0" applyFont="1"/>
    <xf numFmtId="0" fontId="25" fillId="0" borderId="0" xfId="0" applyFont="1"/>
    <xf numFmtId="0" fontId="8" fillId="0" borderId="34" xfId="0" applyNumberFormat="1" applyFont="1" applyFill="1" applyBorder="1" applyAlignment="1" applyProtection="1">
      <alignment horizontal="center" vertical="center"/>
      <protection locked="0"/>
    </xf>
    <xf numFmtId="0" fontId="8" fillId="0" borderId="35" xfId="0" applyNumberFormat="1" applyFont="1" applyFill="1" applyBorder="1" applyAlignment="1" applyProtection="1">
      <alignment horizontal="center" vertical="center"/>
      <protection locked="0"/>
    </xf>
    <xf numFmtId="49" fontId="18" fillId="0" borderId="0" xfId="0" applyNumberFormat="1" applyFont="1" applyFill="1" applyAlignment="1" applyProtection="1">
      <alignment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23" fillId="0" borderId="6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5" fillId="0" borderId="42" xfId="0" applyFont="1" applyFill="1" applyBorder="1" applyAlignment="1" applyProtection="1">
      <alignment horizontal="left" vertical="center"/>
      <protection locked="0"/>
    </xf>
    <xf numFmtId="0" fontId="5" fillId="0" borderId="43" xfId="0" applyFont="1" applyFill="1" applyBorder="1" applyAlignment="1" applyProtection="1">
      <alignment horizontal="left" vertical="center"/>
      <protection locked="0"/>
    </xf>
    <xf numFmtId="0" fontId="30" fillId="0" borderId="0" xfId="0" applyFont="1" applyFill="1" applyProtection="1">
      <protection locked="0"/>
    </xf>
    <xf numFmtId="0" fontId="19" fillId="0" borderId="0" xfId="0" applyFont="1" applyFill="1" applyAlignment="1" applyProtection="1">
      <alignment horizontal="left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0" fontId="8" fillId="0" borderId="82" xfId="0" applyNumberFormat="1" applyFont="1" applyFill="1" applyBorder="1" applyAlignment="1" applyProtection="1">
      <alignment horizontal="center" vertical="center"/>
      <protection locked="0"/>
    </xf>
    <xf numFmtId="0" fontId="6" fillId="0" borderId="86" xfId="0" applyNumberFormat="1" applyFont="1" applyFill="1" applyBorder="1" applyAlignment="1" applyProtection="1">
      <alignment vertical="center"/>
      <protection locked="0"/>
    </xf>
    <xf numFmtId="0" fontId="8" fillId="0" borderId="87" xfId="0" applyNumberFormat="1" applyFont="1" applyFill="1" applyBorder="1" applyAlignment="1" applyProtection="1">
      <alignment horizontal="center" vertical="center"/>
      <protection locked="0"/>
    </xf>
    <xf numFmtId="0" fontId="6" fillId="0" borderId="28" xfId="0" applyNumberFormat="1" applyFont="1" applyFill="1" applyBorder="1" applyAlignment="1" applyProtection="1">
      <alignment vertical="center"/>
      <protection locked="0"/>
    </xf>
    <xf numFmtId="0" fontId="23" fillId="0" borderId="28" xfId="0" applyFont="1" applyFill="1" applyBorder="1" applyProtection="1">
      <protection locked="0"/>
    </xf>
    <xf numFmtId="0" fontId="20" fillId="0" borderId="0" xfId="0" applyFont="1" applyFill="1" applyAlignment="1" applyProtection="1">
      <alignment horizontal="left" vertical="center"/>
      <protection locked="0"/>
    </xf>
    <xf numFmtId="49" fontId="20" fillId="0" borderId="0" xfId="0" applyNumberFormat="1" applyFont="1" applyFill="1" applyAlignment="1" applyProtection="1">
      <alignment vertical="center"/>
      <protection locked="0"/>
    </xf>
    <xf numFmtId="49" fontId="20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Fill="1" applyProtection="1">
      <protection locked="0"/>
    </xf>
    <xf numFmtId="0" fontId="14" fillId="0" borderId="55" xfId="0" applyFont="1" applyFill="1" applyBorder="1" applyAlignment="1" applyProtection="1">
      <alignment horizontal="center" vertical="center"/>
      <protection locked="0"/>
    </xf>
    <xf numFmtId="0" fontId="14" fillId="0" borderId="56" xfId="0" applyFont="1" applyFill="1" applyBorder="1" applyAlignment="1" applyProtection="1">
      <alignment horizontal="left" vertical="center"/>
      <protection locked="0"/>
    </xf>
    <xf numFmtId="0" fontId="14" fillId="0" borderId="50" xfId="0" applyFont="1" applyFill="1" applyBorder="1" applyAlignment="1" applyProtection="1">
      <alignment horizontal="center" vertical="center"/>
      <protection locked="0"/>
    </xf>
    <xf numFmtId="0" fontId="14" fillId="0" borderId="50" xfId="0" applyFont="1" applyFill="1" applyBorder="1" applyAlignment="1" applyProtection="1">
      <alignment horizontal="right" vertical="center"/>
      <protection locked="0"/>
    </xf>
    <xf numFmtId="0" fontId="14" fillId="0" borderId="55" xfId="0" applyFont="1" applyFill="1" applyBorder="1" applyAlignment="1" applyProtection="1">
      <alignment horizontal="left" vertical="center"/>
      <protection locked="0"/>
    </xf>
    <xf numFmtId="0" fontId="14" fillId="0" borderId="72" xfId="0" applyFont="1" applyFill="1" applyBorder="1" applyAlignment="1" applyProtection="1">
      <alignment horizontal="center" vertical="center"/>
      <protection locked="0"/>
    </xf>
    <xf numFmtId="0" fontId="14" fillId="0" borderId="73" xfId="0" applyFont="1" applyFill="1" applyBorder="1" applyAlignment="1" applyProtection="1">
      <alignment horizontal="left" vertical="center"/>
      <protection locked="0"/>
    </xf>
    <xf numFmtId="0" fontId="13" fillId="0" borderId="72" xfId="0" applyFont="1" applyFill="1" applyBorder="1" applyAlignment="1" applyProtection="1">
      <alignment horizontal="right" vertical="center"/>
      <protection locked="0"/>
    </xf>
    <xf numFmtId="0" fontId="13" fillId="0" borderId="73" xfId="0" applyFont="1" applyFill="1" applyBorder="1" applyAlignment="1" applyProtection="1">
      <alignment horizontal="left" vertical="center"/>
      <protection locked="0"/>
    </xf>
    <xf numFmtId="0" fontId="13" fillId="0" borderId="56" xfId="0" applyFont="1" applyFill="1" applyBorder="1" applyAlignment="1" applyProtection="1">
      <alignment horizontal="left" vertical="center"/>
      <protection locked="0"/>
    </xf>
    <xf numFmtId="0" fontId="13" fillId="0" borderId="55" xfId="0" applyFont="1" applyFill="1" applyBorder="1" applyAlignment="1" applyProtection="1">
      <alignment horizontal="left" vertical="center"/>
      <protection locked="0"/>
    </xf>
    <xf numFmtId="0" fontId="13" fillId="0" borderId="50" xfId="0" applyFont="1" applyFill="1" applyBorder="1" applyAlignment="1" applyProtection="1">
      <alignment horizontal="right" vertical="center"/>
      <protection locked="0"/>
    </xf>
    <xf numFmtId="0" fontId="13" fillId="0" borderId="74" xfId="0" applyFont="1" applyFill="1" applyBorder="1" applyAlignment="1" applyProtection="1">
      <alignment horizontal="right" vertical="center"/>
      <protection locked="0"/>
    </xf>
    <xf numFmtId="0" fontId="13" fillId="0" borderId="75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center" vertical="center"/>
      <protection locked="0"/>
    </xf>
    <xf numFmtId="0" fontId="13" fillId="0" borderId="66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left" vertical="center"/>
      <protection locked="0"/>
    </xf>
    <xf numFmtId="0" fontId="36" fillId="0" borderId="56" xfId="0" applyFont="1" applyFill="1" applyBorder="1" applyAlignment="1" applyProtection="1">
      <alignment horizontal="left" vertical="center"/>
      <protection locked="0"/>
    </xf>
    <xf numFmtId="0" fontId="23" fillId="0" borderId="56" xfId="0" applyFont="1" applyFill="1" applyBorder="1" applyAlignment="1" applyProtection="1">
      <alignment horizontal="left" vertical="center"/>
      <protection locked="0"/>
    </xf>
    <xf numFmtId="0" fontId="20" fillId="0" borderId="0" xfId="0" applyFont="1"/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39" fillId="0" borderId="0" xfId="0" applyFont="1" applyFill="1" applyAlignment="1">
      <alignment horizontal="right" vertical="top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/>
    </xf>
    <xf numFmtId="0" fontId="5" fillId="0" borderId="88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/>
    <xf numFmtId="0" fontId="18" fillId="0" borderId="0" xfId="0" applyFont="1" applyBorder="1"/>
    <xf numFmtId="0" fontId="13" fillId="0" borderId="50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Alignment="1" applyProtection="1">
      <alignment horizontal="left" vertical="center"/>
      <protection locked="0"/>
    </xf>
    <xf numFmtId="0" fontId="13" fillId="0" borderId="65" xfId="0" applyFont="1" applyFill="1" applyBorder="1" applyAlignment="1" applyProtection="1">
      <alignment horizontal="left" vertical="center"/>
      <protection locked="0"/>
    </xf>
    <xf numFmtId="0" fontId="13" fillId="0" borderId="65" xfId="0" applyFont="1" applyFill="1" applyBorder="1" applyAlignment="1" applyProtection="1">
      <alignment horizontal="center" vertical="center"/>
      <protection locked="0"/>
    </xf>
    <xf numFmtId="0" fontId="13" fillId="0" borderId="72" xfId="0" applyFont="1" applyFill="1" applyBorder="1" applyAlignment="1" applyProtection="1">
      <alignment horizontal="center" vertical="center"/>
      <protection locked="0"/>
    </xf>
    <xf numFmtId="0" fontId="13" fillId="0" borderId="55" xfId="0" applyFont="1" applyFill="1" applyBorder="1" applyAlignment="1" applyProtection="1">
      <alignment horizontal="center" vertical="center"/>
      <protection locked="0"/>
    </xf>
    <xf numFmtId="0" fontId="13" fillId="0" borderId="74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Alignment="1" applyProtection="1">
      <protection locked="0"/>
    </xf>
    <xf numFmtId="0" fontId="13" fillId="0" borderId="56" xfId="0" applyFont="1" applyFill="1" applyBorder="1" applyAlignment="1" applyProtection="1">
      <alignment vertical="center"/>
      <protection locked="0"/>
    </xf>
    <xf numFmtId="0" fontId="19" fillId="0" borderId="0" xfId="0" applyFont="1" applyFill="1" applyAlignment="1" applyProtection="1">
      <alignment vertical="center"/>
      <protection locked="0"/>
    </xf>
    <xf numFmtId="0" fontId="33" fillId="0" borderId="0" xfId="0" applyFont="1"/>
    <xf numFmtId="0" fontId="42" fillId="0" borderId="0" xfId="0" applyFont="1" applyFill="1" applyAlignment="1" applyProtection="1">
      <alignment horizontal="left"/>
      <protection locked="0"/>
    </xf>
    <xf numFmtId="0" fontId="44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19" fillId="0" borderId="49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7" fillId="0" borderId="49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left"/>
      <protection locked="0"/>
    </xf>
    <xf numFmtId="49" fontId="17" fillId="0" borderId="49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0" fontId="14" fillId="0" borderId="83" xfId="0" applyFont="1" applyFill="1" applyBorder="1" applyAlignment="1" applyProtection="1">
      <alignment horizontal="center" vertical="center" wrapText="1"/>
      <protection locked="0"/>
    </xf>
    <xf numFmtId="49" fontId="14" fillId="0" borderId="36" xfId="0" applyNumberFormat="1" applyFont="1" applyFill="1" applyBorder="1" applyAlignment="1" applyProtection="1">
      <alignment horizontal="left" vertical="center"/>
      <protection locked="0"/>
    </xf>
    <xf numFmtId="49" fontId="14" fillId="0" borderId="37" xfId="0" applyNumberFormat="1" applyFont="1" applyFill="1" applyBorder="1" applyAlignment="1" applyProtection="1">
      <alignment horizontal="left" vertical="center"/>
      <protection locked="0"/>
    </xf>
    <xf numFmtId="0" fontId="14" fillId="0" borderId="37" xfId="0" applyFont="1" applyFill="1" applyBorder="1" applyAlignment="1" applyProtection="1">
      <alignment horizontal="center" vertical="center"/>
      <protection locked="0"/>
    </xf>
    <xf numFmtId="49" fontId="14" fillId="0" borderId="37" xfId="0" applyNumberFormat="1" applyFont="1" applyFill="1" applyBorder="1" applyAlignment="1" applyProtection="1">
      <alignment vertical="center"/>
      <protection locked="0"/>
    </xf>
    <xf numFmtId="49" fontId="14" fillId="0" borderId="37" xfId="0" applyNumberFormat="1" applyFont="1" applyFill="1" applyBorder="1" applyProtection="1">
      <protection locked="0"/>
    </xf>
    <xf numFmtId="0" fontId="14" fillId="0" borderId="38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Alignment="1" applyProtection="1">
      <protection locked="0"/>
    </xf>
    <xf numFmtId="0" fontId="14" fillId="0" borderId="85" xfId="0" applyFont="1" applyFill="1" applyBorder="1" applyAlignment="1" applyProtection="1">
      <alignment horizontal="center" vertical="center" wrapText="1"/>
      <protection locked="0"/>
    </xf>
    <xf numFmtId="0" fontId="14" fillId="0" borderId="39" xfId="0" applyFont="1" applyFill="1" applyBorder="1" applyAlignment="1" applyProtection="1">
      <alignment horizontal="left" vertical="center"/>
      <protection locked="0"/>
    </xf>
    <xf numFmtId="0" fontId="14" fillId="0" borderId="40" xfId="0" applyFont="1" applyFill="1" applyBorder="1" applyAlignment="1" applyProtection="1">
      <alignment horizontal="left" vertical="center"/>
      <protection locked="0"/>
    </xf>
    <xf numFmtId="0" fontId="14" fillId="0" borderId="40" xfId="0" applyFont="1" applyFill="1" applyBorder="1" applyAlignment="1" applyProtection="1">
      <alignment horizontal="center" vertical="center"/>
      <protection locked="0"/>
    </xf>
    <xf numFmtId="49" fontId="14" fillId="0" borderId="4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14" fillId="0" borderId="0" xfId="0" applyFont="1" applyFill="1" applyProtection="1">
      <protection locked="0"/>
    </xf>
    <xf numFmtId="0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0" xfId="0" applyNumberFormat="1" applyFont="1" applyFill="1" applyBorder="1" applyAlignment="1" applyProtection="1">
      <alignment horizontal="left" vertical="center"/>
      <protection locked="0"/>
    </xf>
    <xf numFmtId="0" fontId="32" fillId="0" borderId="0" xfId="0" applyNumberFormat="1" applyFont="1" applyFill="1" applyBorder="1" applyAlignment="1" applyProtection="1">
      <alignment horizontal="right" vertical="center"/>
      <protection locked="0"/>
    </xf>
    <xf numFmtId="0" fontId="33" fillId="0" borderId="0" xfId="0" applyFont="1" applyFill="1" applyAlignment="1" applyProtection="1">
      <protection locked="0"/>
    </xf>
    <xf numFmtId="0" fontId="45" fillId="0" borderId="0" xfId="0" applyFont="1" applyFill="1" applyAlignment="1" applyProtection="1">
      <protection locked="0"/>
    </xf>
    <xf numFmtId="49" fontId="46" fillId="0" borderId="0" xfId="0" applyNumberFormat="1" applyFont="1" applyFill="1" applyAlignment="1" applyProtection="1">
      <alignment horizontal="left" vertical="center"/>
      <protection locked="0"/>
    </xf>
    <xf numFmtId="0" fontId="47" fillId="0" borderId="0" xfId="0" applyFont="1" applyFill="1" applyAlignment="1" applyProtection="1">
      <protection locked="0"/>
    </xf>
    <xf numFmtId="0" fontId="48" fillId="0" borderId="0" xfId="0" applyFont="1" applyFill="1" applyProtection="1">
      <protection locked="0"/>
    </xf>
    <xf numFmtId="0" fontId="46" fillId="0" borderId="0" xfId="0" applyFont="1" applyFill="1" applyAlignment="1" applyProtection="1">
      <alignment horizontal="center" vertical="center"/>
      <protection locked="0"/>
    </xf>
    <xf numFmtId="0" fontId="46" fillId="0" borderId="0" xfId="0" applyFont="1" applyFill="1" applyAlignment="1" applyProtection="1">
      <alignment horizontal="left" vertical="center"/>
      <protection locked="0"/>
    </xf>
    <xf numFmtId="0" fontId="46" fillId="0" borderId="0" xfId="0" applyFont="1" applyFill="1" applyAlignment="1" applyProtection="1">
      <alignment vertical="top" wrapText="1"/>
      <protection locked="0"/>
    </xf>
    <xf numFmtId="0" fontId="46" fillId="0" borderId="0" xfId="0" applyFont="1" applyFill="1" applyAlignment="1" applyProtection="1">
      <alignment horizontal="left" vertical="top" wrapText="1"/>
      <protection locked="0"/>
    </xf>
    <xf numFmtId="0" fontId="49" fillId="0" borderId="0" xfId="0" applyFont="1" applyFill="1" applyProtection="1">
      <protection locked="0"/>
    </xf>
    <xf numFmtId="0" fontId="46" fillId="0" borderId="0" xfId="0" applyFont="1" applyFill="1" applyAlignment="1" applyProtection="1">
      <alignment vertical="center"/>
      <protection locked="0"/>
    </xf>
    <xf numFmtId="49" fontId="46" fillId="0" borderId="0" xfId="0" applyNumberFormat="1" applyFont="1" applyFill="1" applyAlignment="1" applyProtection="1">
      <alignment vertical="center"/>
      <protection locked="0"/>
    </xf>
    <xf numFmtId="49" fontId="46" fillId="0" borderId="0" xfId="0" applyNumberFormat="1" applyFont="1" applyFill="1" applyAlignment="1">
      <alignment vertical="center"/>
    </xf>
    <xf numFmtId="49" fontId="46" fillId="0" borderId="0" xfId="0" applyNumberFormat="1" applyFont="1" applyFill="1" applyBorder="1" applyAlignment="1" applyProtection="1">
      <alignment vertical="center"/>
      <protection locked="0"/>
    </xf>
    <xf numFmtId="0" fontId="46" fillId="0" borderId="0" xfId="0" applyFont="1" applyFill="1" applyBorder="1" applyAlignment="1" applyProtection="1">
      <alignment vertical="center"/>
      <protection locked="0"/>
    </xf>
    <xf numFmtId="0" fontId="52" fillId="0" borderId="0" xfId="0" applyFont="1" applyFill="1" applyAlignment="1">
      <alignment horizontal="right" vertical="top"/>
    </xf>
    <xf numFmtId="0" fontId="52" fillId="0" borderId="0" xfId="0" applyFont="1" applyFill="1"/>
    <xf numFmtId="0" fontId="52" fillId="0" borderId="0" xfId="0" applyFont="1"/>
    <xf numFmtId="0" fontId="52" fillId="0" borderId="0" xfId="0" applyFont="1" applyFill="1" applyAlignment="1">
      <alignment horizontal="center" vertical="top" wrapText="1"/>
    </xf>
    <xf numFmtId="0" fontId="52" fillId="0" borderId="0" xfId="0" applyFont="1" applyFill="1" applyAlignment="1">
      <alignment horizontal="left" vertical="top" wrapText="1"/>
    </xf>
    <xf numFmtId="0" fontId="53" fillId="0" borderId="0" xfId="0" applyFont="1" applyFill="1" applyAlignment="1">
      <alignment horizontal="center" vertical="top" wrapText="1"/>
    </xf>
    <xf numFmtId="0" fontId="52" fillId="0" borderId="0" xfId="0" applyFont="1" applyFill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2" xfId="0" applyFont="1" applyFill="1" applyBorder="1" applyAlignment="1">
      <alignment vertical="center"/>
    </xf>
    <xf numFmtId="49" fontId="33" fillId="0" borderId="0" xfId="0" applyNumberFormat="1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center" vertical="top"/>
    </xf>
    <xf numFmtId="0" fontId="33" fillId="0" borderId="0" xfId="0" applyFont="1" applyFill="1"/>
    <xf numFmtId="0" fontId="54" fillId="0" borderId="0" xfId="0" applyFont="1" applyFill="1" applyBorder="1" applyAlignment="1">
      <alignment vertical="top"/>
    </xf>
    <xf numFmtId="0" fontId="54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Fill="1" applyAlignment="1">
      <alignment horizontal="left"/>
    </xf>
    <xf numFmtId="0" fontId="33" fillId="0" borderId="0" xfId="0" applyFont="1" applyFill="1" applyAlignment="1">
      <alignment horizontal="left" vertical="top"/>
    </xf>
    <xf numFmtId="0" fontId="40" fillId="0" borderId="0" xfId="0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55" fillId="0" borderId="0" xfId="0" applyFont="1" applyFill="1" applyProtection="1">
      <protection locked="0"/>
    </xf>
    <xf numFmtId="0" fontId="56" fillId="0" borderId="0" xfId="0" applyFont="1" applyFill="1" applyProtection="1">
      <protection locked="0"/>
    </xf>
    <xf numFmtId="0" fontId="40" fillId="0" borderId="0" xfId="0" applyFont="1" applyFill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horizontal="center" wrapText="1"/>
      <protection locked="0"/>
    </xf>
    <xf numFmtId="0" fontId="17" fillId="0" borderId="0" xfId="0" applyFont="1" applyFill="1" applyAlignment="1" applyProtection="1">
      <alignment horizontal="left" vertical="top" wrapText="1"/>
      <protection locked="0"/>
    </xf>
    <xf numFmtId="49" fontId="46" fillId="0" borderId="0" xfId="0" applyNumberFormat="1" applyFont="1" applyFill="1" applyBorder="1" applyAlignment="1" applyProtection="1">
      <alignment vertical="center"/>
      <protection locked="0"/>
    </xf>
    <xf numFmtId="0" fontId="51" fillId="0" borderId="0" xfId="0" applyFont="1" applyAlignment="1">
      <alignment vertical="center"/>
    </xf>
    <xf numFmtId="0" fontId="19" fillId="0" borderId="0" xfId="0" applyFont="1" applyFill="1" applyAlignment="1" applyProtection="1">
      <alignment vertical="top"/>
      <protection locked="0"/>
    </xf>
    <xf numFmtId="0" fontId="50" fillId="0" borderId="0" xfId="0" applyFont="1" applyFill="1" applyAlignment="1" applyProtection="1">
      <protection locked="0"/>
    </xf>
    <xf numFmtId="0" fontId="20" fillId="0" borderId="0" xfId="0" applyFont="1" applyFill="1" applyProtection="1">
      <protection locked="0"/>
    </xf>
    <xf numFmtId="0" fontId="9" fillId="0" borderId="56" xfId="0" applyFont="1" applyFill="1" applyBorder="1" applyAlignment="1" applyProtection="1">
      <alignment horizontal="left" vertical="center"/>
      <protection locked="0"/>
    </xf>
    <xf numFmtId="0" fontId="14" fillId="0" borderId="50" xfId="0" applyFont="1" applyFill="1" applyBorder="1" applyAlignment="1" applyProtection="1">
      <alignment horizontal="center" vertical="center"/>
      <protection locked="0"/>
    </xf>
    <xf numFmtId="0" fontId="14" fillId="0" borderId="55" xfId="0" applyFont="1" applyFill="1" applyBorder="1" applyAlignment="1" applyProtection="1">
      <alignment horizontal="center" vertical="center"/>
      <protection locked="0"/>
    </xf>
    <xf numFmtId="0" fontId="14" fillId="0" borderId="56" xfId="0" applyFont="1" applyFill="1" applyBorder="1" applyAlignment="1" applyProtection="1">
      <alignment horizontal="center" vertical="center"/>
      <protection locked="0"/>
    </xf>
    <xf numFmtId="0" fontId="13" fillId="0" borderId="72" xfId="0" applyFont="1" applyFill="1" applyBorder="1" applyAlignment="1" applyProtection="1">
      <alignment horizontal="center" vertical="center"/>
      <protection locked="0"/>
    </xf>
    <xf numFmtId="0" fontId="13" fillId="0" borderId="56" xfId="0" applyFont="1" applyFill="1" applyBorder="1" applyAlignment="1" applyProtection="1">
      <alignment horizontal="center" vertical="center"/>
      <protection locked="0"/>
    </xf>
    <xf numFmtId="0" fontId="13" fillId="0" borderId="66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Alignment="1" applyProtection="1">
      <alignment horizontal="center" vertical="center"/>
      <protection locked="0"/>
    </xf>
    <xf numFmtId="0" fontId="13" fillId="0" borderId="73" xfId="0" applyFont="1" applyFill="1" applyBorder="1" applyAlignment="1" applyProtection="1">
      <alignment horizontal="center" vertical="center"/>
      <protection locked="0"/>
    </xf>
    <xf numFmtId="0" fontId="13" fillId="0" borderId="75" xfId="0" applyFont="1" applyFill="1" applyBorder="1" applyAlignment="1" applyProtection="1">
      <alignment horizontal="center" vertical="center"/>
      <protection locked="0"/>
    </xf>
    <xf numFmtId="0" fontId="27" fillId="0" borderId="55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Alignment="1" applyProtection="1">
      <alignment horizontal="left" vertical="center"/>
      <protection locked="0"/>
    </xf>
    <xf numFmtId="0" fontId="58" fillId="4" borderId="0" xfId="0" applyFont="1" applyFill="1" applyAlignment="1" applyProtection="1">
      <alignment horizontal="center" vertical="center"/>
      <protection locked="0"/>
    </xf>
    <xf numFmtId="0" fontId="47" fillId="0" borderId="0" xfId="0" applyFont="1" applyFill="1" applyAlignment="1" applyProtection="1">
      <alignment horizontal="left" vertical="center"/>
      <protection locked="0"/>
    </xf>
    <xf numFmtId="0" fontId="59" fillId="0" borderId="0" xfId="0" applyFont="1" applyFill="1" applyAlignment="1" applyProtection="1">
      <alignment horizontal="left"/>
      <protection locked="0"/>
    </xf>
    <xf numFmtId="0" fontId="60" fillId="0" borderId="0" xfId="0" applyFont="1" applyFill="1" applyProtection="1">
      <protection locked="0"/>
    </xf>
    <xf numFmtId="0" fontId="59" fillId="0" borderId="0" xfId="0" applyFont="1" applyFill="1" applyAlignment="1" applyProtection="1">
      <alignment horizontal="left" vertical="center" wrapText="1"/>
      <protection locked="0"/>
    </xf>
    <xf numFmtId="0" fontId="61" fillId="0" borderId="0" xfId="0" applyFont="1" applyAlignment="1" applyProtection="1">
      <alignment horizontal="center" vertical="center" wrapText="1"/>
      <protection locked="0"/>
    </xf>
    <xf numFmtId="0" fontId="32" fillId="0" borderId="89" xfId="0" applyNumberFormat="1" applyFont="1" applyFill="1" applyBorder="1" applyAlignment="1" applyProtection="1">
      <alignment horizontal="right" vertical="center"/>
      <protection locked="0"/>
    </xf>
    <xf numFmtId="0" fontId="14" fillId="0" borderId="109" xfId="0" applyFont="1" applyFill="1" applyBorder="1" applyAlignment="1" applyProtection="1">
      <alignment horizontal="center" vertical="center" wrapText="1"/>
      <protection locked="0"/>
    </xf>
    <xf numFmtId="49" fontId="14" fillId="0" borderId="110" xfId="0" applyNumberFormat="1" applyFont="1" applyFill="1" applyBorder="1" applyAlignment="1" applyProtection="1">
      <alignment horizontal="left" vertical="center"/>
      <protection locked="0"/>
    </xf>
    <xf numFmtId="49" fontId="14" fillId="0" borderId="111" xfId="0" applyNumberFormat="1" applyFont="1" applyFill="1" applyBorder="1" applyAlignment="1" applyProtection="1">
      <alignment horizontal="center" vertical="center"/>
      <protection locked="0"/>
    </xf>
    <xf numFmtId="49" fontId="14" fillId="0" borderId="111" xfId="0" applyNumberFormat="1" applyFont="1" applyFill="1" applyBorder="1" applyAlignment="1" applyProtection="1">
      <alignment horizontal="left" vertical="center"/>
      <protection locked="0"/>
    </xf>
    <xf numFmtId="0" fontId="14" fillId="0" borderId="111" xfId="0" applyFont="1" applyFill="1" applyBorder="1" applyAlignment="1" applyProtection="1">
      <alignment horizontal="center" vertical="center"/>
      <protection locked="0"/>
    </xf>
    <xf numFmtId="49" fontId="14" fillId="0" borderId="111" xfId="0" applyNumberFormat="1" applyFont="1" applyFill="1" applyBorder="1" applyAlignment="1" applyProtection="1">
      <alignment vertical="center"/>
      <protection locked="0"/>
    </xf>
    <xf numFmtId="49" fontId="14" fillId="0" borderId="111" xfId="0" applyNumberFormat="1" applyFont="1" applyFill="1" applyBorder="1" applyProtection="1">
      <protection locked="0"/>
    </xf>
    <xf numFmtId="0" fontId="14" fillId="0" borderId="112" xfId="0" applyFont="1" applyFill="1" applyBorder="1" applyAlignment="1" applyProtection="1">
      <alignment horizontal="center" vertical="center"/>
      <protection locked="0"/>
    </xf>
    <xf numFmtId="0" fontId="14" fillId="0" borderId="39" xfId="0" applyFont="1" applyFill="1" applyBorder="1" applyAlignment="1" applyProtection="1">
      <alignment horizontal="center" vertical="center"/>
      <protection locked="0"/>
    </xf>
    <xf numFmtId="0" fontId="14" fillId="0" borderId="40" xfId="0" applyFont="1" applyFill="1" applyBorder="1" applyAlignment="1" applyProtection="1">
      <alignment vertical="center"/>
      <protection locked="0"/>
    </xf>
    <xf numFmtId="0" fontId="62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18" fillId="0" borderId="49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2" fillId="0" borderId="49" xfId="0" applyFont="1" applyFill="1" applyBorder="1" applyAlignment="1" applyProtection="1">
      <alignment horizontal="center" vertical="center"/>
      <protection locked="0"/>
    </xf>
    <xf numFmtId="0" fontId="62" fillId="0" borderId="0" xfId="0" applyFont="1" applyFill="1" applyProtection="1">
      <protection locked="0"/>
    </xf>
    <xf numFmtId="49" fontId="12" fillId="0" borderId="49" xfId="0" applyNumberFormat="1" applyFont="1" applyFill="1" applyBorder="1" applyAlignment="1" applyProtection="1">
      <alignment horizontal="center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5" borderId="99" xfId="0" applyFont="1" applyFill="1" applyBorder="1" applyAlignment="1" applyProtection="1">
      <alignment horizontal="center" vertical="center"/>
      <protection locked="0"/>
    </xf>
    <xf numFmtId="0" fontId="14" fillId="5" borderId="98" xfId="0" applyFont="1" applyFill="1" applyBorder="1" applyAlignment="1" applyProtection="1">
      <alignment horizontal="center" vertical="center"/>
      <protection locked="0"/>
    </xf>
    <xf numFmtId="0" fontId="14" fillId="0" borderId="122" xfId="0" applyFont="1" applyFill="1" applyBorder="1" applyAlignment="1" applyProtection="1">
      <alignment horizontal="center" vertical="center"/>
      <protection locked="0"/>
    </xf>
    <xf numFmtId="0" fontId="14" fillId="0" borderId="121" xfId="0" applyFont="1" applyFill="1" applyBorder="1" applyAlignment="1" applyProtection="1">
      <alignment horizontal="center" vertical="center"/>
      <protection locked="0"/>
    </xf>
    <xf numFmtId="0" fontId="14" fillId="0" borderId="73" xfId="0" applyFont="1" applyFill="1" applyBorder="1" applyAlignment="1" applyProtection="1">
      <alignment horizontal="center" vertical="center"/>
      <protection locked="0"/>
    </xf>
    <xf numFmtId="0" fontId="13" fillId="0" borderId="96" xfId="0" applyFont="1" applyFill="1" applyBorder="1" applyAlignment="1" applyProtection="1">
      <alignment vertical="center"/>
      <protection locked="0"/>
    </xf>
    <xf numFmtId="0" fontId="13" fillId="0" borderId="75" xfId="0" applyFont="1" applyFill="1" applyBorder="1" applyAlignment="1" applyProtection="1">
      <alignment vertical="center"/>
      <protection locked="0"/>
    </xf>
    <xf numFmtId="0" fontId="10" fillId="0" borderId="55" xfId="0" applyFont="1" applyFill="1" applyBorder="1" applyAlignment="1" applyProtection="1">
      <alignment horizontal="left"/>
      <protection locked="0"/>
    </xf>
    <xf numFmtId="0" fontId="10" fillId="0" borderId="56" xfId="0" applyFont="1" applyFill="1" applyBorder="1" applyAlignment="1" applyProtection="1">
      <alignment horizontal="left"/>
      <protection locked="0"/>
    </xf>
    <xf numFmtId="0" fontId="29" fillId="0" borderId="55" xfId="0" applyFont="1" applyFill="1" applyBorder="1" applyAlignment="1" applyProtection="1">
      <alignment horizontal="center" vertical="center"/>
      <protection locked="0"/>
    </xf>
    <xf numFmtId="0" fontId="36" fillId="0" borderId="55" xfId="0" applyFont="1" applyFill="1" applyBorder="1" applyAlignment="1" applyProtection="1">
      <alignment horizontal="left" vertical="center"/>
      <protection locked="0"/>
    </xf>
    <xf numFmtId="0" fontId="29" fillId="0" borderId="56" xfId="0" applyFont="1" applyFill="1" applyBorder="1" applyAlignment="1" applyProtection="1">
      <alignment horizontal="center" vertical="center"/>
      <protection locked="0"/>
    </xf>
    <xf numFmtId="0" fontId="28" fillId="0" borderId="72" xfId="0" applyFont="1" applyFill="1" applyBorder="1" applyAlignment="1" applyProtection="1">
      <alignment horizontal="left"/>
      <protection locked="0"/>
    </xf>
    <xf numFmtId="0" fontId="28" fillId="0" borderId="56" xfId="0" applyFont="1" applyFill="1" applyBorder="1" applyAlignment="1" applyProtection="1">
      <alignment horizontal="left"/>
      <protection locked="0"/>
    </xf>
    <xf numFmtId="0" fontId="28" fillId="0" borderId="55" xfId="0" applyFont="1" applyFill="1" applyBorder="1" applyAlignment="1" applyProtection="1">
      <alignment horizontal="left" vertical="center"/>
      <protection locked="0"/>
    </xf>
    <xf numFmtId="0" fontId="28" fillId="0" borderId="56" xfId="0" applyFont="1" applyFill="1" applyBorder="1" applyAlignment="1" applyProtection="1">
      <alignment horizontal="left" vertical="center"/>
      <protection locked="0"/>
    </xf>
    <xf numFmtId="0" fontId="13" fillId="0" borderId="96" xfId="0" applyFont="1" applyFill="1" applyBorder="1" applyAlignment="1" applyProtection="1">
      <alignment horizontal="right" vertical="center"/>
      <protection locked="0"/>
    </xf>
    <xf numFmtId="0" fontId="29" fillId="0" borderId="115" xfId="0" applyFont="1" applyFill="1" applyBorder="1" applyAlignment="1" applyProtection="1">
      <alignment horizontal="center" vertical="center"/>
      <protection locked="0"/>
    </xf>
    <xf numFmtId="0" fontId="13" fillId="0" borderId="115" xfId="0" applyFont="1" applyFill="1" applyBorder="1" applyAlignment="1" applyProtection="1">
      <alignment horizontal="center" vertical="center"/>
      <protection locked="0"/>
    </xf>
    <xf numFmtId="0" fontId="13" fillId="0" borderId="115" xfId="0" applyFont="1" applyFill="1" applyBorder="1" applyAlignment="1" applyProtection="1">
      <alignment horizontal="left" vertical="center"/>
      <protection locked="0"/>
    </xf>
    <xf numFmtId="0" fontId="28" fillId="0" borderId="96" xfId="0" applyFont="1" applyFill="1" applyBorder="1" applyAlignment="1" applyProtection="1">
      <alignment horizontal="left"/>
      <protection locked="0"/>
    </xf>
    <xf numFmtId="0" fontId="28" fillId="0" borderId="66" xfId="0" applyFont="1" applyFill="1" applyBorder="1" applyAlignment="1" applyProtection="1">
      <alignment horizontal="left"/>
      <protection locked="0"/>
    </xf>
    <xf numFmtId="0" fontId="13" fillId="0" borderId="96" xfId="0" applyFont="1" applyFill="1" applyBorder="1" applyAlignment="1" applyProtection="1">
      <alignment horizontal="center" vertical="center"/>
      <protection locked="0"/>
    </xf>
    <xf numFmtId="0" fontId="10" fillId="0" borderId="88" xfId="0" applyFont="1" applyFill="1" applyBorder="1" applyAlignment="1" applyProtection="1">
      <alignment horizontal="left"/>
      <protection locked="0"/>
    </xf>
    <xf numFmtId="0" fontId="27" fillId="0" borderId="120" xfId="0" applyFont="1" applyFill="1" applyBorder="1" applyAlignment="1" applyProtection="1">
      <alignment horizontal="center" vertical="center"/>
      <protection locked="0"/>
    </xf>
    <xf numFmtId="0" fontId="27" fillId="0" borderId="113" xfId="0" applyFont="1" applyFill="1" applyBorder="1" applyAlignment="1" applyProtection="1">
      <alignment horizontal="center" vertical="center"/>
      <protection locked="0"/>
    </xf>
    <xf numFmtId="0" fontId="27" fillId="0" borderId="114" xfId="0" applyFont="1" applyFill="1" applyBorder="1" applyAlignment="1" applyProtection="1">
      <alignment horizontal="center" vertical="center"/>
      <protection locked="0"/>
    </xf>
    <xf numFmtId="0" fontId="37" fillId="0" borderId="50" xfId="0" applyFont="1" applyFill="1" applyBorder="1" applyAlignment="1" applyProtection="1">
      <alignment horizontal="center" vertical="center"/>
      <protection locked="0"/>
    </xf>
    <xf numFmtId="0" fontId="37" fillId="0" borderId="56" xfId="0" applyFont="1" applyFill="1" applyBorder="1" applyAlignment="1" applyProtection="1">
      <alignment horizontal="center" vertical="center"/>
      <protection locked="0"/>
    </xf>
    <xf numFmtId="0" fontId="37" fillId="0" borderId="55" xfId="0" applyFont="1" applyFill="1" applyBorder="1" applyAlignment="1" applyProtection="1">
      <alignment horizontal="center" vertical="center"/>
      <protection locked="0"/>
    </xf>
    <xf numFmtId="0" fontId="38" fillId="0" borderId="50" xfId="0" applyFont="1" applyFill="1" applyBorder="1" applyAlignment="1" applyProtection="1">
      <alignment horizontal="center" vertical="center"/>
      <protection locked="0"/>
    </xf>
    <xf numFmtId="0" fontId="38" fillId="0" borderId="56" xfId="0" applyFont="1" applyFill="1" applyBorder="1" applyAlignment="1" applyProtection="1">
      <alignment horizontal="center" vertical="center"/>
      <protection locked="0"/>
    </xf>
    <xf numFmtId="0" fontId="10" fillId="0" borderId="47" xfId="0" applyFont="1" applyFill="1" applyBorder="1" applyAlignment="1" applyProtection="1">
      <alignment horizontal="left"/>
      <protection locked="0"/>
    </xf>
    <xf numFmtId="0" fontId="10" fillId="0" borderId="71" xfId="0" applyFont="1" applyFill="1" applyBorder="1" applyAlignment="1" applyProtection="1">
      <alignment horizontal="left"/>
      <protection locked="0"/>
    </xf>
    <xf numFmtId="0" fontId="10" fillId="0" borderId="50" xfId="0" applyFont="1" applyFill="1" applyBorder="1" applyAlignment="1" applyProtection="1">
      <alignment horizontal="left"/>
      <protection locked="0"/>
    </xf>
    <xf numFmtId="0" fontId="27" fillId="0" borderId="68" xfId="0" applyFont="1" applyFill="1" applyBorder="1" applyAlignment="1" applyProtection="1">
      <alignment horizontal="center" vertical="center"/>
      <protection locked="0"/>
    </xf>
    <xf numFmtId="0" fontId="38" fillId="0" borderId="115" xfId="0" applyFont="1" applyFill="1" applyBorder="1" applyAlignment="1" applyProtection="1">
      <alignment horizontal="center" vertical="center"/>
      <protection locked="0"/>
    </xf>
    <xf numFmtId="0" fontId="38" fillId="0" borderId="66" xfId="0" applyFont="1" applyFill="1" applyBorder="1" applyAlignment="1" applyProtection="1">
      <alignment horizontal="center" vertical="center"/>
      <protection locked="0"/>
    </xf>
    <xf numFmtId="0" fontId="10" fillId="0" borderId="115" xfId="0" applyFont="1" applyFill="1" applyBorder="1" applyAlignment="1" applyProtection="1">
      <alignment horizontal="left"/>
      <protection locked="0"/>
    </xf>
    <xf numFmtId="0" fontId="10" fillId="0" borderId="66" xfId="0" applyFont="1" applyFill="1" applyBorder="1" applyAlignment="1" applyProtection="1">
      <alignment horizontal="left"/>
      <protection locked="0"/>
    </xf>
    <xf numFmtId="0" fontId="68" fillId="0" borderId="0" xfId="0" applyFont="1"/>
    <xf numFmtId="0" fontId="39" fillId="0" borderId="0" xfId="0" applyFont="1"/>
    <xf numFmtId="0" fontId="20" fillId="0" borderId="0" xfId="0" applyFont="1" applyFill="1" applyAlignment="1">
      <alignment horizontal="right" vertical="top"/>
    </xf>
    <xf numFmtId="0" fontId="20" fillId="0" borderId="0" xfId="0" applyFont="1" applyFill="1" applyAlignment="1">
      <alignment horizontal="center" vertical="top" wrapText="1"/>
    </xf>
    <xf numFmtId="0" fontId="13" fillId="0" borderId="0" xfId="0" applyFont="1" applyFill="1" applyAlignment="1">
      <alignment horizontal="center" vertical="top" wrapText="1"/>
    </xf>
    <xf numFmtId="0" fontId="13" fillId="0" borderId="0" xfId="0" applyFont="1" applyFill="1" applyAlignment="1">
      <alignment horizontal="left" vertical="top" wrapText="1"/>
    </xf>
    <xf numFmtId="0" fontId="69" fillId="0" borderId="0" xfId="0" applyFont="1" applyFill="1" applyAlignment="1">
      <alignment horizontal="center" vertical="top" wrapText="1"/>
    </xf>
    <xf numFmtId="0" fontId="69" fillId="0" borderId="0" xfId="0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57" fillId="4" borderId="42" xfId="0" applyFont="1" applyFill="1" applyBorder="1" applyAlignment="1" applyProtection="1">
      <alignment horizontal="center" vertical="center" textRotation="90" wrapText="1"/>
      <protection locked="0"/>
    </xf>
    <xf numFmtId="0" fontId="52" fillId="0" borderId="0" xfId="0" applyFont="1" applyFill="1" applyAlignment="1">
      <alignment horizontal="left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33" fillId="0" borderId="0" xfId="0" applyFont="1" applyFill="1" applyAlignment="1" applyProtection="1">
      <alignment horizontal="center" vertical="center"/>
      <protection locked="0"/>
    </xf>
    <xf numFmtId="0" fontId="14" fillId="0" borderId="18" xfId="0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 vertical="center"/>
      <protection locked="0"/>
    </xf>
    <xf numFmtId="0" fontId="6" fillId="0" borderId="51" xfId="0" applyFont="1" applyFill="1" applyBorder="1" applyAlignment="1" applyProtection="1">
      <alignment horizontal="center" vertical="center" textRotation="90"/>
      <protection locked="0"/>
    </xf>
    <xf numFmtId="0" fontId="6" fillId="0" borderId="61" xfId="0" applyFont="1" applyFill="1" applyBorder="1" applyAlignment="1" applyProtection="1">
      <alignment horizontal="center" vertical="center" textRotation="90"/>
      <protection locked="0"/>
    </xf>
    <xf numFmtId="0" fontId="13" fillId="0" borderId="48" xfId="0" applyFont="1" applyFill="1" applyBorder="1" applyAlignment="1" applyProtection="1">
      <alignment horizontal="center" vertical="center"/>
      <protection locked="0"/>
    </xf>
    <xf numFmtId="0" fontId="13" fillId="0" borderId="49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Alignment="1" applyProtection="1">
      <alignment horizontal="center" vertical="center" wrapText="1"/>
      <protection locked="0"/>
    </xf>
    <xf numFmtId="0" fontId="13" fillId="0" borderId="50" xfId="0" applyFont="1" applyFill="1" applyBorder="1" applyAlignment="1" applyProtection="1">
      <alignment horizontal="center" vertical="center"/>
      <protection locked="0"/>
    </xf>
    <xf numFmtId="0" fontId="13" fillId="0" borderId="56" xfId="0" applyFont="1" applyFill="1" applyBorder="1" applyAlignment="1" applyProtection="1">
      <alignment horizontal="center" vertical="center"/>
      <protection locked="0"/>
    </xf>
    <xf numFmtId="0" fontId="14" fillId="0" borderId="106" xfId="0" applyFont="1" applyFill="1" applyBorder="1" applyAlignment="1" applyProtection="1">
      <alignment horizontal="center" vertical="center"/>
      <protection locked="0"/>
    </xf>
    <xf numFmtId="0" fontId="14" fillId="0" borderId="107" xfId="0" applyFont="1" applyFill="1" applyBorder="1" applyAlignment="1" applyProtection="1">
      <alignment horizontal="center" vertical="center"/>
      <protection locked="0"/>
    </xf>
    <xf numFmtId="0" fontId="14" fillId="0" borderId="108" xfId="0" applyFont="1" applyFill="1" applyBorder="1" applyAlignment="1" applyProtection="1">
      <alignment horizontal="center" vertical="center"/>
      <protection locked="0"/>
    </xf>
    <xf numFmtId="0" fontId="43" fillId="0" borderId="17" xfId="0" applyFont="1" applyFill="1" applyBorder="1" applyAlignment="1" applyProtection="1">
      <alignment horizontal="center" vertical="center"/>
      <protection locked="0"/>
    </xf>
    <xf numFmtId="0" fontId="43" fillId="0" borderId="18" xfId="0" applyFont="1" applyFill="1" applyBorder="1" applyAlignment="1" applyProtection="1">
      <alignment horizontal="center" vertical="center"/>
      <protection locked="0"/>
    </xf>
    <xf numFmtId="0" fontId="38" fillId="0" borderId="17" xfId="0" applyFont="1" applyFill="1" applyBorder="1" applyAlignment="1" applyProtection="1">
      <alignment horizontal="center" vertical="center"/>
      <protection locked="0"/>
    </xf>
    <xf numFmtId="0" fontId="38" fillId="0" borderId="18" xfId="0" applyFont="1" applyFill="1" applyBorder="1" applyAlignment="1" applyProtection="1">
      <alignment horizontal="center" vertical="center"/>
      <protection locked="0"/>
    </xf>
    <xf numFmtId="0" fontId="38" fillId="0" borderId="67" xfId="0" applyFont="1" applyFill="1" applyBorder="1" applyAlignment="1" applyProtection="1">
      <alignment horizontal="center" vertical="center"/>
      <protection locked="0"/>
    </xf>
    <xf numFmtId="0" fontId="38" fillId="0" borderId="88" xfId="0" applyFont="1" applyFill="1" applyBorder="1" applyAlignment="1" applyProtection="1">
      <alignment horizontal="center" vertical="center"/>
      <protection locked="0"/>
    </xf>
    <xf numFmtId="0" fontId="38" fillId="0" borderId="70" xfId="0" applyFont="1" applyFill="1" applyBorder="1" applyAlignment="1" applyProtection="1">
      <alignment horizontal="center" vertical="center"/>
      <protection locked="0"/>
    </xf>
    <xf numFmtId="0" fontId="38" fillId="0" borderId="49" xfId="0" applyFont="1" applyFill="1" applyBorder="1" applyAlignment="1" applyProtection="1">
      <alignment horizontal="center" vertical="center"/>
      <protection locked="0"/>
    </xf>
    <xf numFmtId="0" fontId="27" fillId="0" borderId="57" xfId="0" applyFont="1" applyFill="1" applyBorder="1" applyAlignment="1" applyProtection="1">
      <alignment horizontal="center" vertical="center"/>
      <protection locked="0"/>
    </xf>
    <xf numFmtId="0" fontId="38" fillId="0" borderId="57" xfId="0" applyFont="1" applyFill="1" applyBorder="1" applyAlignment="1" applyProtection="1">
      <alignment horizontal="center" vertical="center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7" fillId="0" borderId="49" xfId="0" applyFont="1" applyFill="1" applyBorder="1" applyAlignment="1" applyProtection="1">
      <alignment horizontal="center" vertical="center"/>
      <protection locked="0"/>
    </xf>
    <xf numFmtId="0" fontId="27" fillId="0" borderId="48" xfId="0" applyFont="1" applyFill="1" applyBorder="1" applyAlignment="1" applyProtection="1">
      <alignment horizontal="left" vertical="center"/>
      <protection locked="0"/>
    </xf>
    <xf numFmtId="0" fontId="27" fillId="0" borderId="49" xfId="0" applyFont="1" applyFill="1" applyBorder="1" applyAlignment="1" applyProtection="1">
      <alignment horizontal="left" vertical="center"/>
      <protection locked="0"/>
    </xf>
    <xf numFmtId="0" fontId="37" fillId="0" borderId="49" xfId="0" applyFont="1" applyFill="1" applyBorder="1" applyAlignment="1" applyProtection="1">
      <alignment horizontal="center" vertical="center"/>
      <protection locked="0"/>
    </xf>
    <xf numFmtId="0" fontId="28" fillId="0" borderId="67" xfId="0" applyFont="1" applyFill="1" applyBorder="1" applyAlignment="1" applyProtection="1">
      <alignment horizontal="center" vertical="center" wrapText="1"/>
      <protection locked="0"/>
    </xf>
    <xf numFmtId="0" fontId="28" fillId="0" borderId="88" xfId="0" applyFont="1" applyFill="1" applyBorder="1" applyAlignment="1" applyProtection="1">
      <alignment horizontal="center" vertical="center" wrapText="1"/>
      <protection locked="0"/>
    </xf>
    <xf numFmtId="0" fontId="28" fillId="0" borderId="70" xfId="0" applyFont="1" applyFill="1" applyBorder="1" applyAlignment="1" applyProtection="1">
      <alignment horizontal="center" vertical="center" wrapText="1"/>
      <protection locked="0"/>
    </xf>
    <xf numFmtId="0" fontId="27" fillId="0" borderId="63" xfId="0" applyFont="1" applyFill="1" applyBorder="1" applyAlignment="1" applyProtection="1">
      <alignment horizontal="left" vertical="center"/>
      <protection locked="0"/>
    </xf>
    <xf numFmtId="0" fontId="27" fillId="0" borderId="57" xfId="0" applyFont="1" applyFill="1" applyBorder="1" applyAlignment="1" applyProtection="1">
      <alignment horizontal="left" vertical="center"/>
      <protection locked="0"/>
    </xf>
    <xf numFmtId="0" fontId="13" fillId="0" borderId="59" xfId="0" applyFont="1" applyFill="1" applyBorder="1" applyAlignment="1" applyProtection="1">
      <alignment horizontal="center" vertical="center"/>
      <protection locked="0"/>
    </xf>
    <xf numFmtId="0" fontId="14" fillId="0" borderId="48" xfId="0" applyFont="1" applyFill="1" applyBorder="1" applyAlignment="1" applyProtection="1">
      <alignment horizontal="center" vertical="center"/>
      <protection locked="0"/>
    </xf>
    <xf numFmtId="0" fontId="14" fillId="0" borderId="49" xfId="0" applyFont="1" applyFill="1" applyBorder="1" applyAlignment="1" applyProtection="1">
      <alignment horizontal="center" vertical="center"/>
      <protection locked="0"/>
    </xf>
    <xf numFmtId="0" fontId="14" fillId="0" borderId="59" xfId="0" applyFont="1" applyFill="1" applyBorder="1" applyAlignment="1" applyProtection="1">
      <alignment horizontal="center" vertical="center"/>
      <protection locked="0"/>
    </xf>
    <xf numFmtId="49" fontId="13" fillId="0" borderId="63" xfId="0" applyNumberFormat="1" applyFont="1" applyFill="1" applyBorder="1" applyAlignment="1" applyProtection="1">
      <alignment horizontal="center" vertical="center"/>
      <protection locked="0"/>
    </xf>
    <xf numFmtId="49" fontId="13" fillId="0" borderId="57" xfId="0" applyNumberFormat="1" applyFont="1" applyFill="1" applyBorder="1" applyAlignment="1" applyProtection="1">
      <alignment horizontal="center" vertical="center"/>
      <protection locked="0"/>
    </xf>
    <xf numFmtId="49" fontId="13" fillId="0" borderId="48" xfId="0" applyNumberFormat="1" applyFont="1" applyFill="1" applyBorder="1" applyAlignment="1" applyProtection="1">
      <alignment horizontal="center" vertical="center"/>
      <protection locked="0"/>
    </xf>
    <xf numFmtId="49" fontId="13" fillId="0" borderId="49" xfId="0" applyNumberFormat="1" applyFont="1" applyFill="1" applyBorder="1" applyAlignment="1" applyProtection="1">
      <alignment horizontal="center" vertical="center"/>
      <protection locked="0"/>
    </xf>
    <xf numFmtId="0" fontId="13" fillId="0" borderId="49" xfId="0" applyFont="1" applyFill="1" applyBorder="1" applyAlignment="1" applyProtection="1">
      <alignment horizontal="left" vertical="center"/>
      <protection locked="0"/>
    </xf>
    <xf numFmtId="0" fontId="13" fillId="0" borderId="50" xfId="0" applyFont="1" applyFill="1" applyBorder="1" applyAlignment="1" applyProtection="1">
      <alignment horizontal="left" vertical="center"/>
      <protection locked="0"/>
    </xf>
    <xf numFmtId="0" fontId="13" fillId="0" borderId="78" xfId="0" applyFont="1" applyFill="1" applyBorder="1" applyAlignment="1" applyProtection="1">
      <alignment horizontal="center" vertical="center"/>
      <protection locked="0"/>
    </xf>
    <xf numFmtId="0" fontId="14" fillId="0" borderId="49" xfId="0" applyFont="1" applyFill="1" applyBorder="1" applyAlignment="1" applyProtection="1">
      <alignment horizontal="left" vertical="center" wrapText="1"/>
      <protection locked="0"/>
    </xf>
    <xf numFmtId="0" fontId="14" fillId="0" borderId="50" xfId="0" applyFont="1" applyFill="1" applyBorder="1" applyAlignment="1" applyProtection="1">
      <alignment horizontal="left" vertical="center" wrapText="1"/>
      <protection locked="0"/>
    </xf>
    <xf numFmtId="0" fontId="13" fillId="0" borderId="57" xfId="0" applyFont="1" applyFill="1" applyBorder="1" applyAlignment="1" applyProtection="1">
      <alignment horizontal="left" vertical="center"/>
      <protection locked="0"/>
    </xf>
    <xf numFmtId="0" fontId="13" fillId="0" borderId="65" xfId="0" applyFont="1" applyFill="1" applyBorder="1" applyAlignment="1" applyProtection="1">
      <alignment horizontal="left" vertical="center"/>
      <protection locked="0"/>
    </xf>
    <xf numFmtId="49" fontId="14" fillId="0" borderId="48" xfId="0" applyNumberFormat="1" applyFont="1" applyFill="1" applyBorder="1" applyAlignment="1" applyProtection="1">
      <alignment horizontal="center" vertical="center"/>
      <protection locked="0"/>
    </xf>
    <xf numFmtId="49" fontId="14" fillId="0" borderId="49" xfId="0" applyNumberFormat="1" applyFont="1" applyFill="1" applyBorder="1" applyAlignment="1" applyProtection="1">
      <alignment horizontal="center" vertical="center"/>
      <protection locked="0"/>
    </xf>
    <xf numFmtId="0" fontId="14" fillId="0" borderId="50" xfId="0" applyFont="1" applyFill="1" applyBorder="1" applyAlignment="1" applyProtection="1">
      <alignment horizontal="center" vertical="center"/>
      <protection locked="0"/>
    </xf>
    <xf numFmtId="0" fontId="6" fillId="0" borderId="56" xfId="0" applyFont="1" applyFill="1" applyBorder="1" applyAlignment="1" applyProtection="1">
      <alignment horizontal="center" vertical="center"/>
      <protection locked="0"/>
    </xf>
    <xf numFmtId="0" fontId="6" fillId="0" borderId="49" xfId="0" applyFont="1" applyFill="1" applyBorder="1" applyAlignment="1" applyProtection="1">
      <alignment horizontal="center" vertical="center"/>
      <protection locked="0"/>
    </xf>
    <xf numFmtId="0" fontId="6" fillId="0" borderId="59" xfId="0" applyFont="1" applyFill="1" applyBorder="1" applyAlignment="1" applyProtection="1">
      <alignment horizontal="center" vertical="center"/>
      <protection locked="0"/>
    </xf>
    <xf numFmtId="0" fontId="18" fillId="0" borderId="21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24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21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20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24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25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15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16" xfId="0" applyNumberFormat="1" applyFont="1" applyFill="1" applyBorder="1" applyAlignment="1" applyProtection="1">
      <alignment horizontal="center" vertical="center" textRotation="90" wrapText="1"/>
      <protection locked="0"/>
    </xf>
    <xf numFmtId="0" fontId="9" fillId="0" borderId="83" xfId="0" applyNumberFormat="1" applyFont="1" applyFill="1" applyBorder="1" applyAlignment="1" applyProtection="1">
      <alignment horizontal="center" vertical="center" textRotation="255"/>
      <protection locked="0"/>
    </xf>
    <xf numFmtId="0" fontId="9" fillId="0" borderId="84" xfId="0" applyNumberFormat="1" applyFont="1" applyFill="1" applyBorder="1" applyAlignment="1" applyProtection="1">
      <alignment horizontal="center" vertical="center" textRotation="255"/>
      <protection locked="0"/>
    </xf>
    <xf numFmtId="0" fontId="9" fillId="0" borderId="85" xfId="0" applyNumberFormat="1" applyFont="1" applyFill="1" applyBorder="1" applyAlignment="1" applyProtection="1">
      <alignment horizontal="center" vertical="center" textRotation="255"/>
      <protection locked="0"/>
    </xf>
    <xf numFmtId="0" fontId="6" fillId="0" borderId="26" xfId="0" applyNumberFormat="1" applyFont="1" applyFill="1" applyBorder="1" applyAlignment="1" applyProtection="1">
      <alignment horizontal="center" vertical="center"/>
      <protection locked="0"/>
    </xf>
    <xf numFmtId="0" fontId="6" fillId="0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29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NumberFormat="1" applyFont="1" applyFill="1" applyBorder="1" applyAlignment="1" applyProtection="1">
      <alignment horizontal="center" vertical="center"/>
      <protection locked="0"/>
    </xf>
    <xf numFmtId="0" fontId="6" fillId="0" borderId="31" xfId="0" applyNumberFormat="1" applyFont="1" applyFill="1" applyBorder="1" applyAlignment="1" applyProtection="1">
      <alignment horizontal="center" vertical="center"/>
      <protection locked="0"/>
    </xf>
    <xf numFmtId="0" fontId="18" fillId="0" borderId="22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23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/>
      <protection locked="0"/>
    </xf>
    <xf numFmtId="0" fontId="14" fillId="0" borderId="41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 applyProtection="1">
      <alignment horizontal="center" vertical="center"/>
      <protection locked="0"/>
    </xf>
    <xf numFmtId="0" fontId="19" fillId="0" borderId="77" xfId="0" applyFont="1" applyFill="1" applyBorder="1" applyAlignment="1" applyProtection="1">
      <alignment horizontal="center" vertical="center" textRotation="90"/>
      <protection locked="0"/>
    </xf>
    <xf numFmtId="0" fontId="19" fillId="0" borderId="78" xfId="0" applyFont="1" applyFill="1" applyBorder="1" applyAlignment="1" applyProtection="1">
      <alignment horizontal="center" vertical="center" textRotation="90"/>
      <protection locked="0"/>
    </xf>
    <xf numFmtId="0" fontId="19" fillId="0" borderId="79" xfId="0" applyFont="1" applyFill="1" applyBorder="1" applyAlignment="1" applyProtection="1">
      <alignment horizontal="center" vertical="center" textRotation="90"/>
      <protection locked="0"/>
    </xf>
    <xf numFmtId="0" fontId="17" fillId="0" borderId="100" xfId="0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101" xfId="0" applyFont="1" applyFill="1" applyBorder="1" applyAlignment="1" applyProtection="1">
      <alignment horizontal="center" vertical="center" wrapText="1"/>
      <protection locked="0"/>
    </xf>
    <xf numFmtId="0" fontId="17" fillId="0" borderId="10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43" xfId="0" applyFont="1" applyFill="1" applyBorder="1" applyAlignment="1" applyProtection="1">
      <alignment horizontal="center" vertical="center" wrapText="1"/>
      <protection locked="0"/>
    </xf>
    <xf numFmtId="0" fontId="17" fillId="0" borderId="81" xfId="0" applyFont="1" applyFill="1" applyBorder="1" applyAlignment="1" applyProtection="1">
      <alignment horizontal="center" vertical="center" wrapText="1"/>
      <protection locked="0"/>
    </xf>
    <xf numFmtId="0" fontId="17" fillId="0" borderId="89" xfId="0" applyFont="1" applyFill="1" applyBorder="1" applyAlignment="1" applyProtection="1">
      <alignment horizontal="center" vertical="center" wrapText="1"/>
      <protection locked="0"/>
    </xf>
    <xf numFmtId="0" fontId="17" fillId="0" borderId="103" xfId="0" applyFont="1" applyFill="1" applyBorder="1" applyAlignment="1" applyProtection="1">
      <alignment horizontal="center" vertical="center" wrapText="1"/>
      <protection locked="0"/>
    </xf>
    <xf numFmtId="0" fontId="17" fillId="0" borderId="90" xfId="0" applyFont="1" applyFill="1" applyBorder="1" applyAlignment="1" applyProtection="1">
      <alignment horizontal="center" vertical="center" wrapText="1"/>
      <protection locked="0"/>
    </xf>
    <xf numFmtId="0" fontId="17" fillId="0" borderId="91" xfId="0" applyFont="1" applyFill="1" applyBorder="1" applyAlignment="1" applyProtection="1">
      <alignment horizontal="center" vertical="center" wrapText="1"/>
      <protection locked="0"/>
    </xf>
    <xf numFmtId="0" fontId="17" fillId="0" borderId="42" xfId="0" applyFont="1" applyFill="1" applyBorder="1" applyAlignment="1" applyProtection="1">
      <alignment horizontal="center" vertical="center" wrapText="1"/>
      <protection locked="0"/>
    </xf>
    <xf numFmtId="0" fontId="17" fillId="0" borderId="92" xfId="0" applyFont="1" applyFill="1" applyBorder="1" applyAlignment="1" applyProtection="1">
      <alignment horizontal="center" vertical="center" wrapText="1"/>
      <protection locked="0"/>
    </xf>
    <xf numFmtId="0" fontId="17" fillId="0" borderId="104" xfId="0" applyFont="1" applyFill="1" applyBorder="1" applyAlignment="1" applyProtection="1">
      <alignment horizontal="center" vertical="center" wrapText="1"/>
      <protection locked="0"/>
    </xf>
    <xf numFmtId="0" fontId="17" fillId="0" borderId="105" xfId="0" applyFont="1" applyFill="1" applyBorder="1" applyAlignment="1" applyProtection="1">
      <alignment horizontal="center" vertical="center" wrapText="1"/>
      <protection locked="0"/>
    </xf>
    <xf numFmtId="0" fontId="13" fillId="0" borderId="71" xfId="0" applyFont="1" applyFill="1" applyBorder="1" applyAlignment="1" applyProtection="1">
      <alignment horizontal="center" vertical="center" textRotation="90"/>
      <protection locked="0"/>
    </xf>
    <xf numFmtId="0" fontId="13" fillId="0" borderId="46" xfId="0" applyFont="1" applyFill="1" applyBorder="1" applyAlignment="1" applyProtection="1">
      <alignment horizontal="center" vertical="center" textRotation="90"/>
      <protection locked="0"/>
    </xf>
    <xf numFmtId="0" fontId="13" fillId="0" borderId="56" xfId="0" applyFont="1" applyFill="1" applyBorder="1" applyAlignment="1" applyProtection="1">
      <alignment horizontal="center" vertical="center" textRotation="90"/>
      <protection locked="0"/>
    </xf>
    <xf numFmtId="0" fontId="13" fillId="0" borderId="49" xfId="0" applyFont="1" applyFill="1" applyBorder="1" applyAlignment="1" applyProtection="1">
      <alignment horizontal="center" vertical="center" textRotation="90"/>
      <protection locked="0"/>
    </xf>
    <xf numFmtId="0" fontId="13" fillId="0" borderId="69" xfId="0" applyFont="1" applyFill="1" applyBorder="1" applyAlignment="1" applyProtection="1">
      <alignment horizontal="center" vertical="center" textRotation="90"/>
      <protection locked="0"/>
    </xf>
    <xf numFmtId="0" fontId="13" fillId="0" borderId="51" xfId="0" applyFont="1" applyFill="1" applyBorder="1" applyAlignment="1" applyProtection="1">
      <alignment horizontal="center" vertical="center" textRotation="90"/>
      <protection locked="0"/>
    </xf>
    <xf numFmtId="0" fontId="13" fillId="0" borderId="47" xfId="0" applyFont="1" applyFill="1" applyBorder="1" applyAlignment="1" applyProtection="1">
      <alignment horizontal="center" vertical="center" textRotation="90"/>
      <protection locked="0"/>
    </xf>
    <xf numFmtId="0" fontId="19" fillId="0" borderId="14" xfId="0" applyFont="1" applyFill="1" applyBorder="1" applyAlignment="1" applyProtection="1">
      <alignment horizontal="center" vertical="center"/>
      <protection locked="0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19" fillId="0" borderId="16" xfId="0" applyFont="1" applyFill="1" applyBorder="1" applyAlignment="1" applyProtection="1">
      <alignment horizontal="center" vertical="center"/>
      <protection locked="0"/>
    </xf>
    <xf numFmtId="0" fontId="18" fillId="0" borderId="54" xfId="0" applyFont="1" applyFill="1" applyBorder="1" applyAlignment="1" applyProtection="1">
      <alignment horizontal="center" vertical="center"/>
      <protection locked="0"/>
    </xf>
    <xf numFmtId="0" fontId="18" fillId="0" borderId="46" xfId="0" applyFont="1" applyFill="1" applyBorder="1" applyAlignment="1" applyProtection="1">
      <alignment horizontal="center" vertical="center"/>
      <protection locked="0"/>
    </xf>
    <xf numFmtId="0" fontId="18" fillId="0" borderId="62" xfId="0" applyFont="1" applyFill="1" applyBorder="1" applyAlignment="1" applyProtection="1">
      <alignment horizontal="center" vertical="center"/>
      <protection locked="0"/>
    </xf>
    <xf numFmtId="0" fontId="17" fillId="0" borderId="76" xfId="0" applyFont="1" applyFill="1" applyBorder="1" applyAlignment="1" applyProtection="1">
      <alignment horizontal="center" vertical="center" textRotation="90"/>
      <protection locked="0"/>
    </xf>
    <xf numFmtId="0" fontId="17" fillId="0" borderId="45" xfId="0" applyFont="1" applyFill="1" applyBorder="1" applyAlignment="1" applyProtection="1">
      <alignment horizontal="center" vertical="center" textRotation="90"/>
      <protection locked="0"/>
    </xf>
    <xf numFmtId="0" fontId="17" fillId="0" borderId="58" xfId="0" applyFont="1" applyFill="1" applyBorder="1" applyAlignment="1" applyProtection="1">
      <alignment horizontal="center" vertical="center" textRotation="90"/>
      <protection locked="0"/>
    </xf>
    <xf numFmtId="0" fontId="17" fillId="0" borderId="56" xfId="0" applyFont="1" applyFill="1" applyBorder="1" applyAlignment="1" applyProtection="1">
      <alignment horizontal="center" vertical="center" textRotation="90"/>
      <protection locked="0"/>
    </xf>
    <xf numFmtId="0" fontId="17" fillId="0" borderId="49" xfId="0" applyFont="1" applyFill="1" applyBorder="1" applyAlignment="1" applyProtection="1">
      <alignment horizontal="center" vertical="center" textRotation="90"/>
      <protection locked="0"/>
    </xf>
    <xf numFmtId="0" fontId="17" fillId="0" borderId="59" xfId="0" applyFont="1" applyFill="1" applyBorder="1" applyAlignment="1" applyProtection="1">
      <alignment horizontal="center" vertical="center" textRotation="90"/>
      <protection locked="0"/>
    </xf>
    <xf numFmtId="0" fontId="17" fillId="0" borderId="69" xfId="0" applyFont="1" applyFill="1" applyBorder="1" applyAlignment="1" applyProtection="1">
      <alignment horizontal="center" vertical="center" textRotation="90"/>
      <protection locked="0"/>
    </xf>
    <xf numFmtId="0" fontId="17" fillId="0" borderId="51" xfId="0" applyFont="1" applyFill="1" applyBorder="1" applyAlignment="1" applyProtection="1">
      <alignment horizontal="center" vertical="center" textRotation="90"/>
      <protection locked="0"/>
    </xf>
    <xf numFmtId="0" fontId="17" fillId="0" borderId="61" xfId="0" applyFont="1" applyFill="1" applyBorder="1" applyAlignment="1" applyProtection="1">
      <alignment horizontal="center" vertical="center" textRotation="90"/>
      <protection locked="0"/>
    </xf>
    <xf numFmtId="0" fontId="6" fillId="0" borderId="60" xfId="0" applyFont="1" applyFill="1" applyBorder="1" applyAlignment="1" applyProtection="1">
      <alignment horizontal="center" vertical="center" textRotation="90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81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Alignment="1" applyProtection="1">
      <alignment horizontal="center" vertical="center" textRotation="90"/>
      <protection locked="0"/>
    </xf>
    <xf numFmtId="0" fontId="13" fillId="0" borderId="52" xfId="0" applyFont="1" applyFill="1" applyBorder="1" applyAlignment="1" applyProtection="1">
      <alignment horizontal="center" vertical="center" textRotation="90"/>
      <protection locked="0"/>
    </xf>
    <xf numFmtId="0" fontId="18" fillId="0" borderId="5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center" vertical="center"/>
      <protection locked="0"/>
    </xf>
    <xf numFmtId="0" fontId="18" fillId="0" borderId="72" xfId="0" applyFont="1" applyFill="1" applyBorder="1" applyAlignment="1" applyProtection="1">
      <alignment horizontal="center" vertical="center"/>
      <protection locked="0"/>
    </xf>
    <xf numFmtId="0" fontId="14" fillId="0" borderId="18" xfId="0" applyFont="1" applyFill="1" applyBorder="1" applyAlignment="1" applyProtection="1">
      <alignment horizontal="left" vertical="center"/>
      <protection locked="0"/>
    </xf>
    <xf numFmtId="0" fontId="14" fillId="0" borderId="67" xfId="0" applyFont="1" applyFill="1" applyBorder="1" applyAlignment="1" applyProtection="1">
      <alignment horizontal="left" vertical="center"/>
      <protection locked="0"/>
    </xf>
    <xf numFmtId="0" fontId="14" fillId="0" borderId="70" xfId="0" applyFont="1" applyFill="1" applyBorder="1" applyAlignment="1" applyProtection="1">
      <alignment horizontal="center" vertical="center"/>
      <protection locked="0"/>
    </xf>
    <xf numFmtId="0" fontId="14" fillId="0" borderId="67" xfId="0" applyFont="1" applyFill="1" applyBorder="1" applyAlignment="1" applyProtection="1">
      <alignment horizontal="center" vertical="center"/>
      <protection locked="0"/>
    </xf>
    <xf numFmtId="49" fontId="14" fillId="0" borderId="54" xfId="0" applyNumberFormat="1" applyFont="1" applyFill="1" applyBorder="1" applyAlignment="1" applyProtection="1">
      <alignment horizontal="center" vertical="center"/>
      <protection locked="0"/>
    </xf>
    <xf numFmtId="49" fontId="14" fillId="0" borderId="46" xfId="0" applyNumberFormat="1" applyFont="1" applyFill="1" applyBorder="1" applyAlignment="1" applyProtection="1">
      <alignment horizontal="center" vertical="center"/>
      <protection locked="0"/>
    </xf>
    <xf numFmtId="0" fontId="14" fillId="0" borderId="46" xfId="0" applyFont="1" applyFill="1" applyBorder="1" applyAlignment="1" applyProtection="1">
      <alignment horizontal="left" vertical="center"/>
      <protection locked="0"/>
    </xf>
    <xf numFmtId="0" fontId="14" fillId="0" borderId="47" xfId="0" applyFont="1" applyFill="1" applyBorder="1" applyAlignment="1" applyProtection="1">
      <alignment horizontal="left" vertical="center"/>
      <protection locked="0"/>
    </xf>
    <xf numFmtId="0" fontId="14" fillId="0" borderId="53" xfId="0" applyFont="1" applyFill="1" applyBorder="1" applyAlignment="1" applyProtection="1">
      <alignment horizontal="center" vertical="center"/>
      <protection locked="0"/>
    </xf>
    <xf numFmtId="0" fontId="14" fillId="0" borderId="80" xfId="0" applyFont="1" applyFill="1" applyBorder="1" applyAlignment="1" applyProtection="1">
      <alignment horizontal="center" vertical="center"/>
      <protection locked="0"/>
    </xf>
    <xf numFmtId="0" fontId="14" fillId="0" borderId="71" xfId="0" applyFont="1" applyFill="1" applyBorder="1" applyAlignment="1" applyProtection="1">
      <alignment horizontal="center" vertical="center"/>
      <protection locked="0"/>
    </xf>
    <xf numFmtId="0" fontId="14" fillId="0" borderId="46" xfId="0" applyFont="1" applyFill="1" applyBorder="1" applyAlignment="1" applyProtection="1">
      <alignment horizontal="center" vertical="center"/>
      <protection locked="0"/>
    </xf>
    <xf numFmtId="0" fontId="14" fillId="0" borderId="47" xfId="0" applyFont="1" applyFill="1" applyBorder="1" applyAlignment="1" applyProtection="1">
      <alignment horizontal="center" vertical="center"/>
      <protection locked="0"/>
    </xf>
    <xf numFmtId="0" fontId="14" fillId="0" borderId="54" xfId="0" applyFont="1" applyFill="1" applyBorder="1" applyAlignment="1" applyProtection="1">
      <alignment horizontal="center" vertical="center"/>
      <protection locked="0"/>
    </xf>
    <xf numFmtId="0" fontId="14" fillId="0" borderId="62" xfId="0" applyFont="1" applyFill="1" applyBorder="1" applyAlignment="1" applyProtection="1">
      <alignment horizontal="center" vertical="center"/>
      <protection locked="0"/>
    </xf>
    <xf numFmtId="0" fontId="13" fillId="0" borderId="71" xfId="0" applyFont="1" applyFill="1" applyBorder="1" applyAlignment="1" applyProtection="1">
      <alignment horizontal="center" vertical="center"/>
      <protection locked="0"/>
    </xf>
    <xf numFmtId="0" fontId="13" fillId="0" borderId="46" xfId="0" applyFont="1" applyFill="1" applyBorder="1" applyAlignment="1" applyProtection="1">
      <alignment horizontal="center" vertical="center"/>
      <protection locked="0"/>
    </xf>
    <xf numFmtId="0" fontId="13" fillId="0" borderId="62" xfId="0" applyFont="1" applyFill="1" applyBorder="1" applyAlignment="1" applyProtection="1">
      <alignment horizontal="center" vertical="center"/>
      <protection locked="0"/>
    </xf>
    <xf numFmtId="0" fontId="13" fillId="0" borderId="49" xfId="0" applyFont="1" applyFill="1" applyBorder="1" applyAlignment="1" applyProtection="1">
      <alignment horizontal="left" vertical="center" wrapText="1"/>
      <protection locked="0"/>
    </xf>
    <xf numFmtId="0" fontId="13" fillId="0" borderId="50" xfId="0" applyFont="1" applyFill="1" applyBorder="1" applyAlignment="1" applyProtection="1">
      <alignment horizontal="left" vertical="center" wrapText="1"/>
      <protection locked="0"/>
    </xf>
    <xf numFmtId="0" fontId="9" fillId="0" borderId="56" xfId="0" applyFont="1" applyFill="1" applyBorder="1" applyAlignment="1" applyProtection="1">
      <alignment horizontal="center" vertical="center"/>
      <protection locked="0"/>
    </xf>
    <xf numFmtId="0" fontId="9" fillId="0" borderId="49" xfId="0" applyFont="1" applyFill="1" applyBorder="1" applyAlignment="1" applyProtection="1">
      <alignment horizontal="center" vertical="center"/>
      <protection locked="0"/>
    </xf>
    <xf numFmtId="0" fontId="9" fillId="0" borderId="59" xfId="0" applyFont="1" applyFill="1" applyBorder="1" applyAlignment="1" applyProtection="1">
      <alignment horizontal="center" vertical="center"/>
      <protection locked="0"/>
    </xf>
    <xf numFmtId="0" fontId="14" fillId="0" borderId="78" xfId="0" applyFont="1" applyFill="1" applyBorder="1" applyAlignment="1" applyProtection="1">
      <alignment horizontal="center" vertical="center"/>
      <protection locked="0"/>
    </xf>
    <xf numFmtId="0" fontId="14" fillId="0" borderId="56" xfId="0" applyFont="1" applyFill="1" applyBorder="1" applyAlignment="1" applyProtection="1">
      <alignment horizontal="center" vertical="center"/>
      <protection locked="0"/>
    </xf>
    <xf numFmtId="0" fontId="6" fillId="0" borderId="69" xfId="0" applyFont="1" applyFill="1" applyBorder="1" applyAlignment="1" applyProtection="1">
      <alignment horizontal="center" vertical="center"/>
      <protection locked="0"/>
    </xf>
    <xf numFmtId="0" fontId="6" fillId="0" borderId="51" xfId="0" applyFont="1" applyFill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  <protection locked="0"/>
    </xf>
    <xf numFmtId="0" fontId="13" fillId="0" borderId="51" xfId="0" applyFont="1" applyFill="1" applyBorder="1" applyAlignment="1" applyProtection="1">
      <alignment horizontal="center" vertical="center"/>
      <protection locked="0"/>
    </xf>
    <xf numFmtId="0" fontId="13" fillId="0" borderId="52" xfId="0" applyFont="1" applyFill="1" applyBorder="1" applyAlignment="1" applyProtection="1">
      <alignment horizontal="center" vertical="center"/>
      <protection locked="0"/>
    </xf>
    <xf numFmtId="0" fontId="13" fillId="0" borderId="60" xfId="0" applyFont="1" applyFill="1" applyBorder="1" applyAlignment="1" applyProtection="1">
      <alignment horizontal="center" vertical="center"/>
      <protection locked="0"/>
    </xf>
    <xf numFmtId="0" fontId="13" fillId="0" borderId="61" xfId="0" applyFont="1" applyFill="1" applyBorder="1" applyAlignment="1" applyProtection="1">
      <alignment horizontal="center" vertical="center"/>
      <protection locked="0"/>
    </xf>
    <xf numFmtId="49" fontId="14" fillId="0" borderId="60" xfId="0" applyNumberFormat="1" applyFont="1" applyFill="1" applyBorder="1" applyAlignment="1" applyProtection="1">
      <alignment horizontal="center" vertical="center"/>
      <protection locked="0"/>
    </xf>
    <xf numFmtId="49" fontId="14" fillId="0" borderId="51" xfId="0" applyNumberFormat="1" applyFont="1" applyFill="1" applyBorder="1" applyAlignment="1" applyProtection="1">
      <alignment horizontal="center" vertical="center"/>
      <protection locked="0"/>
    </xf>
    <xf numFmtId="0" fontId="14" fillId="0" borderId="51" xfId="0" applyFont="1" applyFill="1" applyBorder="1" applyAlignment="1" applyProtection="1">
      <alignment horizontal="left" vertical="center"/>
      <protection locked="0"/>
    </xf>
    <xf numFmtId="0" fontId="14" fillId="0" borderId="52" xfId="0" applyFont="1" applyFill="1" applyBorder="1" applyAlignment="1" applyProtection="1">
      <alignment horizontal="left" vertical="center"/>
      <protection locked="0"/>
    </xf>
    <xf numFmtId="0" fontId="13" fillId="0" borderId="79" xfId="0" applyFont="1" applyFill="1" applyBorder="1" applyAlignment="1" applyProtection="1">
      <alignment horizontal="center" vertical="center"/>
      <protection locked="0"/>
    </xf>
    <xf numFmtId="0" fontId="13" fillId="0" borderId="69" xfId="0" applyFont="1" applyFill="1" applyBorder="1" applyAlignment="1" applyProtection="1">
      <alignment horizontal="center" vertical="center"/>
      <protection locked="0"/>
    </xf>
    <xf numFmtId="0" fontId="9" fillId="0" borderId="70" xfId="0" applyFont="1" applyFill="1" applyBorder="1" applyAlignment="1" applyProtection="1">
      <alignment horizontal="center" vertical="center"/>
      <protection locked="0"/>
    </xf>
    <xf numFmtId="0" fontId="9" fillId="0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13" fillId="0" borderId="80" xfId="0" applyFont="1" applyFill="1" applyBorder="1" applyAlignment="1" applyProtection="1">
      <alignment horizontal="center" vertical="center"/>
      <protection locked="0"/>
    </xf>
    <xf numFmtId="0" fontId="13" fillId="0" borderId="47" xfId="0" applyFont="1" applyFill="1" applyBorder="1" applyAlignment="1" applyProtection="1">
      <alignment horizontal="center" vertical="center"/>
      <protection locked="0"/>
    </xf>
    <xf numFmtId="0" fontId="13" fillId="0" borderId="54" xfId="0" applyFont="1" applyFill="1" applyBorder="1" applyAlignment="1" applyProtection="1">
      <alignment horizontal="center" vertical="center"/>
      <protection locked="0"/>
    </xf>
    <xf numFmtId="0" fontId="6" fillId="0" borderId="71" xfId="0" applyFont="1" applyFill="1" applyBorder="1" applyAlignment="1" applyProtection="1">
      <alignment horizontal="center" vertical="center"/>
      <protection locked="0"/>
    </xf>
    <xf numFmtId="0" fontId="6" fillId="0" borderId="46" xfId="0" applyFont="1" applyFill="1" applyBorder="1" applyAlignment="1" applyProtection="1">
      <alignment horizontal="center" vertical="center"/>
      <protection locked="0"/>
    </xf>
    <xf numFmtId="0" fontId="6" fillId="0" borderId="62" xfId="0" applyFont="1" applyFill="1" applyBorder="1" applyAlignment="1" applyProtection="1">
      <alignment horizontal="center" vertical="center"/>
      <protection locked="0"/>
    </xf>
    <xf numFmtId="0" fontId="13" fillId="0" borderId="73" xfId="0" applyFont="1" applyFill="1" applyBorder="1" applyAlignment="1" applyProtection="1">
      <alignment horizontal="center" vertical="center"/>
      <protection locked="0"/>
    </xf>
    <xf numFmtId="0" fontId="27" fillId="0" borderId="45" xfId="0" applyFont="1" applyFill="1" applyBorder="1" applyAlignment="1" applyProtection="1">
      <alignment horizontal="center" vertical="center"/>
      <protection locked="0"/>
    </xf>
    <xf numFmtId="0" fontId="27" fillId="0" borderId="50" xfId="0" applyFont="1" applyFill="1" applyBorder="1" applyAlignment="1" applyProtection="1">
      <alignment horizontal="center" vertical="center"/>
      <protection locked="0"/>
    </xf>
    <xf numFmtId="0" fontId="27" fillId="0" borderId="55" xfId="0" applyFont="1" applyFill="1" applyBorder="1" applyAlignment="1" applyProtection="1">
      <alignment horizontal="center" vertical="center"/>
      <protection locked="0"/>
    </xf>
    <xf numFmtId="0" fontId="27" fillId="0" borderId="56" xfId="0" applyFont="1" applyFill="1" applyBorder="1" applyAlignment="1" applyProtection="1">
      <alignment horizontal="center" vertical="center"/>
      <protection locked="0"/>
    </xf>
    <xf numFmtId="0" fontId="14" fillId="0" borderId="55" xfId="0" applyFont="1" applyFill="1" applyBorder="1" applyAlignment="1" applyProtection="1">
      <alignment horizontal="center" vertical="center"/>
      <protection locked="0"/>
    </xf>
    <xf numFmtId="0" fontId="27" fillId="0" borderId="44" xfId="0" applyFont="1" applyFill="1" applyBorder="1" applyAlignment="1" applyProtection="1">
      <alignment horizontal="left" vertical="center"/>
      <protection locked="0"/>
    </xf>
    <xf numFmtId="0" fontId="27" fillId="0" borderId="45" xfId="0" applyFont="1" applyFill="1" applyBorder="1" applyAlignment="1" applyProtection="1">
      <alignment horizontal="left" vertical="center"/>
      <protection locked="0"/>
    </xf>
    <xf numFmtId="0" fontId="43" fillId="0" borderId="19" xfId="0" applyFont="1" applyFill="1" applyBorder="1" applyAlignment="1" applyProtection="1">
      <alignment horizontal="center" vertical="center"/>
      <protection locked="0"/>
    </xf>
    <xf numFmtId="0" fontId="6" fillId="0" borderId="66" xfId="0" applyFont="1" applyFill="1" applyBorder="1" applyAlignment="1" applyProtection="1">
      <alignment horizontal="center" vertical="center"/>
      <protection locked="0"/>
    </xf>
    <xf numFmtId="0" fontId="6" fillId="0" borderId="57" xfId="0" applyFont="1" applyFill="1" applyBorder="1" applyAlignment="1" applyProtection="1">
      <alignment horizontal="center" vertical="center"/>
      <protection locked="0"/>
    </xf>
    <xf numFmtId="0" fontId="6" fillId="0" borderId="64" xfId="0" applyFont="1" applyFill="1" applyBorder="1" applyAlignment="1" applyProtection="1">
      <alignment horizontal="center" vertical="center"/>
      <protection locked="0"/>
    </xf>
    <xf numFmtId="0" fontId="13" fillId="0" borderId="65" xfId="0" applyFont="1" applyFill="1" applyBorder="1" applyAlignment="1" applyProtection="1">
      <alignment horizontal="center" vertical="center"/>
      <protection locked="0"/>
    </xf>
    <xf numFmtId="0" fontId="13" fillId="0" borderId="75" xfId="0" applyFont="1" applyFill="1" applyBorder="1" applyAlignment="1" applyProtection="1">
      <alignment horizontal="center" vertical="center"/>
      <protection locked="0"/>
    </xf>
    <xf numFmtId="0" fontId="5" fillId="0" borderId="57" xfId="0" applyFont="1" applyFill="1" applyBorder="1" applyAlignment="1" applyProtection="1">
      <alignment horizontal="center" vertical="center"/>
      <protection locked="0"/>
    </xf>
    <xf numFmtId="0" fontId="5" fillId="0" borderId="64" xfId="0" applyFont="1" applyFill="1" applyBorder="1" applyAlignment="1" applyProtection="1">
      <alignment horizontal="center" vertical="center"/>
      <protection locked="0"/>
    </xf>
    <xf numFmtId="0" fontId="5" fillId="0" borderId="45" xfId="0" applyFont="1" applyFill="1" applyBorder="1" applyAlignment="1" applyProtection="1">
      <alignment horizontal="center" vertical="center"/>
      <protection locked="0"/>
    </xf>
    <xf numFmtId="0" fontId="5" fillId="0" borderId="58" xfId="0" applyFont="1" applyFill="1" applyBorder="1" applyAlignment="1" applyProtection="1">
      <alignment horizontal="center" vertical="center"/>
      <protection locked="0"/>
    </xf>
    <xf numFmtId="0" fontId="26" fillId="0" borderId="49" xfId="0" applyFont="1" applyFill="1" applyBorder="1" applyAlignment="1" applyProtection="1">
      <alignment horizontal="center" vertical="center"/>
      <protection locked="0"/>
    </xf>
    <xf numFmtId="0" fontId="26" fillId="0" borderId="59" xfId="0" applyFont="1" applyFill="1" applyBorder="1" applyAlignment="1" applyProtection="1">
      <alignment horizontal="center" vertical="center"/>
      <protection locked="0"/>
    </xf>
    <xf numFmtId="0" fontId="5" fillId="0" borderId="49" xfId="0" applyFont="1" applyFill="1" applyBorder="1" applyAlignment="1" applyProtection="1">
      <alignment horizontal="center" vertical="center"/>
      <protection locked="0"/>
    </xf>
    <xf numFmtId="0" fontId="5" fillId="0" borderId="59" xfId="0" applyFont="1" applyFill="1" applyBorder="1" applyAlignment="1" applyProtection="1">
      <alignment horizontal="center" vertical="center"/>
      <protection locked="0"/>
    </xf>
    <xf numFmtId="0" fontId="14" fillId="0" borderId="65" xfId="0" applyFont="1" applyFill="1" applyBorder="1" applyAlignment="1" applyProtection="1">
      <alignment horizontal="center" vertical="center"/>
      <protection locked="0"/>
    </xf>
    <xf numFmtId="0" fontId="14" fillId="0" borderId="68" xfId="0" applyFont="1" applyFill="1" applyBorder="1" applyAlignment="1" applyProtection="1">
      <alignment horizontal="center" vertical="center"/>
      <protection locked="0"/>
    </xf>
    <xf numFmtId="0" fontId="14" fillId="0" borderId="66" xfId="0" applyFont="1" applyFill="1" applyBorder="1" applyAlignment="1" applyProtection="1">
      <alignment horizontal="center" vertical="center"/>
      <protection locked="0"/>
    </xf>
    <xf numFmtId="0" fontId="38" fillId="0" borderId="19" xfId="0" applyFont="1" applyFill="1" applyBorder="1" applyAlignment="1" applyProtection="1">
      <alignment horizontal="center" vertical="center"/>
      <protection locked="0"/>
    </xf>
    <xf numFmtId="0" fontId="52" fillId="0" borderId="0" xfId="0" applyFont="1" applyFill="1" applyAlignment="1">
      <alignment horizontal="left" vertical="top" wrapText="1"/>
    </xf>
    <xf numFmtId="0" fontId="32" fillId="0" borderId="89" xfId="0" applyFont="1" applyFill="1" applyBorder="1" applyAlignment="1">
      <alignment horizontal="center" vertical="center"/>
    </xf>
    <xf numFmtId="1" fontId="41" fillId="3" borderId="93" xfId="0" applyNumberFormat="1" applyFont="1" applyFill="1" applyBorder="1" applyAlignment="1">
      <alignment horizontal="center" vertical="center" wrapText="1"/>
    </xf>
    <xf numFmtId="1" fontId="41" fillId="3" borderId="94" xfId="0" applyNumberFormat="1" applyFont="1" applyFill="1" applyBorder="1" applyAlignment="1">
      <alignment horizontal="center" vertical="center" wrapText="1"/>
    </xf>
    <xf numFmtId="1" fontId="41" fillId="3" borderId="95" xfId="0" applyNumberFormat="1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18" fillId="0" borderId="56" xfId="0" applyFont="1" applyFill="1" applyBorder="1" applyAlignment="1" applyProtection="1">
      <alignment horizontal="center" vertical="center"/>
      <protection locked="0"/>
    </xf>
    <xf numFmtId="0" fontId="18" fillId="0" borderId="73" xfId="0" applyFont="1" applyFill="1" applyBorder="1" applyAlignment="1" applyProtection="1">
      <alignment horizontal="center" vertical="center"/>
      <protection locked="0"/>
    </xf>
    <xf numFmtId="0" fontId="13" fillId="0" borderId="72" xfId="0" applyFont="1" applyFill="1" applyBorder="1" applyAlignment="1" applyProtection="1">
      <alignment horizontal="center" vertical="center"/>
      <protection locked="0"/>
    </xf>
    <xf numFmtId="0" fontId="13" fillId="0" borderId="74" xfId="0" applyFont="1" applyFill="1" applyBorder="1" applyAlignment="1" applyProtection="1">
      <alignment horizontal="center" vertical="center"/>
      <protection locked="0"/>
    </xf>
    <xf numFmtId="0" fontId="13" fillId="0" borderId="66" xfId="0" applyFont="1" applyFill="1" applyBorder="1" applyAlignment="1" applyProtection="1">
      <alignment horizontal="center" vertical="center"/>
      <protection locked="0"/>
    </xf>
    <xf numFmtId="0" fontId="20" fillId="0" borderId="72" xfId="0" applyFont="1" applyFill="1" applyBorder="1" applyAlignment="1">
      <alignment horizontal="justify" vertical="center" wrapText="1"/>
    </xf>
    <xf numFmtId="0" fontId="20" fillId="0" borderId="55" xfId="0" applyFont="1" applyFill="1" applyBorder="1" applyAlignment="1">
      <alignment horizontal="justify" vertical="center" wrapText="1"/>
    </xf>
    <xf numFmtId="0" fontId="20" fillId="0" borderId="72" xfId="0" applyFont="1" applyFill="1" applyBorder="1" applyAlignment="1">
      <alignment horizontal="left" vertical="center" wrapText="1"/>
    </xf>
    <xf numFmtId="0" fontId="20" fillId="0" borderId="55" xfId="0" applyFont="1" applyFill="1" applyBorder="1" applyAlignment="1">
      <alignment horizontal="left" vertical="center" wrapText="1"/>
    </xf>
    <xf numFmtId="0" fontId="20" fillId="0" borderId="96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97" xfId="0" applyFont="1" applyBorder="1" applyAlignment="1">
      <alignment horizontal="center" vertical="center" wrapText="1"/>
    </xf>
    <xf numFmtId="1" fontId="41" fillId="3" borderId="99" xfId="0" applyNumberFormat="1" applyFont="1" applyFill="1" applyBorder="1" applyAlignment="1">
      <alignment horizontal="center" vertical="center" wrapText="1"/>
    </xf>
    <xf numFmtId="1" fontId="41" fillId="3" borderId="88" xfId="0" applyNumberFormat="1" applyFont="1" applyFill="1" applyBorder="1" applyAlignment="1">
      <alignment horizontal="center" vertical="center" wrapText="1"/>
    </xf>
    <xf numFmtId="1" fontId="41" fillId="3" borderId="98" xfId="0" applyNumberFormat="1" applyFont="1" applyFill="1" applyBorder="1" applyAlignment="1">
      <alignment horizontal="center" vertical="center" wrapText="1"/>
    </xf>
    <xf numFmtId="49" fontId="42" fillId="0" borderId="93" xfId="0" applyNumberFormat="1" applyFont="1" applyFill="1" applyBorder="1" applyAlignment="1">
      <alignment horizontal="center" vertical="center" wrapText="1"/>
    </xf>
    <xf numFmtId="49" fontId="42" fillId="0" borderId="94" xfId="0" applyNumberFormat="1" applyFont="1" applyFill="1" applyBorder="1" applyAlignment="1">
      <alignment horizontal="center" vertical="center" wrapText="1"/>
    </xf>
    <xf numFmtId="49" fontId="42" fillId="0" borderId="95" xfId="0" applyNumberFormat="1" applyFont="1" applyFill="1" applyBorder="1" applyAlignment="1">
      <alignment horizontal="center" vertical="center" wrapText="1"/>
    </xf>
    <xf numFmtId="49" fontId="42" fillId="0" borderId="72" xfId="0" applyNumberFormat="1" applyFont="1" applyFill="1" applyBorder="1" applyAlignment="1">
      <alignment horizontal="center" vertical="center" wrapText="1"/>
    </xf>
    <xf numFmtId="49" fontId="42" fillId="0" borderId="55" xfId="0" applyNumberFormat="1" applyFont="1" applyFill="1" applyBorder="1" applyAlignment="1">
      <alignment horizontal="center" vertical="center" wrapText="1"/>
    </xf>
    <xf numFmtId="49" fontId="42" fillId="0" borderId="73" xfId="0" applyNumberFormat="1" applyFont="1" applyFill="1" applyBorder="1" applyAlignment="1">
      <alignment horizontal="center" vertical="center" wrapText="1"/>
    </xf>
    <xf numFmtId="0" fontId="20" fillId="0" borderId="72" xfId="0" applyFont="1" applyBorder="1" applyAlignment="1">
      <alignment horizontal="left" vertical="center" wrapText="1"/>
    </xf>
    <xf numFmtId="0" fontId="20" fillId="0" borderId="55" xfId="0" applyFont="1" applyBorder="1" applyAlignment="1">
      <alignment horizontal="left" vertical="center" wrapText="1"/>
    </xf>
    <xf numFmtId="0" fontId="20" fillId="0" borderId="74" xfId="0" applyFont="1" applyBorder="1" applyAlignment="1">
      <alignment horizontal="justify" vertical="center" wrapText="1"/>
    </xf>
    <xf numFmtId="0" fontId="20" fillId="0" borderId="68" xfId="0" applyFont="1" applyBorder="1" applyAlignment="1">
      <alignment horizontal="justify" vertical="center" wrapText="1"/>
    </xf>
    <xf numFmtId="49" fontId="42" fillId="0" borderId="74" xfId="0" applyNumberFormat="1" applyFont="1" applyFill="1" applyBorder="1" applyAlignment="1">
      <alignment horizontal="center" vertical="center" wrapText="1"/>
    </xf>
    <xf numFmtId="49" fontId="42" fillId="0" borderId="68" xfId="0" applyNumberFormat="1" applyFont="1" applyFill="1" applyBorder="1" applyAlignment="1">
      <alignment horizontal="center" vertical="center" wrapText="1"/>
    </xf>
    <xf numFmtId="49" fontId="42" fillId="0" borderId="75" xfId="0" applyNumberFormat="1" applyFont="1" applyFill="1" applyBorder="1" applyAlignment="1">
      <alignment horizontal="center" vertical="center" wrapText="1"/>
    </xf>
    <xf numFmtId="0" fontId="40" fillId="3" borderId="99" xfId="0" applyFont="1" applyFill="1" applyBorder="1" applyAlignment="1">
      <alignment horizontal="center" vertical="center"/>
    </xf>
    <xf numFmtId="0" fontId="40" fillId="3" borderId="88" xfId="0" applyFont="1" applyFill="1" applyBorder="1" applyAlignment="1">
      <alignment horizontal="center" vertical="center"/>
    </xf>
    <xf numFmtId="0" fontId="20" fillId="0" borderId="93" xfId="0" applyFont="1" applyFill="1" applyBorder="1" applyAlignment="1">
      <alignment horizontal="justify" vertical="center" wrapText="1"/>
    </xf>
    <xf numFmtId="0" fontId="20" fillId="0" borderId="94" xfId="0" applyFont="1" applyFill="1" applyBorder="1" applyAlignment="1">
      <alignment horizontal="justify" vertical="center" wrapText="1"/>
    </xf>
    <xf numFmtId="0" fontId="20" fillId="0" borderId="72" xfId="0" applyFont="1" applyBorder="1" applyAlignment="1">
      <alignment horizontal="justify" vertical="center" wrapText="1"/>
    </xf>
    <xf numFmtId="0" fontId="20" fillId="0" borderId="55" xfId="0" applyFont="1" applyBorder="1" applyAlignment="1">
      <alignment horizontal="justify" vertical="center" wrapText="1"/>
    </xf>
    <xf numFmtId="0" fontId="50" fillId="0" borderId="0" xfId="0" applyFont="1" applyFill="1" applyAlignment="1" applyProtection="1">
      <alignment horizontal="center"/>
      <protection locked="0"/>
    </xf>
    <xf numFmtId="49" fontId="46" fillId="0" borderId="0" xfId="0" applyNumberFormat="1" applyFont="1" applyFill="1" applyBorder="1" applyAlignment="1" applyProtection="1">
      <alignment vertical="center"/>
      <protection locked="0"/>
    </xf>
    <xf numFmtId="0" fontId="51" fillId="0" borderId="0" xfId="0" applyFont="1" applyAlignment="1">
      <alignment vertical="center"/>
    </xf>
    <xf numFmtId="0" fontId="59" fillId="0" borderId="0" xfId="0" applyFont="1" applyFill="1" applyAlignment="1" applyProtection="1">
      <alignment horizontal="center" vertical="center" wrapText="1"/>
      <protection locked="0"/>
    </xf>
    <xf numFmtId="0" fontId="19" fillId="0" borderId="0" xfId="0" applyFont="1" applyFill="1" applyAlignment="1" applyProtection="1">
      <alignment horizontal="center" vertical="top"/>
      <protection locked="0"/>
    </xf>
    <xf numFmtId="0" fontId="14" fillId="0" borderId="109" xfId="0" applyNumberFormat="1" applyFont="1" applyFill="1" applyBorder="1" applyAlignment="1" applyProtection="1">
      <alignment horizontal="center" vertical="center" textRotation="255"/>
      <protection locked="0"/>
    </xf>
    <xf numFmtId="0" fontId="14" fillId="0" borderId="84" xfId="0" applyNumberFormat="1" applyFont="1" applyFill="1" applyBorder="1" applyAlignment="1" applyProtection="1">
      <alignment horizontal="center" vertical="center" textRotation="255"/>
      <protection locked="0"/>
    </xf>
    <xf numFmtId="0" fontId="14" fillId="0" borderId="85" xfId="0" applyNumberFormat="1" applyFont="1" applyFill="1" applyBorder="1" applyAlignment="1" applyProtection="1">
      <alignment horizontal="center" vertical="center" textRotation="255"/>
      <protection locked="0"/>
    </xf>
    <xf numFmtId="0" fontId="14" fillId="0" borderId="115" xfId="0" applyFont="1" applyFill="1" applyBorder="1" applyAlignment="1" applyProtection="1">
      <alignment horizontal="center" vertical="center"/>
      <protection locked="0"/>
    </xf>
    <xf numFmtId="0" fontId="14" fillId="0" borderId="116" xfId="0" applyFont="1" applyFill="1" applyBorder="1" applyAlignment="1" applyProtection="1">
      <alignment horizontal="center" vertical="center"/>
      <protection locked="0"/>
    </xf>
    <xf numFmtId="0" fontId="13" fillId="0" borderId="21" xfId="0" applyNumberFormat="1" applyFont="1" applyFill="1" applyBorder="1" applyAlignment="1" applyProtection="1">
      <alignment horizontal="center" textRotation="90" wrapText="1"/>
      <protection locked="0"/>
    </xf>
    <xf numFmtId="0" fontId="13" fillId="0" borderId="24" xfId="0" applyNumberFormat="1" applyFont="1" applyFill="1" applyBorder="1" applyAlignment="1" applyProtection="1">
      <alignment horizontal="center" textRotation="90" wrapText="1"/>
      <protection locked="0"/>
    </xf>
    <xf numFmtId="0" fontId="13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13" fillId="0" borderId="100" xfId="0" applyNumberFormat="1" applyFont="1" applyFill="1" applyBorder="1" applyAlignment="1" applyProtection="1">
      <alignment horizontal="center" vertical="center" textRotation="90" wrapText="1"/>
      <protection locked="0"/>
    </xf>
    <xf numFmtId="0" fontId="13" fillId="0" borderId="101" xfId="0" applyNumberFormat="1" applyFont="1" applyFill="1" applyBorder="1" applyAlignment="1" applyProtection="1">
      <alignment horizontal="center" vertical="center" textRotation="90" wrapText="1"/>
      <protection locked="0"/>
    </xf>
    <xf numFmtId="0" fontId="13" fillId="0" borderId="102" xfId="0" applyNumberFormat="1" applyFont="1" applyFill="1" applyBorder="1" applyAlignment="1" applyProtection="1">
      <alignment horizontal="center" vertical="center" textRotation="90" wrapText="1"/>
      <protection locked="0"/>
    </xf>
    <xf numFmtId="0" fontId="13" fillId="0" borderId="43" xfId="0" applyNumberFormat="1" applyFont="1" applyFill="1" applyBorder="1" applyAlignment="1" applyProtection="1">
      <alignment horizontal="center" vertical="center" textRotation="90" wrapText="1"/>
      <protection locked="0"/>
    </xf>
    <xf numFmtId="0" fontId="13" fillId="0" borderId="81" xfId="0" applyNumberFormat="1" applyFont="1" applyFill="1" applyBorder="1" applyAlignment="1" applyProtection="1">
      <alignment horizontal="center" vertical="center" textRotation="90" wrapText="1"/>
      <protection locked="0"/>
    </xf>
    <xf numFmtId="0" fontId="13" fillId="0" borderId="103" xfId="0" applyNumberFormat="1" applyFont="1" applyFill="1" applyBorder="1" applyAlignment="1" applyProtection="1">
      <alignment horizontal="center" vertical="center" textRotation="90" wrapText="1"/>
      <protection locked="0"/>
    </xf>
    <xf numFmtId="0" fontId="14" fillId="0" borderId="113" xfId="0" applyFont="1" applyFill="1" applyBorder="1" applyAlignment="1" applyProtection="1">
      <alignment horizontal="center" vertical="center"/>
      <protection locked="0"/>
    </xf>
    <xf numFmtId="0" fontId="14" fillId="0" borderId="114" xfId="0" applyFont="1" applyFill="1" applyBorder="1" applyAlignment="1" applyProtection="1">
      <alignment horizontal="center" vertical="center"/>
      <protection locked="0"/>
    </xf>
    <xf numFmtId="0" fontId="13" fillId="0" borderId="22" xfId="0" applyNumberFormat="1" applyFont="1" applyFill="1" applyBorder="1" applyAlignment="1" applyProtection="1">
      <alignment horizontal="center" textRotation="90" wrapText="1"/>
      <protection locked="0"/>
    </xf>
    <xf numFmtId="0" fontId="13" fillId="0" borderId="23" xfId="0" applyNumberFormat="1" applyFont="1" applyFill="1" applyBorder="1" applyAlignment="1" applyProtection="1">
      <alignment horizontal="center" textRotation="90" wrapText="1"/>
      <protection locked="0"/>
    </xf>
    <xf numFmtId="0" fontId="13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12" fillId="0" borderId="90" xfId="0" applyFont="1" applyFill="1" applyBorder="1" applyAlignment="1" applyProtection="1">
      <alignment horizontal="center" vertical="center" wrapText="1"/>
      <protection locked="0"/>
    </xf>
    <xf numFmtId="0" fontId="12" fillId="0" borderId="91" xfId="0" applyFont="1" applyFill="1" applyBorder="1" applyAlignment="1" applyProtection="1">
      <alignment horizontal="center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wrapText="1"/>
      <protection locked="0"/>
    </xf>
    <xf numFmtId="0" fontId="12" fillId="0" borderId="92" xfId="0" applyFont="1" applyFill="1" applyBorder="1" applyAlignment="1" applyProtection="1">
      <alignment horizontal="center" vertical="center" wrapText="1"/>
      <protection locked="0"/>
    </xf>
    <xf numFmtId="0" fontId="12" fillId="0" borderId="104" xfId="0" applyFont="1" applyFill="1" applyBorder="1" applyAlignment="1" applyProtection="1">
      <alignment horizontal="center" vertical="center" wrapText="1"/>
      <protection locked="0"/>
    </xf>
    <xf numFmtId="0" fontId="12" fillId="0" borderId="105" xfId="0" applyFont="1" applyFill="1" applyBorder="1" applyAlignment="1" applyProtection="1">
      <alignment horizontal="center" vertical="center" wrapText="1"/>
      <protection locked="0"/>
    </xf>
    <xf numFmtId="0" fontId="12" fillId="0" borderId="100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101" xfId="0" applyFont="1" applyFill="1" applyBorder="1" applyAlignment="1" applyProtection="1">
      <alignment horizontal="center" vertical="center" wrapText="1"/>
      <protection locked="0"/>
    </xf>
    <xf numFmtId="0" fontId="12" fillId="0" borderId="102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43" xfId="0" applyFont="1" applyFill="1" applyBorder="1" applyAlignment="1" applyProtection="1">
      <alignment horizontal="center" vertical="center" wrapText="1"/>
      <protection locked="0"/>
    </xf>
    <xf numFmtId="0" fontId="12" fillId="0" borderId="81" xfId="0" applyFont="1" applyFill="1" applyBorder="1" applyAlignment="1" applyProtection="1">
      <alignment horizontal="center" vertical="center" wrapText="1"/>
      <protection locked="0"/>
    </xf>
    <xf numFmtId="0" fontId="12" fillId="0" borderId="89" xfId="0" applyFont="1" applyFill="1" applyBorder="1" applyAlignment="1" applyProtection="1">
      <alignment horizontal="center" vertical="center" wrapText="1"/>
      <protection locked="0"/>
    </xf>
    <xf numFmtId="0" fontId="12" fillId="0" borderId="103" xfId="0" applyFont="1" applyFill="1" applyBorder="1" applyAlignment="1" applyProtection="1">
      <alignment horizontal="center" vertical="center" wrapText="1"/>
      <protection locked="0"/>
    </xf>
    <xf numFmtId="0" fontId="18" fillId="0" borderId="90" xfId="0" applyFont="1" applyFill="1" applyBorder="1" applyAlignment="1" applyProtection="1">
      <alignment horizontal="center" vertical="center" textRotation="90"/>
      <protection locked="0"/>
    </xf>
    <xf numFmtId="0" fontId="18" fillId="0" borderId="101" xfId="0" applyFont="1" applyFill="1" applyBorder="1" applyAlignment="1" applyProtection="1">
      <alignment horizontal="center" vertical="center" textRotation="90"/>
      <protection locked="0"/>
    </xf>
    <xf numFmtId="0" fontId="18" fillId="0" borderId="42" xfId="0" applyFont="1" applyFill="1" applyBorder="1" applyAlignment="1" applyProtection="1">
      <alignment horizontal="center" vertical="center" textRotation="90"/>
      <protection locked="0"/>
    </xf>
    <xf numFmtId="0" fontId="18" fillId="0" borderId="43" xfId="0" applyFont="1" applyFill="1" applyBorder="1" applyAlignment="1" applyProtection="1">
      <alignment horizontal="center" vertical="center" textRotation="90"/>
      <protection locked="0"/>
    </xf>
    <xf numFmtId="0" fontId="18" fillId="0" borderId="104" xfId="0" applyFont="1" applyFill="1" applyBorder="1" applyAlignment="1" applyProtection="1">
      <alignment horizontal="center" vertical="center" textRotation="90"/>
      <protection locked="0"/>
    </xf>
    <xf numFmtId="0" fontId="18" fillId="0" borderId="103" xfId="0" applyFont="1" applyFill="1" applyBorder="1" applyAlignment="1" applyProtection="1">
      <alignment horizontal="center" vertical="center" textRotation="90"/>
      <protection locked="0"/>
    </xf>
    <xf numFmtId="0" fontId="14" fillId="0" borderId="99" xfId="0" applyFont="1" applyFill="1" applyBorder="1" applyAlignment="1" applyProtection="1">
      <alignment horizontal="center" vertical="center"/>
      <protection locked="0"/>
    </xf>
    <xf numFmtId="0" fontId="14" fillId="0" borderId="88" xfId="0" applyFont="1" applyFill="1" applyBorder="1" applyAlignment="1" applyProtection="1">
      <alignment horizontal="center" vertical="center"/>
      <protection locked="0"/>
    </xf>
    <xf numFmtId="0" fontId="14" fillId="0" borderId="98" xfId="0" applyFont="1" applyFill="1" applyBorder="1" applyAlignment="1" applyProtection="1">
      <alignment horizontal="center" vertical="center"/>
      <protection locked="0"/>
    </xf>
    <xf numFmtId="0" fontId="12" fillId="0" borderId="99" xfId="0" applyFont="1" applyFill="1" applyBorder="1" applyAlignment="1" applyProtection="1">
      <alignment horizontal="center" vertical="center"/>
      <protection locked="0"/>
    </xf>
    <xf numFmtId="0" fontId="12" fillId="0" borderId="88" xfId="0" applyFont="1" applyFill="1" applyBorder="1" applyAlignment="1" applyProtection="1">
      <alignment horizontal="center" vertical="center"/>
      <protection locked="0"/>
    </xf>
    <xf numFmtId="0" fontId="12" fillId="0" borderId="98" xfId="0" applyFont="1" applyFill="1" applyBorder="1" applyAlignment="1" applyProtection="1">
      <alignment horizontal="center" vertical="center"/>
      <protection locked="0"/>
    </xf>
    <xf numFmtId="0" fontId="12" fillId="0" borderId="114" xfId="0" applyFont="1" applyFill="1" applyBorder="1" applyAlignment="1" applyProtection="1">
      <alignment horizontal="center" vertical="center" textRotation="90"/>
      <protection locked="0"/>
    </xf>
    <xf numFmtId="0" fontId="12" fillId="0" borderId="8" xfId="0" applyFont="1" applyFill="1" applyBorder="1" applyAlignment="1" applyProtection="1">
      <alignment horizontal="center" vertical="center" textRotation="90"/>
      <protection locked="0"/>
    </xf>
    <xf numFmtId="0" fontId="12" fillId="0" borderId="10" xfId="0" applyFont="1" applyFill="1" applyBorder="1" applyAlignment="1" applyProtection="1">
      <alignment horizontal="center" vertical="center" textRotation="90"/>
      <protection locked="0"/>
    </xf>
    <xf numFmtId="0" fontId="12" fillId="0" borderId="56" xfId="0" applyFont="1" applyFill="1" applyBorder="1" applyAlignment="1" applyProtection="1">
      <alignment horizontal="center" vertical="center" textRotation="90"/>
      <protection locked="0"/>
    </xf>
    <xf numFmtId="0" fontId="12" fillId="0" borderId="49" xfId="0" applyFont="1" applyFill="1" applyBorder="1" applyAlignment="1" applyProtection="1">
      <alignment horizontal="center" vertical="center" textRotation="90"/>
      <protection locked="0"/>
    </xf>
    <xf numFmtId="0" fontId="12" fillId="0" borderId="59" xfId="0" applyFont="1" applyFill="1" applyBorder="1" applyAlignment="1" applyProtection="1">
      <alignment horizontal="center" vertical="center" textRotation="90"/>
      <protection locked="0"/>
    </xf>
    <xf numFmtId="0" fontId="12" fillId="0" borderId="69" xfId="0" applyFont="1" applyFill="1" applyBorder="1" applyAlignment="1" applyProtection="1">
      <alignment horizontal="center" vertical="center" textRotation="90"/>
      <protection locked="0"/>
    </xf>
    <xf numFmtId="0" fontId="12" fillId="0" borderId="51" xfId="0" applyFont="1" applyFill="1" applyBorder="1" applyAlignment="1" applyProtection="1">
      <alignment horizontal="center" vertical="center" textRotation="90"/>
      <protection locked="0"/>
    </xf>
    <xf numFmtId="0" fontId="12" fillId="0" borderId="61" xfId="0" applyFont="1" applyFill="1" applyBorder="1" applyAlignment="1" applyProtection="1">
      <alignment horizontal="center" vertical="center" textRotation="90"/>
      <protection locked="0"/>
    </xf>
    <xf numFmtId="0" fontId="13" fillId="0" borderId="90" xfId="0" applyFont="1" applyFill="1" applyBorder="1" applyAlignment="1" applyProtection="1">
      <alignment horizontal="center" vertical="center" textRotation="90"/>
      <protection locked="0"/>
    </xf>
    <xf numFmtId="0" fontId="13" fillId="0" borderId="91" xfId="0" applyFont="1" applyFill="1" applyBorder="1" applyAlignment="1" applyProtection="1">
      <alignment horizontal="center" vertical="center" textRotation="90"/>
      <protection locked="0"/>
    </xf>
    <xf numFmtId="0" fontId="13" fillId="0" borderId="42" xfId="0" applyFont="1" applyFill="1" applyBorder="1" applyAlignment="1" applyProtection="1">
      <alignment horizontal="center" vertical="center" textRotation="90"/>
      <protection locked="0"/>
    </xf>
    <xf numFmtId="0" fontId="13" fillId="0" borderId="92" xfId="0" applyFont="1" applyFill="1" applyBorder="1" applyAlignment="1" applyProtection="1">
      <alignment horizontal="center" vertical="center" textRotation="90"/>
      <protection locked="0"/>
    </xf>
    <xf numFmtId="0" fontId="13" fillId="0" borderId="104" xfId="0" applyFont="1" applyFill="1" applyBorder="1" applyAlignment="1" applyProtection="1">
      <alignment horizontal="center" vertical="center" textRotation="90"/>
      <protection locked="0"/>
    </xf>
    <xf numFmtId="0" fontId="13" fillId="0" borderId="105" xfId="0" applyFont="1" applyFill="1" applyBorder="1" applyAlignment="1" applyProtection="1">
      <alignment horizontal="center" vertical="center" textRotation="90"/>
      <protection locked="0"/>
    </xf>
    <xf numFmtId="0" fontId="6" fillId="0" borderId="100" xfId="0" applyFont="1" applyFill="1" applyBorder="1" applyAlignment="1" applyProtection="1">
      <alignment horizontal="center" vertical="center" textRotation="90" wrapText="1"/>
      <protection locked="0"/>
    </xf>
    <xf numFmtId="0" fontId="6" fillId="0" borderId="91" xfId="0" applyFont="1" applyFill="1" applyBorder="1" applyAlignment="1" applyProtection="1">
      <alignment horizontal="center" vertical="center" textRotation="90" wrapText="1"/>
      <protection locked="0"/>
    </xf>
    <xf numFmtId="0" fontId="6" fillId="0" borderId="102" xfId="0" applyFont="1" applyFill="1" applyBorder="1" applyAlignment="1" applyProtection="1">
      <alignment horizontal="center" vertical="center" textRotation="90" wrapText="1"/>
      <protection locked="0"/>
    </xf>
    <xf numFmtId="0" fontId="6" fillId="0" borderId="92" xfId="0" applyFont="1" applyFill="1" applyBorder="1" applyAlignment="1" applyProtection="1">
      <alignment horizontal="center" vertical="center" textRotation="90" wrapText="1"/>
      <protection locked="0"/>
    </xf>
    <xf numFmtId="0" fontId="6" fillId="0" borderId="81" xfId="0" applyFont="1" applyFill="1" applyBorder="1" applyAlignment="1" applyProtection="1">
      <alignment horizontal="center" vertical="center" textRotation="90" wrapText="1"/>
      <protection locked="0"/>
    </xf>
    <xf numFmtId="0" fontId="6" fillId="0" borderId="105" xfId="0" applyFont="1" applyFill="1" applyBorder="1" applyAlignment="1" applyProtection="1">
      <alignment horizontal="center" vertical="center" textRotation="90" wrapText="1"/>
      <protection locked="0"/>
    </xf>
    <xf numFmtId="0" fontId="13" fillId="0" borderId="118" xfId="0" applyFont="1" applyFill="1" applyBorder="1" applyAlignment="1" applyProtection="1">
      <alignment horizontal="center" vertical="center"/>
      <protection locked="0"/>
    </xf>
    <xf numFmtId="0" fontId="13" fillId="0" borderId="119" xfId="0" applyFont="1" applyFill="1" applyBorder="1" applyAlignment="1" applyProtection="1">
      <alignment horizontal="center" vertical="center"/>
      <protection locked="0"/>
    </xf>
    <xf numFmtId="0" fontId="28" fillId="0" borderId="42" xfId="0" applyFont="1" applyFill="1" applyBorder="1" applyAlignment="1" applyProtection="1">
      <alignment horizontal="center" vertical="center"/>
      <protection locked="0"/>
    </xf>
    <xf numFmtId="0" fontId="28" fillId="0" borderId="43" xfId="0" applyFont="1" applyFill="1" applyBorder="1" applyAlignment="1" applyProtection="1">
      <alignment horizontal="center" vertical="center"/>
      <protection locked="0"/>
    </xf>
    <xf numFmtId="0" fontId="13" fillId="0" borderId="72" xfId="0" applyFont="1" applyFill="1" applyBorder="1" applyAlignment="1" applyProtection="1">
      <alignment horizontal="right" vertical="center"/>
      <protection locked="0"/>
    </xf>
    <xf numFmtId="0" fontId="13" fillId="0" borderId="55" xfId="0" applyFont="1" applyFill="1" applyBorder="1" applyAlignment="1" applyProtection="1">
      <alignment horizontal="right" vertical="center"/>
      <protection locked="0"/>
    </xf>
    <xf numFmtId="0" fontId="13" fillId="0" borderId="55" xfId="0" applyFont="1" applyFill="1" applyBorder="1" applyAlignment="1" applyProtection="1">
      <alignment horizontal="left" vertical="center"/>
      <protection locked="0"/>
    </xf>
    <xf numFmtId="0" fontId="13" fillId="0" borderId="56" xfId="0" applyFont="1" applyFill="1" applyBorder="1" applyAlignment="1" applyProtection="1">
      <alignment horizontal="left" vertical="center"/>
      <protection locked="0"/>
    </xf>
    <xf numFmtId="0" fontId="13" fillId="0" borderId="50" xfId="0" applyFont="1" applyFill="1" applyBorder="1" applyAlignment="1" applyProtection="1">
      <alignment horizontal="right" vertical="center"/>
      <protection locked="0"/>
    </xf>
    <xf numFmtId="0" fontId="13" fillId="0" borderId="73" xfId="0" applyFont="1" applyFill="1" applyBorder="1" applyAlignment="1" applyProtection="1">
      <alignment horizontal="left" vertical="center"/>
      <protection locked="0"/>
    </xf>
    <xf numFmtId="0" fontId="13" fillId="0" borderId="42" xfId="0" applyFont="1" applyFill="1" applyBorder="1" applyAlignment="1" applyProtection="1">
      <alignment horizontal="center" vertical="center"/>
      <protection locked="0"/>
    </xf>
    <xf numFmtId="0" fontId="13" fillId="0" borderId="43" xfId="0" applyFont="1" applyFill="1" applyBorder="1" applyAlignment="1" applyProtection="1">
      <alignment horizontal="center" vertical="center"/>
      <protection locked="0"/>
    </xf>
    <xf numFmtId="0" fontId="13" fillId="0" borderId="117" xfId="0" applyFont="1" applyFill="1" applyBorder="1" applyAlignment="1" applyProtection="1">
      <alignment horizontal="center" vertical="center"/>
      <protection locked="0"/>
    </xf>
    <xf numFmtId="0" fontId="6" fillId="0" borderId="115" xfId="0" applyFont="1" applyFill="1" applyBorder="1" applyAlignment="1" applyProtection="1">
      <alignment horizontal="center" vertical="center" textRotation="90"/>
      <protection locked="0"/>
    </xf>
    <xf numFmtId="0" fontId="6" fillId="0" borderId="66" xfId="0" applyFont="1" applyFill="1" applyBorder="1" applyAlignment="1" applyProtection="1">
      <alignment horizontal="center" vertical="center" textRotation="90"/>
      <protection locked="0"/>
    </xf>
    <xf numFmtId="0" fontId="6" fillId="0" borderId="96" xfId="0" applyFont="1" applyFill="1" applyBorder="1" applyAlignment="1" applyProtection="1">
      <alignment horizontal="center" vertical="center" textRotation="90"/>
      <protection locked="0"/>
    </xf>
    <xf numFmtId="0" fontId="6" fillId="0" borderId="75" xfId="0" applyFont="1" applyFill="1" applyBorder="1" applyAlignment="1" applyProtection="1">
      <alignment horizontal="center" vertical="center" textRotation="90"/>
      <protection locked="0"/>
    </xf>
    <xf numFmtId="0" fontId="6" fillId="0" borderId="11" xfId="0" applyFont="1" applyFill="1" applyBorder="1" applyAlignment="1" applyProtection="1">
      <alignment horizontal="center" vertical="center" textRotation="90"/>
      <protection locked="0"/>
    </xf>
    <xf numFmtId="0" fontId="6" fillId="0" borderId="12" xfId="0" applyFont="1" applyFill="1" applyBorder="1" applyAlignment="1" applyProtection="1">
      <alignment horizontal="center" vertical="center" textRotation="90"/>
      <protection locked="0"/>
    </xf>
    <xf numFmtId="0" fontId="6" fillId="0" borderId="13" xfId="0" applyFont="1" applyFill="1" applyBorder="1" applyAlignment="1" applyProtection="1">
      <alignment horizontal="center" vertical="center" textRotation="90"/>
      <protection locked="0"/>
    </xf>
    <xf numFmtId="0" fontId="14" fillId="5" borderId="17" xfId="0" applyFont="1" applyFill="1" applyBorder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67" xfId="0" applyFont="1" applyFill="1" applyBorder="1" applyAlignment="1" applyProtection="1">
      <alignment horizontal="left" vertical="center"/>
      <protection locked="0"/>
    </xf>
    <xf numFmtId="0" fontId="14" fillId="5" borderId="88" xfId="0" applyFont="1" applyFill="1" applyBorder="1" applyAlignment="1" applyProtection="1">
      <alignment horizontal="left" vertical="center"/>
      <protection locked="0"/>
    </xf>
    <xf numFmtId="0" fontId="14" fillId="5" borderId="98" xfId="0" applyFont="1" applyFill="1" applyBorder="1" applyAlignment="1" applyProtection="1">
      <alignment horizontal="left" vertical="center"/>
      <protection locked="0"/>
    </xf>
    <xf numFmtId="0" fontId="14" fillId="5" borderId="99" xfId="0" applyFont="1" applyFill="1" applyBorder="1" applyAlignment="1" applyProtection="1">
      <alignment horizontal="center" vertical="center"/>
      <protection locked="0"/>
    </xf>
    <xf numFmtId="0" fontId="14" fillId="5" borderId="70" xfId="0" applyFont="1" applyFill="1" applyBorder="1" applyAlignment="1" applyProtection="1">
      <alignment horizontal="center" vertical="center"/>
      <protection locked="0"/>
    </xf>
    <xf numFmtId="0" fontId="14" fillId="5" borderId="67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 textRotation="90" wrapText="1"/>
      <protection locked="0"/>
    </xf>
    <xf numFmtId="0" fontId="6" fillId="0" borderId="0" xfId="0" applyFont="1" applyFill="1" applyBorder="1" applyAlignment="1" applyProtection="1">
      <alignment horizontal="center" vertical="center" textRotation="90" wrapText="1"/>
      <protection locked="0"/>
    </xf>
    <xf numFmtId="0" fontId="6" fillId="0" borderId="89" xfId="0" applyFont="1" applyFill="1" applyBorder="1" applyAlignment="1" applyProtection="1">
      <alignment horizontal="center" vertical="center" textRotation="90" wrapText="1"/>
      <protection locked="0"/>
    </xf>
    <xf numFmtId="0" fontId="13" fillId="0" borderId="99" xfId="0" applyFont="1" applyFill="1" applyBorder="1" applyAlignment="1" applyProtection="1">
      <alignment horizontal="center" vertical="center"/>
      <protection locked="0"/>
    </xf>
    <xf numFmtId="0" fontId="13" fillId="0" borderId="88" xfId="0" applyFont="1" applyFill="1" applyBorder="1" applyAlignment="1" applyProtection="1">
      <alignment horizontal="center" vertical="center"/>
      <protection locked="0"/>
    </xf>
    <xf numFmtId="0" fontId="13" fillId="0" borderId="98" xfId="0" applyFont="1" applyFill="1" applyBorder="1" applyAlignment="1" applyProtection="1">
      <alignment horizontal="center" vertical="center"/>
      <protection locked="0"/>
    </xf>
    <xf numFmtId="0" fontId="13" fillId="0" borderId="100" xfId="0" applyFont="1" applyFill="1" applyBorder="1" applyAlignment="1" applyProtection="1">
      <alignment horizontal="center" vertical="center" textRotation="90"/>
      <protection locked="0"/>
    </xf>
    <xf numFmtId="0" fontId="13" fillId="0" borderId="102" xfId="0" applyFont="1" applyFill="1" applyBorder="1" applyAlignment="1" applyProtection="1">
      <alignment horizontal="center" vertical="center" textRotation="90"/>
      <protection locked="0"/>
    </xf>
    <xf numFmtId="0" fontId="13" fillId="0" borderId="81" xfId="0" applyFont="1" applyFill="1" applyBorder="1" applyAlignment="1" applyProtection="1">
      <alignment horizontal="center" vertical="center" textRotation="90"/>
      <protection locked="0"/>
    </xf>
    <xf numFmtId="0" fontId="13" fillId="0" borderId="101" xfId="0" applyFont="1" applyFill="1" applyBorder="1" applyAlignment="1" applyProtection="1">
      <alignment horizontal="center" vertical="center" textRotation="90"/>
      <protection locked="0"/>
    </xf>
    <xf numFmtId="0" fontId="13" fillId="0" borderId="43" xfId="0" applyFont="1" applyFill="1" applyBorder="1" applyAlignment="1" applyProtection="1">
      <alignment horizontal="center" vertical="center" textRotation="90"/>
      <protection locked="0"/>
    </xf>
    <xf numFmtId="0" fontId="13" fillId="0" borderId="103" xfId="0" applyFont="1" applyFill="1" applyBorder="1" applyAlignment="1" applyProtection="1">
      <alignment horizontal="center" vertical="center" textRotation="90"/>
      <protection locked="0"/>
    </xf>
    <xf numFmtId="0" fontId="14" fillId="5" borderId="19" xfId="0" applyFont="1" applyFill="1" applyBorder="1" applyAlignment="1" applyProtection="1">
      <alignment horizontal="center" vertical="center"/>
      <protection locked="0"/>
    </xf>
    <xf numFmtId="0" fontId="14" fillId="5" borderId="98" xfId="0" applyFont="1" applyFill="1" applyBorder="1" applyAlignment="1" applyProtection="1">
      <alignment horizontal="center" vertical="center"/>
      <protection locked="0"/>
    </xf>
    <xf numFmtId="0" fontId="14" fillId="0" borderId="113" xfId="0" applyFont="1" applyFill="1" applyBorder="1" applyAlignment="1" applyProtection="1">
      <alignment horizontal="left" vertical="center" wrapText="1"/>
      <protection locked="0"/>
    </xf>
    <xf numFmtId="0" fontId="14" fillId="0" borderId="120" xfId="0" applyFont="1" applyFill="1" applyBorder="1" applyAlignment="1" applyProtection="1">
      <alignment horizontal="left" vertical="center" wrapText="1"/>
      <protection locked="0"/>
    </xf>
    <xf numFmtId="0" fontId="14" fillId="0" borderId="121" xfId="0" applyFont="1" applyFill="1" applyBorder="1" applyAlignment="1" applyProtection="1">
      <alignment horizontal="left" vertical="center" wrapText="1"/>
      <protection locked="0"/>
    </xf>
    <xf numFmtId="0" fontId="14" fillId="0" borderId="122" xfId="0" applyFont="1" applyFill="1" applyBorder="1" applyAlignment="1" applyProtection="1">
      <alignment horizontal="center" vertical="center"/>
      <protection locked="0"/>
    </xf>
    <xf numFmtId="0" fontId="14" fillId="5" borderId="88" xfId="0" applyFont="1" applyFill="1" applyBorder="1" applyAlignment="1" applyProtection="1">
      <alignment horizontal="center" vertical="center"/>
      <protection locked="0"/>
    </xf>
    <xf numFmtId="0" fontId="14" fillId="0" borderId="121" xfId="0" applyFont="1" applyFill="1" applyBorder="1" applyAlignment="1" applyProtection="1">
      <alignment horizontal="center" vertical="center"/>
      <protection locked="0"/>
    </xf>
    <xf numFmtId="0" fontId="14" fillId="0" borderId="120" xfId="0" applyFont="1" applyFill="1" applyBorder="1" applyAlignment="1" applyProtection="1">
      <alignment horizontal="center" vertical="center"/>
      <protection locked="0"/>
    </xf>
    <xf numFmtId="0" fontId="10" fillId="0" borderId="9" xfId="0" applyFont="1" applyFill="1" applyBorder="1" applyAlignment="1" applyProtection="1">
      <alignment horizontal="center"/>
      <protection locked="0"/>
    </xf>
    <xf numFmtId="0" fontId="10" fillId="0" borderId="123" xfId="0" applyFont="1" applyFill="1" applyBorder="1" applyAlignment="1" applyProtection="1">
      <alignment horizontal="center"/>
      <protection locked="0"/>
    </xf>
    <xf numFmtId="0" fontId="14" fillId="0" borderId="123" xfId="0" applyFont="1" applyFill="1" applyBorder="1" applyAlignment="1" applyProtection="1">
      <alignment horizontal="center" vertical="center"/>
      <protection locked="0"/>
    </xf>
    <xf numFmtId="0" fontId="14" fillId="0" borderId="124" xfId="0" applyFont="1" applyFill="1" applyBorder="1" applyAlignment="1" applyProtection="1">
      <alignment horizontal="center" vertical="center"/>
      <protection locked="0"/>
    </xf>
    <xf numFmtId="0" fontId="10" fillId="0" borderId="49" xfId="0" applyFont="1" applyFill="1" applyBorder="1" applyAlignment="1" applyProtection="1">
      <alignment horizontal="center"/>
      <protection locked="0"/>
    </xf>
    <xf numFmtId="0" fontId="10" fillId="0" borderId="59" xfId="0" applyFont="1" applyFill="1" applyBorder="1" applyAlignment="1" applyProtection="1">
      <alignment horizontal="center"/>
      <protection locked="0"/>
    </xf>
    <xf numFmtId="0" fontId="13" fillId="0" borderId="55" xfId="0" applyFont="1" applyFill="1" applyBorder="1" applyAlignment="1" applyProtection="1">
      <alignment horizontal="left" vertical="center" wrapText="1"/>
      <protection locked="0"/>
    </xf>
    <xf numFmtId="0" fontId="13" fillId="0" borderId="73" xfId="0" applyFont="1" applyFill="1" applyBorder="1" applyAlignment="1" applyProtection="1">
      <alignment horizontal="left" vertical="center" wrapText="1"/>
      <protection locked="0"/>
    </xf>
    <xf numFmtId="0" fontId="10" fillId="0" borderId="48" xfId="0" applyFont="1" applyFill="1" applyBorder="1" applyAlignment="1" applyProtection="1">
      <alignment horizontal="center"/>
      <protection locked="0"/>
    </xf>
    <xf numFmtId="0" fontId="13" fillId="0" borderId="55" xfId="0" applyFont="1" applyFill="1" applyBorder="1" applyAlignment="1" applyProtection="1">
      <alignment horizontal="center" vertical="center"/>
      <protection locked="0"/>
    </xf>
    <xf numFmtId="0" fontId="14" fillId="0" borderId="55" xfId="0" applyFont="1" applyFill="1" applyBorder="1" applyAlignment="1" applyProtection="1">
      <alignment horizontal="left" vertical="center" wrapText="1"/>
      <protection locked="0"/>
    </xf>
    <xf numFmtId="0" fontId="14" fillId="0" borderId="73" xfId="0" applyFont="1" applyFill="1" applyBorder="1" applyAlignment="1" applyProtection="1">
      <alignment horizontal="left" vertical="center" wrapText="1"/>
      <protection locked="0"/>
    </xf>
    <xf numFmtId="0" fontId="14" fillId="0" borderId="72" xfId="0" applyFont="1" applyFill="1" applyBorder="1" applyAlignment="1" applyProtection="1">
      <alignment horizontal="center" vertical="center"/>
      <protection locked="0"/>
    </xf>
    <xf numFmtId="0" fontId="14" fillId="0" borderId="73" xfId="0" applyFont="1" applyFill="1" applyBorder="1" applyAlignment="1" applyProtection="1">
      <alignment horizontal="center" vertical="center"/>
      <protection locked="0"/>
    </xf>
    <xf numFmtId="0" fontId="10" fillId="0" borderId="72" xfId="0" applyFont="1" applyFill="1" applyBorder="1" applyAlignment="1" applyProtection="1">
      <alignment horizontal="center"/>
      <protection locked="0"/>
    </xf>
    <xf numFmtId="0" fontId="10" fillId="0" borderId="56" xfId="0" applyFont="1" applyFill="1" applyBorder="1" applyAlignment="1" applyProtection="1">
      <alignment horizontal="center"/>
      <protection locked="0"/>
    </xf>
    <xf numFmtId="0" fontId="14" fillId="0" borderId="115" xfId="0" applyFont="1" applyFill="1" applyBorder="1" applyAlignment="1" applyProtection="1">
      <alignment horizontal="left" vertical="center"/>
      <protection locked="0"/>
    </xf>
    <xf numFmtId="0" fontId="14" fillId="0" borderId="68" xfId="0" applyFont="1" applyFill="1" applyBorder="1" applyAlignment="1" applyProtection="1">
      <alignment horizontal="left" vertical="center"/>
      <protection locked="0"/>
    </xf>
    <xf numFmtId="0" fontId="14" fillId="0" borderId="75" xfId="0" applyFont="1" applyFill="1" applyBorder="1" applyAlignment="1" applyProtection="1">
      <alignment horizontal="left" vertical="center"/>
      <protection locked="0"/>
    </xf>
    <xf numFmtId="0" fontId="6" fillId="0" borderId="68" xfId="0" applyFont="1" applyFill="1" applyBorder="1" applyAlignment="1" applyProtection="1">
      <alignment horizontal="center" vertical="center"/>
      <protection locked="0"/>
    </xf>
    <xf numFmtId="0" fontId="6" fillId="0" borderId="75" xfId="0" applyFont="1" applyFill="1" applyBorder="1" applyAlignment="1" applyProtection="1">
      <alignment horizontal="center" vertical="center"/>
      <protection locked="0"/>
    </xf>
    <xf numFmtId="0" fontId="13" fillId="0" borderId="96" xfId="0" applyFont="1" applyFill="1" applyBorder="1" applyAlignment="1" applyProtection="1">
      <alignment horizontal="center" vertical="center"/>
      <protection locked="0"/>
    </xf>
    <xf numFmtId="0" fontId="13" fillId="0" borderId="115" xfId="0" applyFont="1" applyFill="1" applyBorder="1" applyAlignment="1" applyProtection="1">
      <alignment horizontal="center" vertical="center"/>
      <protection locked="0"/>
    </xf>
    <xf numFmtId="0" fontId="10" fillId="0" borderId="96" xfId="0" applyFont="1" applyFill="1" applyBorder="1" applyAlignment="1" applyProtection="1">
      <alignment horizontal="center"/>
      <protection locked="0"/>
    </xf>
    <xf numFmtId="0" fontId="10" fillId="0" borderId="66" xfId="0" applyFont="1" applyFill="1" applyBorder="1" applyAlignment="1" applyProtection="1">
      <alignment horizontal="center"/>
      <protection locked="0"/>
    </xf>
    <xf numFmtId="0" fontId="13" fillId="0" borderId="68" xfId="0" applyFont="1" applyFill="1" applyBorder="1" applyAlignment="1" applyProtection="1">
      <alignment horizontal="center" vertical="center"/>
      <protection locked="0"/>
    </xf>
    <xf numFmtId="0" fontId="9" fillId="5" borderId="70" xfId="0" applyFont="1" applyFill="1" applyBorder="1" applyAlignment="1" applyProtection="1">
      <alignment horizontal="center" vertical="center"/>
      <protection locked="0"/>
    </xf>
    <xf numFmtId="0" fontId="9" fillId="5" borderId="18" xfId="0" applyFont="1" applyFill="1" applyBorder="1" applyAlignment="1" applyProtection="1">
      <alignment horizontal="center" vertical="center"/>
      <protection locked="0"/>
    </xf>
    <xf numFmtId="0" fontId="9" fillId="5" borderId="19" xfId="0" applyFont="1" applyFill="1" applyBorder="1" applyAlignment="1" applyProtection="1">
      <alignment horizontal="center" vertical="center"/>
      <protection locked="0"/>
    </xf>
    <xf numFmtId="0" fontId="11" fillId="0" borderId="117" xfId="0" applyFont="1" applyFill="1" applyBorder="1" applyAlignment="1" applyProtection="1">
      <alignment horizontal="center"/>
      <protection locked="0"/>
    </xf>
    <xf numFmtId="0" fontId="11" fillId="0" borderId="71" xfId="0" applyFont="1" applyFill="1" applyBorder="1" applyAlignment="1" applyProtection="1">
      <alignment horizontal="center"/>
      <protection locked="0"/>
    </xf>
    <xf numFmtId="0" fontId="13" fillId="0" borderId="125" xfId="0" applyFont="1" applyFill="1" applyBorder="1" applyAlignment="1" applyProtection="1">
      <alignment horizontal="center" vertical="center"/>
      <protection locked="0"/>
    </xf>
    <xf numFmtId="0" fontId="13" fillId="0" borderId="121" xfId="0" applyFont="1" applyFill="1" applyBorder="1" applyAlignment="1" applyProtection="1">
      <alignment horizontal="center" vertical="center"/>
      <protection locked="0"/>
    </xf>
    <xf numFmtId="0" fontId="14" fillId="0" borderId="125" xfId="0" applyFont="1" applyFill="1" applyBorder="1" applyAlignment="1" applyProtection="1">
      <alignment horizontal="center" vertical="center"/>
      <protection locked="0"/>
    </xf>
    <xf numFmtId="0" fontId="10" fillId="0" borderId="126" xfId="0" applyFont="1" applyFill="1" applyBorder="1" applyAlignment="1" applyProtection="1">
      <alignment horizontal="center"/>
      <protection locked="0"/>
    </xf>
    <xf numFmtId="0" fontId="10" fillId="0" borderId="124" xfId="0" applyFont="1" applyFill="1" applyBorder="1" applyAlignment="1" applyProtection="1">
      <alignment horizontal="center"/>
      <protection locked="0"/>
    </xf>
    <xf numFmtId="0" fontId="13" fillId="0" borderId="113" xfId="0" applyFont="1" applyFill="1" applyBorder="1" applyAlignment="1" applyProtection="1">
      <alignment horizontal="center" vertical="center"/>
      <protection locked="0"/>
    </xf>
    <xf numFmtId="0" fontId="13" fillId="0" borderId="114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Alignment="1" applyProtection="1">
      <alignment horizontal="left" vertical="center" wrapText="1" shrinkToFit="1"/>
      <protection locked="0"/>
    </xf>
    <xf numFmtId="0" fontId="13" fillId="0" borderId="55" xfId="0" applyFont="1" applyFill="1" applyBorder="1" applyAlignment="1" applyProtection="1">
      <alignment horizontal="left" vertical="center" wrapText="1" shrinkToFit="1"/>
      <protection locked="0"/>
    </xf>
    <xf numFmtId="0" fontId="13" fillId="0" borderId="73" xfId="0" applyFont="1" applyFill="1" applyBorder="1" applyAlignment="1" applyProtection="1">
      <alignment horizontal="left" vertical="center" wrapText="1" shrinkToFit="1"/>
      <protection locked="0"/>
    </xf>
    <xf numFmtId="0" fontId="10" fillId="0" borderId="50" xfId="0" applyFont="1" applyFill="1" applyBorder="1" applyAlignment="1" applyProtection="1">
      <alignment horizontal="center"/>
      <protection locked="0"/>
    </xf>
    <xf numFmtId="0" fontId="10" fillId="0" borderId="73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  <protection locked="0"/>
    </xf>
    <xf numFmtId="0" fontId="27" fillId="0" borderId="113" xfId="0" applyFont="1" applyFill="1" applyBorder="1" applyAlignment="1" applyProtection="1">
      <alignment horizontal="center" vertical="center"/>
      <protection locked="0"/>
    </xf>
    <xf numFmtId="0" fontId="27" fillId="0" borderId="114" xfId="0" applyFont="1" applyFill="1" applyBorder="1" applyAlignment="1" applyProtection="1">
      <alignment horizontal="center" vertical="center"/>
      <protection locked="0"/>
    </xf>
    <xf numFmtId="49" fontId="13" fillId="0" borderId="11" xfId="0" applyNumberFormat="1" applyFont="1" applyFill="1" applyBorder="1" applyAlignment="1" applyProtection="1">
      <alignment horizontal="center" vertical="center"/>
      <protection locked="0"/>
    </xf>
    <xf numFmtId="49" fontId="13" fillId="0" borderId="12" xfId="0" applyNumberFormat="1" applyFont="1" applyFill="1" applyBorder="1" applyAlignment="1" applyProtection="1">
      <alignment horizontal="center" vertical="center"/>
      <protection locked="0"/>
    </xf>
    <xf numFmtId="0" fontId="13" fillId="0" borderId="115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left" vertical="center"/>
      <protection locked="0"/>
    </xf>
    <xf numFmtId="0" fontId="13" fillId="0" borderId="75" xfId="0" applyFont="1" applyFill="1" applyBorder="1" applyAlignment="1" applyProtection="1">
      <alignment horizontal="left" vertical="center"/>
      <protection locked="0"/>
    </xf>
    <xf numFmtId="0" fontId="10" fillId="0" borderId="115" xfId="0" applyFont="1" applyFill="1" applyBorder="1" applyAlignment="1" applyProtection="1">
      <alignment horizontal="center"/>
      <protection locked="0"/>
    </xf>
    <xf numFmtId="0" fontId="10" fillId="0" borderId="75" xfId="0" applyFont="1" applyFill="1" applyBorder="1" applyAlignment="1" applyProtection="1">
      <alignment horizontal="center"/>
      <protection locked="0"/>
    </xf>
    <xf numFmtId="0" fontId="63" fillId="0" borderId="123" xfId="0" applyFont="1" applyFill="1" applyBorder="1" applyAlignment="1" applyProtection="1">
      <alignment horizontal="center" vertical="center"/>
      <protection locked="0"/>
    </xf>
    <xf numFmtId="0" fontId="63" fillId="0" borderId="124" xfId="0" applyFont="1" applyFill="1" applyBorder="1" applyAlignment="1" applyProtection="1">
      <alignment horizontal="center" vertical="center"/>
      <protection locked="0"/>
    </xf>
    <xf numFmtId="0" fontId="27" fillId="0" borderId="72" xfId="0" applyFont="1" applyFill="1" applyBorder="1" applyAlignment="1" applyProtection="1">
      <alignment horizontal="left" vertical="center"/>
      <protection locked="0"/>
    </xf>
    <xf numFmtId="0" fontId="27" fillId="0" borderId="55" xfId="0" applyFont="1" applyFill="1" applyBorder="1" applyAlignment="1" applyProtection="1">
      <alignment horizontal="left" vertical="center"/>
      <protection locked="0"/>
    </xf>
    <xf numFmtId="0" fontId="27" fillId="0" borderId="56" xfId="0" applyFont="1" applyFill="1" applyBorder="1" applyAlignment="1" applyProtection="1">
      <alignment horizontal="left" vertical="center"/>
      <protection locked="0"/>
    </xf>
    <xf numFmtId="0" fontId="37" fillId="0" borderId="50" xfId="0" applyFont="1" applyFill="1" applyBorder="1" applyAlignment="1" applyProtection="1">
      <alignment horizontal="center" vertical="center"/>
      <protection locked="0"/>
    </xf>
    <xf numFmtId="0" fontId="37" fillId="0" borderId="56" xfId="0" applyFont="1" applyFill="1" applyBorder="1" applyAlignment="1" applyProtection="1">
      <alignment horizontal="center" vertical="center"/>
      <protection locked="0"/>
    </xf>
    <xf numFmtId="0" fontId="38" fillId="0" borderId="50" xfId="0" applyFont="1" applyFill="1" applyBorder="1" applyAlignment="1" applyProtection="1">
      <alignment horizontal="center" vertical="center"/>
      <protection locked="0"/>
    </xf>
    <xf numFmtId="0" fontId="38" fillId="0" borderId="56" xfId="0" applyFont="1" applyFill="1" applyBorder="1" applyAlignment="1" applyProtection="1">
      <alignment horizontal="center" vertical="center"/>
      <protection locked="0"/>
    </xf>
    <xf numFmtId="0" fontId="64" fillId="0" borderId="50" xfId="0" applyFont="1" applyFill="1" applyBorder="1" applyAlignment="1" applyProtection="1">
      <alignment horizontal="center" vertical="center"/>
      <protection locked="0"/>
    </xf>
    <xf numFmtId="0" fontId="64" fillId="0" borderId="56" xfId="0" applyFont="1" applyFill="1" applyBorder="1" applyAlignment="1" applyProtection="1">
      <alignment horizontal="center" vertical="center"/>
      <protection locked="0"/>
    </xf>
    <xf numFmtId="0" fontId="27" fillId="0" borderId="123" xfId="0" applyFont="1" applyFill="1" applyBorder="1" applyAlignment="1" applyProtection="1">
      <alignment horizontal="center" vertical="center"/>
      <protection locked="0"/>
    </xf>
    <xf numFmtId="0" fontId="27" fillId="0" borderId="125" xfId="0" applyFont="1" applyFill="1" applyBorder="1" applyAlignment="1" applyProtection="1">
      <alignment horizontal="left" vertical="center"/>
      <protection locked="0"/>
    </xf>
    <xf numFmtId="0" fontId="27" fillId="0" borderId="120" xfId="0" applyFont="1" applyFill="1" applyBorder="1" applyAlignment="1" applyProtection="1">
      <alignment horizontal="left" vertical="center"/>
      <protection locked="0"/>
    </xf>
    <xf numFmtId="0" fontId="27" fillId="0" borderId="114" xfId="0" applyFont="1" applyFill="1" applyBorder="1" applyAlignment="1" applyProtection="1">
      <alignment horizontal="left" vertical="center"/>
      <protection locked="0"/>
    </xf>
    <xf numFmtId="0" fontId="64" fillId="0" borderId="49" xfId="0" applyFont="1" applyFill="1" applyBorder="1" applyAlignment="1" applyProtection="1">
      <alignment horizontal="center" vertical="center"/>
      <protection locked="0"/>
    </xf>
    <xf numFmtId="0" fontId="65" fillId="0" borderId="49" xfId="0" applyFont="1" applyFill="1" applyBorder="1" applyAlignment="1" applyProtection="1">
      <alignment horizontal="center" vertical="center"/>
      <protection locked="0"/>
    </xf>
    <xf numFmtId="0" fontId="65" fillId="0" borderId="59" xfId="0" applyFont="1" applyFill="1" applyBorder="1" applyAlignment="1" applyProtection="1">
      <alignment horizontal="center" vertical="center"/>
      <protection locked="0"/>
    </xf>
    <xf numFmtId="0" fontId="11" fillId="0" borderId="49" xfId="0" applyFont="1" applyFill="1" applyBorder="1" applyAlignment="1" applyProtection="1">
      <alignment horizontal="center"/>
      <protection locked="0"/>
    </xf>
    <xf numFmtId="0" fontId="27" fillId="0" borderId="96" xfId="0" applyFont="1" applyFill="1" applyBorder="1" applyAlignment="1" applyProtection="1">
      <alignment horizontal="left" vertical="center"/>
      <protection locked="0"/>
    </xf>
    <xf numFmtId="0" fontId="27" fillId="0" borderId="68" xfId="0" applyFont="1" applyFill="1" applyBorder="1" applyAlignment="1" applyProtection="1">
      <alignment horizontal="left" vertical="center"/>
      <protection locked="0"/>
    </xf>
    <xf numFmtId="0" fontId="27" fillId="0" borderId="66" xfId="0" applyFont="1" applyFill="1" applyBorder="1" applyAlignment="1" applyProtection="1">
      <alignment horizontal="left" vertical="center"/>
      <protection locked="0"/>
    </xf>
    <xf numFmtId="0" fontId="27" fillId="0" borderId="115" xfId="0" applyFont="1" applyFill="1" applyBorder="1" applyAlignment="1" applyProtection="1">
      <alignment horizontal="center" vertical="center"/>
      <protection locked="0"/>
    </xf>
    <xf numFmtId="0" fontId="27" fillId="0" borderId="66" xfId="0" applyFont="1" applyFill="1" applyBorder="1" applyAlignment="1" applyProtection="1">
      <alignment horizontal="center" vertical="center"/>
      <protection locked="0"/>
    </xf>
    <xf numFmtId="0" fontId="27" fillId="0" borderId="68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6" fillId="0" borderId="17" xfId="0" applyFont="1" applyFill="1" applyBorder="1" applyAlignment="1" applyProtection="1">
      <alignment horizontal="center" vertical="center"/>
      <protection locked="0"/>
    </xf>
    <xf numFmtId="0" fontId="66" fillId="0" borderId="18" xfId="0" applyFont="1" applyFill="1" applyBorder="1" applyAlignment="1" applyProtection="1">
      <alignment horizontal="center" vertical="center"/>
      <protection locked="0"/>
    </xf>
    <xf numFmtId="0" fontId="67" fillId="0" borderId="18" xfId="0" applyFont="1" applyFill="1" applyBorder="1" applyAlignment="1" applyProtection="1">
      <alignment horizontal="center" vertical="center"/>
      <protection locked="0"/>
    </xf>
    <xf numFmtId="0" fontId="67" fillId="0" borderId="67" xfId="0" applyFont="1" applyFill="1" applyBorder="1" applyAlignment="1" applyProtection="1">
      <alignment horizontal="center" vertical="center"/>
      <protection locked="0"/>
    </xf>
    <xf numFmtId="0" fontId="67" fillId="0" borderId="88" xfId="0" applyFont="1" applyFill="1" applyBorder="1" applyAlignment="1" applyProtection="1">
      <alignment horizontal="center" vertical="center"/>
      <protection locked="0"/>
    </xf>
    <xf numFmtId="0" fontId="67" fillId="0" borderId="70" xfId="0" applyFont="1" applyFill="1" applyBorder="1" applyAlignment="1" applyProtection="1">
      <alignment horizontal="center" vertical="center"/>
      <protection locked="0"/>
    </xf>
    <xf numFmtId="0" fontId="62" fillId="0" borderId="67" xfId="0" applyFont="1" applyFill="1" applyBorder="1" applyAlignment="1" applyProtection="1">
      <alignment horizontal="center" vertical="center" wrapText="1"/>
      <protection locked="0"/>
    </xf>
    <xf numFmtId="0" fontId="62" fillId="0" borderId="88" xfId="0" applyFont="1" applyFill="1" applyBorder="1" applyAlignment="1" applyProtection="1">
      <alignment horizontal="center" vertical="center" wrapText="1"/>
      <protection locked="0"/>
    </xf>
    <xf numFmtId="0" fontId="62" fillId="0" borderId="70" xfId="0" applyFont="1" applyFill="1" applyBorder="1" applyAlignment="1" applyProtection="1">
      <alignment horizontal="center" vertical="center" wrapText="1"/>
      <protection locked="0"/>
    </xf>
    <xf numFmtId="0" fontId="62" fillId="0" borderId="18" xfId="0" applyFont="1" applyFill="1" applyBorder="1" applyAlignment="1" applyProtection="1">
      <alignment horizontal="center" vertical="center"/>
      <protection locked="0"/>
    </xf>
    <xf numFmtId="0" fontId="40" fillId="3" borderId="70" xfId="0" applyFont="1" applyFill="1" applyBorder="1" applyAlignment="1">
      <alignment horizontal="center" vertical="center"/>
    </xf>
    <xf numFmtId="1" fontId="41" fillId="3" borderId="67" xfId="0" applyNumberFormat="1" applyFont="1" applyFill="1" applyBorder="1" applyAlignment="1">
      <alignment horizontal="center" vertical="center" wrapText="1"/>
    </xf>
    <xf numFmtId="0" fontId="20" fillId="0" borderId="117" xfId="0" applyFont="1" applyFill="1" applyBorder="1" applyAlignment="1">
      <alignment horizontal="center" vertical="center" wrapText="1"/>
    </xf>
    <xf numFmtId="0" fontId="20" fillId="0" borderId="118" xfId="0" applyFont="1" applyFill="1" applyBorder="1" applyAlignment="1">
      <alignment horizontal="center" vertical="center" wrapText="1"/>
    </xf>
    <xf numFmtId="0" fontId="20" fillId="0" borderId="119" xfId="0" applyFont="1" applyFill="1" applyBorder="1" applyAlignment="1">
      <alignment horizontal="center" vertical="center" wrapText="1"/>
    </xf>
    <xf numFmtId="0" fontId="20" fillId="0" borderId="120" xfId="0" applyFont="1" applyFill="1" applyBorder="1" applyAlignment="1">
      <alignment horizontal="justify" vertical="center" wrapText="1"/>
    </xf>
    <xf numFmtId="0" fontId="20" fillId="0" borderId="114" xfId="0" applyFont="1" applyFill="1" applyBorder="1" applyAlignment="1">
      <alignment horizontal="justify" vertical="center" wrapText="1"/>
    </xf>
    <xf numFmtId="49" fontId="42" fillId="0" borderId="113" xfId="0" applyNumberFormat="1" applyFont="1" applyFill="1" applyBorder="1" applyAlignment="1">
      <alignment horizontal="center" vertical="center" wrapText="1"/>
    </xf>
    <xf numFmtId="49" fontId="42" fillId="0" borderId="120" xfId="0" applyNumberFormat="1" applyFont="1" applyFill="1" applyBorder="1" applyAlignment="1">
      <alignment horizontal="center" vertical="center" wrapText="1"/>
    </xf>
    <xf numFmtId="49" fontId="42" fillId="0" borderId="121" xfId="0" applyNumberFormat="1" applyFont="1" applyFill="1" applyBorder="1" applyAlignment="1">
      <alignment horizontal="center" vertical="center" wrapText="1"/>
    </xf>
    <xf numFmtId="0" fontId="66" fillId="0" borderId="19" xfId="0" applyFont="1" applyFill="1" applyBorder="1" applyAlignment="1" applyProtection="1">
      <alignment horizontal="center" vertical="center"/>
      <protection locked="0"/>
    </xf>
    <xf numFmtId="0" fontId="66" fillId="0" borderId="67" xfId="0" applyFont="1" applyFill="1" applyBorder="1" applyAlignment="1" applyProtection="1">
      <alignment horizontal="center" vertical="center"/>
      <protection locked="0"/>
    </xf>
    <xf numFmtId="0" fontId="66" fillId="0" borderId="88" xfId="0" applyFont="1" applyFill="1" applyBorder="1" applyAlignment="1" applyProtection="1">
      <alignment horizontal="center" vertical="center"/>
      <protection locked="0"/>
    </xf>
    <xf numFmtId="0" fontId="66" fillId="0" borderId="70" xfId="0" applyFont="1" applyFill="1" applyBorder="1" applyAlignment="1" applyProtection="1">
      <alignment horizontal="center" vertical="center"/>
      <protection locked="0"/>
    </xf>
    <xf numFmtId="0" fontId="20" fillId="0" borderId="56" xfId="0" applyFont="1" applyFill="1" applyBorder="1" applyAlignment="1">
      <alignment horizontal="justify" vertical="center" wrapText="1"/>
    </xf>
    <xf numFmtId="49" fontId="42" fillId="0" borderId="50" xfId="0" applyNumberFormat="1" applyFont="1" applyFill="1" applyBorder="1" applyAlignment="1">
      <alignment horizontal="center" vertical="center" wrapText="1"/>
    </xf>
    <xf numFmtId="0" fontId="20" fillId="0" borderId="56" xfId="0" applyFont="1" applyBorder="1" applyAlignment="1">
      <alignment horizontal="justify" vertical="center" wrapText="1"/>
    </xf>
    <xf numFmtId="0" fontId="20" fillId="0" borderId="56" xfId="0" applyFont="1" applyBorder="1" applyAlignment="1">
      <alignment horizontal="left" vertical="center" wrapText="1"/>
    </xf>
    <xf numFmtId="0" fontId="20" fillId="0" borderId="75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justify" vertical="center" wrapText="1"/>
    </xf>
    <xf numFmtId="49" fontId="42" fillId="0" borderId="11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4</xdr:row>
      <xdr:rowOff>0</xdr:rowOff>
    </xdr:from>
    <xdr:to>
      <xdr:col>3</xdr:col>
      <xdr:colOff>361950</xdr:colOff>
      <xdr:row>7</xdr:row>
      <xdr:rowOff>152400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8" y="1752600"/>
          <a:ext cx="1585912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4</xdr:row>
      <xdr:rowOff>0</xdr:rowOff>
    </xdr:from>
    <xdr:to>
      <xdr:col>2</xdr:col>
      <xdr:colOff>381000</xdr:colOff>
      <xdr:row>6</xdr:row>
      <xdr:rowOff>342900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8" y="1447800"/>
          <a:ext cx="1179512" cy="149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BP131"/>
  <sheetViews>
    <sheetView showZeros="0" tabSelected="1" view="pageBreakPreview" topLeftCell="A89" zoomScale="25" zoomScaleNormal="40" zoomScaleSheetLayoutView="25" zoomScalePageLayoutView="25" workbookViewId="0">
      <selection activeCell="C122" sqref="C122"/>
    </sheetView>
  </sheetViews>
  <sheetFormatPr defaultColWidth="9.08984375" defaultRowHeight="15.5" x14ac:dyDescent="0.35"/>
  <cols>
    <col min="1" max="1" width="6.36328125" style="36" customWidth="1"/>
    <col min="2" max="2" width="7.453125" style="36" customWidth="1"/>
    <col min="3" max="47" width="6.36328125" style="36" customWidth="1"/>
    <col min="48" max="48" width="7.453125" style="36" customWidth="1"/>
    <col min="49" max="49" width="6.36328125" style="36" customWidth="1"/>
    <col min="50" max="50" width="8.54296875" style="36" customWidth="1"/>
    <col min="51" max="53" width="6.36328125" style="36" customWidth="1"/>
    <col min="54" max="54" width="9" style="36" customWidth="1"/>
    <col min="55" max="66" width="6.36328125" style="36" customWidth="1"/>
    <col min="67" max="67" width="7.453125" style="36" customWidth="1"/>
    <col min="68" max="68" width="17.1796875" style="36" customWidth="1"/>
    <col min="69" max="16384" width="9.08984375" style="36"/>
  </cols>
  <sheetData>
    <row r="2" spans="1:67" ht="44.25" customHeight="1" x14ac:dyDescent="0.35">
      <c r="A2" s="287" t="s">
        <v>57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</row>
    <row r="3" spans="1:67" s="9" customFormat="1" ht="44.5" x14ac:dyDescent="0.35">
      <c r="A3" s="287" t="s">
        <v>205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7"/>
      <c r="AW3" s="287"/>
      <c r="AX3" s="287"/>
      <c r="AY3" s="287"/>
      <c r="AZ3" s="287"/>
      <c r="BA3" s="287"/>
      <c r="BB3" s="287"/>
      <c r="BC3" s="287"/>
      <c r="BD3" s="287"/>
      <c r="BE3" s="287"/>
      <c r="BF3" s="287"/>
      <c r="BG3" s="287"/>
      <c r="BH3" s="287"/>
      <c r="BI3" s="287"/>
      <c r="BJ3" s="287"/>
      <c r="BK3" s="287"/>
      <c r="BL3" s="287"/>
      <c r="BM3" s="287"/>
      <c r="BN3" s="287"/>
      <c r="BO3" s="287"/>
    </row>
    <row r="4" spans="1:67" s="9" customFormat="1" ht="35" customHeight="1" x14ac:dyDescent="0.6">
      <c r="A4" s="7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8"/>
      <c r="N4" s="8"/>
      <c r="O4" s="8"/>
      <c r="P4" s="8"/>
      <c r="Q4" s="8"/>
      <c r="R4" s="8"/>
      <c r="S4" s="8"/>
      <c r="T4" s="8"/>
      <c r="U4" s="12"/>
      <c r="V4" s="8"/>
      <c r="W4" s="8"/>
      <c r="X4" s="8"/>
      <c r="Y4" s="8"/>
      <c r="AA4" s="13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</row>
    <row r="5" spans="1:67" s="9" customFormat="1" ht="52.75" customHeight="1" x14ac:dyDescent="1">
      <c r="A5" s="70"/>
      <c r="B5" s="70"/>
      <c r="C5" s="70"/>
      <c r="E5" s="154" t="s">
        <v>231</v>
      </c>
      <c r="F5" s="153"/>
      <c r="G5" s="153"/>
      <c r="H5" s="153"/>
      <c r="I5" s="153"/>
      <c r="J5" s="153"/>
      <c r="K5" s="152"/>
      <c r="L5" s="155"/>
      <c r="M5" s="145"/>
      <c r="N5" s="145"/>
      <c r="O5" s="145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 t="s">
        <v>204</v>
      </c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10"/>
      <c r="AY5" s="144" t="s">
        <v>78</v>
      </c>
      <c r="AZ5" s="145"/>
      <c r="BA5" s="145"/>
      <c r="BB5" s="145"/>
      <c r="BC5" s="146"/>
      <c r="BD5" s="145"/>
      <c r="BE5" s="145"/>
      <c r="BF5" s="146"/>
      <c r="BG5" s="145"/>
      <c r="BH5" s="145"/>
      <c r="BI5" s="145"/>
      <c r="BJ5" s="145"/>
      <c r="BK5" s="145"/>
      <c r="BL5" s="145"/>
      <c r="BO5" s="40"/>
    </row>
    <row r="6" spans="1:67" s="9" customFormat="1" ht="44" customHeight="1" x14ac:dyDescent="0.7">
      <c r="A6" s="70"/>
      <c r="B6" s="70"/>
      <c r="C6" s="70"/>
      <c r="E6" s="186" t="s">
        <v>233</v>
      </c>
      <c r="F6" s="187"/>
      <c r="G6" s="187"/>
      <c r="H6" s="187"/>
      <c r="I6" s="187"/>
      <c r="J6" s="155"/>
      <c r="K6" s="155"/>
      <c r="L6" s="155"/>
      <c r="M6" s="155"/>
      <c r="N6" s="155"/>
      <c r="O6" s="155"/>
      <c r="P6" s="11"/>
      <c r="Q6" s="11"/>
      <c r="R6" s="11"/>
      <c r="S6" s="11"/>
      <c r="T6" s="11"/>
      <c r="U6" s="11"/>
      <c r="V6" s="11"/>
      <c r="W6" s="11"/>
      <c r="X6" s="11"/>
      <c r="Y6" s="11"/>
      <c r="Z6" s="15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9"/>
      <c r="AT6" s="37"/>
      <c r="AU6" s="39"/>
      <c r="AV6" s="37"/>
      <c r="AW6" s="39"/>
      <c r="AY6" s="147"/>
      <c r="AZ6" s="147"/>
      <c r="BA6" s="147"/>
      <c r="BB6" s="147"/>
      <c r="BC6" s="146"/>
      <c r="BD6" s="147"/>
      <c r="BE6" s="147"/>
      <c r="BF6" s="146"/>
      <c r="BG6" s="147"/>
      <c r="BH6" s="147"/>
      <c r="BI6" s="147"/>
      <c r="BJ6" s="147"/>
      <c r="BK6" s="147"/>
      <c r="BL6" s="147"/>
      <c r="BO6" s="39"/>
    </row>
    <row r="7" spans="1:67" s="9" customFormat="1" ht="50.4" customHeight="1" x14ac:dyDescent="0.7">
      <c r="A7" s="70"/>
      <c r="B7" s="70"/>
      <c r="C7" s="70"/>
      <c r="E7" s="155" t="s">
        <v>232</v>
      </c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1"/>
      <c r="Q7" s="11"/>
      <c r="R7" s="60"/>
      <c r="S7" s="179" t="s">
        <v>183</v>
      </c>
      <c r="T7" s="180"/>
      <c r="U7" s="181"/>
      <c r="V7" s="182"/>
      <c r="W7" s="181"/>
      <c r="X7" s="182"/>
      <c r="Y7" s="183"/>
      <c r="Z7" s="294" t="s">
        <v>109</v>
      </c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Y7" s="148" t="s">
        <v>206</v>
      </c>
      <c r="AZ7" s="149"/>
      <c r="BA7" s="150"/>
      <c r="BB7" s="150"/>
      <c r="BC7" s="144"/>
      <c r="BD7" s="150"/>
      <c r="BE7" s="146"/>
      <c r="BF7" s="146"/>
      <c r="BG7" s="150"/>
      <c r="BH7" s="146"/>
      <c r="BI7" s="150"/>
      <c r="BJ7" s="150"/>
      <c r="BK7" s="150"/>
      <c r="BL7" s="150"/>
      <c r="BO7" s="42"/>
    </row>
    <row r="8" spans="1:67" s="17" customFormat="1" ht="45" customHeight="1" x14ac:dyDescent="0.7">
      <c r="A8" s="70"/>
      <c r="B8" s="70"/>
      <c r="C8" s="70"/>
      <c r="E8" s="155" t="s">
        <v>234</v>
      </c>
      <c r="F8" s="155"/>
      <c r="G8" s="155"/>
      <c r="H8" s="155"/>
      <c r="I8" s="155"/>
      <c r="J8" s="155"/>
      <c r="K8" s="156"/>
      <c r="L8" s="155"/>
      <c r="M8" s="155"/>
      <c r="N8" s="155"/>
      <c r="O8" s="155"/>
      <c r="P8" s="11"/>
      <c r="Q8" s="11"/>
      <c r="R8" s="62"/>
      <c r="S8" s="184"/>
      <c r="T8" s="184"/>
      <c r="U8" s="184"/>
      <c r="V8" s="184"/>
      <c r="W8" s="184"/>
      <c r="X8" s="184"/>
      <c r="Y8" s="185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42"/>
      <c r="AY8" s="148"/>
      <c r="AZ8" s="150"/>
      <c r="BA8" s="150"/>
      <c r="BB8" s="150"/>
      <c r="BC8" s="151"/>
      <c r="BD8" s="150"/>
      <c r="BE8" s="151"/>
      <c r="BF8" s="151"/>
      <c r="BG8" s="150"/>
      <c r="BH8" s="151"/>
      <c r="BI8" s="150"/>
      <c r="BJ8" s="150"/>
      <c r="BK8" s="150"/>
      <c r="BL8" s="150"/>
      <c r="BO8" s="42"/>
    </row>
    <row r="9" spans="1:67" s="17" customFormat="1" ht="38.25" customHeight="1" x14ac:dyDescent="0.7">
      <c r="A9" s="70"/>
      <c r="B9" s="69"/>
      <c r="C9" s="69"/>
      <c r="E9" s="156" t="s">
        <v>261</v>
      </c>
      <c r="F9" s="155"/>
      <c r="G9" s="155"/>
      <c r="H9" s="155"/>
      <c r="I9" s="155"/>
      <c r="J9" s="155"/>
      <c r="K9" s="156"/>
      <c r="L9" s="153"/>
      <c r="M9" s="153"/>
      <c r="N9" s="153"/>
      <c r="O9" s="153"/>
      <c r="P9" s="8"/>
      <c r="Q9" s="8"/>
      <c r="R9" s="188"/>
      <c r="S9" s="188"/>
      <c r="T9" s="188"/>
      <c r="U9" s="188"/>
      <c r="V9" s="188"/>
      <c r="W9" s="188"/>
      <c r="X9" s="188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Y9" s="68" t="s">
        <v>222</v>
      </c>
      <c r="AZ9" s="150"/>
      <c r="BA9" s="150"/>
      <c r="BB9" s="150"/>
      <c r="BC9" s="151"/>
      <c r="BD9" s="150"/>
      <c r="BE9" s="151"/>
      <c r="BF9" s="151"/>
      <c r="BG9" s="150"/>
      <c r="BH9" s="144"/>
      <c r="BI9" s="151"/>
      <c r="BJ9" s="150"/>
      <c r="BK9" s="152"/>
      <c r="BL9" s="152"/>
      <c r="BO9" s="112"/>
    </row>
    <row r="10" spans="1:67" s="17" customFormat="1" ht="42" customHeight="1" x14ac:dyDescent="0.7">
      <c r="A10" s="71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10"/>
      <c r="AA10" s="8"/>
      <c r="AB10" s="8"/>
      <c r="AC10" s="8"/>
      <c r="AD10" s="8"/>
      <c r="AE10" s="8"/>
      <c r="AF10" s="16"/>
      <c r="AG10" s="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Y10" s="190" t="s">
        <v>223</v>
      </c>
      <c r="AZ10" s="153"/>
      <c r="BA10" s="153"/>
      <c r="BB10" s="153"/>
      <c r="BC10" s="151"/>
      <c r="BD10" s="153"/>
      <c r="BE10" s="153"/>
      <c r="BF10" s="153"/>
      <c r="BG10" s="153"/>
      <c r="BH10" s="153"/>
      <c r="BI10" s="153"/>
      <c r="BJ10" s="153"/>
      <c r="BK10" s="153"/>
      <c r="BL10" s="153"/>
      <c r="BO10" s="54"/>
    </row>
    <row r="11" spans="1:67" s="21" customFormat="1" ht="23" x14ac:dyDescent="0.4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8"/>
      <c r="Y11" s="18"/>
      <c r="Z11" s="20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spans="1:67" s="143" customFormat="1" ht="56.4" customHeight="1" thickBot="1" x14ac:dyDescent="0.9">
      <c r="A12" s="139"/>
      <c r="B12" s="139"/>
      <c r="C12" s="139"/>
      <c r="D12" s="139"/>
      <c r="E12" s="139"/>
      <c r="F12" s="139"/>
      <c r="G12" s="139"/>
      <c r="H12" s="139" t="s">
        <v>62</v>
      </c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40"/>
      <c r="AL12" s="140"/>
      <c r="AM12" s="140"/>
      <c r="AN12" s="140"/>
      <c r="AO12" s="140"/>
      <c r="AP12" s="140"/>
      <c r="AQ12" s="140"/>
      <c r="AR12" s="140"/>
      <c r="AS12" s="141"/>
      <c r="AT12" s="142"/>
      <c r="AU12" s="142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 t="s">
        <v>63</v>
      </c>
      <c r="BI12" s="141"/>
      <c r="BJ12" s="141"/>
      <c r="BK12" s="141"/>
      <c r="BL12" s="141"/>
      <c r="BM12" s="141"/>
      <c r="BN12" s="141"/>
      <c r="BO12" s="141"/>
    </row>
    <row r="13" spans="1:67" s="21" customFormat="1" ht="54.65" customHeight="1" thickTop="1" x14ac:dyDescent="0.5">
      <c r="A13" s="350" t="s">
        <v>27</v>
      </c>
      <c r="B13" s="353" t="s">
        <v>64</v>
      </c>
      <c r="C13" s="354"/>
      <c r="D13" s="354"/>
      <c r="E13" s="354"/>
      <c r="F13" s="55"/>
      <c r="G13" s="355" t="s">
        <v>65</v>
      </c>
      <c r="H13" s="356"/>
      <c r="I13" s="356"/>
      <c r="J13" s="64"/>
      <c r="K13" s="354" t="s">
        <v>66</v>
      </c>
      <c r="L13" s="354"/>
      <c r="M13" s="354"/>
      <c r="N13" s="354"/>
      <c r="O13" s="354" t="s">
        <v>67</v>
      </c>
      <c r="P13" s="354"/>
      <c r="Q13" s="354"/>
      <c r="R13" s="354"/>
      <c r="S13" s="66"/>
      <c r="T13" s="354" t="s">
        <v>68</v>
      </c>
      <c r="U13" s="354"/>
      <c r="V13" s="354"/>
      <c r="W13" s="56"/>
      <c r="X13" s="354" t="s">
        <v>69</v>
      </c>
      <c r="Y13" s="354"/>
      <c r="Z13" s="354"/>
      <c r="AA13" s="56"/>
      <c r="AB13" s="354" t="s">
        <v>70</v>
      </c>
      <c r="AC13" s="354"/>
      <c r="AD13" s="354"/>
      <c r="AE13" s="354"/>
      <c r="AF13" s="56"/>
      <c r="AG13" s="354" t="s">
        <v>71</v>
      </c>
      <c r="AH13" s="354"/>
      <c r="AI13" s="354"/>
      <c r="AJ13" s="56"/>
      <c r="AK13" s="354" t="s">
        <v>72</v>
      </c>
      <c r="AL13" s="354"/>
      <c r="AM13" s="354"/>
      <c r="AN13" s="354"/>
      <c r="AO13" s="354" t="s">
        <v>73</v>
      </c>
      <c r="AP13" s="354"/>
      <c r="AQ13" s="354"/>
      <c r="AR13" s="354"/>
      <c r="AS13" s="67"/>
      <c r="AT13" s="355" t="s">
        <v>74</v>
      </c>
      <c r="AU13" s="356"/>
      <c r="AV13" s="353"/>
      <c r="AW13" s="66"/>
      <c r="AX13" s="355" t="s">
        <v>75</v>
      </c>
      <c r="AY13" s="356"/>
      <c r="AZ13" s="356"/>
      <c r="BA13" s="357"/>
      <c r="BB13" s="358" t="s">
        <v>28</v>
      </c>
      <c r="BC13" s="341"/>
      <c r="BD13" s="341" t="s">
        <v>29</v>
      </c>
      <c r="BE13" s="341"/>
      <c r="BF13" s="341" t="s">
        <v>30</v>
      </c>
      <c r="BG13" s="341"/>
      <c r="BH13" s="341" t="s">
        <v>199</v>
      </c>
      <c r="BI13" s="341"/>
      <c r="BJ13" s="341" t="s">
        <v>31</v>
      </c>
      <c r="BK13" s="341"/>
      <c r="BL13" s="341" t="s">
        <v>32</v>
      </c>
      <c r="BM13" s="341"/>
      <c r="BN13" s="344" t="s">
        <v>8</v>
      </c>
      <c r="BO13" s="345"/>
    </row>
    <row r="14" spans="1:67" s="21" customFormat="1" ht="116.4" customHeight="1" x14ac:dyDescent="0.45">
      <c r="A14" s="351"/>
      <c r="B14" s="24">
        <v>1</v>
      </c>
      <c r="C14" s="25">
        <v>8</v>
      </c>
      <c r="D14" s="25">
        <v>15</v>
      </c>
      <c r="E14" s="25">
        <v>22</v>
      </c>
      <c r="F14" s="26">
        <v>29</v>
      </c>
      <c r="G14" s="25">
        <v>6</v>
      </c>
      <c r="H14" s="25">
        <v>13</v>
      </c>
      <c r="I14" s="25">
        <v>20</v>
      </c>
      <c r="J14" s="65">
        <v>27</v>
      </c>
      <c r="K14" s="25">
        <v>3</v>
      </c>
      <c r="L14" s="25">
        <v>10</v>
      </c>
      <c r="M14" s="25">
        <v>17</v>
      </c>
      <c r="N14" s="25">
        <v>24</v>
      </c>
      <c r="O14" s="25">
        <v>1</v>
      </c>
      <c r="P14" s="25">
        <v>8</v>
      </c>
      <c r="Q14" s="25">
        <v>15</v>
      </c>
      <c r="R14" s="25">
        <v>22</v>
      </c>
      <c r="S14" s="65">
        <v>29</v>
      </c>
      <c r="T14" s="25">
        <v>5</v>
      </c>
      <c r="U14" s="25">
        <v>12</v>
      </c>
      <c r="V14" s="25">
        <v>19</v>
      </c>
      <c r="W14" s="26">
        <v>26</v>
      </c>
      <c r="X14" s="25">
        <v>2</v>
      </c>
      <c r="Y14" s="25">
        <v>9</v>
      </c>
      <c r="Z14" s="25">
        <v>16</v>
      </c>
      <c r="AA14" s="26">
        <v>23</v>
      </c>
      <c r="AB14" s="25">
        <v>2</v>
      </c>
      <c r="AC14" s="25">
        <v>9</v>
      </c>
      <c r="AD14" s="25">
        <v>16</v>
      </c>
      <c r="AE14" s="25">
        <v>23</v>
      </c>
      <c r="AF14" s="26">
        <v>30</v>
      </c>
      <c r="AG14" s="25">
        <v>6</v>
      </c>
      <c r="AH14" s="25">
        <v>13</v>
      </c>
      <c r="AI14" s="25">
        <v>20</v>
      </c>
      <c r="AJ14" s="26">
        <v>27</v>
      </c>
      <c r="AK14" s="25">
        <v>4</v>
      </c>
      <c r="AL14" s="25">
        <v>11</v>
      </c>
      <c r="AM14" s="25">
        <v>18</v>
      </c>
      <c r="AN14" s="25">
        <v>25</v>
      </c>
      <c r="AO14" s="25">
        <v>1</v>
      </c>
      <c r="AP14" s="25">
        <v>8</v>
      </c>
      <c r="AQ14" s="25">
        <v>15</v>
      </c>
      <c r="AR14" s="25">
        <v>22</v>
      </c>
      <c r="AS14" s="65">
        <v>29</v>
      </c>
      <c r="AT14" s="25">
        <v>6</v>
      </c>
      <c r="AU14" s="25">
        <v>13</v>
      </c>
      <c r="AV14" s="25">
        <v>20</v>
      </c>
      <c r="AW14" s="65">
        <v>27</v>
      </c>
      <c r="AX14" s="43">
        <v>3</v>
      </c>
      <c r="AY14" s="43">
        <v>10</v>
      </c>
      <c r="AZ14" s="43">
        <v>17</v>
      </c>
      <c r="BA14" s="44">
        <v>24</v>
      </c>
      <c r="BB14" s="359"/>
      <c r="BC14" s="342"/>
      <c r="BD14" s="342"/>
      <c r="BE14" s="342"/>
      <c r="BF14" s="342"/>
      <c r="BG14" s="342"/>
      <c r="BH14" s="342"/>
      <c r="BI14" s="342"/>
      <c r="BJ14" s="342"/>
      <c r="BK14" s="342"/>
      <c r="BL14" s="342"/>
      <c r="BM14" s="342"/>
      <c r="BN14" s="346"/>
      <c r="BO14" s="347"/>
    </row>
    <row r="15" spans="1:67" s="21" customFormat="1" ht="113.4" customHeight="1" x14ac:dyDescent="0.45">
      <c r="A15" s="351"/>
      <c r="B15" s="63">
        <v>7</v>
      </c>
      <c r="C15" s="27">
        <v>14</v>
      </c>
      <c r="D15" s="27">
        <v>21</v>
      </c>
      <c r="E15" s="27">
        <v>28</v>
      </c>
      <c r="F15" s="27">
        <v>5</v>
      </c>
      <c r="G15" s="27">
        <v>12</v>
      </c>
      <c r="H15" s="27">
        <v>19</v>
      </c>
      <c r="I15" s="27">
        <v>26</v>
      </c>
      <c r="J15" s="27">
        <v>2</v>
      </c>
      <c r="K15" s="27">
        <v>9</v>
      </c>
      <c r="L15" s="27">
        <v>16</v>
      </c>
      <c r="M15" s="27">
        <v>23</v>
      </c>
      <c r="N15" s="27">
        <v>30</v>
      </c>
      <c r="O15" s="27">
        <v>7</v>
      </c>
      <c r="P15" s="27">
        <v>14</v>
      </c>
      <c r="Q15" s="27">
        <v>21</v>
      </c>
      <c r="R15" s="27">
        <v>28</v>
      </c>
      <c r="S15" s="27">
        <v>4</v>
      </c>
      <c r="T15" s="27">
        <v>11</v>
      </c>
      <c r="U15" s="27">
        <v>18</v>
      </c>
      <c r="V15" s="27">
        <v>25</v>
      </c>
      <c r="W15" s="27">
        <v>1</v>
      </c>
      <c r="X15" s="27">
        <v>8</v>
      </c>
      <c r="Y15" s="27">
        <v>15</v>
      </c>
      <c r="Z15" s="27">
        <v>22</v>
      </c>
      <c r="AA15" s="27">
        <v>1</v>
      </c>
      <c r="AB15" s="27">
        <v>8</v>
      </c>
      <c r="AC15" s="27">
        <v>15</v>
      </c>
      <c r="AD15" s="27">
        <v>22</v>
      </c>
      <c r="AE15" s="27">
        <v>29</v>
      </c>
      <c r="AF15" s="27">
        <v>5</v>
      </c>
      <c r="AG15" s="27">
        <v>12</v>
      </c>
      <c r="AH15" s="27">
        <v>19</v>
      </c>
      <c r="AI15" s="27">
        <v>26</v>
      </c>
      <c r="AJ15" s="27">
        <v>3</v>
      </c>
      <c r="AK15" s="27">
        <v>10</v>
      </c>
      <c r="AL15" s="27">
        <v>17</v>
      </c>
      <c r="AM15" s="27">
        <v>24</v>
      </c>
      <c r="AN15" s="27">
        <v>31</v>
      </c>
      <c r="AO15" s="27">
        <v>7</v>
      </c>
      <c r="AP15" s="27">
        <v>14</v>
      </c>
      <c r="AQ15" s="27">
        <v>21</v>
      </c>
      <c r="AR15" s="27">
        <v>28</v>
      </c>
      <c r="AS15" s="27">
        <v>5</v>
      </c>
      <c r="AT15" s="27">
        <v>12</v>
      </c>
      <c r="AU15" s="27">
        <v>19</v>
      </c>
      <c r="AV15" s="27">
        <v>26</v>
      </c>
      <c r="AW15" s="27">
        <v>2</v>
      </c>
      <c r="AX15" s="26">
        <v>9</v>
      </c>
      <c r="AY15" s="26">
        <v>16</v>
      </c>
      <c r="AZ15" s="26">
        <v>23</v>
      </c>
      <c r="BA15" s="45">
        <v>31</v>
      </c>
      <c r="BB15" s="359"/>
      <c r="BC15" s="342"/>
      <c r="BD15" s="342"/>
      <c r="BE15" s="342"/>
      <c r="BF15" s="342"/>
      <c r="BG15" s="342"/>
      <c r="BH15" s="342"/>
      <c r="BI15" s="342"/>
      <c r="BJ15" s="342"/>
      <c r="BK15" s="342"/>
      <c r="BL15" s="342"/>
      <c r="BM15" s="342"/>
      <c r="BN15" s="346"/>
      <c r="BO15" s="347"/>
    </row>
    <row r="16" spans="1:67" s="21" customFormat="1" ht="63.75" customHeight="1" thickBot="1" x14ac:dyDescent="0.5">
      <c r="A16" s="352"/>
      <c r="B16" s="52">
        <v>1</v>
      </c>
      <c r="C16" s="52">
        <v>2</v>
      </c>
      <c r="D16" s="52">
        <v>3</v>
      </c>
      <c r="E16" s="52">
        <v>4</v>
      </c>
      <c r="F16" s="52">
        <v>5</v>
      </c>
      <c r="G16" s="52">
        <v>6</v>
      </c>
      <c r="H16" s="52">
        <v>7</v>
      </c>
      <c r="I16" s="52">
        <v>8</v>
      </c>
      <c r="J16" s="52">
        <v>9</v>
      </c>
      <c r="K16" s="52">
        <v>10</v>
      </c>
      <c r="L16" s="52">
        <v>11</v>
      </c>
      <c r="M16" s="52">
        <v>12</v>
      </c>
      <c r="N16" s="52">
        <v>13</v>
      </c>
      <c r="O16" s="52">
        <v>14</v>
      </c>
      <c r="P16" s="52">
        <v>15</v>
      </c>
      <c r="Q16" s="52">
        <v>16</v>
      </c>
      <c r="R16" s="52">
        <v>17</v>
      </c>
      <c r="S16" s="52">
        <v>18</v>
      </c>
      <c r="T16" s="52">
        <v>19</v>
      </c>
      <c r="U16" s="52">
        <v>20</v>
      </c>
      <c r="V16" s="52">
        <v>21</v>
      </c>
      <c r="W16" s="52">
        <v>22</v>
      </c>
      <c r="X16" s="52">
        <v>23</v>
      </c>
      <c r="Y16" s="52">
        <v>24</v>
      </c>
      <c r="Z16" s="52">
        <v>25</v>
      </c>
      <c r="AA16" s="52">
        <v>26</v>
      </c>
      <c r="AB16" s="52">
        <v>27</v>
      </c>
      <c r="AC16" s="52">
        <v>28</v>
      </c>
      <c r="AD16" s="52">
        <v>29</v>
      </c>
      <c r="AE16" s="52">
        <v>30</v>
      </c>
      <c r="AF16" s="52">
        <v>31</v>
      </c>
      <c r="AG16" s="52">
        <v>32</v>
      </c>
      <c r="AH16" s="52">
        <v>33</v>
      </c>
      <c r="AI16" s="52">
        <v>34</v>
      </c>
      <c r="AJ16" s="52">
        <v>35</v>
      </c>
      <c r="AK16" s="52">
        <v>36</v>
      </c>
      <c r="AL16" s="52">
        <v>37</v>
      </c>
      <c r="AM16" s="52">
        <v>38</v>
      </c>
      <c r="AN16" s="52">
        <v>39</v>
      </c>
      <c r="AO16" s="52">
        <v>40</v>
      </c>
      <c r="AP16" s="52">
        <v>41</v>
      </c>
      <c r="AQ16" s="52">
        <v>42</v>
      </c>
      <c r="AR16" s="52">
        <v>43</v>
      </c>
      <c r="AS16" s="52">
        <v>44</v>
      </c>
      <c r="AT16" s="52">
        <v>45</v>
      </c>
      <c r="AU16" s="52">
        <v>46</v>
      </c>
      <c r="AV16" s="52">
        <v>47</v>
      </c>
      <c r="AW16" s="52">
        <v>48</v>
      </c>
      <c r="AX16" s="52">
        <v>49</v>
      </c>
      <c r="AY16" s="52">
        <v>50</v>
      </c>
      <c r="AZ16" s="52">
        <v>51</v>
      </c>
      <c r="BA16" s="53">
        <v>52</v>
      </c>
      <c r="BB16" s="360"/>
      <c r="BC16" s="343"/>
      <c r="BD16" s="343"/>
      <c r="BE16" s="343"/>
      <c r="BF16" s="343"/>
      <c r="BG16" s="343"/>
      <c r="BH16" s="343"/>
      <c r="BI16" s="343"/>
      <c r="BJ16" s="343"/>
      <c r="BK16" s="343"/>
      <c r="BL16" s="343"/>
      <c r="BM16" s="343"/>
      <c r="BN16" s="348"/>
      <c r="BO16" s="349"/>
    </row>
    <row r="17" spans="1:68" s="130" customFormat="1" ht="42.65" customHeight="1" thickTop="1" x14ac:dyDescent="0.6">
      <c r="A17" s="123" t="s">
        <v>33</v>
      </c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6" t="s">
        <v>34</v>
      </c>
      <c r="U17" s="126" t="s">
        <v>34</v>
      </c>
      <c r="V17" s="126" t="s">
        <v>34</v>
      </c>
      <c r="W17" s="126" t="s">
        <v>35</v>
      </c>
      <c r="X17" s="126" t="s">
        <v>35</v>
      </c>
      <c r="Y17" s="127"/>
      <c r="Z17" s="128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6"/>
      <c r="AO17" s="126" t="s">
        <v>34</v>
      </c>
      <c r="AP17" s="126" t="s">
        <v>34</v>
      </c>
      <c r="AQ17" s="126" t="s">
        <v>34</v>
      </c>
      <c r="AR17" s="126" t="s">
        <v>37</v>
      </c>
      <c r="AS17" s="126" t="s">
        <v>37</v>
      </c>
      <c r="AT17" s="126" t="s">
        <v>37</v>
      </c>
      <c r="AU17" s="126" t="s">
        <v>37</v>
      </c>
      <c r="AV17" s="126" t="s">
        <v>35</v>
      </c>
      <c r="AW17" s="126" t="s">
        <v>35</v>
      </c>
      <c r="AX17" s="126" t="s">
        <v>35</v>
      </c>
      <c r="AY17" s="126" t="s">
        <v>35</v>
      </c>
      <c r="AZ17" s="126" t="s">
        <v>35</v>
      </c>
      <c r="BA17" s="129" t="s">
        <v>35</v>
      </c>
      <c r="BB17" s="361">
        <f>BN17-SUM(BD17:BM17)</f>
        <v>34</v>
      </c>
      <c r="BC17" s="362"/>
      <c r="BD17" s="363">
        <f>COUNTIF(B17:BA17,":")</f>
        <v>6</v>
      </c>
      <c r="BE17" s="363"/>
      <c r="BF17" s="362">
        <f>COUNTIF(B17:BA17,"Х")</f>
        <v>4</v>
      </c>
      <c r="BG17" s="362"/>
      <c r="BH17" s="362">
        <v>0</v>
      </c>
      <c r="BI17" s="362"/>
      <c r="BJ17" s="362">
        <v>0</v>
      </c>
      <c r="BK17" s="362"/>
      <c r="BL17" s="362">
        <v>8</v>
      </c>
      <c r="BM17" s="362"/>
      <c r="BN17" s="362">
        <v>52</v>
      </c>
      <c r="BO17" s="364"/>
    </row>
    <row r="18" spans="1:68" s="130" customFormat="1" ht="42.65" customHeight="1" thickBot="1" x14ac:dyDescent="0.55000000000000004">
      <c r="A18" s="131" t="s">
        <v>36</v>
      </c>
      <c r="B18" s="132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4"/>
      <c r="N18" s="134"/>
      <c r="O18" s="135"/>
      <c r="P18" s="134" t="s">
        <v>34</v>
      </c>
      <c r="Q18" s="134" t="s">
        <v>34</v>
      </c>
      <c r="R18" s="135" t="s">
        <v>39</v>
      </c>
      <c r="S18" s="135" t="s">
        <v>39</v>
      </c>
      <c r="T18" s="135" t="s">
        <v>39</v>
      </c>
      <c r="U18" s="135" t="s">
        <v>39</v>
      </c>
      <c r="V18" s="135" t="s">
        <v>39</v>
      </c>
      <c r="W18" s="135" t="s">
        <v>39</v>
      </c>
      <c r="X18" s="135" t="s">
        <v>39</v>
      </c>
      <c r="Y18" s="135" t="s">
        <v>39</v>
      </c>
      <c r="Z18" s="135" t="s">
        <v>38</v>
      </c>
      <c r="AA18" s="297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9"/>
      <c r="BB18" s="365">
        <f>BN18-SUM(BD18:BM18)</f>
        <v>14</v>
      </c>
      <c r="BC18" s="366"/>
      <c r="BD18" s="367">
        <f>COUNTIF(B18:BA18,":")</f>
        <v>2</v>
      </c>
      <c r="BE18" s="367"/>
      <c r="BF18" s="366">
        <v>0</v>
      </c>
      <c r="BG18" s="366"/>
      <c r="BH18" s="366">
        <f>COUNTIF(B18:BA18,"/")</f>
        <v>8</v>
      </c>
      <c r="BI18" s="366"/>
      <c r="BJ18" s="366">
        <f>COUNTIF(B18:BA18,"//")</f>
        <v>1</v>
      </c>
      <c r="BK18" s="366"/>
      <c r="BL18" s="366"/>
      <c r="BM18" s="366"/>
      <c r="BN18" s="366">
        <v>25</v>
      </c>
      <c r="BO18" s="368"/>
    </row>
    <row r="19" spans="1:68" s="130" customFormat="1" ht="37.75" customHeight="1" thickTop="1" thickBot="1" x14ac:dyDescent="0.65">
      <c r="A19" s="136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6"/>
      <c r="Y19" s="136"/>
      <c r="Z19" s="138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369">
        <f>SUM(BB17:BC18)</f>
        <v>48</v>
      </c>
      <c r="BC19" s="288"/>
      <c r="BD19" s="288">
        <f>SUM(BD17:BE18)</f>
        <v>8</v>
      </c>
      <c r="BE19" s="288"/>
      <c r="BF19" s="288">
        <f>SUM(BF17:BG18)</f>
        <v>4</v>
      </c>
      <c r="BG19" s="288"/>
      <c r="BH19" s="288">
        <f>SUM(BH17:BI18)</f>
        <v>8</v>
      </c>
      <c r="BI19" s="288"/>
      <c r="BJ19" s="288">
        <f>SUM(BJ17:BK18)</f>
        <v>1</v>
      </c>
      <c r="BK19" s="288"/>
      <c r="BL19" s="288">
        <f>SUM(BL17:BM18)</f>
        <v>8</v>
      </c>
      <c r="BM19" s="288"/>
      <c r="BN19" s="288">
        <f>SUM(BB19:BM19)</f>
        <v>77</v>
      </c>
      <c r="BO19" s="289"/>
    </row>
    <row r="20" spans="1:68" s="120" customFormat="1" ht="30" customHeight="1" thickTop="1" x14ac:dyDescent="0.65">
      <c r="A20" s="116" t="s">
        <v>40</v>
      </c>
      <c r="B20" s="61"/>
      <c r="C20" s="116"/>
      <c r="D20" s="116"/>
      <c r="E20" s="116"/>
      <c r="F20" s="61"/>
      <c r="G20" s="117"/>
      <c r="H20" s="118" t="s">
        <v>41</v>
      </c>
      <c r="I20" s="116" t="s">
        <v>42</v>
      </c>
      <c r="J20" s="116"/>
      <c r="K20" s="116"/>
      <c r="L20" s="116"/>
      <c r="M20" s="116"/>
      <c r="N20" s="116"/>
      <c r="O20" s="116"/>
      <c r="P20" s="116"/>
      <c r="Q20" s="118"/>
      <c r="R20" s="118"/>
      <c r="S20" s="119" t="s">
        <v>37</v>
      </c>
      <c r="T20" s="118" t="s">
        <v>41</v>
      </c>
      <c r="U20" s="116" t="s">
        <v>45</v>
      </c>
      <c r="V20" s="72"/>
      <c r="W20" s="72"/>
      <c r="X20" s="72"/>
      <c r="Y20" s="72"/>
      <c r="Z20" s="72"/>
      <c r="AA20" s="61"/>
      <c r="AB20" s="61"/>
      <c r="AF20" s="121" t="s">
        <v>38</v>
      </c>
      <c r="AG20" s="118" t="s">
        <v>41</v>
      </c>
      <c r="AH20" s="116" t="s">
        <v>46</v>
      </c>
      <c r="AI20" s="116"/>
      <c r="AJ20" s="116"/>
      <c r="AK20" s="116"/>
      <c r="AL20" s="116"/>
      <c r="AM20" s="116"/>
      <c r="AN20" s="61"/>
      <c r="AO20" s="61"/>
      <c r="AS20" s="116"/>
      <c r="AT20" s="116"/>
      <c r="AU20" s="116"/>
      <c r="AV20" s="116"/>
      <c r="AW20" s="116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</row>
    <row r="21" spans="1:68" s="120" customFormat="1" ht="32.5" x14ac:dyDescent="0.65">
      <c r="A21" s="116"/>
      <c r="B21" s="61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72"/>
      <c r="W21" s="72"/>
      <c r="X21" s="72"/>
      <c r="Y21" s="72"/>
      <c r="Z21" s="72"/>
      <c r="AA21" s="116"/>
      <c r="AB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</row>
    <row r="22" spans="1:68" s="120" customFormat="1" ht="31.25" customHeight="1" x14ac:dyDescent="0.65">
      <c r="A22" s="116"/>
      <c r="B22" s="116"/>
      <c r="C22" s="116"/>
      <c r="D22" s="116"/>
      <c r="E22" s="116"/>
      <c r="F22" s="61"/>
      <c r="G22" s="119" t="s">
        <v>34</v>
      </c>
      <c r="H22" s="118" t="s">
        <v>41</v>
      </c>
      <c r="I22" s="116" t="s">
        <v>44</v>
      </c>
      <c r="J22" s="116"/>
      <c r="K22" s="116"/>
      <c r="L22" s="116"/>
      <c r="M22" s="116"/>
      <c r="N22" s="116"/>
      <c r="O22" s="116"/>
      <c r="P22" s="116"/>
      <c r="Q22" s="118"/>
      <c r="R22" s="118"/>
      <c r="S22" s="121" t="s">
        <v>39</v>
      </c>
      <c r="T22" s="118" t="s">
        <v>41</v>
      </c>
      <c r="U22" s="116" t="s">
        <v>79</v>
      </c>
      <c r="V22" s="72"/>
      <c r="W22" s="72"/>
      <c r="X22" s="72"/>
      <c r="Y22" s="72"/>
      <c r="Z22" s="72"/>
      <c r="AA22" s="61"/>
      <c r="AB22" s="61"/>
      <c r="AF22" s="119" t="s">
        <v>35</v>
      </c>
      <c r="AG22" s="118" t="s">
        <v>41</v>
      </c>
      <c r="AH22" s="116" t="s">
        <v>43</v>
      </c>
      <c r="AI22" s="122"/>
      <c r="AJ22" s="122"/>
      <c r="AK22" s="122"/>
      <c r="AL22" s="61"/>
      <c r="AM22" s="72"/>
      <c r="AN22" s="72"/>
      <c r="AO22" s="61"/>
      <c r="AS22" s="116"/>
      <c r="AT22" s="116"/>
      <c r="AU22" s="116"/>
      <c r="AV22" s="116"/>
      <c r="AW22" s="116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</row>
    <row r="23" spans="1:68" s="23" customFormat="1" ht="17.399999999999999" customHeight="1" x14ac:dyDescent="0.4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spans="1:68" s="23" customFormat="1" ht="18" hidden="1" customHeight="1" x14ac:dyDescent="0.4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spans="1:68" s="23" customFormat="1" ht="22.5" hidden="1" x14ac:dyDescent="0.4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U25" s="22"/>
      <c r="AV25" s="22"/>
      <c r="AW25" s="22"/>
      <c r="AX25" s="22"/>
      <c r="AY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spans="1:68" s="115" customFormat="1" ht="66.650000000000006" customHeight="1" thickBot="1" x14ac:dyDescent="0.9">
      <c r="A26" s="370" t="s">
        <v>76</v>
      </c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  <c r="Z26" s="370"/>
      <c r="AA26" s="370"/>
      <c r="AB26" s="370"/>
      <c r="AC26" s="370"/>
      <c r="AD26" s="370"/>
      <c r="AE26" s="370"/>
      <c r="AF26" s="370"/>
      <c r="AG26" s="370"/>
      <c r="AH26" s="370"/>
      <c r="AI26" s="370"/>
      <c r="AJ26" s="370"/>
      <c r="AK26" s="370"/>
      <c r="AL26" s="370"/>
      <c r="AM26" s="370"/>
      <c r="AN26" s="370"/>
      <c r="AO26" s="370"/>
      <c r="AP26" s="370"/>
      <c r="AQ26" s="370"/>
      <c r="AR26" s="370"/>
      <c r="AS26" s="370"/>
      <c r="AT26" s="370"/>
      <c r="AU26" s="370"/>
      <c r="AV26" s="370"/>
      <c r="AW26" s="370"/>
      <c r="AX26" s="370"/>
      <c r="AY26" s="370"/>
      <c r="AZ26" s="370"/>
      <c r="BA26" s="370"/>
      <c r="BB26" s="370"/>
      <c r="BC26" s="370"/>
      <c r="BD26" s="370"/>
      <c r="BE26" s="370"/>
      <c r="BF26" s="370"/>
      <c r="BG26" s="370"/>
      <c r="BH26" s="370"/>
      <c r="BI26" s="370"/>
      <c r="BJ26" s="370"/>
      <c r="BK26" s="370"/>
      <c r="BL26" s="370"/>
      <c r="BM26" s="370"/>
      <c r="BN26" s="370"/>
      <c r="BO26" s="370"/>
    </row>
    <row r="27" spans="1:68" s="23" customFormat="1" ht="41.4" customHeight="1" thickTop="1" thickBot="1" x14ac:dyDescent="0.5">
      <c r="A27" s="383" t="s">
        <v>113</v>
      </c>
      <c r="B27" s="384"/>
      <c r="C27" s="374" t="s">
        <v>2</v>
      </c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375"/>
      <c r="X27" s="375"/>
      <c r="Y27" s="375"/>
      <c r="Z27" s="375"/>
      <c r="AA27" s="375"/>
      <c r="AB27" s="375"/>
      <c r="AC27" s="375"/>
      <c r="AD27" s="376"/>
      <c r="AE27" s="371" t="s">
        <v>3</v>
      </c>
      <c r="AF27" s="371"/>
      <c r="AG27" s="371" t="s">
        <v>4</v>
      </c>
      <c r="AH27" s="371"/>
      <c r="AI27" s="369" t="s">
        <v>5</v>
      </c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 t="s">
        <v>6</v>
      </c>
      <c r="AV27" s="288"/>
      <c r="AW27" s="288"/>
      <c r="AX27" s="288"/>
      <c r="AY27" s="288"/>
      <c r="AZ27" s="288"/>
      <c r="BA27" s="288"/>
      <c r="BB27" s="288"/>
      <c r="BC27" s="288"/>
      <c r="BD27" s="288"/>
      <c r="BE27" s="288"/>
      <c r="BF27" s="288"/>
      <c r="BG27" s="288"/>
      <c r="BH27" s="288"/>
      <c r="BI27" s="288"/>
      <c r="BJ27" s="288"/>
      <c r="BK27" s="288"/>
      <c r="BL27" s="289"/>
      <c r="BM27" s="402" t="s">
        <v>7</v>
      </c>
      <c r="BN27" s="403"/>
      <c r="BO27" s="404"/>
      <c r="BP27" s="282" t="s">
        <v>224</v>
      </c>
    </row>
    <row r="28" spans="1:68" s="23" customFormat="1" ht="35.4" customHeight="1" thickTop="1" thickBot="1" x14ac:dyDescent="0.5">
      <c r="A28" s="385"/>
      <c r="B28" s="386"/>
      <c r="C28" s="377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8"/>
      <c r="AC28" s="378"/>
      <c r="AD28" s="379"/>
      <c r="AE28" s="372"/>
      <c r="AF28" s="372"/>
      <c r="AG28" s="372"/>
      <c r="AH28" s="372"/>
      <c r="AI28" s="389" t="s">
        <v>8</v>
      </c>
      <c r="AJ28" s="390"/>
      <c r="AK28" s="390" t="s">
        <v>9</v>
      </c>
      <c r="AL28" s="395"/>
      <c r="AM28" s="412" t="s">
        <v>10</v>
      </c>
      <c r="AN28" s="413"/>
      <c r="AO28" s="413"/>
      <c r="AP28" s="413"/>
      <c r="AQ28" s="413"/>
      <c r="AR28" s="413"/>
      <c r="AS28" s="413"/>
      <c r="AT28" s="414"/>
      <c r="AU28" s="396" t="s">
        <v>11</v>
      </c>
      <c r="AV28" s="397"/>
      <c r="AW28" s="397"/>
      <c r="AX28" s="397"/>
      <c r="AY28" s="397"/>
      <c r="AZ28" s="397"/>
      <c r="BA28" s="397"/>
      <c r="BB28" s="397"/>
      <c r="BC28" s="397"/>
      <c r="BD28" s="397"/>
      <c r="BE28" s="397"/>
      <c r="BF28" s="398"/>
      <c r="BG28" s="396" t="s">
        <v>12</v>
      </c>
      <c r="BH28" s="397"/>
      <c r="BI28" s="397"/>
      <c r="BJ28" s="397"/>
      <c r="BK28" s="397"/>
      <c r="BL28" s="398"/>
      <c r="BM28" s="405"/>
      <c r="BN28" s="406"/>
      <c r="BO28" s="407"/>
      <c r="BP28" s="282"/>
    </row>
    <row r="29" spans="1:68" s="23" customFormat="1" ht="35.4" customHeight="1" thickTop="1" x14ac:dyDescent="0.45">
      <c r="A29" s="385"/>
      <c r="B29" s="386"/>
      <c r="C29" s="377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9"/>
      <c r="AE29" s="372"/>
      <c r="AF29" s="372"/>
      <c r="AG29" s="372"/>
      <c r="AH29" s="372"/>
      <c r="AI29" s="391"/>
      <c r="AJ29" s="392"/>
      <c r="AK29" s="392"/>
      <c r="AL29" s="392"/>
      <c r="AM29" s="390" t="s">
        <v>13</v>
      </c>
      <c r="AN29" s="390"/>
      <c r="AO29" s="390" t="s">
        <v>14</v>
      </c>
      <c r="AP29" s="390"/>
      <c r="AQ29" s="390" t="s">
        <v>15</v>
      </c>
      <c r="AR29" s="390"/>
      <c r="AS29" s="390" t="s">
        <v>16</v>
      </c>
      <c r="AT29" s="395"/>
      <c r="AU29" s="399" t="s">
        <v>196</v>
      </c>
      <c r="AV29" s="400"/>
      <c r="AW29" s="400"/>
      <c r="AX29" s="400"/>
      <c r="AY29" s="400"/>
      <c r="AZ29" s="400"/>
      <c r="BA29" s="400" t="s">
        <v>197</v>
      </c>
      <c r="BB29" s="400"/>
      <c r="BC29" s="400"/>
      <c r="BD29" s="400"/>
      <c r="BE29" s="400"/>
      <c r="BF29" s="401"/>
      <c r="BG29" s="399" t="s">
        <v>198</v>
      </c>
      <c r="BH29" s="400"/>
      <c r="BI29" s="400"/>
      <c r="BJ29" s="400"/>
      <c r="BK29" s="400"/>
      <c r="BL29" s="401"/>
      <c r="BM29" s="405"/>
      <c r="BN29" s="406"/>
      <c r="BO29" s="407"/>
      <c r="BP29" s="282"/>
    </row>
    <row r="30" spans="1:68" s="23" customFormat="1" ht="35.4" customHeight="1" x14ac:dyDescent="0.45">
      <c r="A30" s="385"/>
      <c r="B30" s="386"/>
      <c r="C30" s="377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8"/>
      <c r="X30" s="378"/>
      <c r="Y30" s="378"/>
      <c r="Z30" s="378"/>
      <c r="AA30" s="378"/>
      <c r="AB30" s="378"/>
      <c r="AC30" s="378"/>
      <c r="AD30" s="379"/>
      <c r="AE30" s="372"/>
      <c r="AF30" s="372"/>
      <c r="AG30" s="372"/>
      <c r="AH30" s="372"/>
      <c r="AI30" s="391"/>
      <c r="AJ30" s="392"/>
      <c r="AK30" s="392"/>
      <c r="AL30" s="392"/>
      <c r="AM30" s="392"/>
      <c r="AN30" s="392"/>
      <c r="AO30" s="392"/>
      <c r="AP30" s="392"/>
      <c r="AQ30" s="392"/>
      <c r="AR30" s="392"/>
      <c r="AS30" s="392"/>
      <c r="AT30" s="415"/>
      <c r="AU30" s="419">
        <v>18</v>
      </c>
      <c r="AV30" s="418"/>
      <c r="AW30" s="418" t="s">
        <v>17</v>
      </c>
      <c r="AX30" s="418"/>
      <c r="AY30" s="418"/>
      <c r="AZ30" s="501"/>
      <c r="BA30" s="417">
        <v>16</v>
      </c>
      <c r="BB30" s="418"/>
      <c r="BC30" s="418" t="s">
        <v>17</v>
      </c>
      <c r="BD30" s="418"/>
      <c r="BE30" s="418"/>
      <c r="BF30" s="502"/>
      <c r="BG30" s="419">
        <f>BB18</f>
        <v>14</v>
      </c>
      <c r="BH30" s="418"/>
      <c r="BI30" s="418" t="s">
        <v>17</v>
      </c>
      <c r="BJ30" s="418"/>
      <c r="BK30" s="418"/>
      <c r="BL30" s="502"/>
      <c r="BM30" s="405"/>
      <c r="BN30" s="406"/>
      <c r="BO30" s="407"/>
      <c r="BP30" s="282"/>
    </row>
    <row r="31" spans="1:68" s="23" customFormat="1" ht="121.4" customHeight="1" thickBot="1" x14ac:dyDescent="0.5">
      <c r="A31" s="387"/>
      <c r="B31" s="388"/>
      <c r="C31" s="380"/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1"/>
      <c r="AA31" s="381"/>
      <c r="AB31" s="381"/>
      <c r="AC31" s="381"/>
      <c r="AD31" s="382"/>
      <c r="AE31" s="373"/>
      <c r="AF31" s="373"/>
      <c r="AG31" s="373"/>
      <c r="AH31" s="373"/>
      <c r="AI31" s="393"/>
      <c r="AJ31" s="394"/>
      <c r="AK31" s="394"/>
      <c r="AL31" s="394"/>
      <c r="AM31" s="394"/>
      <c r="AN31" s="394"/>
      <c r="AO31" s="394"/>
      <c r="AP31" s="394"/>
      <c r="AQ31" s="394"/>
      <c r="AR31" s="394"/>
      <c r="AS31" s="394"/>
      <c r="AT31" s="416"/>
      <c r="AU31" s="411" t="s">
        <v>18</v>
      </c>
      <c r="AV31" s="290"/>
      <c r="AW31" s="290" t="s">
        <v>111</v>
      </c>
      <c r="AX31" s="290"/>
      <c r="AY31" s="290" t="s">
        <v>112</v>
      </c>
      <c r="AZ31" s="290"/>
      <c r="BA31" s="290" t="s">
        <v>18</v>
      </c>
      <c r="BB31" s="290"/>
      <c r="BC31" s="290" t="s">
        <v>111</v>
      </c>
      <c r="BD31" s="290"/>
      <c r="BE31" s="290" t="s">
        <v>112</v>
      </c>
      <c r="BF31" s="291"/>
      <c r="BG31" s="411" t="s">
        <v>18</v>
      </c>
      <c r="BH31" s="290"/>
      <c r="BI31" s="290" t="s">
        <v>111</v>
      </c>
      <c r="BJ31" s="290"/>
      <c r="BK31" s="290" t="s">
        <v>112</v>
      </c>
      <c r="BL31" s="291"/>
      <c r="BM31" s="408"/>
      <c r="BN31" s="409"/>
      <c r="BO31" s="410"/>
      <c r="BP31" s="282"/>
    </row>
    <row r="32" spans="1:68" s="23" customFormat="1" ht="39" customHeight="1" thickTop="1" thickBot="1" x14ac:dyDescent="0.5">
      <c r="A32" s="369">
        <v>1</v>
      </c>
      <c r="B32" s="288"/>
      <c r="C32" s="420" t="s">
        <v>0</v>
      </c>
      <c r="D32" s="420"/>
      <c r="E32" s="420"/>
      <c r="F32" s="420"/>
      <c r="G32" s="420"/>
      <c r="H32" s="420"/>
      <c r="I32" s="420"/>
      <c r="J32" s="420"/>
      <c r="K32" s="420"/>
      <c r="L32" s="420"/>
      <c r="M32" s="420"/>
      <c r="N32" s="420"/>
      <c r="O32" s="420"/>
      <c r="P32" s="420"/>
      <c r="Q32" s="420"/>
      <c r="R32" s="420"/>
      <c r="S32" s="420"/>
      <c r="T32" s="420"/>
      <c r="U32" s="420"/>
      <c r="V32" s="420"/>
      <c r="W32" s="420"/>
      <c r="X32" s="420"/>
      <c r="Y32" s="420"/>
      <c r="Z32" s="420"/>
      <c r="AA32" s="420"/>
      <c r="AB32" s="420"/>
      <c r="AC32" s="420"/>
      <c r="AD32" s="421"/>
      <c r="AE32" s="428"/>
      <c r="AF32" s="428"/>
      <c r="AG32" s="428"/>
      <c r="AH32" s="428"/>
      <c r="AI32" s="422">
        <f>AI33+AI37+AI41</f>
        <v>894</v>
      </c>
      <c r="AJ32" s="288"/>
      <c r="AK32" s="288">
        <f>AK33+AK37+AK41</f>
        <v>254</v>
      </c>
      <c r="AL32" s="288"/>
      <c r="AM32" s="288">
        <f>AM33+AM37+AM41</f>
        <v>60</v>
      </c>
      <c r="AN32" s="288"/>
      <c r="AO32" s="288">
        <f>AO33+AO37+AO41</f>
        <v>0</v>
      </c>
      <c r="AP32" s="288"/>
      <c r="AQ32" s="288">
        <f>AQ33+AQ37+AQ41</f>
        <v>194</v>
      </c>
      <c r="AR32" s="288"/>
      <c r="AS32" s="288">
        <f>AS33+AS37+AS41</f>
        <v>0</v>
      </c>
      <c r="AT32" s="423"/>
      <c r="AU32" s="369">
        <f>AU33+AU37+AU41</f>
        <v>570</v>
      </c>
      <c r="AV32" s="288"/>
      <c r="AW32" s="288">
        <f>AW33+AW37+AW41</f>
        <v>206</v>
      </c>
      <c r="AX32" s="288"/>
      <c r="AY32" s="288">
        <f>AY33+AY37+AY41</f>
        <v>16</v>
      </c>
      <c r="AZ32" s="288"/>
      <c r="BA32" s="288">
        <f>BA33+BA37+BA41</f>
        <v>216</v>
      </c>
      <c r="BB32" s="288"/>
      <c r="BC32" s="288">
        <f>BC33+BC37+BC41</f>
        <v>48</v>
      </c>
      <c r="BD32" s="288"/>
      <c r="BE32" s="288">
        <f>BE33+BE37+BE41</f>
        <v>6</v>
      </c>
      <c r="BF32" s="289"/>
      <c r="BG32" s="369">
        <f>BG33+BG37+BG41</f>
        <v>108</v>
      </c>
      <c r="BH32" s="288"/>
      <c r="BI32" s="288">
        <f>BI33+BI37+BI41</f>
        <v>0</v>
      </c>
      <c r="BJ32" s="288"/>
      <c r="BK32" s="288">
        <f>BK33+BK37+BK41</f>
        <v>3</v>
      </c>
      <c r="BL32" s="289"/>
      <c r="BM32" s="422"/>
      <c r="BN32" s="288"/>
      <c r="BO32" s="289"/>
      <c r="BP32" s="203"/>
    </row>
    <row r="33" spans="1:68" s="23" customFormat="1" ht="47.4" customHeight="1" thickTop="1" x14ac:dyDescent="0.45">
      <c r="A33" s="424" t="s">
        <v>114</v>
      </c>
      <c r="B33" s="425"/>
      <c r="C33" s="426" t="s">
        <v>192</v>
      </c>
      <c r="D33" s="426"/>
      <c r="E33" s="426"/>
      <c r="F33" s="426"/>
      <c r="G33" s="426"/>
      <c r="H33" s="426"/>
      <c r="I33" s="426"/>
      <c r="J33" s="426"/>
      <c r="K33" s="426"/>
      <c r="L33" s="426"/>
      <c r="M33" s="426"/>
      <c r="N33" s="426"/>
      <c r="O33" s="426"/>
      <c r="P33" s="426"/>
      <c r="Q33" s="426"/>
      <c r="R33" s="426"/>
      <c r="S33" s="426"/>
      <c r="T33" s="426"/>
      <c r="U33" s="426"/>
      <c r="V33" s="426"/>
      <c r="W33" s="426"/>
      <c r="X33" s="426"/>
      <c r="Y33" s="426"/>
      <c r="Z33" s="426"/>
      <c r="AA33" s="426"/>
      <c r="AB33" s="426"/>
      <c r="AC33" s="426"/>
      <c r="AD33" s="427"/>
      <c r="AE33" s="429"/>
      <c r="AF33" s="429"/>
      <c r="AG33" s="429"/>
      <c r="AH33" s="429"/>
      <c r="AI33" s="430">
        <f>SUM(AI34:AJ36)</f>
        <v>246</v>
      </c>
      <c r="AJ33" s="431"/>
      <c r="AK33" s="431">
        <f>SUM(AK34:AL36)</f>
        <v>98</v>
      </c>
      <c r="AL33" s="431"/>
      <c r="AM33" s="431">
        <f>SUM(AM34:AN36)</f>
        <v>26</v>
      </c>
      <c r="AN33" s="431"/>
      <c r="AO33" s="431">
        <f>SUM(AO34:AP36)</f>
        <v>0</v>
      </c>
      <c r="AP33" s="431"/>
      <c r="AQ33" s="431">
        <f>SUM(AQ34:AR36)</f>
        <v>72</v>
      </c>
      <c r="AR33" s="431"/>
      <c r="AS33" s="431">
        <f>SUM(AS34:AT36)</f>
        <v>0</v>
      </c>
      <c r="AT33" s="432"/>
      <c r="AU33" s="433">
        <f>SUM(AU34:AV36)</f>
        <v>246</v>
      </c>
      <c r="AV33" s="431"/>
      <c r="AW33" s="431">
        <f>SUM(AW34:AX36)</f>
        <v>98</v>
      </c>
      <c r="AX33" s="431"/>
      <c r="AY33" s="431">
        <f>SUM(AY34:AZ36)</f>
        <v>7</v>
      </c>
      <c r="AZ33" s="431"/>
      <c r="BA33" s="431">
        <f>SUM(BA34:BB36)</f>
        <v>0</v>
      </c>
      <c r="BB33" s="431"/>
      <c r="BC33" s="431">
        <f>SUM(BC34:BD36)</f>
        <v>0</v>
      </c>
      <c r="BD33" s="431"/>
      <c r="BE33" s="431">
        <f>SUM(BE34:BF36)</f>
        <v>0</v>
      </c>
      <c r="BF33" s="434"/>
      <c r="BG33" s="433">
        <f>SUM(BG34:BH36)</f>
        <v>0</v>
      </c>
      <c r="BH33" s="431"/>
      <c r="BI33" s="431">
        <f>SUM(BI34:BJ36)</f>
        <v>0</v>
      </c>
      <c r="BJ33" s="431"/>
      <c r="BK33" s="431">
        <f>SUM(BK34:BL36)</f>
        <v>0</v>
      </c>
      <c r="BL33" s="434"/>
      <c r="BM33" s="435"/>
      <c r="BN33" s="436"/>
      <c r="BO33" s="437"/>
      <c r="BP33" s="203"/>
    </row>
    <row r="34" spans="1:68" s="23" customFormat="1" ht="36.9" customHeight="1" x14ac:dyDescent="0.45">
      <c r="A34" s="326" t="s">
        <v>53</v>
      </c>
      <c r="B34" s="327"/>
      <c r="C34" s="328" t="s">
        <v>97</v>
      </c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28"/>
      <c r="AB34" s="328"/>
      <c r="AC34" s="328"/>
      <c r="AD34" s="329"/>
      <c r="AE34" s="330">
        <v>1</v>
      </c>
      <c r="AF34" s="330"/>
      <c r="AG34" s="330"/>
      <c r="AH34" s="330"/>
      <c r="AI34" s="296">
        <f>AU34+BA34+BG34</f>
        <v>108</v>
      </c>
      <c r="AJ34" s="293"/>
      <c r="AK34" s="293">
        <f>SUM(AM34:AT34)</f>
        <v>50</v>
      </c>
      <c r="AL34" s="293"/>
      <c r="AM34" s="293">
        <v>14</v>
      </c>
      <c r="AN34" s="293"/>
      <c r="AO34" s="293"/>
      <c r="AP34" s="293"/>
      <c r="AQ34" s="293">
        <f>2*AU30</f>
        <v>36</v>
      </c>
      <c r="AR34" s="293"/>
      <c r="AS34" s="293"/>
      <c r="AT34" s="295"/>
      <c r="AU34" s="292">
        <f>AY34*36</f>
        <v>108</v>
      </c>
      <c r="AV34" s="293"/>
      <c r="AW34" s="293">
        <f>$AK34</f>
        <v>50</v>
      </c>
      <c r="AX34" s="293"/>
      <c r="AY34" s="293">
        <v>3</v>
      </c>
      <c r="AZ34" s="293"/>
      <c r="BA34" s="293">
        <f>BE34*36</f>
        <v>0</v>
      </c>
      <c r="BB34" s="293"/>
      <c r="BC34" s="293"/>
      <c r="BD34" s="293"/>
      <c r="BE34" s="293"/>
      <c r="BF34" s="320"/>
      <c r="BG34" s="292">
        <f>BK34*36</f>
        <v>0</v>
      </c>
      <c r="BH34" s="293"/>
      <c r="BI34" s="293"/>
      <c r="BJ34" s="293"/>
      <c r="BK34" s="293"/>
      <c r="BL34" s="320"/>
      <c r="BM34" s="338" t="s">
        <v>84</v>
      </c>
      <c r="BN34" s="339"/>
      <c r="BO34" s="340"/>
      <c r="BP34" s="203" t="s">
        <v>229</v>
      </c>
    </row>
    <row r="35" spans="1:68" s="23" customFormat="1" ht="57" customHeight="1" x14ac:dyDescent="0.45">
      <c r="A35" s="326"/>
      <c r="B35" s="327"/>
      <c r="C35" s="438" t="s">
        <v>115</v>
      </c>
      <c r="D35" s="438"/>
      <c r="E35" s="438"/>
      <c r="F35" s="438"/>
      <c r="G35" s="438"/>
      <c r="H35" s="438"/>
      <c r="I35" s="438"/>
      <c r="J35" s="438"/>
      <c r="K35" s="438"/>
      <c r="L35" s="438"/>
      <c r="M35" s="438"/>
      <c r="N35" s="438"/>
      <c r="O35" s="438"/>
      <c r="P35" s="438"/>
      <c r="Q35" s="438"/>
      <c r="R35" s="438"/>
      <c r="S35" s="438"/>
      <c r="T35" s="438"/>
      <c r="U35" s="438"/>
      <c r="V35" s="438"/>
      <c r="W35" s="438"/>
      <c r="X35" s="438"/>
      <c r="Y35" s="438"/>
      <c r="Z35" s="438"/>
      <c r="AA35" s="438"/>
      <c r="AB35" s="438"/>
      <c r="AC35" s="438"/>
      <c r="AD35" s="439"/>
      <c r="AE35" s="330"/>
      <c r="AF35" s="330"/>
      <c r="AG35" s="330"/>
      <c r="AH35" s="330"/>
      <c r="AI35" s="296">
        <f>AU35+BA35+BG35</f>
        <v>30</v>
      </c>
      <c r="AJ35" s="293"/>
      <c r="AK35" s="293">
        <f>SUM(AM35:AT35)</f>
        <v>0</v>
      </c>
      <c r="AL35" s="293"/>
      <c r="AM35" s="293"/>
      <c r="AN35" s="293"/>
      <c r="AO35" s="293"/>
      <c r="AP35" s="293"/>
      <c r="AQ35" s="293"/>
      <c r="AR35" s="293"/>
      <c r="AS35" s="293"/>
      <c r="AT35" s="295"/>
      <c r="AU35" s="292">
        <v>30</v>
      </c>
      <c r="AV35" s="293"/>
      <c r="AW35" s="293">
        <f>$AK35</f>
        <v>0</v>
      </c>
      <c r="AX35" s="293"/>
      <c r="AY35" s="293">
        <v>1</v>
      </c>
      <c r="AZ35" s="293"/>
      <c r="BA35" s="293">
        <f>BE35*36</f>
        <v>0</v>
      </c>
      <c r="BB35" s="293"/>
      <c r="BC35" s="293">
        <f>$AK35</f>
        <v>0</v>
      </c>
      <c r="BD35" s="293"/>
      <c r="BE35" s="293"/>
      <c r="BF35" s="320"/>
      <c r="BG35" s="292">
        <f>BK35*36</f>
        <v>0</v>
      </c>
      <c r="BH35" s="293"/>
      <c r="BI35" s="293">
        <f>$AK35</f>
        <v>0</v>
      </c>
      <c r="BJ35" s="293"/>
      <c r="BK35" s="293"/>
      <c r="BL35" s="320"/>
      <c r="BM35" s="338"/>
      <c r="BN35" s="339"/>
      <c r="BO35" s="340"/>
      <c r="BP35" s="203"/>
    </row>
    <row r="36" spans="1:68" s="23" customFormat="1" ht="59.25" customHeight="1" x14ac:dyDescent="0.45">
      <c r="A36" s="326" t="s">
        <v>54</v>
      </c>
      <c r="B36" s="327"/>
      <c r="C36" s="438" t="s">
        <v>110</v>
      </c>
      <c r="D36" s="438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438"/>
      <c r="Q36" s="438"/>
      <c r="R36" s="438"/>
      <c r="S36" s="438"/>
      <c r="T36" s="438"/>
      <c r="U36" s="438"/>
      <c r="V36" s="438"/>
      <c r="W36" s="438"/>
      <c r="X36" s="438"/>
      <c r="Y36" s="438"/>
      <c r="Z36" s="438"/>
      <c r="AA36" s="438"/>
      <c r="AB36" s="438"/>
      <c r="AC36" s="438"/>
      <c r="AD36" s="439"/>
      <c r="AE36" s="330"/>
      <c r="AF36" s="330"/>
      <c r="AG36" s="330">
        <v>1</v>
      </c>
      <c r="AH36" s="330"/>
      <c r="AI36" s="296">
        <f>AU36+BA36+BG36</f>
        <v>108</v>
      </c>
      <c r="AJ36" s="293"/>
      <c r="AK36" s="293">
        <f>SUM(AM36:AT36)</f>
        <v>48</v>
      </c>
      <c r="AL36" s="293"/>
      <c r="AM36" s="293">
        <v>12</v>
      </c>
      <c r="AN36" s="293"/>
      <c r="AO36" s="293"/>
      <c r="AP36" s="293"/>
      <c r="AQ36" s="293">
        <f>2*AU30</f>
        <v>36</v>
      </c>
      <c r="AR36" s="293"/>
      <c r="AS36" s="293"/>
      <c r="AT36" s="295"/>
      <c r="AU36" s="292">
        <f>AY36*36</f>
        <v>108</v>
      </c>
      <c r="AV36" s="293"/>
      <c r="AW36" s="293">
        <f>$AK36</f>
        <v>48</v>
      </c>
      <c r="AX36" s="293"/>
      <c r="AY36" s="293">
        <v>3</v>
      </c>
      <c r="AZ36" s="293"/>
      <c r="BA36" s="293">
        <f>BE36*36</f>
        <v>0</v>
      </c>
      <c r="BB36" s="293"/>
      <c r="BC36" s="293"/>
      <c r="BD36" s="293"/>
      <c r="BE36" s="293"/>
      <c r="BF36" s="320"/>
      <c r="BG36" s="292">
        <f>BK36*36</f>
        <v>0</v>
      </c>
      <c r="BH36" s="293"/>
      <c r="BI36" s="293"/>
      <c r="BJ36" s="293"/>
      <c r="BK36" s="293"/>
      <c r="BL36" s="320"/>
      <c r="BM36" s="338" t="s">
        <v>85</v>
      </c>
      <c r="BN36" s="339"/>
      <c r="BO36" s="340"/>
      <c r="BP36" s="203" t="s">
        <v>229</v>
      </c>
    </row>
    <row r="37" spans="1:68" s="23" customFormat="1" ht="62.4" customHeight="1" x14ac:dyDescent="0.45">
      <c r="A37" s="335" t="s">
        <v>77</v>
      </c>
      <c r="B37" s="336"/>
      <c r="C37" s="331" t="s">
        <v>200</v>
      </c>
      <c r="D37" s="331"/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31"/>
      <c r="U37" s="331"/>
      <c r="V37" s="331"/>
      <c r="W37" s="331"/>
      <c r="X37" s="331"/>
      <c r="Y37" s="331"/>
      <c r="Z37" s="331"/>
      <c r="AA37" s="331"/>
      <c r="AB37" s="331"/>
      <c r="AC37" s="331"/>
      <c r="AD37" s="332"/>
      <c r="AE37" s="443"/>
      <c r="AF37" s="443"/>
      <c r="AG37" s="443"/>
      <c r="AH37" s="443"/>
      <c r="AI37" s="444">
        <f>SUM(AI38:AJ40)</f>
        <v>324</v>
      </c>
      <c r="AJ37" s="322"/>
      <c r="AK37" s="322">
        <f>SUM(AK38:AL40)</f>
        <v>156</v>
      </c>
      <c r="AL37" s="322"/>
      <c r="AM37" s="322">
        <f>SUM(AM38:AN40)</f>
        <v>34</v>
      </c>
      <c r="AN37" s="322"/>
      <c r="AO37" s="322">
        <f>SUM(AO38:AP40)</f>
        <v>0</v>
      </c>
      <c r="AP37" s="322"/>
      <c r="AQ37" s="322">
        <f>SUM(AQ38:AR40)</f>
        <v>122</v>
      </c>
      <c r="AR37" s="322"/>
      <c r="AS37" s="322">
        <f>SUM(AS38:AT40)</f>
        <v>0</v>
      </c>
      <c r="AT37" s="337"/>
      <c r="AU37" s="321">
        <f>SUM(AU38:AV40)</f>
        <v>216</v>
      </c>
      <c r="AV37" s="322"/>
      <c r="AW37" s="322">
        <f>SUM(AW38:AX40)</f>
        <v>108</v>
      </c>
      <c r="AX37" s="322"/>
      <c r="AY37" s="322">
        <f>SUM(AY38:AZ40)</f>
        <v>6</v>
      </c>
      <c r="AZ37" s="322"/>
      <c r="BA37" s="322">
        <f>SUM(BA38:BB40)</f>
        <v>108</v>
      </c>
      <c r="BB37" s="322"/>
      <c r="BC37" s="322">
        <f>SUM(BC38:BD40)</f>
        <v>48</v>
      </c>
      <c r="BD37" s="322"/>
      <c r="BE37" s="322">
        <f>SUM(BE38:BF40)</f>
        <v>3</v>
      </c>
      <c r="BF37" s="323"/>
      <c r="BG37" s="321">
        <f>SUM(BG38:BH40)</f>
        <v>0</v>
      </c>
      <c r="BH37" s="322"/>
      <c r="BI37" s="322">
        <f>SUM(BI38:BJ40)</f>
        <v>0</v>
      </c>
      <c r="BJ37" s="322"/>
      <c r="BK37" s="322">
        <f>SUM(BK38:BL40)</f>
        <v>0</v>
      </c>
      <c r="BL37" s="323"/>
      <c r="BM37" s="440"/>
      <c r="BN37" s="441"/>
      <c r="BO37" s="442"/>
      <c r="BP37" s="203"/>
    </row>
    <row r="38" spans="1:68" s="23" customFormat="1" ht="48.65" customHeight="1" x14ac:dyDescent="0.45">
      <c r="A38" s="326" t="s">
        <v>80</v>
      </c>
      <c r="B38" s="327"/>
      <c r="C38" s="328" t="s">
        <v>116</v>
      </c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328"/>
      <c r="Z38" s="328"/>
      <c r="AA38" s="328"/>
      <c r="AB38" s="328"/>
      <c r="AC38" s="328"/>
      <c r="AD38" s="329"/>
      <c r="AE38" s="330">
        <v>1</v>
      </c>
      <c r="AF38" s="330"/>
      <c r="AG38" s="330"/>
      <c r="AH38" s="330"/>
      <c r="AI38" s="296">
        <f>AU38+BA38+BG38</f>
        <v>108</v>
      </c>
      <c r="AJ38" s="293"/>
      <c r="AK38" s="293">
        <f>SUM(AM38:AT38)</f>
        <v>54</v>
      </c>
      <c r="AL38" s="293"/>
      <c r="AM38" s="293">
        <v>18</v>
      </c>
      <c r="AN38" s="293"/>
      <c r="AO38" s="293"/>
      <c r="AP38" s="293"/>
      <c r="AQ38" s="293">
        <f>2*AU30</f>
        <v>36</v>
      </c>
      <c r="AR38" s="293"/>
      <c r="AS38" s="293"/>
      <c r="AT38" s="295"/>
      <c r="AU38" s="292">
        <f>AY38*36</f>
        <v>108</v>
      </c>
      <c r="AV38" s="293"/>
      <c r="AW38" s="293">
        <f>$AK38</f>
        <v>54</v>
      </c>
      <c r="AX38" s="293"/>
      <c r="AY38" s="293">
        <v>3</v>
      </c>
      <c r="AZ38" s="293"/>
      <c r="BA38" s="293">
        <f>BE38*36</f>
        <v>0</v>
      </c>
      <c r="BB38" s="293"/>
      <c r="BC38" s="293"/>
      <c r="BD38" s="293"/>
      <c r="BE38" s="293"/>
      <c r="BF38" s="320"/>
      <c r="BG38" s="292">
        <f>BK38*36</f>
        <v>0</v>
      </c>
      <c r="BH38" s="293"/>
      <c r="BI38" s="293"/>
      <c r="BJ38" s="293"/>
      <c r="BK38" s="293"/>
      <c r="BL38" s="320"/>
      <c r="BM38" s="338" t="s">
        <v>164</v>
      </c>
      <c r="BN38" s="339"/>
      <c r="BO38" s="340"/>
      <c r="BP38" s="203" t="s">
        <v>229</v>
      </c>
    </row>
    <row r="39" spans="1:68" s="23" customFormat="1" ht="44.4" customHeight="1" x14ac:dyDescent="0.45">
      <c r="A39" s="326" t="s">
        <v>81</v>
      </c>
      <c r="B39" s="327"/>
      <c r="C39" s="328" t="s">
        <v>98</v>
      </c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28"/>
      <c r="AB39" s="328"/>
      <c r="AC39" s="328"/>
      <c r="AD39" s="329"/>
      <c r="AE39" s="330"/>
      <c r="AF39" s="330"/>
      <c r="AG39" s="330">
        <v>1</v>
      </c>
      <c r="AH39" s="330"/>
      <c r="AI39" s="296">
        <f>AU39+BA39+BG39</f>
        <v>108</v>
      </c>
      <c r="AJ39" s="293"/>
      <c r="AK39" s="293">
        <f>SUM(AM39:AT39)</f>
        <v>54</v>
      </c>
      <c r="AL39" s="293"/>
      <c r="AM39" s="293"/>
      <c r="AN39" s="293"/>
      <c r="AO39" s="293"/>
      <c r="AP39" s="293"/>
      <c r="AQ39" s="293">
        <f>3*AU30</f>
        <v>54</v>
      </c>
      <c r="AR39" s="293"/>
      <c r="AS39" s="293"/>
      <c r="AT39" s="295"/>
      <c r="AU39" s="292">
        <f>AY39*36</f>
        <v>108</v>
      </c>
      <c r="AV39" s="293"/>
      <c r="AW39" s="293">
        <f>$AK39</f>
        <v>54</v>
      </c>
      <c r="AX39" s="293"/>
      <c r="AY39" s="293">
        <v>3</v>
      </c>
      <c r="AZ39" s="293"/>
      <c r="BA39" s="293">
        <f>BE39*36</f>
        <v>0</v>
      </c>
      <c r="BB39" s="293"/>
      <c r="BC39" s="293"/>
      <c r="BD39" s="293"/>
      <c r="BE39" s="293"/>
      <c r="BF39" s="320"/>
      <c r="BG39" s="292">
        <f>BK39*36</f>
        <v>0</v>
      </c>
      <c r="BH39" s="293"/>
      <c r="BI39" s="293"/>
      <c r="BJ39" s="293"/>
      <c r="BK39" s="293"/>
      <c r="BL39" s="320"/>
      <c r="BM39" s="338" t="s">
        <v>177</v>
      </c>
      <c r="BN39" s="339"/>
      <c r="BO39" s="340"/>
      <c r="BP39" s="203" t="s">
        <v>229</v>
      </c>
    </row>
    <row r="40" spans="1:68" s="23" customFormat="1" ht="47.4" customHeight="1" x14ac:dyDescent="0.45">
      <c r="A40" s="326" t="s">
        <v>117</v>
      </c>
      <c r="B40" s="327"/>
      <c r="C40" s="328" t="s">
        <v>108</v>
      </c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28"/>
      <c r="AB40" s="328"/>
      <c r="AC40" s="328"/>
      <c r="AD40" s="329"/>
      <c r="AE40" s="330">
        <v>2</v>
      </c>
      <c r="AF40" s="330"/>
      <c r="AG40" s="330"/>
      <c r="AH40" s="330"/>
      <c r="AI40" s="296">
        <f>AU40+BA40+BG40</f>
        <v>108</v>
      </c>
      <c r="AJ40" s="293"/>
      <c r="AK40" s="293">
        <f>SUM(AM40:AT40)</f>
        <v>48</v>
      </c>
      <c r="AL40" s="293"/>
      <c r="AM40" s="293">
        <f>1*BA30</f>
        <v>16</v>
      </c>
      <c r="AN40" s="293"/>
      <c r="AO40" s="293"/>
      <c r="AP40" s="293"/>
      <c r="AQ40" s="293">
        <f>2*BA30</f>
        <v>32</v>
      </c>
      <c r="AR40" s="293"/>
      <c r="AS40" s="293"/>
      <c r="AT40" s="295"/>
      <c r="AU40" s="292">
        <f>AY40*36</f>
        <v>0</v>
      </c>
      <c r="AV40" s="293"/>
      <c r="AW40" s="293"/>
      <c r="AX40" s="293"/>
      <c r="AY40" s="293"/>
      <c r="AZ40" s="293"/>
      <c r="BA40" s="293">
        <f>BE40*36</f>
        <v>108</v>
      </c>
      <c r="BB40" s="293"/>
      <c r="BC40" s="293">
        <f>$AK40</f>
        <v>48</v>
      </c>
      <c r="BD40" s="293"/>
      <c r="BE40" s="293">
        <v>3</v>
      </c>
      <c r="BF40" s="320"/>
      <c r="BG40" s="292">
        <f>BK40*36</f>
        <v>0</v>
      </c>
      <c r="BH40" s="293"/>
      <c r="BI40" s="293"/>
      <c r="BJ40" s="293"/>
      <c r="BK40" s="293"/>
      <c r="BL40" s="320"/>
      <c r="BM40" s="338" t="s">
        <v>178</v>
      </c>
      <c r="BN40" s="339"/>
      <c r="BO40" s="340"/>
      <c r="BP40" s="203" t="s">
        <v>229</v>
      </c>
    </row>
    <row r="41" spans="1:68" s="23" customFormat="1" ht="47.4" customHeight="1" thickBot="1" x14ac:dyDescent="0.5">
      <c r="A41" s="452" t="s">
        <v>118</v>
      </c>
      <c r="B41" s="453"/>
      <c r="C41" s="454" t="s">
        <v>119</v>
      </c>
      <c r="D41" s="454"/>
      <c r="E41" s="454"/>
      <c r="F41" s="454"/>
      <c r="G41" s="454"/>
      <c r="H41" s="454"/>
      <c r="I41" s="454"/>
      <c r="J41" s="454"/>
      <c r="K41" s="454"/>
      <c r="L41" s="454"/>
      <c r="M41" s="454"/>
      <c r="N41" s="454"/>
      <c r="O41" s="454"/>
      <c r="P41" s="454"/>
      <c r="Q41" s="454"/>
      <c r="R41" s="454"/>
      <c r="S41" s="454"/>
      <c r="T41" s="454"/>
      <c r="U41" s="454"/>
      <c r="V41" s="454"/>
      <c r="W41" s="454"/>
      <c r="X41" s="454"/>
      <c r="Y41" s="454"/>
      <c r="Z41" s="454"/>
      <c r="AA41" s="454"/>
      <c r="AB41" s="454"/>
      <c r="AC41" s="454"/>
      <c r="AD41" s="455"/>
      <c r="AE41" s="456"/>
      <c r="AF41" s="456"/>
      <c r="AG41" s="456" t="s">
        <v>120</v>
      </c>
      <c r="AH41" s="456"/>
      <c r="AI41" s="457">
        <f>AU41+BA41+BG41</f>
        <v>324</v>
      </c>
      <c r="AJ41" s="448"/>
      <c r="AK41" s="448">
        <f>SUM(AM41:AT41)</f>
        <v>0</v>
      </c>
      <c r="AL41" s="448"/>
      <c r="AM41" s="448"/>
      <c r="AN41" s="448"/>
      <c r="AO41" s="448"/>
      <c r="AP41" s="448"/>
      <c r="AQ41" s="448"/>
      <c r="AR41" s="448"/>
      <c r="AS41" s="448"/>
      <c r="AT41" s="449"/>
      <c r="AU41" s="450">
        <f>AY41*36</f>
        <v>108</v>
      </c>
      <c r="AV41" s="448"/>
      <c r="AW41" s="448">
        <f>$AK41</f>
        <v>0</v>
      </c>
      <c r="AX41" s="448"/>
      <c r="AY41" s="448">
        <v>3</v>
      </c>
      <c r="AZ41" s="448"/>
      <c r="BA41" s="448">
        <f>BE41*36</f>
        <v>108</v>
      </c>
      <c r="BB41" s="448"/>
      <c r="BC41" s="448"/>
      <c r="BD41" s="448"/>
      <c r="BE41" s="448">
        <v>3</v>
      </c>
      <c r="BF41" s="451"/>
      <c r="BG41" s="450">
        <f>BK41*36</f>
        <v>108</v>
      </c>
      <c r="BH41" s="448"/>
      <c r="BI41" s="448"/>
      <c r="BJ41" s="448"/>
      <c r="BK41" s="448">
        <v>3</v>
      </c>
      <c r="BL41" s="451"/>
      <c r="BM41" s="445" t="s">
        <v>202</v>
      </c>
      <c r="BN41" s="446"/>
      <c r="BO41" s="447"/>
      <c r="BP41" s="203" t="s">
        <v>229</v>
      </c>
    </row>
    <row r="42" spans="1:68" s="23" customFormat="1" ht="45.65" customHeight="1" thickTop="1" thickBot="1" x14ac:dyDescent="0.5">
      <c r="A42" s="369">
        <v>2</v>
      </c>
      <c r="B42" s="288"/>
      <c r="C42" s="420" t="s">
        <v>186</v>
      </c>
      <c r="D42" s="420"/>
      <c r="E42" s="420"/>
      <c r="F42" s="420"/>
      <c r="G42" s="420"/>
      <c r="H42" s="420"/>
      <c r="I42" s="420"/>
      <c r="J42" s="420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420"/>
      <c r="AA42" s="420"/>
      <c r="AB42" s="420"/>
      <c r="AC42" s="420"/>
      <c r="AD42" s="421"/>
      <c r="AE42" s="428"/>
      <c r="AF42" s="428"/>
      <c r="AG42" s="428"/>
      <c r="AH42" s="428"/>
      <c r="AI42" s="422">
        <f>AI43+AI44+AI48+AI54+AI58</f>
        <v>1742</v>
      </c>
      <c r="AJ42" s="288"/>
      <c r="AK42" s="288">
        <f>AK43+AK44+AK48+AK54+AK58</f>
        <v>720</v>
      </c>
      <c r="AL42" s="288"/>
      <c r="AM42" s="288">
        <f>AM43+AM44+AM48+AM54+AM58</f>
        <v>238</v>
      </c>
      <c r="AN42" s="288"/>
      <c r="AO42" s="288">
        <f>AO43+AO44+AO48+AO54+AO58</f>
        <v>0</v>
      </c>
      <c r="AP42" s="288"/>
      <c r="AQ42" s="288">
        <f>AQ43+AQ44+AQ48+AQ54+AQ58</f>
        <v>482</v>
      </c>
      <c r="AR42" s="288"/>
      <c r="AS42" s="288">
        <f>AS43+AS44+AS48+AS54+AS58</f>
        <v>0</v>
      </c>
      <c r="AT42" s="423"/>
      <c r="AU42" s="369">
        <f>AU43+AU44+AU48+AU54+AU58</f>
        <v>432</v>
      </c>
      <c r="AV42" s="288"/>
      <c r="AW42" s="288">
        <f>AW43+AW44+AW48+AW54+AW58</f>
        <v>196</v>
      </c>
      <c r="AX42" s="288"/>
      <c r="AY42" s="288">
        <f>AY43+AY44+AY48+AY54+AY58</f>
        <v>12</v>
      </c>
      <c r="AZ42" s="288"/>
      <c r="BA42" s="288">
        <f>BA43+BA44+BA48+BA54+BA58</f>
        <v>690</v>
      </c>
      <c r="BB42" s="288"/>
      <c r="BC42" s="288">
        <f>BC43+BC44+BC48+BC54+BC58</f>
        <v>256</v>
      </c>
      <c r="BD42" s="288"/>
      <c r="BE42" s="288">
        <f>BE43+BE44+BE48+BE54+BE58</f>
        <v>20</v>
      </c>
      <c r="BF42" s="289"/>
      <c r="BG42" s="369">
        <f>BG43+BG44+BG48+BG54+BG58</f>
        <v>620</v>
      </c>
      <c r="BH42" s="288"/>
      <c r="BI42" s="288">
        <f>BI43+BI44+BI48+BI54+BI58</f>
        <v>268</v>
      </c>
      <c r="BJ42" s="288"/>
      <c r="BK42" s="288">
        <f>BK43+BK44+BK48+BK54+BK58</f>
        <v>16</v>
      </c>
      <c r="BL42" s="289"/>
      <c r="BM42" s="458"/>
      <c r="BN42" s="459"/>
      <c r="BO42" s="460"/>
      <c r="BP42" s="203"/>
    </row>
    <row r="43" spans="1:68" s="23" customFormat="1" ht="44.4" customHeight="1" thickTop="1" x14ac:dyDescent="0.45">
      <c r="A43" s="424" t="s">
        <v>55</v>
      </c>
      <c r="B43" s="425"/>
      <c r="C43" s="426" t="s">
        <v>95</v>
      </c>
      <c r="D43" s="426"/>
      <c r="E43" s="426"/>
      <c r="F43" s="426"/>
      <c r="G43" s="426"/>
      <c r="H43" s="426"/>
      <c r="I43" s="426"/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6"/>
      <c r="U43" s="426"/>
      <c r="V43" s="426"/>
      <c r="W43" s="426"/>
      <c r="X43" s="426"/>
      <c r="Y43" s="426"/>
      <c r="Z43" s="426"/>
      <c r="AA43" s="426"/>
      <c r="AB43" s="426"/>
      <c r="AC43" s="426"/>
      <c r="AD43" s="427"/>
      <c r="AE43" s="461"/>
      <c r="AF43" s="461"/>
      <c r="AG43" s="461">
        <v>1</v>
      </c>
      <c r="AH43" s="461"/>
      <c r="AI43" s="435">
        <f>AU43+BA43+BG43</f>
        <v>108</v>
      </c>
      <c r="AJ43" s="436"/>
      <c r="AK43" s="436">
        <f>SUM(AM43:AT43)</f>
        <v>52</v>
      </c>
      <c r="AL43" s="436"/>
      <c r="AM43" s="436"/>
      <c r="AN43" s="436"/>
      <c r="AO43" s="436"/>
      <c r="AP43" s="436"/>
      <c r="AQ43" s="436">
        <v>52</v>
      </c>
      <c r="AR43" s="436"/>
      <c r="AS43" s="436"/>
      <c r="AT43" s="462"/>
      <c r="AU43" s="463">
        <f>AY43*36</f>
        <v>108</v>
      </c>
      <c r="AV43" s="436"/>
      <c r="AW43" s="436">
        <f>AK43</f>
        <v>52</v>
      </c>
      <c r="AX43" s="436"/>
      <c r="AY43" s="436">
        <v>3</v>
      </c>
      <c r="AZ43" s="436"/>
      <c r="BA43" s="436">
        <f>BE43*36</f>
        <v>0</v>
      </c>
      <c r="BB43" s="436"/>
      <c r="BC43" s="436"/>
      <c r="BD43" s="436"/>
      <c r="BE43" s="436"/>
      <c r="BF43" s="437"/>
      <c r="BG43" s="463">
        <f>BK43*36</f>
        <v>0</v>
      </c>
      <c r="BH43" s="436"/>
      <c r="BI43" s="436"/>
      <c r="BJ43" s="436"/>
      <c r="BK43" s="436"/>
      <c r="BL43" s="437"/>
      <c r="BM43" s="464" t="s">
        <v>21</v>
      </c>
      <c r="BN43" s="465"/>
      <c r="BO43" s="466"/>
      <c r="BP43" s="203" t="s">
        <v>226</v>
      </c>
    </row>
    <row r="44" spans="1:68" s="23" customFormat="1" ht="45.65" customHeight="1" x14ac:dyDescent="0.45">
      <c r="A44" s="335" t="s">
        <v>91</v>
      </c>
      <c r="B44" s="336"/>
      <c r="C44" s="331" t="s">
        <v>217</v>
      </c>
      <c r="D44" s="331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331"/>
      <c r="S44" s="331"/>
      <c r="T44" s="331"/>
      <c r="U44" s="331"/>
      <c r="V44" s="331"/>
      <c r="W44" s="331"/>
      <c r="X44" s="331"/>
      <c r="Y44" s="331"/>
      <c r="Z44" s="331"/>
      <c r="AA44" s="331"/>
      <c r="AB44" s="331"/>
      <c r="AC44" s="331"/>
      <c r="AD44" s="332"/>
      <c r="AE44" s="443"/>
      <c r="AF44" s="443"/>
      <c r="AG44" s="443"/>
      <c r="AH44" s="443"/>
      <c r="AI44" s="444">
        <f>SUM(AI45:AJ47)</f>
        <v>324</v>
      </c>
      <c r="AJ44" s="322"/>
      <c r="AK44" s="322">
        <f>SUM(AK45:AL47)</f>
        <v>132</v>
      </c>
      <c r="AL44" s="322"/>
      <c r="AM44" s="322">
        <f>SUM(AM45:AN47)</f>
        <v>78</v>
      </c>
      <c r="AN44" s="322"/>
      <c r="AO44" s="322">
        <f>SUM(AO45:AP47)</f>
        <v>0</v>
      </c>
      <c r="AP44" s="322"/>
      <c r="AQ44" s="322">
        <f>SUM(AQ45:AR47)</f>
        <v>54</v>
      </c>
      <c r="AR44" s="322"/>
      <c r="AS44" s="322">
        <f>SUM(AS45:AT47)</f>
        <v>0</v>
      </c>
      <c r="AT44" s="337"/>
      <c r="AU44" s="321">
        <f>SUM(AU45:AV47)</f>
        <v>216</v>
      </c>
      <c r="AV44" s="322"/>
      <c r="AW44" s="322">
        <f>SUM(AW45:AX47)</f>
        <v>90</v>
      </c>
      <c r="AX44" s="322"/>
      <c r="AY44" s="322">
        <f>SUM(AY45:AZ47)</f>
        <v>6</v>
      </c>
      <c r="AZ44" s="322"/>
      <c r="BA44" s="322">
        <f>SUM(BA45:BB47)</f>
        <v>0</v>
      </c>
      <c r="BB44" s="322"/>
      <c r="BC44" s="322">
        <f>SUM(BC45:BD47)</f>
        <v>0</v>
      </c>
      <c r="BD44" s="322"/>
      <c r="BE44" s="322">
        <f>SUM(BE45:BF47)</f>
        <v>0</v>
      </c>
      <c r="BF44" s="323"/>
      <c r="BG44" s="321">
        <f>SUM(BG45:BH47)</f>
        <v>108</v>
      </c>
      <c r="BH44" s="322"/>
      <c r="BI44" s="322">
        <f>SUM(BI45:BJ47)</f>
        <v>42</v>
      </c>
      <c r="BJ44" s="322"/>
      <c r="BK44" s="322">
        <f>SUM(BK45:BL47)</f>
        <v>3</v>
      </c>
      <c r="BL44" s="323"/>
      <c r="BM44" s="440"/>
      <c r="BN44" s="441"/>
      <c r="BO44" s="442"/>
      <c r="BP44" s="203"/>
    </row>
    <row r="45" spans="1:68" s="23" customFormat="1" ht="41" customHeight="1" x14ac:dyDescent="0.45">
      <c r="A45" s="326" t="s">
        <v>92</v>
      </c>
      <c r="B45" s="327"/>
      <c r="C45" s="328" t="s">
        <v>214</v>
      </c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28"/>
      <c r="AB45" s="328"/>
      <c r="AC45" s="328"/>
      <c r="AD45" s="329"/>
      <c r="AE45" s="330"/>
      <c r="AF45" s="330"/>
      <c r="AG45" s="330">
        <v>1</v>
      </c>
      <c r="AH45" s="330"/>
      <c r="AI45" s="296">
        <f>AU45+BA45+BG45</f>
        <v>108</v>
      </c>
      <c r="AJ45" s="293"/>
      <c r="AK45" s="293">
        <f>SUM(AM45:AT45)</f>
        <v>36</v>
      </c>
      <c r="AL45" s="293"/>
      <c r="AM45" s="293">
        <f>1*AU30</f>
        <v>18</v>
      </c>
      <c r="AN45" s="293"/>
      <c r="AO45" s="293"/>
      <c r="AP45" s="293"/>
      <c r="AQ45" s="293">
        <v>18</v>
      </c>
      <c r="AR45" s="293"/>
      <c r="AS45" s="293"/>
      <c r="AT45" s="295"/>
      <c r="AU45" s="292">
        <f>AY45*36</f>
        <v>108</v>
      </c>
      <c r="AV45" s="293"/>
      <c r="AW45" s="293">
        <f>$AK45</f>
        <v>36</v>
      </c>
      <c r="AX45" s="293"/>
      <c r="AY45" s="293">
        <v>3</v>
      </c>
      <c r="AZ45" s="293"/>
      <c r="BA45" s="295">
        <f>BE45*36</f>
        <v>0</v>
      </c>
      <c r="BB45" s="296"/>
      <c r="BC45" s="295"/>
      <c r="BD45" s="296"/>
      <c r="BE45" s="295"/>
      <c r="BF45" s="467"/>
      <c r="BG45" s="292">
        <f>BK45*36</f>
        <v>0</v>
      </c>
      <c r="BH45" s="293"/>
      <c r="BI45" s="293"/>
      <c r="BJ45" s="293"/>
      <c r="BK45" s="293"/>
      <c r="BL45" s="320"/>
      <c r="BM45" s="338" t="s">
        <v>160</v>
      </c>
      <c r="BN45" s="339"/>
      <c r="BO45" s="340"/>
      <c r="BP45" s="203" t="s">
        <v>225</v>
      </c>
    </row>
    <row r="46" spans="1:68" s="23" customFormat="1" ht="41" customHeight="1" x14ac:dyDescent="0.45">
      <c r="A46" s="326" t="s">
        <v>93</v>
      </c>
      <c r="B46" s="327"/>
      <c r="C46" s="328" t="s">
        <v>126</v>
      </c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328"/>
      <c r="Z46" s="328"/>
      <c r="AA46" s="328"/>
      <c r="AB46" s="328"/>
      <c r="AC46" s="328"/>
      <c r="AD46" s="329"/>
      <c r="AE46" s="330">
        <v>1</v>
      </c>
      <c r="AF46" s="330"/>
      <c r="AG46" s="330"/>
      <c r="AH46" s="330"/>
      <c r="AI46" s="296">
        <f>AU46+BA46+BG46</f>
        <v>108</v>
      </c>
      <c r="AJ46" s="293"/>
      <c r="AK46" s="293">
        <f>SUM(AM46:AT46)</f>
        <v>54</v>
      </c>
      <c r="AL46" s="293"/>
      <c r="AM46" s="293">
        <f>2*AU30</f>
        <v>36</v>
      </c>
      <c r="AN46" s="293"/>
      <c r="AO46" s="293"/>
      <c r="AP46" s="293"/>
      <c r="AQ46" s="293">
        <v>18</v>
      </c>
      <c r="AR46" s="293"/>
      <c r="AS46" s="293"/>
      <c r="AT46" s="295"/>
      <c r="AU46" s="292">
        <f>AY46*36</f>
        <v>108</v>
      </c>
      <c r="AV46" s="293"/>
      <c r="AW46" s="293">
        <f>$AK46</f>
        <v>54</v>
      </c>
      <c r="AX46" s="293"/>
      <c r="AY46" s="293">
        <v>3</v>
      </c>
      <c r="AZ46" s="293"/>
      <c r="BA46" s="293">
        <f>BE46*36</f>
        <v>0</v>
      </c>
      <c r="BB46" s="293"/>
      <c r="BC46" s="293"/>
      <c r="BD46" s="293"/>
      <c r="BE46" s="293"/>
      <c r="BF46" s="320"/>
      <c r="BG46" s="292">
        <f>BK46*36</f>
        <v>0</v>
      </c>
      <c r="BH46" s="293"/>
      <c r="BI46" s="293"/>
      <c r="BJ46" s="293"/>
      <c r="BK46" s="293"/>
      <c r="BL46" s="320"/>
      <c r="BM46" s="338" t="s">
        <v>59</v>
      </c>
      <c r="BN46" s="339"/>
      <c r="BO46" s="340"/>
      <c r="BP46" s="203" t="s">
        <v>228</v>
      </c>
    </row>
    <row r="47" spans="1:68" s="23" customFormat="1" ht="45.65" customHeight="1" x14ac:dyDescent="0.45">
      <c r="A47" s="326" t="s">
        <v>94</v>
      </c>
      <c r="B47" s="327"/>
      <c r="C47" s="328" t="s">
        <v>96</v>
      </c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328"/>
      <c r="Z47" s="328"/>
      <c r="AA47" s="328"/>
      <c r="AB47" s="328"/>
      <c r="AC47" s="328"/>
      <c r="AD47" s="329"/>
      <c r="AE47" s="330"/>
      <c r="AF47" s="330"/>
      <c r="AG47" s="330">
        <v>3</v>
      </c>
      <c r="AH47" s="330"/>
      <c r="AI47" s="296">
        <f>AU47+BA47+BG47</f>
        <v>108</v>
      </c>
      <c r="AJ47" s="293"/>
      <c r="AK47" s="293">
        <f>SUM(AM47:AT47)</f>
        <v>42</v>
      </c>
      <c r="AL47" s="293"/>
      <c r="AM47" s="293">
        <v>24</v>
      </c>
      <c r="AN47" s="293"/>
      <c r="AO47" s="293"/>
      <c r="AP47" s="293"/>
      <c r="AQ47" s="293">
        <v>18</v>
      </c>
      <c r="AR47" s="293"/>
      <c r="AS47" s="293"/>
      <c r="AT47" s="295"/>
      <c r="AU47" s="292">
        <f>AY47*36</f>
        <v>0</v>
      </c>
      <c r="AV47" s="293"/>
      <c r="AW47" s="293"/>
      <c r="AX47" s="293"/>
      <c r="AY47" s="293"/>
      <c r="AZ47" s="293"/>
      <c r="BA47" s="293">
        <f>BE47*36</f>
        <v>0</v>
      </c>
      <c r="BB47" s="293"/>
      <c r="BC47" s="293"/>
      <c r="BD47" s="293"/>
      <c r="BE47" s="293"/>
      <c r="BF47" s="320"/>
      <c r="BG47" s="292">
        <f>BK47*36</f>
        <v>108</v>
      </c>
      <c r="BH47" s="293"/>
      <c r="BI47" s="293">
        <f>AK47</f>
        <v>42</v>
      </c>
      <c r="BJ47" s="293"/>
      <c r="BK47" s="293">
        <v>3</v>
      </c>
      <c r="BL47" s="320"/>
      <c r="BM47" s="338" t="s">
        <v>216</v>
      </c>
      <c r="BN47" s="339"/>
      <c r="BO47" s="340"/>
      <c r="BP47" s="203" t="s">
        <v>228</v>
      </c>
    </row>
    <row r="48" spans="1:68" s="23" customFormat="1" ht="46.65" customHeight="1" x14ac:dyDescent="0.45">
      <c r="A48" s="335" t="s">
        <v>124</v>
      </c>
      <c r="B48" s="336"/>
      <c r="C48" s="331" t="s">
        <v>195</v>
      </c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31"/>
      <c r="Z48" s="331"/>
      <c r="AA48" s="331"/>
      <c r="AB48" s="331"/>
      <c r="AC48" s="331"/>
      <c r="AD48" s="332"/>
      <c r="AE48" s="443"/>
      <c r="AF48" s="443"/>
      <c r="AG48" s="443"/>
      <c r="AH48" s="443"/>
      <c r="AI48" s="444">
        <f>SUM(AI49:AJ53)</f>
        <v>544</v>
      </c>
      <c r="AJ48" s="322"/>
      <c r="AK48" s="322">
        <f>SUM(AK49:AL53)</f>
        <v>206</v>
      </c>
      <c r="AL48" s="322"/>
      <c r="AM48" s="322">
        <f>SUM(AM49:AN53)</f>
        <v>56</v>
      </c>
      <c r="AN48" s="322"/>
      <c r="AO48" s="322">
        <f>SUM(AO49:AP53)</f>
        <v>0</v>
      </c>
      <c r="AP48" s="322"/>
      <c r="AQ48" s="322">
        <f>SUM(AQ49:AR53)</f>
        <v>150</v>
      </c>
      <c r="AR48" s="322"/>
      <c r="AS48" s="322">
        <f>SUM(AS49:AT53)</f>
        <v>0</v>
      </c>
      <c r="AT48" s="337"/>
      <c r="AU48" s="321">
        <f>SUM(AU49:AV53)</f>
        <v>108</v>
      </c>
      <c r="AV48" s="322"/>
      <c r="AW48" s="322">
        <f>SUM(AW49:AX53)</f>
        <v>54</v>
      </c>
      <c r="AX48" s="322"/>
      <c r="AY48" s="322">
        <f>SUM(AY49:AZ53)</f>
        <v>3</v>
      </c>
      <c r="AZ48" s="322"/>
      <c r="BA48" s="322">
        <f>SUM(BA49:BB53)</f>
        <v>276</v>
      </c>
      <c r="BB48" s="322"/>
      <c r="BC48" s="322">
        <f>SUM(BC49:BD53)</f>
        <v>96</v>
      </c>
      <c r="BD48" s="322"/>
      <c r="BE48" s="322">
        <f>SUM(BE49:BF53)</f>
        <v>8</v>
      </c>
      <c r="BF48" s="323"/>
      <c r="BG48" s="321">
        <f>SUM(BG49:BH53)</f>
        <v>160</v>
      </c>
      <c r="BH48" s="322"/>
      <c r="BI48" s="322">
        <f>SUM(BI49:BJ53)</f>
        <v>56</v>
      </c>
      <c r="BJ48" s="322"/>
      <c r="BK48" s="322">
        <f>SUM(BK49:BL53)</f>
        <v>4</v>
      </c>
      <c r="BL48" s="323"/>
      <c r="BM48" s="440"/>
      <c r="BN48" s="441"/>
      <c r="BO48" s="442"/>
      <c r="BP48" s="203"/>
    </row>
    <row r="49" spans="1:68" s="23" customFormat="1" ht="47.4" customHeight="1" x14ac:dyDescent="0.45">
      <c r="A49" s="326" t="s">
        <v>100</v>
      </c>
      <c r="B49" s="327"/>
      <c r="C49" s="328" t="s">
        <v>99</v>
      </c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  <c r="AA49" s="328"/>
      <c r="AB49" s="328"/>
      <c r="AC49" s="328"/>
      <c r="AD49" s="329"/>
      <c r="AE49" s="330"/>
      <c r="AF49" s="330"/>
      <c r="AG49" s="330">
        <v>1</v>
      </c>
      <c r="AH49" s="330"/>
      <c r="AI49" s="296">
        <f>AU49+BA49+BG49</f>
        <v>108</v>
      </c>
      <c r="AJ49" s="293"/>
      <c r="AK49" s="293">
        <f>SUM(AM49:AT49)</f>
        <v>54</v>
      </c>
      <c r="AL49" s="293"/>
      <c r="AM49" s="293">
        <v>10</v>
      </c>
      <c r="AN49" s="293"/>
      <c r="AO49" s="293"/>
      <c r="AP49" s="293"/>
      <c r="AQ49" s="293">
        <v>44</v>
      </c>
      <c r="AR49" s="293"/>
      <c r="AS49" s="293"/>
      <c r="AT49" s="295"/>
      <c r="AU49" s="292">
        <f>AY49*36</f>
        <v>108</v>
      </c>
      <c r="AV49" s="293"/>
      <c r="AW49" s="293">
        <f>$AK49</f>
        <v>54</v>
      </c>
      <c r="AX49" s="293"/>
      <c r="AY49" s="293">
        <v>3</v>
      </c>
      <c r="AZ49" s="293"/>
      <c r="BA49" s="293">
        <f>BE49*36</f>
        <v>0</v>
      </c>
      <c r="BB49" s="293"/>
      <c r="BC49" s="293"/>
      <c r="BD49" s="293"/>
      <c r="BE49" s="293"/>
      <c r="BF49" s="320"/>
      <c r="BG49" s="292">
        <f>BK49*36</f>
        <v>0</v>
      </c>
      <c r="BH49" s="293"/>
      <c r="BI49" s="293"/>
      <c r="BJ49" s="293"/>
      <c r="BK49" s="293"/>
      <c r="BL49" s="320"/>
      <c r="BM49" s="338" t="s">
        <v>150</v>
      </c>
      <c r="BN49" s="339"/>
      <c r="BO49" s="340"/>
      <c r="BP49" s="203" t="s">
        <v>229</v>
      </c>
    </row>
    <row r="50" spans="1:68" s="23" customFormat="1" ht="57" customHeight="1" x14ac:dyDescent="0.45">
      <c r="A50" s="326" t="s">
        <v>102</v>
      </c>
      <c r="B50" s="327"/>
      <c r="C50" s="438" t="s">
        <v>121</v>
      </c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38"/>
      <c r="AB50" s="438"/>
      <c r="AC50" s="438"/>
      <c r="AD50" s="439"/>
      <c r="AE50" s="330">
        <v>2</v>
      </c>
      <c r="AF50" s="330"/>
      <c r="AG50" s="330"/>
      <c r="AH50" s="330"/>
      <c r="AI50" s="296">
        <f>AU50+BA50+BG50</f>
        <v>108</v>
      </c>
      <c r="AJ50" s="293"/>
      <c r="AK50" s="293">
        <f>SUM(AM50:AT50)</f>
        <v>48</v>
      </c>
      <c r="AL50" s="293"/>
      <c r="AM50" s="293">
        <v>16</v>
      </c>
      <c r="AN50" s="293"/>
      <c r="AO50" s="293"/>
      <c r="AP50" s="293"/>
      <c r="AQ50" s="293">
        <f>2*BA30</f>
        <v>32</v>
      </c>
      <c r="AR50" s="293"/>
      <c r="AS50" s="293"/>
      <c r="AT50" s="295"/>
      <c r="AU50" s="292">
        <f>AY50*36</f>
        <v>0</v>
      </c>
      <c r="AV50" s="293"/>
      <c r="AW50" s="293"/>
      <c r="AX50" s="293"/>
      <c r="AY50" s="293"/>
      <c r="AZ50" s="293"/>
      <c r="BA50" s="293">
        <f>BE50*36</f>
        <v>108</v>
      </c>
      <c r="BB50" s="293"/>
      <c r="BC50" s="293">
        <f>AK50</f>
        <v>48</v>
      </c>
      <c r="BD50" s="293"/>
      <c r="BE50" s="293">
        <v>3</v>
      </c>
      <c r="BF50" s="320"/>
      <c r="BG50" s="292">
        <f>BK50*36</f>
        <v>0</v>
      </c>
      <c r="BH50" s="293"/>
      <c r="BI50" s="293"/>
      <c r="BJ50" s="293"/>
      <c r="BK50" s="293"/>
      <c r="BL50" s="320"/>
      <c r="BM50" s="338" t="s">
        <v>151</v>
      </c>
      <c r="BN50" s="339"/>
      <c r="BO50" s="340"/>
      <c r="BP50" s="203" t="s">
        <v>229</v>
      </c>
    </row>
    <row r="51" spans="1:68" s="23" customFormat="1" ht="65.25" customHeight="1" x14ac:dyDescent="0.45">
      <c r="A51" s="326"/>
      <c r="B51" s="327"/>
      <c r="C51" s="438" t="s">
        <v>122</v>
      </c>
      <c r="D51" s="438"/>
      <c r="E51" s="438"/>
      <c r="F51" s="438"/>
      <c r="G51" s="438"/>
      <c r="H51" s="438"/>
      <c r="I51" s="438"/>
      <c r="J51" s="438"/>
      <c r="K51" s="438"/>
      <c r="L51" s="438"/>
      <c r="M51" s="438"/>
      <c r="N51" s="438"/>
      <c r="O51" s="438"/>
      <c r="P51" s="438"/>
      <c r="Q51" s="438"/>
      <c r="R51" s="438"/>
      <c r="S51" s="438"/>
      <c r="T51" s="438"/>
      <c r="U51" s="438"/>
      <c r="V51" s="438"/>
      <c r="W51" s="438"/>
      <c r="X51" s="438"/>
      <c r="Y51" s="438"/>
      <c r="Z51" s="438"/>
      <c r="AA51" s="438"/>
      <c r="AB51" s="438"/>
      <c r="AC51" s="438"/>
      <c r="AD51" s="439"/>
      <c r="AE51" s="330"/>
      <c r="AF51" s="330"/>
      <c r="AG51" s="330"/>
      <c r="AH51" s="330"/>
      <c r="AI51" s="296">
        <f>AU51+BA51+BG51</f>
        <v>60</v>
      </c>
      <c r="AJ51" s="293"/>
      <c r="AK51" s="293">
        <f>SUM(AM51:AT51)</f>
        <v>0</v>
      </c>
      <c r="AL51" s="293"/>
      <c r="AM51" s="293"/>
      <c r="AN51" s="293"/>
      <c r="AO51" s="293"/>
      <c r="AP51" s="293"/>
      <c r="AQ51" s="293"/>
      <c r="AR51" s="293"/>
      <c r="AS51" s="293"/>
      <c r="AT51" s="295"/>
      <c r="AU51" s="292">
        <f>AY51*36</f>
        <v>0</v>
      </c>
      <c r="AV51" s="293"/>
      <c r="AW51" s="293">
        <f>$AK51</f>
        <v>0</v>
      </c>
      <c r="AX51" s="293"/>
      <c r="AY51" s="293"/>
      <c r="AZ51" s="293"/>
      <c r="BA51" s="293">
        <v>60</v>
      </c>
      <c r="BB51" s="293"/>
      <c r="BC51" s="293"/>
      <c r="BD51" s="293"/>
      <c r="BE51" s="293">
        <v>2</v>
      </c>
      <c r="BF51" s="320"/>
      <c r="BG51" s="292">
        <f>BK51*36</f>
        <v>0</v>
      </c>
      <c r="BH51" s="293"/>
      <c r="BI51" s="293"/>
      <c r="BJ51" s="293"/>
      <c r="BK51" s="293"/>
      <c r="BL51" s="320"/>
      <c r="BM51" s="338"/>
      <c r="BN51" s="339"/>
      <c r="BO51" s="340"/>
      <c r="BP51" s="203"/>
    </row>
    <row r="52" spans="1:68" s="23" customFormat="1" ht="36.65" customHeight="1" x14ac:dyDescent="0.45">
      <c r="A52" s="326" t="s">
        <v>125</v>
      </c>
      <c r="B52" s="327"/>
      <c r="C52" s="328" t="s">
        <v>123</v>
      </c>
      <c r="D52" s="328"/>
      <c r="E52" s="328"/>
      <c r="F52" s="328"/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8"/>
      <c r="AD52" s="329"/>
      <c r="AE52" s="330">
        <v>3</v>
      </c>
      <c r="AF52" s="330"/>
      <c r="AG52" s="330">
        <v>2</v>
      </c>
      <c r="AH52" s="330"/>
      <c r="AI52" s="296">
        <f>AU52+BA52+BG52</f>
        <v>228</v>
      </c>
      <c r="AJ52" s="293"/>
      <c r="AK52" s="293">
        <f>SUM(AM52:AT52)</f>
        <v>104</v>
      </c>
      <c r="AL52" s="293"/>
      <c r="AM52" s="293">
        <v>30</v>
      </c>
      <c r="AN52" s="293"/>
      <c r="AO52" s="293"/>
      <c r="AP52" s="293"/>
      <c r="AQ52" s="293">
        <v>74</v>
      </c>
      <c r="AR52" s="293"/>
      <c r="AS52" s="293"/>
      <c r="AT52" s="295"/>
      <c r="AU52" s="292">
        <f>AY52*36</f>
        <v>0</v>
      </c>
      <c r="AV52" s="293"/>
      <c r="AW52" s="293"/>
      <c r="AX52" s="293"/>
      <c r="AY52" s="293"/>
      <c r="AZ52" s="293"/>
      <c r="BA52" s="293">
        <f>BE52*36</f>
        <v>108</v>
      </c>
      <c r="BB52" s="293"/>
      <c r="BC52" s="293">
        <v>48</v>
      </c>
      <c r="BD52" s="293"/>
      <c r="BE52" s="293">
        <v>3</v>
      </c>
      <c r="BF52" s="320"/>
      <c r="BG52" s="292">
        <v>120</v>
      </c>
      <c r="BH52" s="293"/>
      <c r="BI52" s="293">
        <v>56</v>
      </c>
      <c r="BJ52" s="293"/>
      <c r="BK52" s="293">
        <v>3</v>
      </c>
      <c r="BL52" s="320"/>
      <c r="BM52" s="338" t="s">
        <v>152</v>
      </c>
      <c r="BN52" s="339"/>
      <c r="BO52" s="340"/>
      <c r="BP52" s="203" t="s">
        <v>229</v>
      </c>
    </row>
    <row r="53" spans="1:68" s="23" customFormat="1" ht="66" customHeight="1" x14ac:dyDescent="0.45">
      <c r="A53" s="326"/>
      <c r="B53" s="327"/>
      <c r="C53" s="438" t="s">
        <v>140</v>
      </c>
      <c r="D53" s="438"/>
      <c r="E53" s="438"/>
      <c r="F53" s="438"/>
      <c r="G53" s="438"/>
      <c r="H53" s="438"/>
      <c r="I53" s="438"/>
      <c r="J53" s="438"/>
      <c r="K53" s="438"/>
      <c r="L53" s="438"/>
      <c r="M53" s="438"/>
      <c r="N53" s="438"/>
      <c r="O53" s="438"/>
      <c r="P53" s="438"/>
      <c r="Q53" s="438"/>
      <c r="R53" s="438"/>
      <c r="S53" s="438"/>
      <c r="T53" s="438"/>
      <c r="U53" s="438"/>
      <c r="V53" s="438"/>
      <c r="W53" s="438"/>
      <c r="X53" s="438"/>
      <c r="Y53" s="438"/>
      <c r="Z53" s="438"/>
      <c r="AA53" s="438"/>
      <c r="AB53" s="438"/>
      <c r="AC53" s="438"/>
      <c r="AD53" s="439"/>
      <c r="AE53" s="330"/>
      <c r="AF53" s="330"/>
      <c r="AG53" s="330"/>
      <c r="AH53" s="330"/>
      <c r="AI53" s="296">
        <f>AU53+BA53+BG53</f>
        <v>40</v>
      </c>
      <c r="AJ53" s="293"/>
      <c r="AK53" s="293">
        <f>SUM(AM53:AT53)</f>
        <v>0</v>
      </c>
      <c r="AL53" s="293"/>
      <c r="AM53" s="293"/>
      <c r="AN53" s="293"/>
      <c r="AO53" s="293"/>
      <c r="AP53" s="293"/>
      <c r="AQ53" s="293"/>
      <c r="AR53" s="293"/>
      <c r="AS53" s="293"/>
      <c r="AT53" s="295"/>
      <c r="AU53" s="292">
        <f>AY53*36</f>
        <v>0</v>
      </c>
      <c r="AV53" s="293"/>
      <c r="AW53" s="293">
        <f>$AK53</f>
        <v>0</v>
      </c>
      <c r="AX53" s="293"/>
      <c r="AY53" s="293"/>
      <c r="AZ53" s="293"/>
      <c r="BA53" s="293">
        <f>BE53*36</f>
        <v>0</v>
      </c>
      <c r="BB53" s="293"/>
      <c r="BC53" s="293"/>
      <c r="BD53" s="293"/>
      <c r="BE53" s="293"/>
      <c r="BF53" s="320"/>
      <c r="BG53" s="292">
        <v>40</v>
      </c>
      <c r="BH53" s="293"/>
      <c r="BI53" s="293"/>
      <c r="BJ53" s="293"/>
      <c r="BK53" s="293">
        <v>1</v>
      </c>
      <c r="BL53" s="320"/>
      <c r="BM53" s="338"/>
      <c r="BN53" s="339"/>
      <c r="BO53" s="340"/>
      <c r="BP53" s="203"/>
    </row>
    <row r="54" spans="1:68" s="23" customFormat="1" ht="59.25" customHeight="1" x14ac:dyDescent="0.45">
      <c r="A54" s="335" t="s">
        <v>103</v>
      </c>
      <c r="B54" s="336"/>
      <c r="C54" s="331" t="s">
        <v>193</v>
      </c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331"/>
      <c r="Z54" s="331"/>
      <c r="AA54" s="331"/>
      <c r="AB54" s="331"/>
      <c r="AC54" s="331"/>
      <c r="AD54" s="332"/>
      <c r="AE54" s="443"/>
      <c r="AF54" s="443"/>
      <c r="AG54" s="443"/>
      <c r="AH54" s="443"/>
      <c r="AI54" s="444">
        <f>SUM(AI55:AJ57)</f>
        <v>306</v>
      </c>
      <c r="AJ54" s="322"/>
      <c r="AK54" s="322">
        <f>SUM(AK55:AL57)</f>
        <v>120</v>
      </c>
      <c r="AL54" s="322"/>
      <c r="AM54" s="322">
        <f>SUM(AM55:AN57)</f>
        <v>30</v>
      </c>
      <c r="AN54" s="322"/>
      <c r="AO54" s="322">
        <f>SUM(AO55:AP57)</f>
        <v>0</v>
      </c>
      <c r="AP54" s="322"/>
      <c r="AQ54" s="322">
        <f>SUM(AQ55:AR57)</f>
        <v>90</v>
      </c>
      <c r="AR54" s="322"/>
      <c r="AS54" s="322">
        <f>SUM(AS55:AT57)</f>
        <v>0</v>
      </c>
      <c r="AT54" s="337"/>
      <c r="AU54" s="321">
        <f>SUM(AU55:AV57)</f>
        <v>0</v>
      </c>
      <c r="AV54" s="322"/>
      <c r="AW54" s="322">
        <f>SUM(AW55:AX57)</f>
        <v>0</v>
      </c>
      <c r="AX54" s="322"/>
      <c r="AY54" s="322">
        <f>SUM(AY55:AZ57)</f>
        <v>0</v>
      </c>
      <c r="AZ54" s="322"/>
      <c r="BA54" s="322">
        <f>SUM(BA55:BB57)</f>
        <v>198</v>
      </c>
      <c r="BB54" s="322"/>
      <c r="BC54" s="322">
        <f>SUM(BC55:BD57)</f>
        <v>64</v>
      </c>
      <c r="BD54" s="322"/>
      <c r="BE54" s="322">
        <f>SUM(BE55:BF57)</f>
        <v>6</v>
      </c>
      <c r="BF54" s="323"/>
      <c r="BG54" s="321">
        <f>SUM(BG55:BH57)</f>
        <v>108</v>
      </c>
      <c r="BH54" s="322"/>
      <c r="BI54" s="322">
        <f>SUM(BI55:BJ57)</f>
        <v>56</v>
      </c>
      <c r="BJ54" s="322"/>
      <c r="BK54" s="322">
        <f>SUM(BK55:BL57)</f>
        <v>3</v>
      </c>
      <c r="BL54" s="323"/>
      <c r="BM54" s="440"/>
      <c r="BN54" s="441"/>
      <c r="BO54" s="442"/>
      <c r="BP54" s="203"/>
    </row>
    <row r="55" spans="1:68" s="23" customFormat="1" ht="42.65" customHeight="1" x14ac:dyDescent="0.45">
      <c r="A55" s="326" t="s">
        <v>104</v>
      </c>
      <c r="B55" s="327"/>
      <c r="C55" s="328" t="s">
        <v>101</v>
      </c>
      <c r="D55" s="328"/>
      <c r="E55" s="328"/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8"/>
      <c r="W55" s="328"/>
      <c r="X55" s="328"/>
      <c r="Y55" s="328"/>
      <c r="Z55" s="328"/>
      <c r="AA55" s="328"/>
      <c r="AB55" s="328"/>
      <c r="AC55" s="328"/>
      <c r="AD55" s="329"/>
      <c r="AE55" s="330">
        <v>2</v>
      </c>
      <c r="AF55" s="330"/>
      <c r="AG55" s="330"/>
      <c r="AH55" s="330"/>
      <c r="AI55" s="296">
        <f>AU55+BA55+BG55</f>
        <v>108</v>
      </c>
      <c r="AJ55" s="293"/>
      <c r="AK55" s="293">
        <f>SUM(AM55:AT55)</f>
        <v>64</v>
      </c>
      <c r="AL55" s="293"/>
      <c r="AM55" s="293">
        <f>1*BA30</f>
        <v>16</v>
      </c>
      <c r="AN55" s="293"/>
      <c r="AO55" s="293"/>
      <c r="AP55" s="293"/>
      <c r="AQ55" s="293">
        <f>3*BA30</f>
        <v>48</v>
      </c>
      <c r="AR55" s="293"/>
      <c r="AS55" s="293"/>
      <c r="AT55" s="295"/>
      <c r="AU55" s="292">
        <f>AY55*36</f>
        <v>0</v>
      </c>
      <c r="AV55" s="293"/>
      <c r="AW55" s="293"/>
      <c r="AX55" s="293"/>
      <c r="AY55" s="293"/>
      <c r="AZ55" s="293"/>
      <c r="BA55" s="293">
        <f>BE55*36</f>
        <v>108</v>
      </c>
      <c r="BB55" s="293"/>
      <c r="BC55" s="293">
        <f>AK55</f>
        <v>64</v>
      </c>
      <c r="BD55" s="293"/>
      <c r="BE55" s="293">
        <v>3</v>
      </c>
      <c r="BF55" s="320"/>
      <c r="BG55" s="292">
        <f>BK55*36</f>
        <v>0</v>
      </c>
      <c r="BH55" s="293"/>
      <c r="BI55" s="293"/>
      <c r="BJ55" s="293"/>
      <c r="BK55" s="293"/>
      <c r="BL55" s="320"/>
      <c r="BM55" s="338" t="s">
        <v>153</v>
      </c>
      <c r="BN55" s="339"/>
      <c r="BO55" s="340"/>
      <c r="BP55" s="203" t="s">
        <v>229</v>
      </c>
    </row>
    <row r="56" spans="1:68" s="23" customFormat="1" ht="55.25" customHeight="1" x14ac:dyDescent="0.45">
      <c r="A56" s="326"/>
      <c r="B56" s="327"/>
      <c r="C56" s="438" t="s">
        <v>139</v>
      </c>
      <c r="D56" s="438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438"/>
      <c r="AB56" s="438"/>
      <c r="AC56" s="438"/>
      <c r="AD56" s="439"/>
      <c r="AE56" s="330"/>
      <c r="AF56" s="330"/>
      <c r="AG56" s="330"/>
      <c r="AH56" s="330"/>
      <c r="AI56" s="296">
        <f>AU56+BA56+BG56</f>
        <v>90</v>
      </c>
      <c r="AJ56" s="293"/>
      <c r="AK56" s="293">
        <f>SUM(AM56:AT56)</f>
        <v>0</v>
      </c>
      <c r="AL56" s="293"/>
      <c r="AM56" s="293"/>
      <c r="AN56" s="293"/>
      <c r="AO56" s="293"/>
      <c r="AP56" s="293"/>
      <c r="AQ56" s="293"/>
      <c r="AR56" s="293"/>
      <c r="AS56" s="293"/>
      <c r="AT56" s="295"/>
      <c r="AU56" s="292">
        <f>AY56*36</f>
        <v>0</v>
      </c>
      <c r="AV56" s="293"/>
      <c r="AW56" s="293">
        <f>$AK56</f>
        <v>0</v>
      </c>
      <c r="AX56" s="293"/>
      <c r="AY56" s="293"/>
      <c r="AZ56" s="293"/>
      <c r="BA56" s="293">
        <v>90</v>
      </c>
      <c r="BB56" s="293"/>
      <c r="BC56" s="293"/>
      <c r="BD56" s="293"/>
      <c r="BE56" s="293">
        <v>3</v>
      </c>
      <c r="BF56" s="320"/>
      <c r="BG56" s="292">
        <f>BK56*36</f>
        <v>0</v>
      </c>
      <c r="BH56" s="293"/>
      <c r="BI56" s="293"/>
      <c r="BJ56" s="293"/>
      <c r="BK56" s="293"/>
      <c r="BL56" s="320"/>
      <c r="BM56" s="338"/>
      <c r="BN56" s="339"/>
      <c r="BO56" s="340"/>
      <c r="BP56" s="203"/>
    </row>
    <row r="57" spans="1:68" s="23" customFormat="1" ht="36.9" customHeight="1" x14ac:dyDescent="0.45">
      <c r="A57" s="326" t="s">
        <v>106</v>
      </c>
      <c r="B57" s="327"/>
      <c r="C57" s="328" t="s">
        <v>127</v>
      </c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328"/>
      <c r="Y57" s="328"/>
      <c r="Z57" s="328"/>
      <c r="AA57" s="328"/>
      <c r="AB57" s="328"/>
      <c r="AC57" s="328"/>
      <c r="AD57" s="329"/>
      <c r="AE57" s="330">
        <v>3</v>
      </c>
      <c r="AF57" s="330"/>
      <c r="AG57" s="330"/>
      <c r="AH57" s="330"/>
      <c r="AI57" s="296">
        <f>AU57+BA57+BG57</f>
        <v>108</v>
      </c>
      <c r="AJ57" s="293"/>
      <c r="AK57" s="293">
        <f>SUM(AM57:AT57)</f>
        <v>56</v>
      </c>
      <c r="AL57" s="293"/>
      <c r="AM57" s="293">
        <v>14</v>
      </c>
      <c r="AN57" s="293"/>
      <c r="AO57" s="293"/>
      <c r="AP57" s="293"/>
      <c r="AQ57" s="293">
        <f>3*BG30</f>
        <v>42</v>
      </c>
      <c r="AR57" s="293"/>
      <c r="AS57" s="293"/>
      <c r="AT57" s="295"/>
      <c r="AU57" s="292">
        <f>AY57*36</f>
        <v>0</v>
      </c>
      <c r="AV57" s="293"/>
      <c r="AW57" s="293"/>
      <c r="AX57" s="293"/>
      <c r="AY57" s="293"/>
      <c r="AZ57" s="293"/>
      <c r="BA57" s="293">
        <f>BE57*36</f>
        <v>0</v>
      </c>
      <c r="BB57" s="293"/>
      <c r="BC57" s="293"/>
      <c r="BD57" s="293"/>
      <c r="BE57" s="293"/>
      <c r="BF57" s="320"/>
      <c r="BG57" s="292">
        <f>BK57*36</f>
        <v>108</v>
      </c>
      <c r="BH57" s="293"/>
      <c r="BI57" s="293">
        <f>AK57</f>
        <v>56</v>
      </c>
      <c r="BJ57" s="293"/>
      <c r="BK57" s="293">
        <v>3</v>
      </c>
      <c r="BL57" s="320"/>
      <c r="BM57" s="338" t="s">
        <v>154</v>
      </c>
      <c r="BN57" s="339"/>
      <c r="BO57" s="340"/>
      <c r="BP57" s="203" t="s">
        <v>229</v>
      </c>
    </row>
    <row r="58" spans="1:68" s="23" customFormat="1" ht="57.5" customHeight="1" x14ac:dyDescent="0.45">
      <c r="A58" s="335" t="s">
        <v>128</v>
      </c>
      <c r="B58" s="336"/>
      <c r="C58" s="331" t="s">
        <v>194</v>
      </c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31"/>
      <c r="Z58" s="331"/>
      <c r="AA58" s="331"/>
      <c r="AB58" s="331"/>
      <c r="AC58" s="331"/>
      <c r="AD58" s="332"/>
      <c r="AE58" s="443"/>
      <c r="AF58" s="443"/>
      <c r="AG58" s="443"/>
      <c r="AH58" s="443"/>
      <c r="AI58" s="444">
        <f>SUM(AI59:AJ62)</f>
        <v>460</v>
      </c>
      <c r="AJ58" s="322"/>
      <c r="AK58" s="322">
        <f>SUM(AK59:AL62)</f>
        <v>210</v>
      </c>
      <c r="AL58" s="322"/>
      <c r="AM58" s="322">
        <f>SUM(AM59:AN62)</f>
        <v>74</v>
      </c>
      <c r="AN58" s="322"/>
      <c r="AO58" s="322">
        <f>SUM(AO59:AP62)</f>
        <v>0</v>
      </c>
      <c r="AP58" s="322"/>
      <c r="AQ58" s="322">
        <f>SUM(AQ59:AR62)</f>
        <v>136</v>
      </c>
      <c r="AR58" s="322"/>
      <c r="AS58" s="322">
        <f>SUM(AS59:AT62)</f>
        <v>0</v>
      </c>
      <c r="AT58" s="337"/>
      <c r="AU58" s="321">
        <f>SUM(AU59:AV62)</f>
        <v>0</v>
      </c>
      <c r="AV58" s="322"/>
      <c r="AW58" s="322">
        <f>SUM(AW59:AX62)</f>
        <v>0</v>
      </c>
      <c r="AX58" s="322"/>
      <c r="AY58" s="322">
        <f>SUM(AY59:AZ62)</f>
        <v>0</v>
      </c>
      <c r="AZ58" s="322"/>
      <c r="BA58" s="322">
        <f>SUM(BA59:BB62)</f>
        <v>216</v>
      </c>
      <c r="BB58" s="322"/>
      <c r="BC58" s="322">
        <f>SUM(BC59:BD62)</f>
        <v>96</v>
      </c>
      <c r="BD58" s="322"/>
      <c r="BE58" s="322">
        <f>SUM(BE59:BF62)</f>
        <v>6</v>
      </c>
      <c r="BF58" s="323"/>
      <c r="BG58" s="321">
        <f>SUM(BG59:BH62)</f>
        <v>244</v>
      </c>
      <c r="BH58" s="322"/>
      <c r="BI58" s="322">
        <f>SUM(BI59:BJ62)</f>
        <v>114</v>
      </c>
      <c r="BJ58" s="322"/>
      <c r="BK58" s="322">
        <f>SUM(BK59:BL62)</f>
        <v>6</v>
      </c>
      <c r="BL58" s="323"/>
      <c r="BM58" s="440"/>
      <c r="BN58" s="441"/>
      <c r="BO58" s="442"/>
      <c r="BP58" s="203"/>
    </row>
    <row r="59" spans="1:68" s="23" customFormat="1" ht="41" customHeight="1" x14ac:dyDescent="0.45">
      <c r="A59" s="326" t="s">
        <v>129</v>
      </c>
      <c r="B59" s="327"/>
      <c r="C59" s="328" t="s">
        <v>105</v>
      </c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8"/>
      <c r="W59" s="328"/>
      <c r="X59" s="328"/>
      <c r="Y59" s="328"/>
      <c r="Z59" s="328"/>
      <c r="AA59" s="328"/>
      <c r="AB59" s="328"/>
      <c r="AC59" s="328"/>
      <c r="AD59" s="329"/>
      <c r="AE59" s="330">
        <v>3</v>
      </c>
      <c r="AF59" s="330"/>
      <c r="AG59" s="330"/>
      <c r="AH59" s="330"/>
      <c r="AI59" s="296">
        <f>AU59+BA59+BG59</f>
        <v>136</v>
      </c>
      <c r="AJ59" s="293"/>
      <c r="AK59" s="293">
        <f>SUM(AM59:AT59)</f>
        <v>70</v>
      </c>
      <c r="AL59" s="293"/>
      <c r="AM59" s="293">
        <f>2*BG30</f>
        <v>28</v>
      </c>
      <c r="AN59" s="293"/>
      <c r="AO59" s="293"/>
      <c r="AP59" s="293"/>
      <c r="AQ59" s="293">
        <f>3*BG30</f>
        <v>42</v>
      </c>
      <c r="AR59" s="293"/>
      <c r="AS59" s="293"/>
      <c r="AT59" s="295"/>
      <c r="AU59" s="292">
        <f>AY59*36</f>
        <v>0</v>
      </c>
      <c r="AV59" s="293"/>
      <c r="AW59" s="293"/>
      <c r="AX59" s="293"/>
      <c r="AY59" s="293"/>
      <c r="AZ59" s="293"/>
      <c r="BA59" s="293">
        <f>BE59*36</f>
        <v>0</v>
      </c>
      <c r="BB59" s="293"/>
      <c r="BC59" s="293"/>
      <c r="BD59" s="293"/>
      <c r="BE59" s="293"/>
      <c r="BF59" s="320"/>
      <c r="BG59" s="292">
        <v>136</v>
      </c>
      <c r="BH59" s="293"/>
      <c r="BI59" s="293">
        <f>AK59</f>
        <v>70</v>
      </c>
      <c r="BJ59" s="293"/>
      <c r="BK59" s="293">
        <v>3</v>
      </c>
      <c r="BL59" s="320"/>
      <c r="BM59" s="338" t="s">
        <v>155</v>
      </c>
      <c r="BN59" s="339"/>
      <c r="BO59" s="340"/>
      <c r="BP59" s="203" t="s">
        <v>229</v>
      </c>
    </row>
    <row r="60" spans="1:68" s="23" customFormat="1" ht="36.75" customHeight="1" x14ac:dyDescent="0.45">
      <c r="A60" s="326" t="s">
        <v>130</v>
      </c>
      <c r="B60" s="327"/>
      <c r="C60" s="328" t="s">
        <v>107</v>
      </c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28"/>
      <c r="AB60" s="328"/>
      <c r="AC60" s="328"/>
      <c r="AD60" s="329"/>
      <c r="AE60" s="330"/>
      <c r="AF60" s="330"/>
      <c r="AG60" s="330">
        <v>3</v>
      </c>
      <c r="AH60" s="330"/>
      <c r="AI60" s="296">
        <f>AU60+BA60+BG60</f>
        <v>108</v>
      </c>
      <c r="AJ60" s="293"/>
      <c r="AK60" s="293">
        <f>SUM(AM60:AT60)</f>
        <v>44</v>
      </c>
      <c r="AL60" s="293"/>
      <c r="AM60" s="293">
        <v>14</v>
      </c>
      <c r="AN60" s="293"/>
      <c r="AO60" s="293"/>
      <c r="AP60" s="293"/>
      <c r="AQ60" s="293">
        <v>30</v>
      </c>
      <c r="AR60" s="293"/>
      <c r="AS60" s="293"/>
      <c r="AT60" s="295"/>
      <c r="AU60" s="292">
        <f>AY60*36</f>
        <v>0</v>
      </c>
      <c r="AV60" s="293"/>
      <c r="AW60" s="293"/>
      <c r="AX60" s="293"/>
      <c r="AY60" s="293"/>
      <c r="AZ60" s="293"/>
      <c r="BA60" s="293">
        <f>BE60*36</f>
        <v>0</v>
      </c>
      <c r="BB60" s="293"/>
      <c r="BC60" s="293"/>
      <c r="BD60" s="293"/>
      <c r="BE60" s="293"/>
      <c r="BF60" s="320"/>
      <c r="BG60" s="292">
        <f>BK60*36</f>
        <v>108</v>
      </c>
      <c r="BH60" s="293"/>
      <c r="BI60" s="293">
        <f>AK60</f>
        <v>44</v>
      </c>
      <c r="BJ60" s="293"/>
      <c r="BK60" s="293">
        <v>3</v>
      </c>
      <c r="BL60" s="320"/>
      <c r="BM60" s="338" t="s">
        <v>156</v>
      </c>
      <c r="BN60" s="339"/>
      <c r="BO60" s="340"/>
      <c r="BP60" s="203" t="s">
        <v>229</v>
      </c>
    </row>
    <row r="61" spans="1:68" s="23" customFormat="1" ht="36.9" customHeight="1" x14ac:dyDescent="0.45">
      <c r="A61" s="326" t="s">
        <v>131</v>
      </c>
      <c r="B61" s="327"/>
      <c r="C61" s="328" t="s">
        <v>141</v>
      </c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28"/>
      <c r="AB61" s="328"/>
      <c r="AC61" s="328"/>
      <c r="AD61" s="329"/>
      <c r="AE61" s="330"/>
      <c r="AF61" s="330"/>
      <c r="AG61" s="330">
        <v>2</v>
      </c>
      <c r="AH61" s="330"/>
      <c r="AI61" s="296">
        <f>AU61+BA61+BG61</f>
        <v>108</v>
      </c>
      <c r="AJ61" s="293"/>
      <c r="AK61" s="293">
        <f>SUM(AM61:AT61)</f>
        <v>48</v>
      </c>
      <c r="AL61" s="293"/>
      <c r="AM61" s="293">
        <v>16</v>
      </c>
      <c r="AN61" s="293"/>
      <c r="AO61" s="293"/>
      <c r="AP61" s="293"/>
      <c r="AQ61" s="293">
        <f>2*BA30</f>
        <v>32</v>
      </c>
      <c r="AR61" s="293"/>
      <c r="AS61" s="293"/>
      <c r="AT61" s="295"/>
      <c r="AU61" s="292">
        <f>AY61*36</f>
        <v>0</v>
      </c>
      <c r="AV61" s="293"/>
      <c r="AW61" s="293"/>
      <c r="AX61" s="293"/>
      <c r="AY61" s="293"/>
      <c r="AZ61" s="293"/>
      <c r="BA61" s="293">
        <f>BE61*36</f>
        <v>108</v>
      </c>
      <c r="BB61" s="293"/>
      <c r="BC61" s="293">
        <f>AK61</f>
        <v>48</v>
      </c>
      <c r="BD61" s="293"/>
      <c r="BE61" s="293">
        <v>3</v>
      </c>
      <c r="BF61" s="320"/>
      <c r="BG61" s="292">
        <f>BK61*36</f>
        <v>0</v>
      </c>
      <c r="BH61" s="293"/>
      <c r="BI61" s="293"/>
      <c r="BJ61" s="293"/>
      <c r="BK61" s="293"/>
      <c r="BL61" s="320"/>
      <c r="BM61" s="338" t="s">
        <v>157</v>
      </c>
      <c r="BN61" s="339"/>
      <c r="BO61" s="340"/>
      <c r="BP61" s="203" t="s">
        <v>230</v>
      </c>
    </row>
    <row r="62" spans="1:68" s="23" customFormat="1" ht="36.9" customHeight="1" x14ac:dyDescent="0.45">
      <c r="A62" s="326" t="s">
        <v>132</v>
      </c>
      <c r="B62" s="327"/>
      <c r="C62" s="328" t="s">
        <v>133</v>
      </c>
      <c r="D62" s="328"/>
      <c r="E62" s="328"/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  <c r="X62" s="328"/>
      <c r="Y62" s="328"/>
      <c r="Z62" s="328"/>
      <c r="AA62" s="328"/>
      <c r="AB62" s="328"/>
      <c r="AC62" s="328"/>
      <c r="AD62" s="329"/>
      <c r="AE62" s="330"/>
      <c r="AF62" s="330"/>
      <c r="AG62" s="330">
        <v>2</v>
      </c>
      <c r="AH62" s="330"/>
      <c r="AI62" s="296">
        <f>AU62+BA62+BG62</f>
        <v>108</v>
      </c>
      <c r="AJ62" s="293"/>
      <c r="AK62" s="293">
        <f>SUM(AM62:AT62)</f>
        <v>48</v>
      </c>
      <c r="AL62" s="293"/>
      <c r="AM62" s="293">
        <v>16</v>
      </c>
      <c r="AN62" s="293"/>
      <c r="AO62" s="293"/>
      <c r="AP62" s="293"/>
      <c r="AQ62" s="293">
        <f>2*BA30</f>
        <v>32</v>
      </c>
      <c r="AR62" s="293"/>
      <c r="AS62" s="293"/>
      <c r="AT62" s="295"/>
      <c r="AU62" s="292">
        <f>AY62*36</f>
        <v>0</v>
      </c>
      <c r="AV62" s="293"/>
      <c r="AW62" s="293"/>
      <c r="AX62" s="293"/>
      <c r="AY62" s="293"/>
      <c r="AZ62" s="293"/>
      <c r="BA62" s="293">
        <f>BE62*36</f>
        <v>108</v>
      </c>
      <c r="BB62" s="293"/>
      <c r="BC62" s="293">
        <f>AK62</f>
        <v>48</v>
      </c>
      <c r="BD62" s="293"/>
      <c r="BE62" s="293">
        <v>3</v>
      </c>
      <c r="BF62" s="320"/>
      <c r="BG62" s="292">
        <f>BK62*36</f>
        <v>0</v>
      </c>
      <c r="BH62" s="293"/>
      <c r="BI62" s="293"/>
      <c r="BJ62" s="293"/>
      <c r="BK62" s="293"/>
      <c r="BL62" s="320"/>
      <c r="BM62" s="338" t="s">
        <v>163</v>
      </c>
      <c r="BN62" s="339"/>
      <c r="BO62" s="340"/>
      <c r="BP62" s="203" t="s">
        <v>229</v>
      </c>
    </row>
    <row r="63" spans="1:68" s="23" customFormat="1" ht="36.9" customHeight="1" x14ac:dyDescent="0.45">
      <c r="A63" s="335" t="s">
        <v>134</v>
      </c>
      <c r="B63" s="336"/>
      <c r="C63" s="331" t="s">
        <v>1</v>
      </c>
      <c r="D63" s="331"/>
      <c r="E63" s="331"/>
      <c r="F63" s="331"/>
      <c r="G63" s="331"/>
      <c r="H63" s="331"/>
      <c r="I63" s="331"/>
      <c r="J63" s="331"/>
      <c r="K63" s="331"/>
      <c r="L63" s="331"/>
      <c r="M63" s="331"/>
      <c r="N63" s="331"/>
      <c r="O63" s="331"/>
      <c r="P63" s="331"/>
      <c r="Q63" s="331"/>
      <c r="R63" s="331"/>
      <c r="S63" s="331"/>
      <c r="T63" s="331"/>
      <c r="U63" s="331"/>
      <c r="V63" s="331"/>
      <c r="W63" s="331"/>
      <c r="X63" s="331"/>
      <c r="Y63" s="331"/>
      <c r="Z63" s="331"/>
      <c r="AA63" s="331"/>
      <c r="AB63" s="331"/>
      <c r="AC63" s="331"/>
      <c r="AD63" s="332"/>
      <c r="AE63" s="330"/>
      <c r="AF63" s="330"/>
      <c r="AG63" s="330"/>
      <c r="AH63" s="330"/>
      <c r="AI63" s="73" t="s">
        <v>39</v>
      </c>
      <c r="AJ63" s="90">
        <f>SUM(AJ64:AJ66)</f>
        <v>338</v>
      </c>
      <c r="AK63" s="75" t="s">
        <v>39</v>
      </c>
      <c r="AL63" s="90">
        <f>SUM(AL64:AL66)</f>
        <v>218</v>
      </c>
      <c r="AM63" s="75" t="s">
        <v>39</v>
      </c>
      <c r="AN63" s="74">
        <f>SUM(AN64:AN66)</f>
        <v>66</v>
      </c>
      <c r="AO63" s="75" t="s">
        <v>39</v>
      </c>
      <c r="AP63" s="74">
        <f>SUM(AP64:AP66)</f>
        <v>24</v>
      </c>
      <c r="AQ63" s="76" t="s">
        <v>39</v>
      </c>
      <c r="AR63" s="74">
        <f>SUM(AR64:AR66)</f>
        <v>96</v>
      </c>
      <c r="AS63" s="75" t="s">
        <v>39</v>
      </c>
      <c r="AT63" s="77">
        <f>SUM(AT64:AT66)</f>
        <v>32</v>
      </c>
      <c r="AU63" s="78" t="s">
        <v>39</v>
      </c>
      <c r="AV63" s="191">
        <f>SUM(AV64:AV66)</f>
        <v>190</v>
      </c>
      <c r="AW63" s="75" t="s">
        <v>39</v>
      </c>
      <c r="AX63" s="74">
        <f>SUM(AX64:AX66)</f>
        <v>130</v>
      </c>
      <c r="AY63" s="75" t="s">
        <v>39</v>
      </c>
      <c r="AZ63" s="74">
        <f>SUM(AZ64:AZ66)</f>
        <v>2</v>
      </c>
      <c r="BA63" s="75" t="s">
        <v>39</v>
      </c>
      <c r="BB63" s="74">
        <f>SUM(BB64:BB66)</f>
        <v>148</v>
      </c>
      <c r="BC63" s="75" t="s">
        <v>39</v>
      </c>
      <c r="BD63" s="74">
        <f>SUM(BD64:BD66)</f>
        <v>88</v>
      </c>
      <c r="BE63" s="75" t="s">
        <v>39</v>
      </c>
      <c r="BF63" s="79">
        <f>SUM(BF64:BF66)</f>
        <v>7</v>
      </c>
      <c r="BG63" s="503"/>
      <c r="BH63" s="296"/>
      <c r="BI63" s="295"/>
      <c r="BJ63" s="296"/>
      <c r="BK63" s="295"/>
      <c r="BL63" s="467"/>
      <c r="BM63" s="338"/>
      <c r="BN63" s="339"/>
      <c r="BO63" s="340"/>
      <c r="BP63" s="203"/>
    </row>
    <row r="64" spans="1:68" s="23" customFormat="1" ht="42.65" customHeight="1" x14ac:dyDescent="0.45">
      <c r="A64" s="326" t="s">
        <v>135</v>
      </c>
      <c r="B64" s="327"/>
      <c r="C64" s="328" t="s">
        <v>172</v>
      </c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8"/>
      <c r="W64" s="328"/>
      <c r="X64" s="328"/>
      <c r="Y64" s="328"/>
      <c r="Z64" s="328"/>
      <c r="AA64" s="328"/>
      <c r="AB64" s="328"/>
      <c r="AC64" s="328"/>
      <c r="AD64" s="329"/>
      <c r="AE64" s="80" t="s">
        <v>39</v>
      </c>
      <c r="AF64" s="81">
        <v>2</v>
      </c>
      <c r="AG64" s="80"/>
      <c r="AH64" s="81"/>
      <c r="AI64" s="108" t="s">
        <v>39</v>
      </c>
      <c r="AJ64" s="91">
        <f>AV64+BB64</f>
        <v>124</v>
      </c>
      <c r="AK64" s="103" t="s">
        <v>39</v>
      </c>
      <c r="AL64" s="82">
        <f>AN64+AP64+AR64+AT64</f>
        <v>72</v>
      </c>
      <c r="AM64" s="103" t="s">
        <v>39</v>
      </c>
      <c r="AN64" s="82">
        <v>40</v>
      </c>
      <c r="AO64" s="103"/>
      <c r="AP64" s="82"/>
      <c r="AQ64" s="104"/>
      <c r="AR64" s="82"/>
      <c r="AS64" s="103" t="s">
        <v>39</v>
      </c>
      <c r="AT64" s="83">
        <v>32</v>
      </c>
      <c r="AU64" s="107" t="s">
        <v>39</v>
      </c>
      <c r="AV64" s="82">
        <v>48</v>
      </c>
      <c r="AW64" s="103" t="s">
        <v>39</v>
      </c>
      <c r="AX64" s="82">
        <v>32</v>
      </c>
      <c r="AY64" s="103"/>
      <c r="AZ64" s="82"/>
      <c r="BA64" s="103" t="s">
        <v>39</v>
      </c>
      <c r="BB64" s="82">
        <v>76</v>
      </c>
      <c r="BC64" s="103" t="s">
        <v>39</v>
      </c>
      <c r="BD64" s="111">
        <v>40</v>
      </c>
      <c r="BE64" s="103" t="s">
        <v>39</v>
      </c>
      <c r="BF64" s="81">
        <v>3</v>
      </c>
      <c r="BG64" s="503"/>
      <c r="BH64" s="296"/>
      <c r="BI64" s="295"/>
      <c r="BJ64" s="296"/>
      <c r="BK64" s="295"/>
      <c r="BL64" s="467"/>
      <c r="BM64" s="338" t="s">
        <v>19</v>
      </c>
      <c r="BN64" s="339"/>
      <c r="BO64" s="340"/>
      <c r="BP64" s="203" t="s">
        <v>225</v>
      </c>
    </row>
    <row r="65" spans="1:68" s="23" customFormat="1" ht="38.4" customHeight="1" x14ac:dyDescent="0.45">
      <c r="A65" s="326" t="s">
        <v>136</v>
      </c>
      <c r="B65" s="327"/>
      <c r="C65" s="328" t="s">
        <v>173</v>
      </c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  <c r="AA65" s="328"/>
      <c r="AB65" s="328"/>
      <c r="AC65" s="328"/>
      <c r="AD65" s="329"/>
      <c r="AE65" s="80" t="s">
        <v>39</v>
      </c>
      <c r="AF65" s="81">
        <v>2</v>
      </c>
      <c r="AG65" s="80"/>
      <c r="AH65" s="81"/>
      <c r="AI65" s="108" t="s">
        <v>39</v>
      </c>
      <c r="AJ65" s="91">
        <f>AV65+BB65</f>
        <v>142</v>
      </c>
      <c r="AK65" s="103" t="s">
        <v>39</v>
      </c>
      <c r="AL65" s="82">
        <f>AN65+AP65+AR65+AT65</f>
        <v>96</v>
      </c>
      <c r="AM65" s="103"/>
      <c r="AN65" s="82"/>
      <c r="AO65" s="103"/>
      <c r="AP65" s="82"/>
      <c r="AQ65" s="84" t="s">
        <v>39</v>
      </c>
      <c r="AR65" s="82">
        <v>96</v>
      </c>
      <c r="AS65" s="84"/>
      <c r="AT65" s="83"/>
      <c r="AU65" s="107" t="s">
        <v>39</v>
      </c>
      <c r="AV65" s="82">
        <v>70</v>
      </c>
      <c r="AW65" s="103" t="s">
        <v>39</v>
      </c>
      <c r="AX65" s="82">
        <v>48</v>
      </c>
      <c r="AY65" s="103"/>
      <c r="AZ65" s="82"/>
      <c r="BA65" s="103" t="s">
        <v>39</v>
      </c>
      <c r="BB65" s="82">
        <v>72</v>
      </c>
      <c r="BC65" s="103" t="s">
        <v>39</v>
      </c>
      <c r="BD65" s="111">
        <v>48</v>
      </c>
      <c r="BE65" s="103" t="s">
        <v>39</v>
      </c>
      <c r="BF65" s="81">
        <v>4</v>
      </c>
      <c r="BG65" s="503"/>
      <c r="BH65" s="296"/>
      <c r="BI65" s="295"/>
      <c r="BJ65" s="296"/>
      <c r="BK65" s="295"/>
      <c r="BL65" s="467"/>
      <c r="BM65" s="338" t="s">
        <v>21</v>
      </c>
      <c r="BN65" s="339"/>
      <c r="BO65" s="340"/>
      <c r="BP65" s="203" t="s">
        <v>226</v>
      </c>
    </row>
    <row r="66" spans="1:68" s="23" customFormat="1" ht="42.65" customHeight="1" thickBot="1" x14ac:dyDescent="0.5">
      <c r="A66" s="324" t="s">
        <v>171</v>
      </c>
      <c r="B66" s="325"/>
      <c r="C66" s="333" t="s">
        <v>174</v>
      </c>
      <c r="D66" s="333"/>
      <c r="E66" s="333"/>
      <c r="F66" s="333"/>
      <c r="G66" s="333"/>
      <c r="H66" s="333"/>
      <c r="I66" s="333"/>
      <c r="J66" s="333"/>
      <c r="K66" s="333"/>
      <c r="L66" s="333"/>
      <c r="M66" s="333"/>
      <c r="N66" s="333"/>
      <c r="O66" s="333"/>
      <c r="P66" s="333"/>
      <c r="Q66" s="333"/>
      <c r="R66" s="333"/>
      <c r="S66" s="333"/>
      <c r="T66" s="333"/>
      <c r="U66" s="333"/>
      <c r="V66" s="333"/>
      <c r="W66" s="333"/>
      <c r="X66" s="333"/>
      <c r="Y66" s="333"/>
      <c r="Z66" s="333"/>
      <c r="AA66" s="333"/>
      <c r="AB66" s="333"/>
      <c r="AC66" s="333"/>
      <c r="AD66" s="334"/>
      <c r="AE66" s="85"/>
      <c r="AF66" s="86"/>
      <c r="AG66" s="85" t="s">
        <v>39</v>
      </c>
      <c r="AH66" s="86" t="s">
        <v>201</v>
      </c>
      <c r="AI66" s="87" t="s">
        <v>39</v>
      </c>
      <c r="AJ66" s="88">
        <f>AV66</f>
        <v>72</v>
      </c>
      <c r="AK66" s="106" t="s">
        <v>39</v>
      </c>
      <c r="AL66" s="88">
        <f>AN66+AP66+AR66+AT66</f>
        <v>50</v>
      </c>
      <c r="AM66" s="106" t="s">
        <v>39</v>
      </c>
      <c r="AN66" s="88">
        <v>26</v>
      </c>
      <c r="AO66" s="106" t="s">
        <v>39</v>
      </c>
      <c r="AP66" s="88">
        <v>24</v>
      </c>
      <c r="AQ66" s="105"/>
      <c r="AR66" s="88"/>
      <c r="AS66" s="105"/>
      <c r="AT66" s="89"/>
      <c r="AU66" s="109" t="s">
        <v>39</v>
      </c>
      <c r="AV66" s="88">
        <f>AZ66*36</f>
        <v>72</v>
      </c>
      <c r="AW66" s="106" t="s">
        <v>39</v>
      </c>
      <c r="AX66" s="88">
        <f>AL66</f>
        <v>50</v>
      </c>
      <c r="AY66" s="106" t="s">
        <v>39</v>
      </c>
      <c r="AZ66" s="88">
        <v>2</v>
      </c>
      <c r="BA66" s="105"/>
      <c r="BB66" s="88"/>
      <c r="BC66" s="105"/>
      <c r="BD66" s="88"/>
      <c r="BE66" s="105"/>
      <c r="BF66" s="86"/>
      <c r="BG66" s="504"/>
      <c r="BH66" s="505"/>
      <c r="BI66" s="479"/>
      <c r="BJ66" s="505"/>
      <c r="BK66" s="479"/>
      <c r="BL66" s="480"/>
      <c r="BM66" s="476" t="s">
        <v>20</v>
      </c>
      <c r="BN66" s="477"/>
      <c r="BO66" s="478"/>
      <c r="BP66" s="203" t="s">
        <v>227</v>
      </c>
    </row>
    <row r="67" spans="1:68" s="57" customFormat="1" ht="17" customHeight="1" thickTop="1" thickBot="1" x14ac:dyDescent="0.5">
      <c r="A67" s="5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59"/>
    </row>
    <row r="68" spans="1:68" s="23" customFormat="1" ht="36.9" customHeight="1" thickTop="1" x14ac:dyDescent="0.45">
      <c r="A68" s="473" t="s">
        <v>56</v>
      </c>
      <c r="B68" s="474"/>
      <c r="C68" s="474"/>
      <c r="D68" s="474"/>
      <c r="E68" s="474"/>
      <c r="F68" s="474"/>
      <c r="G68" s="474"/>
      <c r="H68" s="474"/>
      <c r="I68" s="474"/>
      <c r="J68" s="474"/>
      <c r="K68" s="474"/>
      <c r="L68" s="474"/>
      <c r="M68" s="474"/>
      <c r="N68" s="474"/>
      <c r="O68" s="474"/>
      <c r="P68" s="474"/>
      <c r="Q68" s="474"/>
      <c r="R68" s="474"/>
      <c r="S68" s="474"/>
      <c r="T68" s="474"/>
      <c r="U68" s="474"/>
      <c r="V68" s="474"/>
      <c r="W68" s="474"/>
      <c r="X68" s="474"/>
      <c r="Y68" s="474"/>
      <c r="Z68" s="474"/>
      <c r="AA68" s="474"/>
      <c r="AB68" s="474"/>
      <c r="AC68" s="474"/>
      <c r="AD68" s="474"/>
      <c r="AE68" s="474"/>
      <c r="AF68" s="474"/>
      <c r="AG68" s="474"/>
      <c r="AH68" s="474"/>
      <c r="AI68" s="468">
        <f>AI32+AI42</f>
        <v>2636</v>
      </c>
      <c r="AJ68" s="468"/>
      <c r="AK68" s="468">
        <f>AK32+AK42</f>
        <v>974</v>
      </c>
      <c r="AL68" s="468"/>
      <c r="AM68" s="468">
        <f>AM32+AM42</f>
        <v>298</v>
      </c>
      <c r="AN68" s="468"/>
      <c r="AO68" s="468">
        <f>AO32+AO42</f>
        <v>0</v>
      </c>
      <c r="AP68" s="468"/>
      <c r="AQ68" s="468">
        <f>AQ32+AQ42</f>
        <v>676</v>
      </c>
      <c r="AR68" s="468"/>
      <c r="AS68" s="468">
        <f>AS32+AS42</f>
        <v>0</v>
      </c>
      <c r="AT68" s="468"/>
      <c r="AU68" s="468">
        <f>AU32+AU42</f>
        <v>1002</v>
      </c>
      <c r="AV68" s="468"/>
      <c r="AW68" s="468">
        <f>AW32+AW42</f>
        <v>402</v>
      </c>
      <c r="AX68" s="468"/>
      <c r="AY68" s="468">
        <f>AY32+AY42</f>
        <v>28</v>
      </c>
      <c r="AZ68" s="468"/>
      <c r="BA68" s="468">
        <f>BA32+BA42</f>
        <v>906</v>
      </c>
      <c r="BB68" s="468"/>
      <c r="BC68" s="468">
        <f>BC32+BC42</f>
        <v>304</v>
      </c>
      <c r="BD68" s="468"/>
      <c r="BE68" s="468">
        <f>BE32+BE42</f>
        <v>26</v>
      </c>
      <c r="BF68" s="468"/>
      <c r="BG68" s="468">
        <f>BG32+BG42</f>
        <v>728</v>
      </c>
      <c r="BH68" s="468"/>
      <c r="BI68" s="468">
        <f>BI32+BI42</f>
        <v>268</v>
      </c>
      <c r="BJ68" s="468"/>
      <c r="BK68" s="468">
        <f>BK32+BK42</f>
        <v>19</v>
      </c>
      <c r="BL68" s="468"/>
      <c r="BM68" s="483"/>
      <c r="BN68" s="483"/>
      <c r="BO68" s="484"/>
    </row>
    <row r="69" spans="1:68" s="23" customFormat="1" ht="36.9" customHeight="1" x14ac:dyDescent="0.45">
      <c r="A69" s="312" t="s">
        <v>22</v>
      </c>
      <c r="B69" s="313"/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  <c r="AI69" s="314">
        <f>AU68+BA68+BG68</f>
        <v>2636</v>
      </c>
      <c r="AJ69" s="314"/>
      <c r="AK69" s="314">
        <f>AW68+BC68+BI68</f>
        <v>974</v>
      </c>
      <c r="AL69" s="314"/>
      <c r="AM69" s="307"/>
      <c r="AN69" s="307"/>
      <c r="AO69" s="307"/>
      <c r="AP69" s="307"/>
      <c r="AQ69" s="307"/>
      <c r="AR69" s="307"/>
      <c r="AS69" s="307"/>
      <c r="AT69" s="307"/>
      <c r="AU69" s="469">
        <f>ROUND(AW68/AU30,0)</f>
        <v>22</v>
      </c>
      <c r="AV69" s="470"/>
      <c r="AW69" s="470"/>
      <c r="AX69" s="470"/>
      <c r="AY69" s="470"/>
      <c r="AZ69" s="471"/>
      <c r="BA69" s="469">
        <f>ROUND(BC68/BA30,0)</f>
        <v>19</v>
      </c>
      <c r="BB69" s="470"/>
      <c r="BC69" s="470"/>
      <c r="BD69" s="470"/>
      <c r="BE69" s="470"/>
      <c r="BF69" s="471"/>
      <c r="BG69" s="469">
        <f>ROUND(BI68/BG30,0)</f>
        <v>19</v>
      </c>
      <c r="BH69" s="470"/>
      <c r="BI69" s="470"/>
      <c r="BJ69" s="470"/>
      <c r="BK69" s="470"/>
      <c r="BL69" s="471"/>
      <c r="BM69" s="485">
        <f>BE69+BK69</f>
        <v>0</v>
      </c>
      <c r="BN69" s="485"/>
      <c r="BO69" s="486"/>
    </row>
    <row r="70" spans="1:68" s="23" customFormat="1" ht="36.9" customHeight="1" x14ac:dyDescent="0.45">
      <c r="A70" s="312" t="s">
        <v>23</v>
      </c>
      <c r="B70" s="313"/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313"/>
      <c r="AA70" s="313"/>
      <c r="AB70" s="313"/>
      <c r="AC70" s="313"/>
      <c r="AD70" s="313"/>
      <c r="AE70" s="313"/>
      <c r="AF70" s="313"/>
      <c r="AG70" s="313"/>
      <c r="AH70" s="313"/>
      <c r="AI70" s="311">
        <f>SUM(AK70:BO70)</f>
        <v>2</v>
      </c>
      <c r="AJ70" s="311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37"/>
      <c r="AV70" s="472"/>
      <c r="AW70" s="472"/>
      <c r="AX70" s="472"/>
      <c r="AY70" s="472"/>
      <c r="AZ70" s="444"/>
      <c r="BA70" s="337">
        <v>1</v>
      </c>
      <c r="BB70" s="472"/>
      <c r="BC70" s="472"/>
      <c r="BD70" s="472"/>
      <c r="BE70" s="472"/>
      <c r="BF70" s="444"/>
      <c r="BG70" s="337">
        <v>1</v>
      </c>
      <c r="BH70" s="472"/>
      <c r="BI70" s="472"/>
      <c r="BJ70" s="472"/>
      <c r="BK70" s="472"/>
      <c r="BL70" s="444"/>
      <c r="BM70" s="487"/>
      <c r="BN70" s="487"/>
      <c r="BO70" s="488"/>
    </row>
    <row r="71" spans="1:68" s="23" customFormat="1" ht="36.9" customHeight="1" x14ac:dyDescent="0.45">
      <c r="A71" s="312" t="s">
        <v>24</v>
      </c>
      <c r="B71" s="313"/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313"/>
      <c r="AA71" s="313"/>
      <c r="AB71" s="313"/>
      <c r="AC71" s="313"/>
      <c r="AD71" s="313"/>
      <c r="AE71" s="313"/>
      <c r="AF71" s="313"/>
      <c r="AG71" s="313"/>
      <c r="AH71" s="313"/>
      <c r="AI71" s="311">
        <f>SUM(AK71:BO71)</f>
        <v>2</v>
      </c>
      <c r="AJ71" s="311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37">
        <v>1</v>
      </c>
      <c r="AV71" s="472"/>
      <c r="AW71" s="472"/>
      <c r="AX71" s="472"/>
      <c r="AY71" s="472"/>
      <c r="AZ71" s="444"/>
      <c r="BA71" s="337">
        <v>1</v>
      </c>
      <c r="BB71" s="472"/>
      <c r="BC71" s="472"/>
      <c r="BD71" s="472"/>
      <c r="BE71" s="472"/>
      <c r="BF71" s="444"/>
      <c r="BG71" s="337"/>
      <c r="BH71" s="472"/>
      <c r="BI71" s="472"/>
      <c r="BJ71" s="472"/>
      <c r="BK71" s="472"/>
      <c r="BL71" s="444"/>
      <c r="BM71" s="487"/>
      <c r="BN71" s="487"/>
      <c r="BO71" s="488"/>
    </row>
    <row r="72" spans="1:68" s="23" customFormat="1" ht="36.9" customHeight="1" x14ac:dyDescent="0.45">
      <c r="A72" s="312" t="s">
        <v>25</v>
      </c>
      <c r="B72" s="313"/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313"/>
      <c r="AA72" s="313"/>
      <c r="AB72" s="313"/>
      <c r="AC72" s="313"/>
      <c r="AD72" s="313"/>
      <c r="AE72" s="313"/>
      <c r="AF72" s="313"/>
      <c r="AG72" s="313"/>
      <c r="AH72" s="313"/>
      <c r="AI72" s="311">
        <f>SUM(AK72:BO72)</f>
        <v>9</v>
      </c>
      <c r="AJ72" s="311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37">
        <f>COUNTIF(AE32:AF62,1)</f>
        <v>3</v>
      </c>
      <c r="AV72" s="472"/>
      <c r="AW72" s="472"/>
      <c r="AX72" s="472"/>
      <c r="AY72" s="472"/>
      <c r="AZ72" s="444"/>
      <c r="BA72" s="337">
        <f>COUNTIF(AE32:AF62,2)</f>
        <v>3</v>
      </c>
      <c r="BB72" s="472"/>
      <c r="BC72" s="472"/>
      <c r="BD72" s="472"/>
      <c r="BE72" s="472"/>
      <c r="BF72" s="444"/>
      <c r="BG72" s="337">
        <f>COUNTIF(AE32:AF62,3)</f>
        <v>3</v>
      </c>
      <c r="BH72" s="472"/>
      <c r="BI72" s="472"/>
      <c r="BJ72" s="472"/>
      <c r="BK72" s="472"/>
      <c r="BL72" s="444"/>
      <c r="BM72" s="487"/>
      <c r="BN72" s="487"/>
      <c r="BO72" s="488"/>
    </row>
    <row r="73" spans="1:68" s="23" customFormat="1" ht="36.9" customHeight="1" thickBot="1" x14ac:dyDescent="0.5">
      <c r="A73" s="318" t="s">
        <v>26</v>
      </c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  <c r="AA73" s="319"/>
      <c r="AB73" s="319"/>
      <c r="AC73" s="319"/>
      <c r="AD73" s="319"/>
      <c r="AE73" s="319"/>
      <c r="AF73" s="319"/>
      <c r="AG73" s="319"/>
      <c r="AH73" s="319"/>
      <c r="AI73" s="308">
        <f>SUM(AK73:BO73)</f>
        <v>13</v>
      </c>
      <c r="AJ73" s="308"/>
      <c r="AK73" s="309"/>
      <c r="AL73" s="309"/>
      <c r="AM73" s="309"/>
      <c r="AN73" s="309"/>
      <c r="AO73" s="309"/>
      <c r="AP73" s="309"/>
      <c r="AQ73" s="309"/>
      <c r="AR73" s="309"/>
      <c r="AS73" s="309"/>
      <c r="AT73" s="309"/>
      <c r="AU73" s="489">
        <f>COUNTIF(AG32:AH62,1)+1</f>
        <v>6</v>
      </c>
      <c r="AV73" s="490"/>
      <c r="AW73" s="490"/>
      <c r="AX73" s="490"/>
      <c r="AY73" s="490"/>
      <c r="AZ73" s="491"/>
      <c r="BA73" s="489">
        <f>COUNTIF(AG32:AH62,2)+1</f>
        <v>4</v>
      </c>
      <c r="BB73" s="490"/>
      <c r="BC73" s="490"/>
      <c r="BD73" s="490"/>
      <c r="BE73" s="490"/>
      <c r="BF73" s="491"/>
      <c r="BG73" s="489">
        <f>COUNTIF(AG32:AH62,3)+1</f>
        <v>3</v>
      </c>
      <c r="BH73" s="490"/>
      <c r="BI73" s="490"/>
      <c r="BJ73" s="490"/>
      <c r="BK73" s="490"/>
      <c r="BL73" s="491"/>
      <c r="BM73" s="481"/>
      <c r="BN73" s="481"/>
      <c r="BO73" s="482"/>
    </row>
    <row r="74" spans="1:68" s="23" customFormat="1" ht="36.9" customHeight="1" thickTop="1" thickBot="1" x14ac:dyDescent="0.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</row>
    <row r="75" spans="1:68" s="114" customFormat="1" ht="48" customHeight="1" thickTop="1" thickBot="1" x14ac:dyDescent="0.75">
      <c r="A75" s="300" t="s">
        <v>82</v>
      </c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 t="s">
        <v>83</v>
      </c>
      <c r="AA75" s="301"/>
      <c r="AB75" s="301"/>
      <c r="AC75" s="301"/>
      <c r="AD75" s="301"/>
      <c r="AE75" s="301"/>
      <c r="AF75" s="301"/>
      <c r="AG75" s="301"/>
      <c r="AH75" s="301"/>
      <c r="AI75" s="301"/>
      <c r="AJ75" s="301"/>
      <c r="AK75" s="301"/>
      <c r="AL75" s="301"/>
      <c r="AM75" s="301"/>
      <c r="AN75" s="301"/>
      <c r="AO75" s="301"/>
      <c r="AP75" s="301"/>
      <c r="AQ75" s="301"/>
      <c r="AR75" s="301"/>
      <c r="AS75" s="301"/>
      <c r="AT75" s="301"/>
      <c r="AU75" s="301" t="s">
        <v>137</v>
      </c>
      <c r="AV75" s="301"/>
      <c r="AW75" s="301"/>
      <c r="AX75" s="301"/>
      <c r="AY75" s="301"/>
      <c r="AZ75" s="301"/>
      <c r="BA75" s="301"/>
      <c r="BB75" s="301"/>
      <c r="BC75" s="301"/>
      <c r="BD75" s="301"/>
      <c r="BE75" s="301"/>
      <c r="BF75" s="301"/>
      <c r="BG75" s="301"/>
      <c r="BH75" s="301"/>
      <c r="BI75" s="301"/>
      <c r="BJ75" s="301"/>
      <c r="BK75" s="301"/>
      <c r="BL75" s="301"/>
      <c r="BM75" s="301"/>
      <c r="BN75" s="301"/>
      <c r="BO75" s="475"/>
    </row>
    <row r="76" spans="1:68" s="23" customFormat="1" ht="54" customHeight="1" thickTop="1" thickBot="1" x14ac:dyDescent="0.5">
      <c r="A76" s="302" t="s">
        <v>49</v>
      </c>
      <c r="B76" s="303"/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 t="s">
        <v>50</v>
      </c>
      <c r="O76" s="303"/>
      <c r="P76" s="303"/>
      <c r="Q76" s="303"/>
      <c r="R76" s="304" t="s">
        <v>51</v>
      </c>
      <c r="S76" s="305"/>
      <c r="T76" s="306"/>
      <c r="U76" s="315" t="s">
        <v>52</v>
      </c>
      <c r="V76" s="316"/>
      <c r="W76" s="316"/>
      <c r="X76" s="316"/>
      <c r="Y76" s="317"/>
      <c r="Z76" s="303" t="s">
        <v>50</v>
      </c>
      <c r="AA76" s="303"/>
      <c r="AB76" s="303"/>
      <c r="AC76" s="303"/>
      <c r="AD76" s="303"/>
      <c r="AE76" s="303"/>
      <c r="AF76" s="303"/>
      <c r="AG76" s="303" t="s">
        <v>51</v>
      </c>
      <c r="AH76" s="303"/>
      <c r="AI76" s="303"/>
      <c r="AJ76" s="303"/>
      <c r="AK76" s="303"/>
      <c r="AL76" s="303"/>
      <c r="AM76" s="303"/>
      <c r="AN76" s="310" t="s">
        <v>52</v>
      </c>
      <c r="AO76" s="310"/>
      <c r="AP76" s="310"/>
      <c r="AQ76" s="310"/>
      <c r="AR76" s="310"/>
      <c r="AS76" s="310"/>
      <c r="AT76" s="310"/>
      <c r="AU76" s="303" t="s">
        <v>87</v>
      </c>
      <c r="AV76" s="303"/>
      <c r="AW76" s="303"/>
      <c r="AX76" s="303"/>
      <c r="AY76" s="303"/>
      <c r="AZ76" s="303"/>
      <c r="BA76" s="303"/>
      <c r="BB76" s="303"/>
      <c r="BC76" s="303"/>
      <c r="BD76" s="303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492"/>
    </row>
    <row r="77" spans="1:68" s="23" customFormat="1" ht="51.65" customHeight="1" thickTop="1" thickBot="1" x14ac:dyDescent="0.5">
      <c r="A77" s="302" t="s">
        <v>138</v>
      </c>
      <c r="B77" s="303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>
        <v>2</v>
      </c>
      <c r="O77" s="303"/>
      <c r="P77" s="303"/>
      <c r="Q77" s="303"/>
      <c r="R77" s="304">
        <f>BF19</f>
        <v>4</v>
      </c>
      <c r="S77" s="305"/>
      <c r="T77" s="306"/>
      <c r="U77" s="304">
        <f>R77*54/36</f>
        <v>6</v>
      </c>
      <c r="V77" s="305"/>
      <c r="W77" s="305"/>
      <c r="X77" s="305"/>
      <c r="Y77" s="306"/>
      <c r="Z77" s="303">
        <v>3</v>
      </c>
      <c r="AA77" s="303"/>
      <c r="AB77" s="303"/>
      <c r="AC77" s="303"/>
      <c r="AD77" s="303"/>
      <c r="AE77" s="303"/>
      <c r="AF77" s="303"/>
      <c r="AG77" s="303">
        <f>BH19</f>
        <v>8</v>
      </c>
      <c r="AH77" s="303"/>
      <c r="AI77" s="303"/>
      <c r="AJ77" s="303"/>
      <c r="AK77" s="303"/>
      <c r="AL77" s="303"/>
      <c r="AM77" s="303"/>
      <c r="AN77" s="303">
        <f>ROUND(AG77*54/40,0)</f>
        <v>11</v>
      </c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  <c r="AZ77" s="303"/>
      <c r="BA77" s="303"/>
      <c r="BB77" s="303"/>
      <c r="BC77" s="303"/>
      <c r="BD77" s="303"/>
      <c r="BE77" s="303"/>
      <c r="BF77" s="303"/>
      <c r="BG77" s="303"/>
      <c r="BH77" s="303"/>
      <c r="BI77" s="303"/>
      <c r="BJ77" s="303"/>
      <c r="BK77" s="303"/>
      <c r="BL77" s="303"/>
      <c r="BM77" s="303"/>
      <c r="BN77" s="303"/>
      <c r="BO77" s="492"/>
    </row>
    <row r="78" spans="1:68" s="1" customFormat="1" ht="57" customHeight="1" thickTop="1" x14ac:dyDescent="0.35">
      <c r="BG78" s="2"/>
      <c r="BH78" s="2"/>
      <c r="BI78" s="2"/>
    </row>
    <row r="79" spans="1:68" s="113" customFormat="1" ht="72" customHeight="1" thickBot="1" x14ac:dyDescent="0.9">
      <c r="A79" s="494" t="s">
        <v>180</v>
      </c>
      <c r="B79" s="494"/>
      <c r="C79" s="494"/>
      <c r="D79" s="494"/>
      <c r="E79" s="494"/>
      <c r="F79" s="494"/>
      <c r="G79" s="494"/>
      <c r="H79" s="494"/>
      <c r="I79" s="494"/>
      <c r="J79" s="494"/>
      <c r="K79" s="494"/>
      <c r="L79" s="494"/>
      <c r="M79" s="494"/>
      <c r="N79" s="494"/>
      <c r="O79" s="494"/>
      <c r="P79" s="494"/>
      <c r="Q79" s="494"/>
      <c r="R79" s="494"/>
      <c r="S79" s="494"/>
      <c r="T79" s="494"/>
      <c r="U79" s="494"/>
      <c r="V79" s="494"/>
      <c r="W79" s="494"/>
      <c r="X79" s="494"/>
      <c r="Y79" s="494"/>
      <c r="Z79" s="494"/>
      <c r="AA79" s="494"/>
      <c r="AB79" s="494"/>
      <c r="AC79" s="494"/>
      <c r="AD79" s="494"/>
      <c r="AE79" s="494"/>
      <c r="AF79" s="494"/>
      <c r="AG79" s="494"/>
      <c r="AH79" s="494"/>
      <c r="AI79" s="494"/>
      <c r="AJ79" s="494"/>
      <c r="AK79" s="494"/>
      <c r="AL79" s="494"/>
      <c r="AM79" s="494"/>
      <c r="AN79" s="494"/>
      <c r="AO79" s="494"/>
      <c r="AP79" s="494"/>
      <c r="AQ79" s="494"/>
      <c r="AR79" s="494"/>
      <c r="AS79" s="494"/>
      <c r="AT79" s="494"/>
      <c r="AU79" s="494"/>
      <c r="AV79" s="494"/>
      <c r="AW79" s="494"/>
      <c r="AX79" s="494"/>
      <c r="AY79" s="494"/>
      <c r="AZ79" s="494"/>
      <c r="BA79" s="494"/>
      <c r="BB79" s="494"/>
      <c r="BC79" s="494"/>
      <c r="BD79" s="494"/>
      <c r="BE79" s="494"/>
      <c r="BF79" s="494"/>
      <c r="BG79" s="494"/>
      <c r="BH79" s="494"/>
      <c r="BI79" s="494"/>
      <c r="BJ79" s="494"/>
      <c r="BK79" s="494"/>
      <c r="BL79" s="494"/>
      <c r="BM79" s="494"/>
      <c r="BN79" s="494"/>
    </row>
    <row r="80" spans="1:68" s="49" customFormat="1" ht="134.4" customHeight="1" thickTop="1" thickBot="1" x14ac:dyDescent="0.55000000000000004">
      <c r="A80" s="495" t="s">
        <v>7</v>
      </c>
      <c r="B80" s="496"/>
      <c r="C80" s="496"/>
      <c r="D80" s="496"/>
      <c r="E80" s="496"/>
      <c r="F80" s="497"/>
      <c r="G80" s="529" t="s">
        <v>47</v>
      </c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0"/>
      <c r="BG80" s="530"/>
      <c r="BH80" s="513" t="s">
        <v>48</v>
      </c>
      <c r="BI80" s="514"/>
      <c r="BJ80" s="514"/>
      <c r="BK80" s="514"/>
      <c r="BL80" s="514"/>
      <c r="BM80" s="514"/>
      <c r="BN80" s="515"/>
    </row>
    <row r="81" spans="1:66" s="49" customFormat="1" ht="83.4" customHeight="1" thickTop="1" x14ac:dyDescent="0.5">
      <c r="A81" s="498" t="s">
        <v>19</v>
      </c>
      <c r="B81" s="499"/>
      <c r="C81" s="499"/>
      <c r="D81" s="499"/>
      <c r="E81" s="499"/>
      <c r="F81" s="500"/>
      <c r="G81" s="531" t="s">
        <v>90</v>
      </c>
      <c r="H81" s="532"/>
      <c r="I81" s="532"/>
      <c r="J81" s="532"/>
      <c r="K81" s="532"/>
      <c r="L81" s="532"/>
      <c r="M81" s="532"/>
      <c r="N81" s="532"/>
      <c r="O81" s="532"/>
      <c r="P81" s="532"/>
      <c r="Q81" s="532"/>
      <c r="R81" s="532"/>
      <c r="S81" s="532"/>
      <c r="T81" s="532"/>
      <c r="U81" s="532"/>
      <c r="V81" s="532"/>
      <c r="W81" s="532"/>
      <c r="X81" s="532"/>
      <c r="Y81" s="532"/>
      <c r="Z81" s="532"/>
      <c r="AA81" s="532"/>
      <c r="AB81" s="532"/>
      <c r="AC81" s="532"/>
      <c r="AD81" s="532"/>
      <c r="AE81" s="532"/>
      <c r="AF81" s="532"/>
      <c r="AG81" s="532"/>
      <c r="AH81" s="532"/>
      <c r="AI81" s="532"/>
      <c r="AJ81" s="532"/>
      <c r="AK81" s="532"/>
      <c r="AL81" s="532"/>
      <c r="AM81" s="532"/>
      <c r="AN81" s="532"/>
      <c r="AO81" s="532"/>
      <c r="AP81" s="532"/>
      <c r="AQ81" s="532"/>
      <c r="AR81" s="532"/>
      <c r="AS81" s="532"/>
      <c r="AT81" s="532"/>
      <c r="AU81" s="532"/>
      <c r="AV81" s="532"/>
      <c r="AW81" s="532"/>
      <c r="AX81" s="532"/>
      <c r="AY81" s="532"/>
      <c r="AZ81" s="532"/>
      <c r="BA81" s="532"/>
      <c r="BB81" s="532"/>
      <c r="BC81" s="532"/>
      <c r="BD81" s="532"/>
      <c r="BE81" s="532"/>
      <c r="BF81" s="532"/>
      <c r="BG81" s="532"/>
      <c r="BH81" s="516" t="s">
        <v>182</v>
      </c>
      <c r="BI81" s="517"/>
      <c r="BJ81" s="517"/>
      <c r="BK81" s="517"/>
      <c r="BL81" s="517"/>
      <c r="BM81" s="517"/>
      <c r="BN81" s="518"/>
    </row>
    <row r="82" spans="1:66" s="49" customFormat="1" ht="83.4" customHeight="1" x14ac:dyDescent="0.5">
      <c r="A82" s="498" t="s">
        <v>20</v>
      </c>
      <c r="B82" s="499"/>
      <c r="C82" s="499"/>
      <c r="D82" s="499"/>
      <c r="E82" s="499"/>
      <c r="F82" s="500"/>
      <c r="G82" s="506" t="s">
        <v>88</v>
      </c>
      <c r="H82" s="507"/>
      <c r="I82" s="507"/>
      <c r="J82" s="507"/>
      <c r="K82" s="507"/>
      <c r="L82" s="507"/>
      <c r="M82" s="507"/>
      <c r="N82" s="507"/>
      <c r="O82" s="507"/>
      <c r="P82" s="507"/>
      <c r="Q82" s="507"/>
      <c r="R82" s="507"/>
      <c r="S82" s="507"/>
      <c r="T82" s="507"/>
      <c r="U82" s="507"/>
      <c r="V82" s="507"/>
      <c r="W82" s="507"/>
      <c r="X82" s="507"/>
      <c r="Y82" s="507"/>
      <c r="Z82" s="507"/>
      <c r="AA82" s="507"/>
      <c r="AB82" s="507"/>
      <c r="AC82" s="507"/>
      <c r="AD82" s="507"/>
      <c r="AE82" s="507"/>
      <c r="AF82" s="507"/>
      <c r="AG82" s="507"/>
      <c r="AH82" s="507"/>
      <c r="AI82" s="507"/>
      <c r="AJ82" s="507"/>
      <c r="AK82" s="507"/>
      <c r="AL82" s="507"/>
      <c r="AM82" s="507"/>
      <c r="AN82" s="507"/>
      <c r="AO82" s="507"/>
      <c r="AP82" s="507"/>
      <c r="AQ82" s="507"/>
      <c r="AR82" s="507"/>
      <c r="AS82" s="507"/>
      <c r="AT82" s="507"/>
      <c r="AU82" s="507"/>
      <c r="AV82" s="507"/>
      <c r="AW82" s="507"/>
      <c r="AX82" s="507"/>
      <c r="AY82" s="507"/>
      <c r="AZ82" s="507"/>
      <c r="BA82" s="507"/>
      <c r="BB82" s="507"/>
      <c r="BC82" s="507"/>
      <c r="BD82" s="507"/>
      <c r="BE82" s="507"/>
      <c r="BF82" s="507"/>
      <c r="BG82" s="507"/>
      <c r="BH82" s="519" t="s">
        <v>176</v>
      </c>
      <c r="BI82" s="520"/>
      <c r="BJ82" s="520"/>
      <c r="BK82" s="520"/>
      <c r="BL82" s="520"/>
      <c r="BM82" s="520"/>
      <c r="BN82" s="521"/>
    </row>
    <row r="83" spans="1:66" s="49" customFormat="1" ht="83.4" customHeight="1" x14ac:dyDescent="0.5">
      <c r="A83" s="498" t="s">
        <v>21</v>
      </c>
      <c r="B83" s="499"/>
      <c r="C83" s="499"/>
      <c r="D83" s="499"/>
      <c r="E83" s="499"/>
      <c r="F83" s="500"/>
      <c r="G83" s="506" t="s">
        <v>159</v>
      </c>
      <c r="H83" s="507"/>
      <c r="I83" s="507"/>
      <c r="J83" s="507"/>
      <c r="K83" s="507"/>
      <c r="L83" s="507"/>
      <c r="M83" s="507"/>
      <c r="N83" s="507"/>
      <c r="O83" s="507"/>
      <c r="P83" s="507"/>
      <c r="Q83" s="507"/>
      <c r="R83" s="507"/>
      <c r="S83" s="507"/>
      <c r="T83" s="507"/>
      <c r="U83" s="507"/>
      <c r="V83" s="507"/>
      <c r="W83" s="507"/>
      <c r="X83" s="507"/>
      <c r="Y83" s="507"/>
      <c r="Z83" s="507"/>
      <c r="AA83" s="507"/>
      <c r="AB83" s="507"/>
      <c r="AC83" s="507"/>
      <c r="AD83" s="507"/>
      <c r="AE83" s="507"/>
      <c r="AF83" s="507"/>
      <c r="AG83" s="507"/>
      <c r="AH83" s="507"/>
      <c r="AI83" s="507"/>
      <c r="AJ83" s="507"/>
      <c r="AK83" s="507"/>
      <c r="AL83" s="507"/>
      <c r="AM83" s="507"/>
      <c r="AN83" s="507"/>
      <c r="AO83" s="507"/>
      <c r="AP83" s="507"/>
      <c r="AQ83" s="507"/>
      <c r="AR83" s="507"/>
      <c r="AS83" s="507"/>
      <c r="AT83" s="507"/>
      <c r="AU83" s="507"/>
      <c r="AV83" s="507"/>
      <c r="AW83" s="507"/>
      <c r="AX83" s="507"/>
      <c r="AY83" s="507"/>
      <c r="AZ83" s="507"/>
      <c r="BA83" s="507"/>
      <c r="BB83" s="507"/>
      <c r="BC83" s="507"/>
      <c r="BD83" s="507"/>
      <c r="BE83" s="507"/>
      <c r="BF83" s="507"/>
      <c r="BG83" s="507"/>
      <c r="BH83" s="519" t="s">
        <v>175</v>
      </c>
      <c r="BI83" s="520"/>
      <c r="BJ83" s="520"/>
      <c r="BK83" s="520"/>
      <c r="BL83" s="520"/>
      <c r="BM83" s="520"/>
      <c r="BN83" s="521"/>
    </row>
    <row r="84" spans="1:66" s="49" customFormat="1" ht="83.4" customHeight="1" x14ac:dyDescent="0.5">
      <c r="A84" s="498" t="s">
        <v>144</v>
      </c>
      <c r="B84" s="499"/>
      <c r="C84" s="499"/>
      <c r="D84" s="499"/>
      <c r="E84" s="499"/>
      <c r="F84" s="500"/>
      <c r="G84" s="506" t="s">
        <v>143</v>
      </c>
      <c r="H84" s="507"/>
      <c r="I84" s="507"/>
      <c r="J84" s="507"/>
      <c r="K84" s="507"/>
      <c r="L84" s="507"/>
      <c r="M84" s="507"/>
      <c r="N84" s="507"/>
      <c r="O84" s="507"/>
      <c r="P84" s="507"/>
      <c r="Q84" s="507"/>
      <c r="R84" s="507"/>
      <c r="S84" s="507"/>
      <c r="T84" s="507"/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7"/>
      <c r="AO84" s="507"/>
      <c r="AP84" s="507"/>
      <c r="AQ84" s="507"/>
      <c r="AR84" s="507"/>
      <c r="AS84" s="507"/>
      <c r="AT84" s="507"/>
      <c r="AU84" s="507"/>
      <c r="AV84" s="507"/>
      <c r="AW84" s="507"/>
      <c r="AX84" s="507"/>
      <c r="AY84" s="507"/>
      <c r="AZ84" s="507"/>
      <c r="BA84" s="507"/>
      <c r="BB84" s="507"/>
      <c r="BC84" s="507"/>
      <c r="BD84" s="507"/>
      <c r="BE84" s="507"/>
      <c r="BF84" s="507"/>
      <c r="BG84" s="507"/>
      <c r="BH84" s="519" t="s">
        <v>203</v>
      </c>
      <c r="BI84" s="520"/>
      <c r="BJ84" s="520"/>
      <c r="BK84" s="520"/>
      <c r="BL84" s="520"/>
      <c r="BM84" s="520"/>
      <c r="BN84" s="521"/>
    </row>
    <row r="85" spans="1:66" s="49" customFormat="1" ht="83.4" customHeight="1" x14ac:dyDescent="0.5">
      <c r="A85" s="498" t="s">
        <v>145</v>
      </c>
      <c r="B85" s="499"/>
      <c r="C85" s="499"/>
      <c r="D85" s="499"/>
      <c r="E85" s="499"/>
      <c r="F85" s="500"/>
      <c r="G85" s="506" t="s">
        <v>181</v>
      </c>
      <c r="H85" s="507"/>
      <c r="I85" s="507"/>
      <c r="J85" s="507"/>
      <c r="K85" s="507"/>
      <c r="L85" s="507"/>
      <c r="M85" s="507"/>
      <c r="N85" s="507"/>
      <c r="O85" s="507"/>
      <c r="P85" s="507"/>
      <c r="Q85" s="507"/>
      <c r="R85" s="507"/>
      <c r="S85" s="507"/>
      <c r="T85" s="507"/>
      <c r="U85" s="507"/>
      <c r="V85" s="507"/>
      <c r="W85" s="507"/>
      <c r="X85" s="507"/>
      <c r="Y85" s="507"/>
      <c r="Z85" s="507"/>
      <c r="AA85" s="507"/>
      <c r="AB85" s="507"/>
      <c r="AC85" s="507"/>
      <c r="AD85" s="507"/>
      <c r="AE85" s="507"/>
      <c r="AF85" s="507"/>
      <c r="AG85" s="507"/>
      <c r="AH85" s="507"/>
      <c r="AI85" s="507"/>
      <c r="AJ85" s="507"/>
      <c r="AK85" s="507"/>
      <c r="AL85" s="507"/>
      <c r="AM85" s="507"/>
      <c r="AN85" s="507"/>
      <c r="AO85" s="507"/>
      <c r="AP85" s="507"/>
      <c r="AQ85" s="507"/>
      <c r="AR85" s="507"/>
      <c r="AS85" s="507"/>
      <c r="AT85" s="507"/>
      <c r="AU85" s="507"/>
      <c r="AV85" s="507"/>
      <c r="AW85" s="507"/>
      <c r="AX85" s="507"/>
      <c r="AY85" s="507"/>
      <c r="AZ85" s="507"/>
      <c r="BA85" s="507"/>
      <c r="BB85" s="507"/>
      <c r="BC85" s="507"/>
      <c r="BD85" s="507"/>
      <c r="BE85" s="507"/>
      <c r="BF85" s="507"/>
      <c r="BG85" s="507"/>
      <c r="BH85" s="519" t="s">
        <v>185</v>
      </c>
      <c r="BI85" s="520"/>
      <c r="BJ85" s="520"/>
      <c r="BK85" s="520"/>
      <c r="BL85" s="520"/>
      <c r="BM85" s="520"/>
      <c r="BN85" s="521"/>
    </row>
    <row r="86" spans="1:66" s="49" customFormat="1" ht="83.4" customHeight="1" x14ac:dyDescent="0.5">
      <c r="A86" s="498" t="s">
        <v>146</v>
      </c>
      <c r="B86" s="499"/>
      <c r="C86" s="499"/>
      <c r="D86" s="499"/>
      <c r="E86" s="499"/>
      <c r="F86" s="500"/>
      <c r="G86" s="506" t="s">
        <v>158</v>
      </c>
      <c r="H86" s="507"/>
      <c r="I86" s="507"/>
      <c r="J86" s="507"/>
      <c r="K86" s="507"/>
      <c r="L86" s="507"/>
      <c r="M86" s="507"/>
      <c r="N86" s="507"/>
      <c r="O86" s="507"/>
      <c r="P86" s="507"/>
      <c r="Q86" s="507"/>
      <c r="R86" s="507"/>
      <c r="S86" s="507"/>
      <c r="T86" s="507"/>
      <c r="U86" s="507"/>
      <c r="V86" s="507"/>
      <c r="W86" s="507"/>
      <c r="X86" s="507"/>
      <c r="Y86" s="507"/>
      <c r="Z86" s="507"/>
      <c r="AA86" s="507"/>
      <c r="AB86" s="507"/>
      <c r="AC86" s="507"/>
      <c r="AD86" s="507"/>
      <c r="AE86" s="507"/>
      <c r="AF86" s="507"/>
      <c r="AG86" s="507"/>
      <c r="AH86" s="507"/>
      <c r="AI86" s="507"/>
      <c r="AJ86" s="507"/>
      <c r="AK86" s="507"/>
      <c r="AL86" s="507"/>
      <c r="AM86" s="507"/>
      <c r="AN86" s="507"/>
      <c r="AO86" s="507"/>
      <c r="AP86" s="507"/>
      <c r="AQ86" s="507"/>
      <c r="AR86" s="507"/>
      <c r="AS86" s="507"/>
      <c r="AT86" s="507"/>
      <c r="AU86" s="507"/>
      <c r="AV86" s="507"/>
      <c r="AW86" s="507"/>
      <c r="AX86" s="507"/>
      <c r="AY86" s="507"/>
      <c r="AZ86" s="507"/>
      <c r="BA86" s="507"/>
      <c r="BB86" s="507"/>
      <c r="BC86" s="507"/>
      <c r="BD86" s="507"/>
      <c r="BE86" s="507"/>
      <c r="BF86" s="507"/>
      <c r="BG86" s="507"/>
      <c r="BH86" s="519" t="s">
        <v>215</v>
      </c>
      <c r="BI86" s="520"/>
      <c r="BJ86" s="520"/>
      <c r="BK86" s="520"/>
      <c r="BL86" s="520"/>
      <c r="BM86" s="520"/>
      <c r="BN86" s="521"/>
    </row>
    <row r="87" spans="1:66" s="50" customFormat="1" ht="83.4" customHeight="1" x14ac:dyDescent="0.5">
      <c r="A87" s="498" t="s">
        <v>84</v>
      </c>
      <c r="B87" s="499"/>
      <c r="C87" s="499"/>
      <c r="D87" s="499"/>
      <c r="E87" s="499"/>
      <c r="F87" s="500"/>
      <c r="G87" s="506" t="s">
        <v>147</v>
      </c>
      <c r="H87" s="507"/>
      <c r="I87" s="507"/>
      <c r="J87" s="507"/>
      <c r="K87" s="507"/>
      <c r="L87" s="507"/>
      <c r="M87" s="507"/>
      <c r="N87" s="507"/>
      <c r="O87" s="507"/>
      <c r="P87" s="507"/>
      <c r="Q87" s="507"/>
      <c r="R87" s="507"/>
      <c r="S87" s="507"/>
      <c r="T87" s="507"/>
      <c r="U87" s="507"/>
      <c r="V87" s="507"/>
      <c r="W87" s="507"/>
      <c r="X87" s="507"/>
      <c r="Y87" s="507"/>
      <c r="Z87" s="507"/>
      <c r="AA87" s="507"/>
      <c r="AB87" s="507"/>
      <c r="AC87" s="507"/>
      <c r="AD87" s="507"/>
      <c r="AE87" s="507"/>
      <c r="AF87" s="507"/>
      <c r="AG87" s="507"/>
      <c r="AH87" s="507"/>
      <c r="AI87" s="507"/>
      <c r="AJ87" s="507"/>
      <c r="AK87" s="507"/>
      <c r="AL87" s="507"/>
      <c r="AM87" s="507"/>
      <c r="AN87" s="507"/>
      <c r="AO87" s="507"/>
      <c r="AP87" s="507"/>
      <c r="AQ87" s="507"/>
      <c r="AR87" s="507"/>
      <c r="AS87" s="507"/>
      <c r="AT87" s="507"/>
      <c r="AU87" s="507"/>
      <c r="AV87" s="507"/>
      <c r="AW87" s="507"/>
      <c r="AX87" s="507"/>
      <c r="AY87" s="507"/>
      <c r="AZ87" s="507"/>
      <c r="BA87" s="507"/>
      <c r="BB87" s="507"/>
      <c r="BC87" s="507"/>
      <c r="BD87" s="507"/>
      <c r="BE87" s="507"/>
      <c r="BF87" s="507"/>
      <c r="BG87" s="507"/>
      <c r="BH87" s="519" t="s">
        <v>53</v>
      </c>
      <c r="BI87" s="520"/>
      <c r="BJ87" s="520"/>
      <c r="BK87" s="520"/>
      <c r="BL87" s="520"/>
      <c r="BM87" s="520"/>
      <c r="BN87" s="521"/>
    </row>
    <row r="88" spans="1:66" s="50" customFormat="1" ht="83.4" customHeight="1" x14ac:dyDescent="0.5">
      <c r="A88" s="498" t="s">
        <v>85</v>
      </c>
      <c r="B88" s="499"/>
      <c r="C88" s="499"/>
      <c r="D88" s="499"/>
      <c r="E88" s="499"/>
      <c r="F88" s="500"/>
      <c r="G88" s="506" t="s">
        <v>184</v>
      </c>
      <c r="H88" s="507"/>
      <c r="I88" s="507"/>
      <c r="J88" s="507"/>
      <c r="K88" s="507"/>
      <c r="L88" s="507"/>
      <c r="M88" s="507"/>
      <c r="N88" s="507"/>
      <c r="O88" s="507"/>
      <c r="P88" s="507"/>
      <c r="Q88" s="507"/>
      <c r="R88" s="507"/>
      <c r="S88" s="507"/>
      <c r="T88" s="507"/>
      <c r="U88" s="507"/>
      <c r="V88" s="507"/>
      <c r="W88" s="507"/>
      <c r="X88" s="507"/>
      <c r="Y88" s="507"/>
      <c r="Z88" s="507"/>
      <c r="AA88" s="507"/>
      <c r="AB88" s="507"/>
      <c r="AC88" s="507"/>
      <c r="AD88" s="507"/>
      <c r="AE88" s="507"/>
      <c r="AF88" s="507"/>
      <c r="AG88" s="507"/>
      <c r="AH88" s="507"/>
      <c r="AI88" s="507"/>
      <c r="AJ88" s="507"/>
      <c r="AK88" s="507"/>
      <c r="AL88" s="507"/>
      <c r="AM88" s="507"/>
      <c r="AN88" s="507"/>
      <c r="AO88" s="507"/>
      <c r="AP88" s="507"/>
      <c r="AQ88" s="507"/>
      <c r="AR88" s="507"/>
      <c r="AS88" s="507"/>
      <c r="AT88" s="507"/>
      <c r="AU88" s="507"/>
      <c r="AV88" s="507"/>
      <c r="AW88" s="507"/>
      <c r="AX88" s="507"/>
      <c r="AY88" s="507"/>
      <c r="AZ88" s="507"/>
      <c r="BA88" s="507"/>
      <c r="BB88" s="507"/>
      <c r="BC88" s="507"/>
      <c r="BD88" s="507"/>
      <c r="BE88" s="507"/>
      <c r="BF88" s="507"/>
      <c r="BG88" s="507"/>
      <c r="BH88" s="519" t="s">
        <v>54</v>
      </c>
      <c r="BI88" s="520"/>
      <c r="BJ88" s="520"/>
      <c r="BK88" s="520"/>
      <c r="BL88" s="520"/>
      <c r="BM88" s="520"/>
      <c r="BN88" s="521"/>
    </row>
    <row r="89" spans="1:66" s="51" customFormat="1" ht="83.4" customHeight="1" x14ac:dyDescent="0.5">
      <c r="A89" s="498" t="s">
        <v>86</v>
      </c>
      <c r="B89" s="499"/>
      <c r="C89" s="499"/>
      <c r="D89" s="499"/>
      <c r="E89" s="499"/>
      <c r="F89" s="500"/>
      <c r="G89" s="506" t="s">
        <v>148</v>
      </c>
      <c r="H89" s="507"/>
      <c r="I89" s="507"/>
      <c r="J89" s="507"/>
      <c r="K89" s="507"/>
      <c r="L89" s="507"/>
      <c r="M89" s="507"/>
      <c r="N89" s="507"/>
      <c r="O89" s="507"/>
      <c r="P89" s="507"/>
      <c r="Q89" s="507"/>
      <c r="R89" s="507"/>
      <c r="S89" s="507"/>
      <c r="T89" s="507"/>
      <c r="U89" s="507"/>
      <c r="V89" s="507"/>
      <c r="W89" s="507"/>
      <c r="X89" s="507"/>
      <c r="Y89" s="507"/>
      <c r="Z89" s="507"/>
      <c r="AA89" s="507"/>
      <c r="AB89" s="507"/>
      <c r="AC89" s="507"/>
      <c r="AD89" s="507"/>
      <c r="AE89" s="507"/>
      <c r="AF89" s="507"/>
      <c r="AG89" s="507"/>
      <c r="AH89" s="507"/>
      <c r="AI89" s="507"/>
      <c r="AJ89" s="507"/>
      <c r="AK89" s="507"/>
      <c r="AL89" s="507"/>
      <c r="AM89" s="507"/>
      <c r="AN89" s="507"/>
      <c r="AO89" s="507"/>
      <c r="AP89" s="507"/>
      <c r="AQ89" s="507"/>
      <c r="AR89" s="507"/>
      <c r="AS89" s="507"/>
      <c r="AT89" s="507"/>
      <c r="AU89" s="507"/>
      <c r="AV89" s="507"/>
      <c r="AW89" s="507"/>
      <c r="AX89" s="507"/>
      <c r="AY89" s="507"/>
      <c r="AZ89" s="507"/>
      <c r="BA89" s="507"/>
      <c r="BB89" s="507"/>
      <c r="BC89" s="507"/>
      <c r="BD89" s="507"/>
      <c r="BE89" s="507"/>
      <c r="BF89" s="507"/>
      <c r="BG89" s="507"/>
      <c r="BH89" s="519" t="s">
        <v>80</v>
      </c>
      <c r="BI89" s="520"/>
      <c r="BJ89" s="520"/>
      <c r="BK89" s="520"/>
      <c r="BL89" s="520"/>
      <c r="BM89" s="520"/>
      <c r="BN89" s="521"/>
    </row>
    <row r="90" spans="1:66" s="51" customFormat="1" ht="83.4" customHeight="1" x14ac:dyDescent="0.5">
      <c r="A90" s="498" t="s">
        <v>142</v>
      </c>
      <c r="B90" s="499"/>
      <c r="C90" s="499"/>
      <c r="D90" s="499"/>
      <c r="E90" s="499"/>
      <c r="F90" s="500"/>
      <c r="G90" s="506" t="s">
        <v>179</v>
      </c>
      <c r="H90" s="507"/>
      <c r="I90" s="507"/>
      <c r="J90" s="507"/>
      <c r="K90" s="507"/>
      <c r="L90" s="507"/>
      <c r="M90" s="507"/>
      <c r="N90" s="507"/>
      <c r="O90" s="507"/>
      <c r="P90" s="507"/>
      <c r="Q90" s="507"/>
      <c r="R90" s="507"/>
      <c r="S90" s="507"/>
      <c r="T90" s="507"/>
      <c r="U90" s="507"/>
      <c r="V90" s="507"/>
      <c r="W90" s="507"/>
      <c r="X90" s="507"/>
      <c r="Y90" s="507"/>
      <c r="Z90" s="507"/>
      <c r="AA90" s="507"/>
      <c r="AB90" s="507"/>
      <c r="AC90" s="507"/>
      <c r="AD90" s="507"/>
      <c r="AE90" s="507"/>
      <c r="AF90" s="507"/>
      <c r="AG90" s="507"/>
      <c r="AH90" s="507"/>
      <c r="AI90" s="507"/>
      <c r="AJ90" s="507"/>
      <c r="AK90" s="507"/>
      <c r="AL90" s="507"/>
      <c r="AM90" s="507"/>
      <c r="AN90" s="507"/>
      <c r="AO90" s="507"/>
      <c r="AP90" s="507"/>
      <c r="AQ90" s="507"/>
      <c r="AR90" s="507"/>
      <c r="AS90" s="507"/>
      <c r="AT90" s="507"/>
      <c r="AU90" s="507"/>
      <c r="AV90" s="507"/>
      <c r="AW90" s="507"/>
      <c r="AX90" s="507"/>
      <c r="AY90" s="507"/>
      <c r="AZ90" s="507"/>
      <c r="BA90" s="507"/>
      <c r="BB90" s="507"/>
      <c r="BC90" s="507"/>
      <c r="BD90" s="507"/>
      <c r="BE90" s="507"/>
      <c r="BF90" s="507"/>
      <c r="BG90" s="507"/>
      <c r="BH90" s="519" t="s">
        <v>81</v>
      </c>
      <c r="BI90" s="520"/>
      <c r="BJ90" s="520"/>
      <c r="BK90" s="520"/>
      <c r="BL90" s="520"/>
      <c r="BM90" s="520"/>
      <c r="BN90" s="521"/>
    </row>
    <row r="91" spans="1:66" s="50" customFormat="1" ht="83.4" customHeight="1" x14ac:dyDescent="0.5">
      <c r="A91" s="498" t="s">
        <v>178</v>
      </c>
      <c r="B91" s="499"/>
      <c r="C91" s="499"/>
      <c r="D91" s="499"/>
      <c r="E91" s="499"/>
      <c r="F91" s="500"/>
      <c r="G91" s="506" t="s">
        <v>149</v>
      </c>
      <c r="H91" s="507"/>
      <c r="I91" s="507"/>
      <c r="J91" s="507"/>
      <c r="K91" s="507"/>
      <c r="L91" s="507"/>
      <c r="M91" s="507"/>
      <c r="N91" s="507"/>
      <c r="O91" s="507"/>
      <c r="P91" s="507"/>
      <c r="Q91" s="507"/>
      <c r="R91" s="507"/>
      <c r="S91" s="507"/>
      <c r="T91" s="507"/>
      <c r="U91" s="507"/>
      <c r="V91" s="507"/>
      <c r="W91" s="507"/>
      <c r="X91" s="507"/>
      <c r="Y91" s="507"/>
      <c r="Z91" s="507"/>
      <c r="AA91" s="507"/>
      <c r="AB91" s="507"/>
      <c r="AC91" s="507"/>
      <c r="AD91" s="507"/>
      <c r="AE91" s="507"/>
      <c r="AF91" s="507"/>
      <c r="AG91" s="507"/>
      <c r="AH91" s="507"/>
      <c r="AI91" s="507"/>
      <c r="AJ91" s="507"/>
      <c r="AK91" s="507"/>
      <c r="AL91" s="507"/>
      <c r="AM91" s="507"/>
      <c r="AN91" s="507"/>
      <c r="AO91" s="507"/>
      <c r="AP91" s="507"/>
      <c r="AQ91" s="507"/>
      <c r="AR91" s="507"/>
      <c r="AS91" s="507"/>
      <c r="AT91" s="507"/>
      <c r="AU91" s="507"/>
      <c r="AV91" s="507"/>
      <c r="AW91" s="507"/>
      <c r="AX91" s="507"/>
      <c r="AY91" s="507"/>
      <c r="AZ91" s="507"/>
      <c r="BA91" s="507"/>
      <c r="BB91" s="507"/>
      <c r="BC91" s="507"/>
      <c r="BD91" s="507"/>
      <c r="BE91" s="507"/>
      <c r="BF91" s="507"/>
      <c r="BG91" s="507"/>
      <c r="BH91" s="519" t="s">
        <v>117</v>
      </c>
      <c r="BI91" s="520"/>
      <c r="BJ91" s="520"/>
      <c r="BK91" s="520"/>
      <c r="BL91" s="520"/>
      <c r="BM91" s="520"/>
      <c r="BN91" s="521"/>
    </row>
    <row r="92" spans="1:66" s="50" customFormat="1" ht="83.4" customHeight="1" x14ac:dyDescent="0.5">
      <c r="A92" s="284" t="s">
        <v>58</v>
      </c>
      <c r="B92" s="285"/>
      <c r="C92" s="285"/>
      <c r="D92" s="285"/>
      <c r="E92" s="285"/>
      <c r="F92" s="286"/>
      <c r="G92" s="533" t="s">
        <v>191</v>
      </c>
      <c r="H92" s="534"/>
      <c r="I92" s="534"/>
      <c r="J92" s="534"/>
      <c r="K92" s="534"/>
      <c r="L92" s="534"/>
      <c r="M92" s="534"/>
      <c r="N92" s="534"/>
      <c r="O92" s="534"/>
      <c r="P92" s="534"/>
      <c r="Q92" s="534"/>
      <c r="R92" s="534"/>
      <c r="S92" s="534"/>
      <c r="T92" s="534"/>
      <c r="U92" s="534"/>
      <c r="V92" s="534"/>
      <c r="W92" s="534"/>
      <c r="X92" s="534"/>
      <c r="Y92" s="534"/>
      <c r="Z92" s="534"/>
      <c r="AA92" s="534"/>
      <c r="AB92" s="534"/>
      <c r="AC92" s="534"/>
      <c r="AD92" s="534"/>
      <c r="AE92" s="534"/>
      <c r="AF92" s="534"/>
      <c r="AG92" s="534"/>
      <c r="AH92" s="534"/>
      <c r="AI92" s="534"/>
      <c r="AJ92" s="534"/>
      <c r="AK92" s="534"/>
      <c r="AL92" s="534"/>
      <c r="AM92" s="534"/>
      <c r="AN92" s="534"/>
      <c r="AO92" s="534"/>
      <c r="AP92" s="534"/>
      <c r="AQ92" s="534"/>
      <c r="AR92" s="534"/>
      <c r="AS92" s="534"/>
      <c r="AT92" s="534"/>
      <c r="AU92" s="534"/>
      <c r="AV92" s="534"/>
      <c r="AW92" s="534"/>
      <c r="AX92" s="534"/>
      <c r="AY92" s="534"/>
      <c r="AZ92" s="534"/>
      <c r="BA92" s="534"/>
      <c r="BB92" s="534"/>
      <c r="BC92" s="534"/>
      <c r="BD92" s="534"/>
      <c r="BE92" s="534"/>
      <c r="BF92" s="534"/>
      <c r="BG92" s="534"/>
      <c r="BH92" s="519" t="s">
        <v>92</v>
      </c>
      <c r="BI92" s="520"/>
      <c r="BJ92" s="520"/>
      <c r="BK92" s="520"/>
      <c r="BL92" s="520"/>
      <c r="BM92" s="520"/>
      <c r="BN92" s="521"/>
    </row>
    <row r="93" spans="1:66" s="50" customFormat="1" ht="83.4" customHeight="1" x14ac:dyDescent="0.5">
      <c r="A93" s="284" t="s">
        <v>59</v>
      </c>
      <c r="B93" s="285"/>
      <c r="C93" s="285"/>
      <c r="D93" s="285"/>
      <c r="E93" s="285"/>
      <c r="F93" s="286"/>
      <c r="G93" s="533" t="s">
        <v>161</v>
      </c>
      <c r="H93" s="534"/>
      <c r="I93" s="534"/>
      <c r="J93" s="534"/>
      <c r="K93" s="534"/>
      <c r="L93" s="534"/>
      <c r="M93" s="534"/>
      <c r="N93" s="534"/>
      <c r="O93" s="534"/>
      <c r="P93" s="534"/>
      <c r="Q93" s="534"/>
      <c r="R93" s="534"/>
      <c r="S93" s="534"/>
      <c r="T93" s="534"/>
      <c r="U93" s="534"/>
      <c r="V93" s="534"/>
      <c r="W93" s="534"/>
      <c r="X93" s="534"/>
      <c r="Y93" s="534"/>
      <c r="Z93" s="534"/>
      <c r="AA93" s="534"/>
      <c r="AB93" s="534"/>
      <c r="AC93" s="534"/>
      <c r="AD93" s="534"/>
      <c r="AE93" s="534"/>
      <c r="AF93" s="534"/>
      <c r="AG93" s="534"/>
      <c r="AH93" s="534"/>
      <c r="AI93" s="534"/>
      <c r="AJ93" s="534"/>
      <c r="AK93" s="534"/>
      <c r="AL93" s="534"/>
      <c r="AM93" s="534"/>
      <c r="AN93" s="534"/>
      <c r="AO93" s="534"/>
      <c r="AP93" s="534"/>
      <c r="AQ93" s="534"/>
      <c r="AR93" s="534"/>
      <c r="AS93" s="534"/>
      <c r="AT93" s="534"/>
      <c r="AU93" s="534"/>
      <c r="AV93" s="534"/>
      <c r="AW93" s="534"/>
      <c r="AX93" s="534"/>
      <c r="AY93" s="534"/>
      <c r="AZ93" s="534"/>
      <c r="BA93" s="534"/>
      <c r="BB93" s="534"/>
      <c r="BC93" s="534"/>
      <c r="BD93" s="534"/>
      <c r="BE93" s="534"/>
      <c r="BF93" s="534"/>
      <c r="BG93" s="534"/>
      <c r="BH93" s="519" t="s">
        <v>93</v>
      </c>
      <c r="BI93" s="520"/>
      <c r="BJ93" s="520"/>
      <c r="BK93" s="520"/>
      <c r="BL93" s="520"/>
      <c r="BM93" s="520"/>
      <c r="BN93" s="521"/>
    </row>
    <row r="94" spans="1:66" s="51" customFormat="1" ht="83.4" customHeight="1" x14ac:dyDescent="0.5">
      <c r="A94" s="284" t="s">
        <v>60</v>
      </c>
      <c r="B94" s="285"/>
      <c r="C94" s="285"/>
      <c r="D94" s="285"/>
      <c r="E94" s="285"/>
      <c r="F94" s="286"/>
      <c r="G94" s="533" t="s">
        <v>190</v>
      </c>
      <c r="H94" s="534"/>
      <c r="I94" s="534"/>
      <c r="J94" s="534"/>
      <c r="K94" s="534"/>
      <c r="L94" s="534"/>
      <c r="M94" s="534"/>
      <c r="N94" s="534"/>
      <c r="O94" s="534"/>
      <c r="P94" s="534"/>
      <c r="Q94" s="534"/>
      <c r="R94" s="534"/>
      <c r="S94" s="534"/>
      <c r="T94" s="534"/>
      <c r="U94" s="534"/>
      <c r="V94" s="534"/>
      <c r="W94" s="534"/>
      <c r="X94" s="534"/>
      <c r="Y94" s="534"/>
      <c r="Z94" s="534"/>
      <c r="AA94" s="534"/>
      <c r="AB94" s="534"/>
      <c r="AC94" s="534"/>
      <c r="AD94" s="534"/>
      <c r="AE94" s="534"/>
      <c r="AF94" s="534"/>
      <c r="AG94" s="534"/>
      <c r="AH94" s="534"/>
      <c r="AI94" s="534"/>
      <c r="AJ94" s="534"/>
      <c r="AK94" s="534"/>
      <c r="AL94" s="534"/>
      <c r="AM94" s="534"/>
      <c r="AN94" s="534"/>
      <c r="AO94" s="534"/>
      <c r="AP94" s="534"/>
      <c r="AQ94" s="534"/>
      <c r="AR94" s="534"/>
      <c r="AS94" s="534"/>
      <c r="AT94" s="534"/>
      <c r="AU94" s="534"/>
      <c r="AV94" s="534"/>
      <c r="AW94" s="534"/>
      <c r="AX94" s="534"/>
      <c r="AY94" s="534"/>
      <c r="AZ94" s="534"/>
      <c r="BA94" s="534"/>
      <c r="BB94" s="534"/>
      <c r="BC94" s="534"/>
      <c r="BD94" s="534"/>
      <c r="BE94" s="534"/>
      <c r="BF94" s="534"/>
      <c r="BG94" s="534"/>
      <c r="BH94" s="519" t="s">
        <v>94</v>
      </c>
      <c r="BI94" s="520"/>
      <c r="BJ94" s="520"/>
      <c r="BK94" s="520"/>
      <c r="BL94" s="520"/>
      <c r="BM94" s="520"/>
      <c r="BN94" s="521"/>
    </row>
    <row r="95" spans="1:66" s="51" customFormat="1" ht="83.4" customHeight="1" x14ac:dyDescent="0.5">
      <c r="A95" s="284" t="s">
        <v>150</v>
      </c>
      <c r="B95" s="285"/>
      <c r="C95" s="285"/>
      <c r="D95" s="285"/>
      <c r="E95" s="285"/>
      <c r="F95" s="286"/>
      <c r="G95" s="506" t="s">
        <v>165</v>
      </c>
      <c r="H95" s="507"/>
      <c r="I95" s="507"/>
      <c r="J95" s="507"/>
      <c r="K95" s="507"/>
      <c r="L95" s="507"/>
      <c r="M95" s="507"/>
      <c r="N95" s="507"/>
      <c r="O95" s="507"/>
      <c r="P95" s="507"/>
      <c r="Q95" s="507"/>
      <c r="R95" s="507"/>
      <c r="S95" s="507"/>
      <c r="T95" s="507"/>
      <c r="U95" s="507"/>
      <c r="V95" s="507"/>
      <c r="W95" s="507"/>
      <c r="X95" s="507"/>
      <c r="Y95" s="507"/>
      <c r="Z95" s="507"/>
      <c r="AA95" s="507"/>
      <c r="AB95" s="507"/>
      <c r="AC95" s="507"/>
      <c r="AD95" s="507"/>
      <c r="AE95" s="507"/>
      <c r="AF95" s="507"/>
      <c r="AG95" s="507"/>
      <c r="AH95" s="507"/>
      <c r="AI95" s="507"/>
      <c r="AJ95" s="507"/>
      <c r="AK95" s="507"/>
      <c r="AL95" s="507"/>
      <c r="AM95" s="507"/>
      <c r="AN95" s="507"/>
      <c r="AO95" s="507"/>
      <c r="AP95" s="507"/>
      <c r="AQ95" s="507"/>
      <c r="AR95" s="507"/>
      <c r="AS95" s="507"/>
      <c r="AT95" s="507"/>
      <c r="AU95" s="507"/>
      <c r="AV95" s="507"/>
      <c r="AW95" s="507"/>
      <c r="AX95" s="507"/>
      <c r="AY95" s="507"/>
      <c r="AZ95" s="507"/>
      <c r="BA95" s="507"/>
      <c r="BB95" s="507"/>
      <c r="BC95" s="507"/>
      <c r="BD95" s="507"/>
      <c r="BE95" s="507"/>
      <c r="BF95" s="507"/>
      <c r="BG95" s="507"/>
      <c r="BH95" s="519" t="s">
        <v>100</v>
      </c>
      <c r="BI95" s="520"/>
      <c r="BJ95" s="520"/>
      <c r="BK95" s="520"/>
      <c r="BL95" s="520"/>
      <c r="BM95" s="520"/>
      <c r="BN95" s="521"/>
    </row>
    <row r="96" spans="1:66" s="51" customFormat="1" ht="83.4" customHeight="1" x14ac:dyDescent="0.5">
      <c r="A96" s="284" t="s">
        <v>151</v>
      </c>
      <c r="B96" s="285"/>
      <c r="C96" s="285"/>
      <c r="D96" s="285"/>
      <c r="E96" s="285"/>
      <c r="F96" s="286"/>
      <c r="G96" s="506" t="s">
        <v>162</v>
      </c>
      <c r="H96" s="507"/>
      <c r="I96" s="507"/>
      <c r="J96" s="507"/>
      <c r="K96" s="507"/>
      <c r="L96" s="507"/>
      <c r="M96" s="507"/>
      <c r="N96" s="507"/>
      <c r="O96" s="507"/>
      <c r="P96" s="507"/>
      <c r="Q96" s="507"/>
      <c r="R96" s="507"/>
      <c r="S96" s="507"/>
      <c r="T96" s="507"/>
      <c r="U96" s="507"/>
      <c r="V96" s="507"/>
      <c r="W96" s="507"/>
      <c r="X96" s="507"/>
      <c r="Y96" s="507"/>
      <c r="Z96" s="507"/>
      <c r="AA96" s="507"/>
      <c r="AB96" s="507"/>
      <c r="AC96" s="507"/>
      <c r="AD96" s="507"/>
      <c r="AE96" s="507"/>
      <c r="AF96" s="507"/>
      <c r="AG96" s="507"/>
      <c r="AH96" s="507"/>
      <c r="AI96" s="507"/>
      <c r="AJ96" s="507"/>
      <c r="AK96" s="507"/>
      <c r="AL96" s="507"/>
      <c r="AM96" s="507"/>
      <c r="AN96" s="507"/>
      <c r="AO96" s="507"/>
      <c r="AP96" s="507"/>
      <c r="AQ96" s="507"/>
      <c r="AR96" s="507"/>
      <c r="AS96" s="507"/>
      <c r="AT96" s="507"/>
      <c r="AU96" s="507"/>
      <c r="AV96" s="507"/>
      <c r="AW96" s="507"/>
      <c r="AX96" s="507"/>
      <c r="AY96" s="507"/>
      <c r="AZ96" s="507"/>
      <c r="BA96" s="507"/>
      <c r="BB96" s="507"/>
      <c r="BC96" s="507"/>
      <c r="BD96" s="507"/>
      <c r="BE96" s="507"/>
      <c r="BF96" s="507"/>
      <c r="BG96" s="507"/>
      <c r="BH96" s="519" t="s">
        <v>102</v>
      </c>
      <c r="BI96" s="520"/>
      <c r="BJ96" s="520"/>
      <c r="BK96" s="520"/>
      <c r="BL96" s="520"/>
      <c r="BM96" s="520"/>
      <c r="BN96" s="521"/>
    </row>
    <row r="97" spans="1:66" s="50" customFormat="1" ht="83.4" customHeight="1" x14ac:dyDescent="0.5">
      <c r="A97" s="284" t="s">
        <v>152</v>
      </c>
      <c r="B97" s="285"/>
      <c r="C97" s="285"/>
      <c r="D97" s="285"/>
      <c r="E97" s="285"/>
      <c r="F97" s="286"/>
      <c r="G97" s="506" t="s">
        <v>170</v>
      </c>
      <c r="H97" s="507"/>
      <c r="I97" s="507"/>
      <c r="J97" s="507"/>
      <c r="K97" s="507"/>
      <c r="L97" s="507"/>
      <c r="M97" s="507"/>
      <c r="N97" s="507"/>
      <c r="O97" s="507"/>
      <c r="P97" s="507"/>
      <c r="Q97" s="507"/>
      <c r="R97" s="507"/>
      <c r="S97" s="507"/>
      <c r="T97" s="507"/>
      <c r="U97" s="507"/>
      <c r="V97" s="507"/>
      <c r="W97" s="507"/>
      <c r="X97" s="507"/>
      <c r="Y97" s="507"/>
      <c r="Z97" s="507"/>
      <c r="AA97" s="507"/>
      <c r="AB97" s="507"/>
      <c r="AC97" s="507"/>
      <c r="AD97" s="507"/>
      <c r="AE97" s="507"/>
      <c r="AF97" s="507"/>
      <c r="AG97" s="507"/>
      <c r="AH97" s="507"/>
      <c r="AI97" s="507"/>
      <c r="AJ97" s="507"/>
      <c r="AK97" s="507"/>
      <c r="AL97" s="507"/>
      <c r="AM97" s="507"/>
      <c r="AN97" s="507"/>
      <c r="AO97" s="507"/>
      <c r="AP97" s="507"/>
      <c r="AQ97" s="507"/>
      <c r="AR97" s="507"/>
      <c r="AS97" s="507"/>
      <c r="AT97" s="507"/>
      <c r="AU97" s="507"/>
      <c r="AV97" s="507"/>
      <c r="AW97" s="507"/>
      <c r="AX97" s="507"/>
      <c r="AY97" s="507"/>
      <c r="AZ97" s="507"/>
      <c r="BA97" s="507"/>
      <c r="BB97" s="507"/>
      <c r="BC97" s="507"/>
      <c r="BD97" s="507"/>
      <c r="BE97" s="507"/>
      <c r="BF97" s="507"/>
      <c r="BG97" s="507"/>
      <c r="BH97" s="519" t="s">
        <v>125</v>
      </c>
      <c r="BI97" s="520"/>
      <c r="BJ97" s="520"/>
      <c r="BK97" s="520"/>
      <c r="BL97" s="520"/>
      <c r="BM97" s="520"/>
      <c r="BN97" s="521"/>
    </row>
    <row r="98" spans="1:66" s="50" customFormat="1" ht="83.4" customHeight="1" x14ac:dyDescent="0.5">
      <c r="A98" s="284" t="s">
        <v>153</v>
      </c>
      <c r="B98" s="285"/>
      <c r="C98" s="285"/>
      <c r="D98" s="285"/>
      <c r="E98" s="285"/>
      <c r="F98" s="286"/>
      <c r="G98" s="506" t="s">
        <v>166</v>
      </c>
      <c r="H98" s="507"/>
      <c r="I98" s="507"/>
      <c r="J98" s="507"/>
      <c r="K98" s="507"/>
      <c r="L98" s="507"/>
      <c r="M98" s="507"/>
      <c r="N98" s="507"/>
      <c r="O98" s="507"/>
      <c r="P98" s="507"/>
      <c r="Q98" s="507"/>
      <c r="R98" s="507"/>
      <c r="S98" s="507"/>
      <c r="T98" s="507"/>
      <c r="U98" s="507"/>
      <c r="V98" s="507"/>
      <c r="W98" s="507"/>
      <c r="X98" s="507"/>
      <c r="Y98" s="507"/>
      <c r="Z98" s="507"/>
      <c r="AA98" s="507"/>
      <c r="AB98" s="507"/>
      <c r="AC98" s="507"/>
      <c r="AD98" s="507"/>
      <c r="AE98" s="507"/>
      <c r="AF98" s="507"/>
      <c r="AG98" s="507"/>
      <c r="AH98" s="507"/>
      <c r="AI98" s="507"/>
      <c r="AJ98" s="507"/>
      <c r="AK98" s="507"/>
      <c r="AL98" s="507"/>
      <c r="AM98" s="507"/>
      <c r="AN98" s="507"/>
      <c r="AO98" s="507"/>
      <c r="AP98" s="507"/>
      <c r="AQ98" s="507"/>
      <c r="AR98" s="507"/>
      <c r="AS98" s="507"/>
      <c r="AT98" s="507"/>
      <c r="AU98" s="507"/>
      <c r="AV98" s="507"/>
      <c r="AW98" s="507"/>
      <c r="AX98" s="507"/>
      <c r="AY98" s="507"/>
      <c r="AZ98" s="507"/>
      <c r="BA98" s="507"/>
      <c r="BB98" s="507"/>
      <c r="BC98" s="507"/>
      <c r="BD98" s="507"/>
      <c r="BE98" s="507"/>
      <c r="BF98" s="507"/>
      <c r="BG98" s="507"/>
      <c r="BH98" s="519" t="s">
        <v>104</v>
      </c>
      <c r="BI98" s="520"/>
      <c r="BJ98" s="520"/>
      <c r="BK98" s="520"/>
      <c r="BL98" s="520"/>
      <c r="BM98" s="520"/>
      <c r="BN98" s="521"/>
    </row>
    <row r="99" spans="1:66" s="50" customFormat="1" ht="83.4" customHeight="1" x14ac:dyDescent="0.5">
      <c r="A99" s="284" t="s">
        <v>154</v>
      </c>
      <c r="B99" s="285"/>
      <c r="C99" s="285"/>
      <c r="D99" s="285"/>
      <c r="E99" s="285"/>
      <c r="F99" s="286"/>
      <c r="G99" s="506" t="s">
        <v>167</v>
      </c>
      <c r="H99" s="507"/>
      <c r="I99" s="507"/>
      <c r="J99" s="507"/>
      <c r="K99" s="507"/>
      <c r="L99" s="507"/>
      <c r="M99" s="507"/>
      <c r="N99" s="507"/>
      <c r="O99" s="507"/>
      <c r="P99" s="507"/>
      <c r="Q99" s="507"/>
      <c r="R99" s="507"/>
      <c r="S99" s="507"/>
      <c r="T99" s="507"/>
      <c r="U99" s="507"/>
      <c r="V99" s="507"/>
      <c r="W99" s="507"/>
      <c r="X99" s="507"/>
      <c r="Y99" s="507"/>
      <c r="Z99" s="507"/>
      <c r="AA99" s="507"/>
      <c r="AB99" s="507"/>
      <c r="AC99" s="507"/>
      <c r="AD99" s="507"/>
      <c r="AE99" s="507"/>
      <c r="AF99" s="507"/>
      <c r="AG99" s="507"/>
      <c r="AH99" s="507"/>
      <c r="AI99" s="507"/>
      <c r="AJ99" s="507"/>
      <c r="AK99" s="507"/>
      <c r="AL99" s="507"/>
      <c r="AM99" s="507"/>
      <c r="AN99" s="507"/>
      <c r="AO99" s="507"/>
      <c r="AP99" s="507"/>
      <c r="AQ99" s="507"/>
      <c r="AR99" s="507"/>
      <c r="AS99" s="507"/>
      <c r="AT99" s="507"/>
      <c r="AU99" s="507"/>
      <c r="AV99" s="507"/>
      <c r="AW99" s="507"/>
      <c r="AX99" s="507"/>
      <c r="AY99" s="507"/>
      <c r="AZ99" s="507"/>
      <c r="BA99" s="507"/>
      <c r="BB99" s="507"/>
      <c r="BC99" s="507"/>
      <c r="BD99" s="507"/>
      <c r="BE99" s="507"/>
      <c r="BF99" s="507"/>
      <c r="BG99" s="507"/>
      <c r="BH99" s="519" t="s">
        <v>106</v>
      </c>
      <c r="BI99" s="520"/>
      <c r="BJ99" s="520"/>
      <c r="BK99" s="520"/>
      <c r="BL99" s="520"/>
      <c r="BM99" s="520"/>
      <c r="BN99" s="521"/>
    </row>
    <row r="100" spans="1:66" s="50" customFormat="1" ht="83.4" customHeight="1" x14ac:dyDescent="0.5">
      <c r="A100" s="284" t="s">
        <v>155</v>
      </c>
      <c r="B100" s="285"/>
      <c r="C100" s="285"/>
      <c r="D100" s="285"/>
      <c r="E100" s="285"/>
      <c r="F100" s="286"/>
      <c r="G100" s="508" t="s">
        <v>168</v>
      </c>
      <c r="H100" s="509"/>
      <c r="I100" s="509"/>
      <c r="J100" s="509"/>
      <c r="K100" s="509"/>
      <c r="L100" s="509"/>
      <c r="M100" s="509"/>
      <c r="N100" s="509"/>
      <c r="O100" s="509"/>
      <c r="P100" s="509"/>
      <c r="Q100" s="509"/>
      <c r="R100" s="509"/>
      <c r="S100" s="509"/>
      <c r="T100" s="509"/>
      <c r="U100" s="509"/>
      <c r="V100" s="509"/>
      <c r="W100" s="509"/>
      <c r="X100" s="509"/>
      <c r="Y100" s="509"/>
      <c r="Z100" s="509"/>
      <c r="AA100" s="509"/>
      <c r="AB100" s="509"/>
      <c r="AC100" s="509"/>
      <c r="AD100" s="509"/>
      <c r="AE100" s="509"/>
      <c r="AF100" s="509"/>
      <c r="AG100" s="509"/>
      <c r="AH100" s="509"/>
      <c r="AI100" s="509"/>
      <c r="AJ100" s="509"/>
      <c r="AK100" s="509"/>
      <c r="AL100" s="509"/>
      <c r="AM100" s="509"/>
      <c r="AN100" s="509"/>
      <c r="AO100" s="509"/>
      <c r="AP100" s="509"/>
      <c r="AQ100" s="509"/>
      <c r="AR100" s="509"/>
      <c r="AS100" s="509"/>
      <c r="AT100" s="509"/>
      <c r="AU100" s="509"/>
      <c r="AV100" s="509"/>
      <c r="AW100" s="509"/>
      <c r="AX100" s="509"/>
      <c r="AY100" s="509"/>
      <c r="AZ100" s="509"/>
      <c r="BA100" s="509"/>
      <c r="BB100" s="509"/>
      <c r="BC100" s="509"/>
      <c r="BD100" s="509"/>
      <c r="BE100" s="509"/>
      <c r="BF100" s="509"/>
      <c r="BG100" s="509"/>
      <c r="BH100" s="519" t="s">
        <v>129</v>
      </c>
      <c r="BI100" s="520"/>
      <c r="BJ100" s="520"/>
      <c r="BK100" s="520"/>
      <c r="BL100" s="520"/>
      <c r="BM100" s="520"/>
      <c r="BN100" s="521"/>
    </row>
    <row r="101" spans="1:66" s="50" customFormat="1" ht="83.4" customHeight="1" x14ac:dyDescent="0.5">
      <c r="A101" s="284" t="s">
        <v>156</v>
      </c>
      <c r="B101" s="285"/>
      <c r="C101" s="285"/>
      <c r="D101" s="285"/>
      <c r="E101" s="285"/>
      <c r="F101" s="286"/>
      <c r="G101" s="508" t="s">
        <v>169</v>
      </c>
      <c r="H101" s="509"/>
      <c r="I101" s="509"/>
      <c r="J101" s="509"/>
      <c r="K101" s="509"/>
      <c r="L101" s="509"/>
      <c r="M101" s="509"/>
      <c r="N101" s="509"/>
      <c r="O101" s="509"/>
      <c r="P101" s="509"/>
      <c r="Q101" s="509"/>
      <c r="R101" s="509"/>
      <c r="S101" s="509"/>
      <c r="T101" s="509"/>
      <c r="U101" s="509"/>
      <c r="V101" s="509"/>
      <c r="W101" s="509"/>
      <c r="X101" s="509"/>
      <c r="Y101" s="509"/>
      <c r="Z101" s="509"/>
      <c r="AA101" s="509"/>
      <c r="AB101" s="509"/>
      <c r="AC101" s="509"/>
      <c r="AD101" s="509"/>
      <c r="AE101" s="509"/>
      <c r="AF101" s="509"/>
      <c r="AG101" s="509"/>
      <c r="AH101" s="509"/>
      <c r="AI101" s="509"/>
      <c r="AJ101" s="509"/>
      <c r="AK101" s="509"/>
      <c r="AL101" s="509"/>
      <c r="AM101" s="509"/>
      <c r="AN101" s="509"/>
      <c r="AO101" s="509"/>
      <c r="AP101" s="509"/>
      <c r="AQ101" s="509"/>
      <c r="AR101" s="509"/>
      <c r="AS101" s="509"/>
      <c r="AT101" s="509"/>
      <c r="AU101" s="509"/>
      <c r="AV101" s="509"/>
      <c r="AW101" s="509"/>
      <c r="AX101" s="509"/>
      <c r="AY101" s="509"/>
      <c r="AZ101" s="509"/>
      <c r="BA101" s="509"/>
      <c r="BB101" s="509"/>
      <c r="BC101" s="509"/>
      <c r="BD101" s="509"/>
      <c r="BE101" s="509"/>
      <c r="BF101" s="509"/>
      <c r="BG101" s="509"/>
      <c r="BH101" s="519" t="s">
        <v>130</v>
      </c>
      <c r="BI101" s="520"/>
      <c r="BJ101" s="520"/>
      <c r="BK101" s="520"/>
      <c r="BL101" s="520"/>
      <c r="BM101" s="520"/>
      <c r="BN101" s="521"/>
    </row>
    <row r="102" spans="1:66" s="50" customFormat="1" ht="83.4" customHeight="1" x14ac:dyDescent="0.5">
      <c r="A102" s="284" t="s">
        <v>157</v>
      </c>
      <c r="B102" s="285"/>
      <c r="C102" s="285"/>
      <c r="D102" s="285"/>
      <c r="E102" s="285"/>
      <c r="F102" s="286"/>
      <c r="G102" s="522" t="s">
        <v>220</v>
      </c>
      <c r="H102" s="523"/>
      <c r="I102" s="523"/>
      <c r="J102" s="523"/>
      <c r="K102" s="523"/>
      <c r="L102" s="523"/>
      <c r="M102" s="523"/>
      <c r="N102" s="523"/>
      <c r="O102" s="523"/>
      <c r="P102" s="523"/>
      <c r="Q102" s="523"/>
      <c r="R102" s="523"/>
      <c r="S102" s="523"/>
      <c r="T102" s="523"/>
      <c r="U102" s="523"/>
      <c r="V102" s="523"/>
      <c r="W102" s="523"/>
      <c r="X102" s="523"/>
      <c r="Y102" s="523"/>
      <c r="Z102" s="523"/>
      <c r="AA102" s="523"/>
      <c r="AB102" s="523"/>
      <c r="AC102" s="523"/>
      <c r="AD102" s="523"/>
      <c r="AE102" s="523"/>
      <c r="AF102" s="523"/>
      <c r="AG102" s="523"/>
      <c r="AH102" s="523"/>
      <c r="AI102" s="523"/>
      <c r="AJ102" s="523"/>
      <c r="AK102" s="523"/>
      <c r="AL102" s="523"/>
      <c r="AM102" s="523"/>
      <c r="AN102" s="523"/>
      <c r="AO102" s="523"/>
      <c r="AP102" s="523"/>
      <c r="AQ102" s="523"/>
      <c r="AR102" s="523"/>
      <c r="AS102" s="523"/>
      <c r="AT102" s="523"/>
      <c r="AU102" s="523"/>
      <c r="AV102" s="523"/>
      <c r="AW102" s="523"/>
      <c r="AX102" s="523"/>
      <c r="AY102" s="523"/>
      <c r="AZ102" s="523"/>
      <c r="BA102" s="523"/>
      <c r="BB102" s="523"/>
      <c r="BC102" s="523"/>
      <c r="BD102" s="523"/>
      <c r="BE102" s="523"/>
      <c r="BF102" s="523"/>
      <c r="BG102" s="523"/>
      <c r="BH102" s="519" t="s">
        <v>131</v>
      </c>
      <c r="BI102" s="520"/>
      <c r="BJ102" s="520"/>
      <c r="BK102" s="520"/>
      <c r="BL102" s="520"/>
      <c r="BM102" s="520"/>
      <c r="BN102" s="521"/>
    </row>
    <row r="103" spans="1:66" s="50" customFormat="1" ht="83.4" customHeight="1" thickBot="1" x14ac:dyDescent="0.55000000000000004">
      <c r="A103" s="510" t="s">
        <v>163</v>
      </c>
      <c r="B103" s="511"/>
      <c r="C103" s="511"/>
      <c r="D103" s="511"/>
      <c r="E103" s="511"/>
      <c r="F103" s="512"/>
      <c r="G103" s="524" t="s">
        <v>219</v>
      </c>
      <c r="H103" s="525"/>
      <c r="I103" s="525"/>
      <c r="J103" s="525"/>
      <c r="K103" s="525"/>
      <c r="L103" s="525"/>
      <c r="M103" s="525"/>
      <c r="N103" s="525"/>
      <c r="O103" s="525"/>
      <c r="P103" s="525"/>
      <c r="Q103" s="525"/>
      <c r="R103" s="525"/>
      <c r="S103" s="525"/>
      <c r="T103" s="525"/>
      <c r="U103" s="525"/>
      <c r="V103" s="525"/>
      <c r="W103" s="525"/>
      <c r="X103" s="525"/>
      <c r="Y103" s="525"/>
      <c r="Z103" s="525"/>
      <c r="AA103" s="525"/>
      <c r="AB103" s="525"/>
      <c r="AC103" s="525"/>
      <c r="AD103" s="525"/>
      <c r="AE103" s="525"/>
      <c r="AF103" s="525"/>
      <c r="AG103" s="525"/>
      <c r="AH103" s="525"/>
      <c r="AI103" s="525"/>
      <c r="AJ103" s="525"/>
      <c r="AK103" s="525"/>
      <c r="AL103" s="525"/>
      <c r="AM103" s="525"/>
      <c r="AN103" s="525"/>
      <c r="AO103" s="525"/>
      <c r="AP103" s="525"/>
      <c r="AQ103" s="525"/>
      <c r="AR103" s="525"/>
      <c r="AS103" s="525"/>
      <c r="AT103" s="525"/>
      <c r="AU103" s="525"/>
      <c r="AV103" s="525"/>
      <c r="AW103" s="525"/>
      <c r="AX103" s="525"/>
      <c r="AY103" s="525"/>
      <c r="AZ103" s="525"/>
      <c r="BA103" s="525"/>
      <c r="BB103" s="525"/>
      <c r="BC103" s="525"/>
      <c r="BD103" s="525"/>
      <c r="BE103" s="525"/>
      <c r="BF103" s="525"/>
      <c r="BG103" s="525"/>
      <c r="BH103" s="526" t="s">
        <v>132</v>
      </c>
      <c r="BI103" s="527"/>
      <c r="BJ103" s="527"/>
      <c r="BK103" s="527"/>
      <c r="BL103" s="527"/>
      <c r="BM103" s="527"/>
      <c r="BN103" s="528"/>
    </row>
    <row r="104" spans="1:66" s="4" customFormat="1" ht="45.65" customHeight="1" thickTop="1" x14ac:dyDescent="0.45">
      <c r="A104" s="5"/>
      <c r="B104" s="5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7"/>
      <c r="BG104" s="7"/>
      <c r="BH104" s="3"/>
      <c r="BI104" s="3"/>
    </row>
    <row r="105" spans="1:66" s="92" customFormat="1" ht="139.25" customHeight="1" x14ac:dyDescent="0.7">
      <c r="C105" s="163"/>
      <c r="D105" s="283" t="s">
        <v>221</v>
      </c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  <c r="AD105" s="283"/>
      <c r="AE105" s="283"/>
      <c r="AF105" s="283"/>
      <c r="AG105" s="283"/>
      <c r="AH105" s="283"/>
      <c r="AI105" s="283"/>
      <c r="AJ105" s="283"/>
      <c r="AK105" s="283"/>
      <c r="AL105" s="283"/>
      <c r="AM105" s="283"/>
      <c r="AN105" s="283"/>
      <c r="AO105" s="283"/>
      <c r="AP105" s="283"/>
      <c r="AQ105" s="283"/>
      <c r="AR105" s="283"/>
      <c r="AS105" s="283"/>
      <c r="AT105" s="283"/>
      <c r="AU105" s="283"/>
      <c r="AV105" s="283"/>
      <c r="AW105" s="283"/>
      <c r="AX105" s="283"/>
      <c r="AY105" s="283"/>
      <c r="AZ105" s="283"/>
      <c r="BA105" s="283"/>
      <c r="BB105" s="283"/>
      <c r="BC105" s="283"/>
      <c r="BD105" s="283"/>
      <c r="BE105" s="283"/>
      <c r="BF105" s="283"/>
      <c r="BG105" s="283"/>
      <c r="BH105" s="283"/>
      <c r="BI105" s="283"/>
      <c r="BJ105" s="283"/>
      <c r="BK105" s="283"/>
      <c r="BL105" s="283"/>
      <c r="BM105" s="163"/>
      <c r="BN105" s="163"/>
    </row>
    <row r="106" spans="1:66" s="92" customFormat="1" ht="31.5" customHeight="1" x14ac:dyDescent="0.75">
      <c r="B106" s="157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  <c r="BJ106" s="159"/>
      <c r="BK106" s="159"/>
      <c r="BL106" s="159"/>
      <c r="BM106" s="159"/>
      <c r="BN106" s="159"/>
    </row>
    <row r="107" spans="1:66" s="92" customFormat="1" ht="78" customHeight="1" x14ac:dyDescent="0.75">
      <c r="A107" s="95"/>
      <c r="B107" s="160" t="s">
        <v>89</v>
      </c>
      <c r="C107" s="283" t="s">
        <v>187</v>
      </c>
      <c r="D107" s="283"/>
      <c r="E107" s="283"/>
      <c r="F107" s="283"/>
      <c r="G107" s="283"/>
      <c r="H107" s="283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  <c r="AD107" s="283"/>
      <c r="AE107" s="283"/>
      <c r="AF107" s="283"/>
      <c r="AG107" s="283"/>
      <c r="AH107" s="283"/>
      <c r="AI107" s="283"/>
      <c r="AJ107" s="283"/>
      <c r="AK107" s="283"/>
      <c r="AL107" s="283"/>
      <c r="AM107" s="283"/>
      <c r="AN107" s="283"/>
      <c r="AO107" s="283"/>
      <c r="AP107" s="283"/>
      <c r="AQ107" s="283"/>
      <c r="AR107" s="283"/>
      <c r="AS107" s="283"/>
      <c r="AT107" s="283"/>
      <c r="AU107" s="283"/>
      <c r="AV107" s="283"/>
      <c r="AW107" s="283"/>
      <c r="AX107" s="283"/>
      <c r="AY107" s="283"/>
      <c r="AZ107" s="283"/>
      <c r="BA107" s="283"/>
      <c r="BB107" s="283"/>
      <c r="BC107" s="283"/>
      <c r="BD107" s="283"/>
      <c r="BE107" s="283"/>
      <c r="BF107" s="283"/>
      <c r="BG107" s="283"/>
      <c r="BH107" s="283"/>
      <c r="BI107" s="283"/>
      <c r="BJ107" s="159"/>
      <c r="BK107" s="159"/>
      <c r="BL107" s="159"/>
      <c r="BM107" s="159"/>
      <c r="BN107" s="159"/>
    </row>
    <row r="108" spans="1:66" s="47" customFormat="1" ht="36.65" customHeight="1" x14ac:dyDescent="0.75">
      <c r="A108" s="48"/>
      <c r="B108" s="160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  <c r="AU108" s="161"/>
      <c r="AV108" s="161"/>
      <c r="AW108" s="161"/>
      <c r="AX108" s="161"/>
      <c r="AY108" s="161"/>
      <c r="AZ108" s="161"/>
      <c r="BA108" s="161"/>
      <c r="BB108" s="161"/>
      <c r="BC108" s="161"/>
      <c r="BD108" s="161"/>
      <c r="BE108" s="161"/>
      <c r="BF108" s="161"/>
      <c r="BG108" s="161"/>
      <c r="BH108" s="161"/>
      <c r="BI108" s="161"/>
      <c r="BJ108" s="159"/>
      <c r="BK108" s="159"/>
      <c r="BL108" s="159"/>
      <c r="BM108" s="159"/>
      <c r="BN108" s="159"/>
    </row>
    <row r="109" spans="1:66" s="92" customFormat="1" ht="50" customHeight="1" x14ac:dyDescent="0.75">
      <c r="A109" s="95"/>
      <c r="B109" s="162" t="s">
        <v>188</v>
      </c>
      <c r="C109" s="493" t="s">
        <v>189</v>
      </c>
      <c r="D109" s="493"/>
      <c r="E109" s="493"/>
      <c r="F109" s="493"/>
      <c r="G109" s="493"/>
      <c r="H109" s="493"/>
      <c r="I109" s="493"/>
      <c r="J109" s="493"/>
      <c r="K109" s="493"/>
      <c r="L109" s="493"/>
      <c r="M109" s="493"/>
      <c r="N109" s="493"/>
      <c r="O109" s="493"/>
      <c r="P109" s="493"/>
      <c r="Q109" s="493"/>
      <c r="R109" s="493"/>
      <c r="S109" s="493"/>
      <c r="T109" s="493"/>
      <c r="U109" s="493"/>
      <c r="V109" s="493"/>
      <c r="W109" s="493"/>
      <c r="X109" s="493"/>
      <c r="Y109" s="493"/>
      <c r="Z109" s="493"/>
      <c r="AA109" s="493"/>
      <c r="AB109" s="493"/>
      <c r="AC109" s="493"/>
      <c r="AD109" s="493"/>
      <c r="AE109" s="493"/>
      <c r="AF109" s="493"/>
      <c r="AG109" s="493"/>
      <c r="AH109" s="493"/>
      <c r="AI109" s="493"/>
      <c r="AJ109" s="493"/>
      <c r="AK109" s="493"/>
      <c r="AL109" s="493"/>
      <c r="AM109" s="493"/>
      <c r="AN109" s="493"/>
      <c r="AO109" s="493"/>
      <c r="AP109" s="493"/>
      <c r="AQ109" s="493"/>
      <c r="AR109" s="493"/>
      <c r="AS109" s="493"/>
      <c r="AT109" s="493"/>
      <c r="AU109" s="493"/>
      <c r="AV109" s="493"/>
      <c r="AW109" s="493"/>
      <c r="AX109" s="493"/>
      <c r="AY109" s="493"/>
      <c r="AZ109" s="493"/>
      <c r="BA109" s="493"/>
      <c r="BB109" s="493"/>
      <c r="BC109" s="493"/>
      <c r="BD109" s="493"/>
      <c r="BE109" s="493"/>
      <c r="BF109" s="493"/>
      <c r="BG109" s="493"/>
      <c r="BH109" s="493"/>
      <c r="BI109" s="493"/>
      <c r="BJ109" s="159"/>
      <c r="BK109" s="159"/>
      <c r="BL109" s="159"/>
      <c r="BM109" s="159"/>
      <c r="BN109" s="159"/>
    </row>
    <row r="110" spans="1:66" s="4" customFormat="1" ht="51.75" customHeight="1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6" s="164" customFormat="1" ht="48" customHeight="1" x14ac:dyDescent="0.35">
      <c r="C111" s="164" t="s">
        <v>207</v>
      </c>
      <c r="AE111" s="165"/>
      <c r="AF111" s="165"/>
      <c r="AG111" s="165"/>
      <c r="AH111" s="165"/>
      <c r="AI111" s="165"/>
      <c r="AJ111" s="165"/>
      <c r="AK111" s="165"/>
      <c r="AL111" s="165"/>
      <c r="AQ111" s="164" t="s">
        <v>208</v>
      </c>
    </row>
    <row r="112" spans="1:66" s="113" customFormat="1" ht="52.5" x14ac:dyDescent="0.85">
      <c r="C112" s="165"/>
      <c r="D112" s="165"/>
      <c r="E112" s="165"/>
      <c r="F112" s="165"/>
      <c r="G112" s="166" t="s">
        <v>61</v>
      </c>
      <c r="H112" s="167"/>
      <c r="I112" s="168"/>
      <c r="J112" s="168"/>
      <c r="K112" s="169"/>
      <c r="L112" s="170"/>
      <c r="M112" s="170"/>
      <c r="N112" s="170"/>
      <c r="O112" s="170"/>
      <c r="P112" s="170"/>
      <c r="Q112" s="170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71"/>
      <c r="AL112" s="171"/>
      <c r="AM112" s="171"/>
      <c r="AN112" s="171"/>
      <c r="AO112" s="166"/>
      <c r="AP112" s="167"/>
      <c r="AS112" s="169"/>
      <c r="AT112" s="170"/>
      <c r="AU112" s="170"/>
      <c r="AV112" s="170"/>
      <c r="AW112" s="170"/>
      <c r="AX112" s="170"/>
      <c r="AY112" s="170"/>
      <c r="AZ112" s="164"/>
      <c r="BA112" s="164"/>
      <c r="BB112" s="164"/>
      <c r="BC112" s="164"/>
      <c r="BD112" s="168"/>
      <c r="BE112" s="168"/>
      <c r="BF112" s="168"/>
      <c r="BG112" s="168"/>
      <c r="BH112" s="168"/>
      <c r="BI112" s="168"/>
      <c r="BJ112" s="168"/>
      <c r="BK112" s="168"/>
    </row>
    <row r="113" spans="1:67" s="113" customFormat="1" ht="52.5" x14ac:dyDescent="0.85"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Z113" s="164"/>
      <c r="BA113" s="170"/>
      <c r="BB113" s="164"/>
      <c r="BC113" s="164"/>
      <c r="BD113" s="168"/>
      <c r="BE113" s="168"/>
      <c r="BF113" s="168"/>
      <c r="BG113" s="168"/>
      <c r="BH113" s="168"/>
      <c r="BI113" s="168"/>
      <c r="BJ113" s="168"/>
      <c r="BK113" s="168"/>
    </row>
    <row r="114" spans="1:67" s="172" customFormat="1" ht="55.25" customHeight="1" x14ac:dyDescent="0.35">
      <c r="C114" s="164" t="s">
        <v>209</v>
      </c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5"/>
      <c r="AF114" s="165"/>
      <c r="AG114" s="165"/>
      <c r="AH114" s="165"/>
      <c r="AI114" s="165"/>
      <c r="AJ114" s="165"/>
      <c r="AK114" s="165"/>
      <c r="AL114" s="165"/>
      <c r="AM114" s="173"/>
      <c r="AN114" s="173"/>
      <c r="AO114" s="173"/>
      <c r="AP114" s="173"/>
      <c r="AQ114" s="174" t="s">
        <v>210</v>
      </c>
      <c r="AR114" s="173"/>
      <c r="AS114" s="164"/>
      <c r="AT114" s="164"/>
      <c r="AU114" s="164"/>
      <c r="AV114" s="164"/>
      <c r="AW114" s="164"/>
      <c r="AX114" s="164"/>
      <c r="AY114" s="164"/>
      <c r="AZ114" s="164"/>
      <c r="BA114" s="164"/>
      <c r="BB114" s="164"/>
      <c r="BC114" s="164"/>
      <c r="BD114" s="164"/>
      <c r="BE114" s="164"/>
      <c r="BF114" s="164"/>
      <c r="BG114" s="164"/>
      <c r="BH114" s="164"/>
      <c r="BI114" s="164"/>
      <c r="BJ114" s="164"/>
      <c r="BK114" s="164"/>
    </row>
    <row r="115" spans="1:67" s="113" customFormat="1" ht="45.75" customHeight="1" x14ac:dyDescent="0.85">
      <c r="C115" s="165"/>
      <c r="D115" s="165"/>
      <c r="E115" s="165"/>
      <c r="F115" s="165"/>
      <c r="G115" s="166" t="s">
        <v>61</v>
      </c>
      <c r="H115" s="167"/>
      <c r="I115" s="168"/>
      <c r="J115" s="168"/>
      <c r="K115" s="169"/>
      <c r="L115" s="170"/>
      <c r="M115" s="170"/>
      <c r="N115" s="170"/>
      <c r="O115" s="170"/>
      <c r="P115" s="170"/>
      <c r="Q115" s="170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71"/>
      <c r="AL115" s="171"/>
      <c r="AM115" s="171"/>
      <c r="AN115" s="171"/>
      <c r="AO115" s="166"/>
      <c r="AP115" s="167"/>
      <c r="AS115" s="169"/>
      <c r="AT115" s="170"/>
      <c r="AU115" s="170"/>
      <c r="AV115" s="170"/>
      <c r="AW115" s="170"/>
      <c r="AX115" s="170"/>
      <c r="AY115" s="170"/>
      <c r="AZ115" s="164"/>
      <c r="BA115" s="174"/>
      <c r="BB115" s="164"/>
      <c r="BC115" s="164"/>
      <c r="BD115" s="168"/>
      <c r="BE115" s="168"/>
      <c r="BF115" s="168"/>
      <c r="BG115" s="168"/>
      <c r="BH115" s="168"/>
      <c r="BI115" s="168"/>
      <c r="BJ115" s="168"/>
      <c r="BK115" s="168"/>
    </row>
    <row r="116" spans="1:67" s="113" customFormat="1" ht="52.5" x14ac:dyDescent="0.85"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71"/>
      <c r="AL116" s="171"/>
      <c r="AM116" s="171"/>
      <c r="AN116" s="171"/>
      <c r="AO116" s="166"/>
      <c r="AP116" s="167"/>
      <c r="AS116" s="169"/>
      <c r="AT116" s="170"/>
      <c r="AU116" s="170"/>
      <c r="AV116" s="170"/>
      <c r="AW116" s="170"/>
      <c r="AX116" s="170"/>
      <c r="AY116" s="170"/>
      <c r="AZ116" s="164"/>
      <c r="BA116" s="174"/>
      <c r="BB116" s="164"/>
      <c r="BC116" s="164"/>
      <c r="BD116" s="168"/>
      <c r="BE116" s="168"/>
      <c r="BF116" s="168"/>
      <c r="BG116" s="168"/>
      <c r="BH116" s="168"/>
      <c r="BI116" s="168"/>
      <c r="BJ116" s="168"/>
      <c r="BK116" s="168"/>
    </row>
    <row r="117" spans="1:67" s="172" customFormat="1" ht="47" customHeight="1" x14ac:dyDescent="0.35">
      <c r="C117" s="164" t="s">
        <v>211</v>
      </c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71"/>
      <c r="AL117" s="175"/>
      <c r="AM117" s="175"/>
      <c r="AN117" s="175"/>
      <c r="AO117" s="175"/>
      <c r="AP117" s="166"/>
      <c r="AQ117" s="171"/>
      <c r="AR117" s="171"/>
      <c r="AS117" s="171"/>
      <c r="AT117" s="170"/>
      <c r="AU117" s="170"/>
      <c r="AV117" s="170"/>
      <c r="AW117" s="170"/>
      <c r="AX117" s="170"/>
      <c r="AY117" s="170"/>
      <c r="AZ117" s="164"/>
      <c r="BA117" s="170"/>
      <c r="BF117" s="164"/>
      <c r="BG117" s="164"/>
      <c r="BH117" s="164"/>
      <c r="BI117" s="164"/>
      <c r="BJ117" s="164"/>
      <c r="BK117" s="164"/>
    </row>
    <row r="118" spans="1:67" s="172" customFormat="1" ht="51.65" customHeight="1" x14ac:dyDescent="0.35">
      <c r="C118" s="164" t="s">
        <v>212</v>
      </c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5"/>
      <c r="AF118" s="165"/>
      <c r="AG118" s="165"/>
      <c r="AH118" s="165"/>
      <c r="AI118" s="165"/>
      <c r="AJ118" s="165"/>
      <c r="AK118" s="165"/>
      <c r="AL118" s="165"/>
      <c r="AM118" s="175"/>
      <c r="AN118" s="175"/>
      <c r="AO118" s="175"/>
      <c r="AP118" s="166"/>
      <c r="AQ118" s="171" t="s">
        <v>213</v>
      </c>
      <c r="AR118" s="171"/>
      <c r="AS118" s="171"/>
      <c r="AT118" s="170"/>
      <c r="AU118" s="170"/>
      <c r="AV118" s="170"/>
      <c r="AW118" s="170"/>
      <c r="AX118" s="170"/>
      <c r="AY118" s="170"/>
      <c r="AZ118" s="164"/>
      <c r="BA118" s="170"/>
      <c r="BF118" s="164"/>
      <c r="BG118" s="164"/>
      <c r="BH118" s="164"/>
      <c r="BI118" s="164"/>
      <c r="BJ118" s="164"/>
      <c r="BK118" s="164"/>
    </row>
    <row r="119" spans="1:67" s="113" customFormat="1" ht="41.25" customHeight="1" x14ac:dyDescent="0.85">
      <c r="C119" s="165"/>
      <c r="D119" s="165"/>
      <c r="E119" s="165"/>
      <c r="F119" s="165"/>
      <c r="G119" s="166" t="s">
        <v>61</v>
      </c>
      <c r="H119" s="167"/>
      <c r="I119" s="168"/>
      <c r="J119" s="168"/>
      <c r="K119" s="169"/>
      <c r="L119" s="170"/>
      <c r="M119" s="170"/>
      <c r="N119" s="170"/>
      <c r="O119" s="170"/>
      <c r="P119" s="170"/>
      <c r="Q119" s="170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71"/>
      <c r="AL119" s="171"/>
      <c r="AM119" s="171"/>
      <c r="AN119" s="171"/>
      <c r="AO119" s="166"/>
      <c r="AP119" s="167"/>
      <c r="AQ119" s="176"/>
      <c r="AR119" s="176"/>
      <c r="AS119" s="169"/>
      <c r="AT119" s="170"/>
      <c r="AU119" s="170"/>
      <c r="AV119" s="170"/>
      <c r="AW119" s="170"/>
      <c r="AX119" s="170"/>
      <c r="AY119" s="170"/>
      <c r="AZ119" s="164"/>
      <c r="BA119" s="174"/>
      <c r="BB119" s="164"/>
      <c r="BC119" s="164"/>
      <c r="BD119" s="168"/>
      <c r="BE119" s="168"/>
      <c r="BF119" s="168"/>
      <c r="BG119" s="168"/>
      <c r="BH119" s="168"/>
      <c r="BI119" s="168"/>
      <c r="BJ119" s="168"/>
      <c r="BK119" s="168"/>
    </row>
    <row r="120" spans="1:67" s="113" customFormat="1" ht="52.5" x14ac:dyDescent="0.85"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71"/>
      <c r="AL120" s="171"/>
      <c r="AM120" s="171"/>
      <c r="AN120" s="171"/>
      <c r="AO120" s="166"/>
      <c r="AP120" s="167"/>
      <c r="AS120" s="169"/>
      <c r="AT120" s="170"/>
      <c r="AU120" s="170"/>
      <c r="AV120" s="170"/>
      <c r="AW120" s="170"/>
      <c r="AX120" s="170"/>
      <c r="AY120" s="170"/>
      <c r="AZ120" s="164"/>
      <c r="BA120" s="174"/>
      <c r="BB120" s="164"/>
      <c r="BC120" s="164"/>
      <c r="BD120" s="168"/>
      <c r="BE120" s="168"/>
      <c r="BF120" s="168"/>
      <c r="BG120" s="168"/>
      <c r="BH120" s="168"/>
      <c r="BI120" s="168"/>
      <c r="BJ120" s="168"/>
      <c r="BK120" s="168"/>
    </row>
    <row r="121" spans="1:67" s="113" customFormat="1" ht="41.25" customHeight="1" x14ac:dyDescent="0.85">
      <c r="C121" s="178" t="s">
        <v>218</v>
      </c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BB121" s="164"/>
      <c r="BC121" s="164"/>
      <c r="BD121" s="168"/>
      <c r="BE121" s="168"/>
      <c r="BF121" s="168"/>
      <c r="BG121" s="168"/>
      <c r="BH121" s="168"/>
      <c r="BI121" s="168"/>
      <c r="BJ121" s="168"/>
      <c r="BK121" s="168"/>
    </row>
    <row r="122" spans="1:67" s="113" customFormat="1" ht="53" customHeight="1" x14ac:dyDescent="0.85">
      <c r="C122" s="177" t="s">
        <v>235</v>
      </c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P122" s="166"/>
      <c r="AQ122" s="171"/>
      <c r="AR122" s="171"/>
      <c r="AS122" s="164"/>
      <c r="AT122" s="164"/>
      <c r="AU122" s="164"/>
      <c r="AV122" s="164"/>
      <c r="AW122" s="164"/>
      <c r="AX122" s="164"/>
      <c r="AY122" s="164"/>
      <c r="AZ122" s="164"/>
      <c r="BA122" s="164"/>
      <c r="BB122" s="164"/>
      <c r="BC122" s="164"/>
      <c r="BD122" s="168"/>
      <c r="BE122" s="168"/>
      <c r="BF122" s="168"/>
      <c r="BG122" s="168"/>
      <c r="BH122" s="168"/>
      <c r="BI122" s="168"/>
      <c r="BJ122" s="168"/>
      <c r="BK122" s="168"/>
    </row>
    <row r="123" spans="1:67" s="113" customFormat="1" ht="41.25" customHeight="1" x14ac:dyDescent="0.85">
      <c r="C123" s="17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BB123" s="164"/>
      <c r="BC123" s="164"/>
      <c r="BD123" s="168"/>
      <c r="BE123" s="168"/>
      <c r="BF123" s="168"/>
      <c r="BG123" s="168"/>
      <c r="BH123" s="168"/>
      <c r="BI123" s="168"/>
      <c r="BJ123" s="168"/>
      <c r="BK123" s="168"/>
    </row>
    <row r="124" spans="1:67" s="92" customFormat="1" ht="44" customHeight="1" x14ac:dyDescent="0.7">
      <c r="A124" s="98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Z124" s="93"/>
      <c r="BA124" s="93"/>
      <c r="BB124" s="94"/>
      <c r="BC124" s="94"/>
      <c r="BD124" s="94"/>
      <c r="BE124" s="94"/>
      <c r="BF124" s="94"/>
      <c r="BG124" s="94"/>
      <c r="BH124" s="94"/>
      <c r="BI124" s="94"/>
    </row>
    <row r="125" spans="1:67" s="92" customFormat="1" ht="53" customHeight="1" x14ac:dyDescent="0.7">
      <c r="A125" s="99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N125" s="97"/>
      <c r="AO125" s="96"/>
      <c r="AP125" s="96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4"/>
      <c r="BC125" s="94"/>
      <c r="BD125" s="94"/>
      <c r="BE125" s="94"/>
      <c r="BF125" s="94"/>
      <c r="BG125" s="94"/>
      <c r="BH125" s="94"/>
      <c r="BI125" s="94"/>
    </row>
    <row r="126" spans="1:67" s="46" customFormat="1" ht="37.5" customHeight="1" x14ac:dyDescent="0.55000000000000004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1"/>
      <c r="BK126" s="101"/>
      <c r="BL126" s="101"/>
      <c r="BM126" s="101"/>
      <c r="BN126" s="101"/>
      <c r="BO126" s="101"/>
    </row>
    <row r="127" spans="1:67" s="23" customFormat="1" ht="36.9" customHeight="1" x14ac:dyDescent="0.4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</row>
    <row r="128" spans="1:67" s="32" customFormat="1" ht="22.5" x14ac:dyDescent="0.45">
      <c r="A128" s="22"/>
      <c r="B128" s="22"/>
      <c r="C128" s="22"/>
      <c r="D128" s="22"/>
      <c r="E128" s="22"/>
      <c r="F128" s="29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2"/>
      <c r="T128" s="22"/>
      <c r="U128" s="22"/>
      <c r="V128" s="22"/>
      <c r="W128" s="22"/>
      <c r="X128" s="22"/>
      <c r="Y128" s="22"/>
      <c r="Z128" s="22"/>
      <c r="AA128" s="29"/>
      <c r="AB128" s="29"/>
      <c r="AC128" s="30"/>
      <c r="AD128" s="30"/>
      <c r="AE128" s="22"/>
      <c r="AF128" s="22"/>
      <c r="AG128" s="22"/>
      <c r="AH128" s="22"/>
      <c r="AI128" s="22"/>
      <c r="AJ128" s="22"/>
      <c r="AK128" s="22"/>
      <c r="AL128" s="22"/>
      <c r="AM128" s="22"/>
      <c r="AN128" s="29"/>
      <c r="AO128" s="29"/>
      <c r="AP128" s="33"/>
      <c r="AQ128" s="30"/>
      <c r="AR128" s="22"/>
      <c r="AS128" s="22"/>
      <c r="AT128" s="22"/>
      <c r="AU128" s="22"/>
      <c r="AV128" s="22"/>
      <c r="AW128" s="22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</row>
    <row r="129" spans="1:67" s="28" customFormat="1" ht="24" customHeight="1" x14ac:dyDescent="0.4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</row>
    <row r="130" spans="1:67" s="34" customFormat="1" ht="34.65" customHeight="1" x14ac:dyDescent="0.45"/>
    <row r="131" spans="1:67" s="35" customFormat="1" ht="22.5" x14ac:dyDescent="0.4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</row>
  </sheetData>
  <mergeCells count="885">
    <mergeCell ref="BH102:BN102"/>
    <mergeCell ref="BH103:BN103"/>
    <mergeCell ref="G80:BG80"/>
    <mergeCell ref="G81:BG81"/>
    <mergeCell ref="G82:BG82"/>
    <mergeCell ref="G83:BG83"/>
    <mergeCell ref="G84:BG84"/>
    <mergeCell ref="G85:BG85"/>
    <mergeCell ref="G86:BG86"/>
    <mergeCell ref="G87:BG87"/>
    <mergeCell ref="G88:BG88"/>
    <mergeCell ref="G89:BG89"/>
    <mergeCell ref="G90:BG90"/>
    <mergeCell ref="G91:BG91"/>
    <mergeCell ref="G92:BG92"/>
    <mergeCell ref="G93:BG93"/>
    <mergeCell ref="G94:BG94"/>
    <mergeCell ref="G95:BG95"/>
    <mergeCell ref="G96:BG96"/>
    <mergeCell ref="G97:BG97"/>
    <mergeCell ref="BH98:BN98"/>
    <mergeCell ref="BH99:BN99"/>
    <mergeCell ref="G101:BG101"/>
    <mergeCell ref="A102:F102"/>
    <mergeCell ref="A103:F103"/>
    <mergeCell ref="BH80:BN80"/>
    <mergeCell ref="BH81:BN81"/>
    <mergeCell ref="BH82:BN82"/>
    <mergeCell ref="BH83:BN83"/>
    <mergeCell ref="BH84:BN84"/>
    <mergeCell ref="BH85:BN85"/>
    <mergeCell ref="BH86:BN86"/>
    <mergeCell ref="BH87:BN87"/>
    <mergeCell ref="BH88:BN88"/>
    <mergeCell ref="BH89:BN89"/>
    <mergeCell ref="BH90:BN90"/>
    <mergeCell ref="BH91:BN91"/>
    <mergeCell ref="BH92:BN92"/>
    <mergeCell ref="BH93:BN93"/>
    <mergeCell ref="BH94:BN94"/>
    <mergeCell ref="BH95:BN95"/>
    <mergeCell ref="BH96:BN96"/>
    <mergeCell ref="BH97:BN97"/>
    <mergeCell ref="BH100:BN100"/>
    <mergeCell ref="BH101:BN101"/>
    <mergeCell ref="G102:BG102"/>
    <mergeCell ref="G103:BG103"/>
    <mergeCell ref="BG38:BH38"/>
    <mergeCell ref="BI38:BJ38"/>
    <mergeCell ref="AW37:AX37"/>
    <mergeCell ref="AY37:AZ37"/>
    <mergeCell ref="BA37:BB37"/>
    <mergeCell ref="BC37:BD37"/>
    <mergeCell ref="G100:BG100"/>
    <mergeCell ref="AU72:AZ72"/>
    <mergeCell ref="AU73:AZ73"/>
    <mergeCell ref="BA70:BF70"/>
    <mergeCell ref="BA71:BF71"/>
    <mergeCell ref="BA72:BF72"/>
    <mergeCell ref="BA73:BF73"/>
    <mergeCell ref="A76:M76"/>
    <mergeCell ref="Z76:AF76"/>
    <mergeCell ref="AO73:AP73"/>
    <mergeCell ref="AQ73:AR73"/>
    <mergeCell ref="AS73:AT73"/>
    <mergeCell ref="AI71:AJ71"/>
    <mergeCell ref="AK71:AL71"/>
    <mergeCell ref="AM70:AN70"/>
    <mergeCell ref="AS72:AT72"/>
    <mergeCell ref="A83:F83"/>
    <mergeCell ref="A84:F84"/>
    <mergeCell ref="A85:F85"/>
    <mergeCell ref="A86:F86"/>
    <mergeCell ref="A87:F87"/>
    <mergeCell ref="A88:F88"/>
    <mergeCell ref="A89:F89"/>
    <mergeCell ref="A90:F90"/>
    <mergeCell ref="A91:F91"/>
    <mergeCell ref="A93:F93"/>
    <mergeCell ref="A94:F94"/>
    <mergeCell ref="A95:F95"/>
    <mergeCell ref="A96:F96"/>
    <mergeCell ref="A97:F97"/>
    <mergeCell ref="A98:F98"/>
    <mergeCell ref="A99:F99"/>
    <mergeCell ref="G98:BG98"/>
    <mergeCell ref="G99:BG99"/>
    <mergeCell ref="A100:F100"/>
    <mergeCell ref="A101:F101"/>
    <mergeCell ref="A79:BN79"/>
    <mergeCell ref="A80:F80"/>
    <mergeCell ref="A81:F81"/>
    <mergeCell ref="A82:F82"/>
    <mergeCell ref="AW30:AZ30"/>
    <mergeCell ref="BC30:BF30"/>
    <mergeCell ref="BI30:BL30"/>
    <mergeCell ref="BG63:BH63"/>
    <mergeCell ref="BG64:BH64"/>
    <mergeCell ref="BG65:BH65"/>
    <mergeCell ref="BG66:BH66"/>
    <mergeCell ref="BI63:BJ63"/>
    <mergeCell ref="BI64:BJ64"/>
    <mergeCell ref="BI65:BJ65"/>
    <mergeCell ref="BI66:BJ66"/>
    <mergeCell ref="BK54:BL54"/>
    <mergeCell ref="BK46:BL46"/>
    <mergeCell ref="BC44:BD44"/>
    <mergeCell ref="BE44:BF44"/>
    <mergeCell ref="BG44:BH44"/>
    <mergeCell ref="BI44:BJ44"/>
    <mergeCell ref="BK41:BL41"/>
    <mergeCell ref="BC62:BD62"/>
    <mergeCell ref="BE62:BF62"/>
    <mergeCell ref="AU76:BO77"/>
    <mergeCell ref="N76:Q76"/>
    <mergeCell ref="AQ72:AR72"/>
    <mergeCell ref="BM72:BO72"/>
    <mergeCell ref="AK69:AL69"/>
    <mergeCell ref="AM69:AN69"/>
    <mergeCell ref="C109:BI109"/>
    <mergeCell ref="BG39:BH39"/>
    <mergeCell ref="BI39:BJ39"/>
    <mergeCell ref="BK39:BL39"/>
    <mergeCell ref="BM39:BO39"/>
    <mergeCell ref="BM71:BO71"/>
    <mergeCell ref="BI62:BJ62"/>
    <mergeCell ref="BK62:BL62"/>
    <mergeCell ref="BM62:BO62"/>
    <mergeCell ref="BG62:BH62"/>
    <mergeCell ref="BK57:BL57"/>
    <mergeCell ref="BM57:BO57"/>
    <mergeCell ref="BK58:BL58"/>
    <mergeCell ref="BM58:BO58"/>
    <mergeCell ref="BM55:BO56"/>
    <mergeCell ref="BK55:BL55"/>
    <mergeCell ref="BK56:BL56"/>
    <mergeCell ref="AK72:AL72"/>
    <mergeCell ref="AU75:BO75"/>
    <mergeCell ref="BM63:BO63"/>
    <mergeCell ref="BM64:BO64"/>
    <mergeCell ref="BM65:BO65"/>
    <mergeCell ref="BM66:BO66"/>
    <mergeCell ref="BE68:BF68"/>
    <mergeCell ref="BG68:BH68"/>
    <mergeCell ref="BI68:BJ68"/>
    <mergeCell ref="BK68:BL68"/>
    <mergeCell ref="BK63:BL63"/>
    <mergeCell ref="BK64:BL64"/>
    <mergeCell ref="BK65:BL65"/>
    <mergeCell ref="BK66:BL66"/>
    <mergeCell ref="BC68:BD68"/>
    <mergeCell ref="BM73:BO73"/>
    <mergeCell ref="BM68:BO68"/>
    <mergeCell ref="BM69:BO69"/>
    <mergeCell ref="BM70:BO70"/>
    <mergeCell ref="BG69:BL69"/>
    <mergeCell ref="BG70:BL70"/>
    <mergeCell ref="BG71:BL71"/>
    <mergeCell ref="BG72:BL72"/>
    <mergeCell ref="BG73:BL73"/>
    <mergeCell ref="AY68:AZ68"/>
    <mergeCell ref="AM68:AN68"/>
    <mergeCell ref="AO69:AP69"/>
    <mergeCell ref="A68:AH68"/>
    <mergeCell ref="AS68:AT68"/>
    <mergeCell ref="AQ69:AR69"/>
    <mergeCell ref="AS70:AT70"/>
    <mergeCell ref="AO70:AP70"/>
    <mergeCell ref="AQ70:AR70"/>
    <mergeCell ref="AQ68:AR68"/>
    <mergeCell ref="AI68:AJ68"/>
    <mergeCell ref="AK68:AL68"/>
    <mergeCell ref="AK70:AL70"/>
    <mergeCell ref="AO68:AP68"/>
    <mergeCell ref="AU68:AV68"/>
    <mergeCell ref="AW68:AX68"/>
    <mergeCell ref="BA68:BB68"/>
    <mergeCell ref="AU69:AZ69"/>
    <mergeCell ref="BA69:BF69"/>
    <mergeCell ref="AU70:AZ70"/>
    <mergeCell ref="AU71:AZ71"/>
    <mergeCell ref="A58:B58"/>
    <mergeCell ref="C58:AD58"/>
    <mergeCell ref="AE58:AF58"/>
    <mergeCell ref="AG58:AH58"/>
    <mergeCell ref="AI58:AJ58"/>
    <mergeCell ref="AK58:AL58"/>
    <mergeCell ref="AM58:AN58"/>
    <mergeCell ref="AO58:AP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AO59:AP59"/>
    <mergeCell ref="BG58:BH58"/>
    <mergeCell ref="BI58:BJ58"/>
    <mergeCell ref="AS57:AT57"/>
    <mergeCell ref="AU57:AV57"/>
    <mergeCell ref="AW57:AX57"/>
    <mergeCell ref="AY57:AZ57"/>
    <mergeCell ref="BA57:BB57"/>
    <mergeCell ref="BC57:BD57"/>
    <mergeCell ref="BE57:BF57"/>
    <mergeCell ref="BG57:BH57"/>
    <mergeCell ref="BI57:BJ57"/>
    <mergeCell ref="A57:B57"/>
    <mergeCell ref="C57:AD57"/>
    <mergeCell ref="AE57:AF57"/>
    <mergeCell ref="AG57:AH57"/>
    <mergeCell ref="AI57:AJ57"/>
    <mergeCell ref="AK57:AL57"/>
    <mergeCell ref="AM57:AN57"/>
    <mergeCell ref="AO57:AP57"/>
    <mergeCell ref="AQ57:AR57"/>
    <mergeCell ref="A55:B56"/>
    <mergeCell ref="C55:AD55"/>
    <mergeCell ref="AE55:AF55"/>
    <mergeCell ref="AG55:AH55"/>
    <mergeCell ref="AI55:AJ55"/>
    <mergeCell ref="AK55:AL55"/>
    <mergeCell ref="AM55:AN55"/>
    <mergeCell ref="AO55:AP55"/>
    <mergeCell ref="AQ55:AR55"/>
    <mergeCell ref="C56:AD56"/>
    <mergeCell ref="AE56:AF56"/>
    <mergeCell ref="AG56:AH56"/>
    <mergeCell ref="AI56:AJ56"/>
    <mergeCell ref="AK56:AL56"/>
    <mergeCell ref="AM56:AN56"/>
    <mergeCell ref="AO56:AP56"/>
    <mergeCell ref="AQ56:AR56"/>
    <mergeCell ref="A54:B54"/>
    <mergeCell ref="C54:AD54"/>
    <mergeCell ref="AE54:AF54"/>
    <mergeCell ref="AG54:AH54"/>
    <mergeCell ref="AI54:AJ54"/>
    <mergeCell ref="AK54:AL54"/>
    <mergeCell ref="AM54:AN54"/>
    <mergeCell ref="AO54:AP54"/>
    <mergeCell ref="AQ54:AR54"/>
    <mergeCell ref="BM54:BO54"/>
    <mergeCell ref="BM50:BO51"/>
    <mergeCell ref="BM52:BO53"/>
    <mergeCell ref="AS47:AT47"/>
    <mergeCell ref="AU47:AV47"/>
    <mergeCell ref="AW47:AX47"/>
    <mergeCell ref="AY47:AZ47"/>
    <mergeCell ref="BA47:BB47"/>
    <mergeCell ref="BC47:BD47"/>
    <mergeCell ref="BE47:BF47"/>
    <mergeCell ref="BG47:BH47"/>
    <mergeCell ref="BI47:BJ47"/>
    <mergeCell ref="BK51:BL51"/>
    <mergeCell ref="BE53:BF53"/>
    <mergeCell ref="BG53:BH53"/>
    <mergeCell ref="BI53:BJ53"/>
    <mergeCell ref="BK53:BL53"/>
    <mergeCell ref="BC52:BD52"/>
    <mergeCell ref="BE52:BF52"/>
    <mergeCell ref="BG52:BH52"/>
    <mergeCell ref="BI52:BJ52"/>
    <mergeCell ref="BK52:BL52"/>
    <mergeCell ref="BE51:BF51"/>
    <mergeCell ref="BG51:BH51"/>
    <mergeCell ref="BM46:BO46"/>
    <mergeCell ref="AS46:AT46"/>
    <mergeCell ref="AU46:AV46"/>
    <mergeCell ref="A47:B47"/>
    <mergeCell ref="C47:AD47"/>
    <mergeCell ref="AE47:AF47"/>
    <mergeCell ref="AG47:AH47"/>
    <mergeCell ref="AI47:AJ47"/>
    <mergeCell ref="AK47:AL47"/>
    <mergeCell ref="AM47:AN47"/>
    <mergeCell ref="AO47:AP47"/>
    <mergeCell ref="AQ47:AR47"/>
    <mergeCell ref="BK47:BL47"/>
    <mergeCell ref="BM47:BO47"/>
    <mergeCell ref="AW46:AX46"/>
    <mergeCell ref="AY46:AZ46"/>
    <mergeCell ref="BA46:BB46"/>
    <mergeCell ref="BC46:BD46"/>
    <mergeCell ref="BE46:BF46"/>
    <mergeCell ref="BG46:BH46"/>
    <mergeCell ref="BI46:BJ46"/>
    <mergeCell ref="A46:B46"/>
    <mergeCell ref="C46:AD46"/>
    <mergeCell ref="AE46:AF46"/>
    <mergeCell ref="AG46:AH46"/>
    <mergeCell ref="AI46:AJ46"/>
    <mergeCell ref="AK46:AL46"/>
    <mergeCell ref="AM46:AN46"/>
    <mergeCell ref="AO46:AP46"/>
    <mergeCell ref="AQ46:AR46"/>
    <mergeCell ref="BK44:BL44"/>
    <mergeCell ref="BM44:BO44"/>
    <mergeCell ref="AS45:AT45"/>
    <mergeCell ref="AU45:AV45"/>
    <mergeCell ref="AW45:AX45"/>
    <mergeCell ref="AY45:AZ45"/>
    <mergeCell ref="BA45:BB45"/>
    <mergeCell ref="BC45:BD45"/>
    <mergeCell ref="BE45:BF45"/>
    <mergeCell ref="BG45:BH45"/>
    <mergeCell ref="BI45:BJ45"/>
    <mergeCell ref="BK45:BL45"/>
    <mergeCell ref="BM45:BO45"/>
    <mergeCell ref="AS44:AT44"/>
    <mergeCell ref="AU44:AV44"/>
    <mergeCell ref="AW44:AX44"/>
    <mergeCell ref="AY44:AZ44"/>
    <mergeCell ref="BA44:BB44"/>
    <mergeCell ref="A45:B45"/>
    <mergeCell ref="C45:AD45"/>
    <mergeCell ref="AE45:AF45"/>
    <mergeCell ref="AG45:AH45"/>
    <mergeCell ref="AI45:AJ45"/>
    <mergeCell ref="AK45:AL45"/>
    <mergeCell ref="AM45:AN45"/>
    <mergeCell ref="AO45:AP45"/>
    <mergeCell ref="AQ45:AR45"/>
    <mergeCell ref="A44:B44"/>
    <mergeCell ref="C44:AD44"/>
    <mergeCell ref="AE44:AF44"/>
    <mergeCell ref="AG44:AH44"/>
    <mergeCell ref="AI44:AJ44"/>
    <mergeCell ref="AK44:AL44"/>
    <mergeCell ref="AM44:AN44"/>
    <mergeCell ref="AO44:AP44"/>
    <mergeCell ref="AQ44:AR44"/>
    <mergeCell ref="A50:B51"/>
    <mergeCell ref="C53:AD53"/>
    <mergeCell ref="AE53:AF53"/>
    <mergeCell ref="AG53:AH53"/>
    <mergeCell ref="AI53:AJ53"/>
    <mergeCell ref="AK53:AL53"/>
    <mergeCell ref="AM53:AN53"/>
    <mergeCell ref="AO53:AP53"/>
    <mergeCell ref="AQ53:AR53"/>
    <mergeCell ref="A52:B53"/>
    <mergeCell ref="C51:AD51"/>
    <mergeCell ref="AE51:AF51"/>
    <mergeCell ref="AG51:AH51"/>
    <mergeCell ref="AI51:AJ51"/>
    <mergeCell ref="C50:AD50"/>
    <mergeCell ref="AE50:AF50"/>
    <mergeCell ref="AG50:AH50"/>
    <mergeCell ref="AI50:AJ50"/>
    <mergeCell ref="AK50:AL50"/>
    <mergeCell ref="AM50:AN50"/>
    <mergeCell ref="AO50:AP50"/>
    <mergeCell ref="AQ50:AR50"/>
    <mergeCell ref="C52:AD52"/>
    <mergeCell ref="AE52:AF52"/>
    <mergeCell ref="AG52:AH52"/>
    <mergeCell ref="AI52:AJ52"/>
    <mergeCell ref="AK52:AL52"/>
    <mergeCell ref="AM52:AN52"/>
    <mergeCell ref="AO52:AP52"/>
    <mergeCell ref="AQ52:AR52"/>
    <mergeCell ref="AK51:AL51"/>
    <mergeCell ref="AM51:AN51"/>
    <mergeCell ref="AO51:AP51"/>
    <mergeCell ref="AQ51:AR51"/>
    <mergeCell ref="BM48:BO48"/>
    <mergeCell ref="AY49:AZ49"/>
    <mergeCell ref="BA49:BB49"/>
    <mergeCell ref="BC49:BD49"/>
    <mergeCell ref="BE49:BF49"/>
    <mergeCell ref="BG49:BH49"/>
    <mergeCell ref="BI49:BJ49"/>
    <mergeCell ref="BK49:BL49"/>
    <mergeCell ref="BM49:BO49"/>
    <mergeCell ref="BI48:BJ48"/>
    <mergeCell ref="BK48:BL48"/>
    <mergeCell ref="AS48:AT48"/>
    <mergeCell ref="AU48:AV48"/>
    <mergeCell ref="AW48:AX48"/>
    <mergeCell ref="AY48:AZ48"/>
    <mergeCell ref="BC48:BD48"/>
    <mergeCell ref="BE48:BF48"/>
    <mergeCell ref="BG48:BH48"/>
    <mergeCell ref="A49:B49"/>
    <mergeCell ref="C49:AD49"/>
    <mergeCell ref="AE49:AF49"/>
    <mergeCell ref="AG49:AH49"/>
    <mergeCell ref="AI49:AJ49"/>
    <mergeCell ref="AK49:AL49"/>
    <mergeCell ref="AM49:AN49"/>
    <mergeCell ref="AO49:AP49"/>
    <mergeCell ref="AQ49:AR49"/>
    <mergeCell ref="A48:B48"/>
    <mergeCell ref="C48:AD48"/>
    <mergeCell ref="AE48:AF48"/>
    <mergeCell ref="AG48:AH48"/>
    <mergeCell ref="AI48:AJ48"/>
    <mergeCell ref="AK48:AL48"/>
    <mergeCell ref="AM48:AN48"/>
    <mergeCell ref="AO48:AP48"/>
    <mergeCell ref="AQ48:AR48"/>
    <mergeCell ref="BA48:BB48"/>
    <mergeCell ref="BK42:BL42"/>
    <mergeCell ref="BM42:BO42"/>
    <mergeCell ref="C43:AD43"/>
    <mergeCell ref="A43:B43"/>
    <mergeCell ref="AE43:AF43"/>
    <mergeCell ref="AG43:AH43"/>
    <mergeCell ref="AI43:AJ43"/>
    <mergeCell ref="AK43:AL43"/>
    <mergeCell ref="AM43:AN43"/>
    <mergeCell ref="AO43:AP43"/>
    <mergeCell ref="AQ43:AR43"/>
    <mergeCell ref="AS43:AT43"/>
    <mergeCell ref="AU43:AV43"/>
    <mergeCell ref="AW43:AX43"/>
    <mergeCell ref="AY43:AZ43"/>
    <mergeCell ref="BA43:BB43"/>
    <mergeCell ref="BC43:BD43"/>
    <mergeCell ref="BE43:BF43"/>
    <mergeCell ref="BG43:BH43"/>
    <mergeCell ref="BI43:BJ43"/>
    <mergeCell ref="BK43:BL43"/>
    <mergeCell ref="BM43:BO43"/>
    <mergeCell ref="AS42:AT42"/>
    <mergeCell ref="AU42:AV42"/>
    <mergeCell ref="AW42:AX42"/>
    <mergeCell ref="AY42:AZ42"/>
    <mergeCell ref="BA42:BB42"/>
    <mergeCell ref="BC42:BD42"/>
    <mergeCell ref="BE42:BF42"/>
    <mergeCell ref="BG42:BH42"/>
    <mergeCell ref="BI42:BJ42"/>
    <mergeCell ref="A42:B42"/>
    <mergeCell ref="C42:AD42"/>
    <mergeCell ref="AE42:AF42"/>
    <mergeCell ref="AG42:AH42"/>
    <mergeCell ref="AI42:AJ42"/>
    <mergeCell ref="AK42:AL42"/>
    <mergeCell ref="AM42:AN42"/>
    <mergeCell ref="AO42:AP42"/>
    <mergeCell ref="AQ42:AR42"/>
    <mergeCell ref="A41:B41"/>
    <mergeCell ref="C41:AD41"/>
    <mergeCell ref="AE41:AF41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W41:AX41"/>
    <mergeCell ref="AY41:AZ41"/>
    <mergeCell ref="BA41:BB41"/>
    <mergeCell ref="BC41:BD41"/>
    <mergeCell ref="BE41:BF41"/>
    <mergeCell ref="BG41:BH41"/>
    <mergeCell ref="BI41:BJ41"/>
    <mergeCell ref="BM41:BO41"/>
    <mergeCell ref="BK38:BL38"/>
    <mergeCell ref="BM38:BO38"/>
    <mergeCell ref="A40:B40"/>
    <mergeCell ref="C40:AD40"/>
    <mergeCell ref="AE40:AF40"/>
    <mergeCell ref="AG40:AH40"/>
    <mergeCell ref="AI40:AJ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BG40:BH40"/>
    <mergeCell ref="BI40:BJ40"/>
    <mergeCell ref="BK40:BL40"/>
    <mergeCell ref="BM40:BO40"/>
    <mergeCell ref="A39:B39"/>
    <mergeCell ref="C39:AD39"/>
    <mergeCell ref="AS38:AT38"/>
    <mergeCell ref="AU38:AV38"/>
    <mergeCell ref="AW38:AX38"/>
    <mergeCell ref="AY38:AZ38"/>
    <mergeCell ref="BA38:BB38"/>
    <mergeCell ref="BC38:BD38"/>
    <mergeCell ref="BE38:BF38"/>
    <mergeCell ref="AE39:AF39"/>
    <mergeCell ref="AG39:AH39"/>
    <mergeCell ref="AI39:AJ39"/>
    <mergeCell ref="AK39:AL39"/>
    <mergeCell ref="AM39:AN39"/>
    <mergeCell ref="AO39:AP39"/>
    <mergeCell ref="AQ39:AR39"/>
    <mergeCell ref="AS39:AT39"/>
    <mergeCell ref="AU39:AV39"/>
    <mergeCell ref="AW39:AX39"/>
    <mergeCell ref="AY39:AZ39"/>
    <mergeCell ref="BA39:BB39"/>
    <mergeCell ref="BC39:BD39"/>
    <mergeCell ref="BE39:BF39"/>
    <mergeCell ref="A38:B38"/>
    <mergeCell ref="C38:AD38"/>
    <mergeCell ref="AE38:AF38"/>
    <mergeCell ref="AG38:AH38"/>
    <mergeCell ref="AI38:AJ38"/>
    <mergeCell ref="AK38:AL38"/>
    <mergeCell ref="AM38:AN38"/>
    <mergeCell ref="AO38:AP38"/>
    <mergeCell ref="AQ38:AR38"/>
    <mergeCell ref="BM37:BO37"/>
    <mergeCell ref="AE37:AF37"/>
    <mergeCell ref="AG37:AH37"/>
    <mergeCell ref="AI37:AJ37"/>
    <mergeCell ref="AK37:AL37"/>
    <mergeCell ref="AM37:AN37"/>
    <mergeCell ref="AO37:AP37"/>
    <mergeCell ref="AQ37:AR37"/>
    <mergeCell ref="AS37:AT37"/>
    <mergeCell ref="AU37:AV37"/>
    <mergeCell ref="BE37:BF37"/>
    <mergeCell ref="BG37:BH37"/>
    <mergeCell ref="BI37:BJ37"/>
    <mergeCell ref="BK37:BL37"/>
    <mergeCell ref="BG34:BH34"/>
    <mergeCell ref="BI34:BJ34"/>
    <mergeCell ref="BK34:BL34"/>
    <mergeCell ref="AI35:AJ35"/>
    <mergeCell ref="AU35:AV35"/>
    <mergeCell ref="AY35:AZ35"/>
    <mergeCell ref="AW35:AX35"/>
    <mergeCell ref="AK35:AL35"/>
    <mergeCell ref="AM35:AN35"/>
    <mergeCell ref="AO35:AP35"/>
    <mergeCell ref="AQ35:AR35"/>
    <mergeCell ref="AS35:AT35"/>
    <mergeCell ref="BA35:BB35"/>
    <mergeCell ref="BC35:BD35"/>
    <mergeCell ref="BE35:BF35"/>
    <mergeCell ref="BG35:BH35"/>
    <mergeCell ref="BI35:BJ35"/>
    <mergeCell ref="BK35:BL35"/>
    <mergeCell ref="BM34:BO35"/>
    <mergeCell ref="BK36:BL36"/>
    <mergeCell ref="BM36:BO36"/>
    <mergeCell ref="C37:AD37"/>
    <mergeCell ref="C34:AD34"/>
    <mergeCell ref="C35:AD35"/>
    <mergeCell ref="A34:B35"/>
    <mergeCell ref="A37:B37"/>
    <mergeCell ref="AE34:AF34"/>
    <mergeCell ref="AE35:AF35"/>
    <mergeCell ref="AG34:AH34"/>
    <mergeCell ref="AG35:AH35"/>
    <mergeCell ref="AK34:AL34"/>
    <mergeCell ref="AM34:AN34"/>
    <mergeCell ref="AI34:AJ34"/>
    <mergeCell ref="AO34:AP34"/>
    <mergeCell ref="AQ34:AR34"/>
    <mergeCell ref="AS34:AT34"/>
    <mergeCell ref="AU34:AV34"/>
    <mergeCell ref="AW34:AX34"/>
    <mergeCell ref="AY34:AZ34"/>
    <mergeCell ref="BA34:BB34"/>
    <mergeCell ref="BC34:BD34"/>
    <mergeCell ref="BE34:BF34"/>
    <mergeCell ref="AS36:AT36"/>
    <mergeCell ref="AU36:AV36"/>
    <mergeCell ref="AW36:AX36"/>
    <mergeCell ref="AY36:AZ36"/>
    <mergeCell ref="BA36:BB36"/>
    <mergeCell ref="BC36:BD36"/>
    <mergeCell ref="BE36:BF36"/>
    <mergeCell ref="BG36:BH36"/>
    <mergeCell ref="BI36:BJ36"/>
    <mergeCell ref="A36:B36"/>
    <mergeCell ref="C36:AD36"/>
    <mergeCell ref="AE36:AF36"/>
    <mergeCell ref="AG36:AH36"/>
    <mergeCell ref="AI36:AJ36"/>
    <mergeCell ref="AK36:AL36"/>
    <mergeCell ref="AM36:AN36"/>
    <mergeCell ref="AO36:AP36"/>
    <mergeCell ref="AQ36:AR36"/>
    <mergeCell ref="BM32:BO32"/>
    <mergeCell ref="AE33:AF33"/>
    <mergeCell ref="AG33:AH33"/>
    <mergeCell ref="AI33:AJ33"/>
    <mergeCell ref="AK33:AL33"/>
    <mergeCell ref="AM33:AN33"/>
    <mergeCell ref="AO33:AP33"/>
    <mergeCell ref="AQ33:AR33"/>
    <mergeCell ref="AS33:AT33"/>
    <mergeCell ref="AU33:AV33"/>
    <mergeCell ref="AW33:AX33"/>
    <mergeCell ref="AY33:AZ33"/>
    <mergeCell ref="BA33:BB33"/>
    <mergeCell ref="BC33:BD33"/>
    <mergeCell ref="BE33:BF33"/>
    <mergeCell ref="BG33:BH33"/>
    <mergeCell ref="BI33:BJ33"/>
    <mergeCell ref="BK33:BL33"/>
    <mergeCell ref="BM33:BO33"/>
    <mergeCell ref="AU32:AV32"/>
    <mergeCell ref="AW32:AX32"/>
    <mergeCell ref="AY32:AZ32"/>
    <mergeCell ref="BA32:BB32"/>
    <mergeCell ref="BC32:BD32"/>
    <mergeCell ref="BE32:BF32"/>
    <mergeCell ref="BG32:BH32"/>
    <mergeCell ref="BI32:BJ32"/>
    <mergeCell ref="BK32:BL32"/>
    <mergeCell ref="AW31:AX31"/>
    <mergeCell ref="A33:B33"/>
    <mergeCell ref="C33:AD33"/>
    <mergeCell ref="AE32:AF32"/>
    <mergeCell ref="AG32:AH32"/>
    <mergeCell ref="AU31:AV31"/>
    <mergeCell ref="AU30:AV30"/>
    <mergeCell ref="A32:B32"/>
    <mergeCell ref="C32:AD32"/>
    <mergeCell ref="AI32:AJ32"/>
    <mergeCell ref="AK32:AL32"/>
    <mergeCell ref="AM32:AN32"/>
    <mergeCell ref="AO32:AP32"/>
    <mergeCell ref="AQ32:AR32"/>
    <mergeCell ref="AS32:AT32"/>
    <mergeCell ref="A26:BO26"/>
    <mergeCell ref="AE27:AF31"/>
    <mergeCell ref="AG27:AH31"/>
    <mergeCell ref="C27:AD31"/>
    <mergeCell ref="A27:B31"/>
    <mergeCell ref="AI28:AJ31"/>
    <mergeCell ref="AK28:AL31"/>
    <mergeCell ref="AI27:AT27"/>
    <mergeCell ref="AU28:BF28"/>
    <mergeCell ref="AU29:AZ29"/>
    <mergeCell ref="BA29:BF29"/>
    <mergeCell ref="BM27:BO31"/>
    <mergeCell ref="BK31:BL31"/>
    <mergeCell ref="BI31:BJ31"/>
    <mergeCell ref="BG31:BH31"/>
    <mergeCell ref="AM28:AT28"/>
    <mergeCell ref="AM29:AN31"/>
    <mergeCell ref="AO29:AP31"/>
    <mergeCell ref="AQ29:AR31"/>
    <mergeCell ref="AS29:AT31"/>
    <mergeCell ref="BG29:BL29"/>
    <mergeCell ref="BG28:BL28"/>
    <mergeCell ref="BA30:BB30"/>
    <mergeCell ref="BG30:BH30"/>
    <mergeCell ref="BF19:BG19"/>
    <mergeCell ref="BH19:BI19"/>
    <mergeCell ref="BL19:BM19"/>
    <mergeCell ref="BN19:BO19"/>
    <mergeCell ref="BB17:BC17"/>
    <mergeCell ref="BD17:BE17"/>
    <mergeCell ref="BF17:BG17"/>
    <mergeCell ref="BH17:BI17"/>
    <mergeCell ref="BJ17:BK17"/>
    <mergeCell ref="BL17:BM17"/>
    <mergeCell ref="BN17:BO17"/>
    <mergeCell ref="BB18:BC18"/>
    <mergeCell ref="BD18:BE18"/>
    <mergeCell ref="BF18:BG18"/>
    <mergeCell ref="BH18:BI18"/>
    <mergeCell ref="BJ18:BK18"/>
    <mergeCell ref="BL18:BM18"/>
    <mergeCell ref="BN18:BO18"/>
    <mergeCell ref="BJ19:BK19"/>
    <mergeCell ref="BB19:BC19"/>
    <mergeCell ref="BD19:BE19"/>
    <mergeCell ref="BH13:BI16"/>
    <mergeCell ref="BJ13:BK16"/>
    <mergeCell ref="BL13:BM16"/>
    <mergeCell ref="BN13:BO16"/>
    <mergeCell ref="A13:A16"/>
    <mergeCell ref="B13:E13"/>
    <mergeCell ref="G13:I13"/>
    <mergeCell ref="K13:N13"/>
    <mergeCell ref="O13:R13"/>
    <mergeCell ref="T13:V13"/>
    <mergeCell ref="X13:Z13"/>
    <mergeCell ref="AB13:AE13"/>
    <mergeCell ref="AG13:AI13"/>
    <mergeCell ref="AK13:AN13"/>
    <mergeCell ref="AO13:AR13"/>
    <mergeCell ref="AT13:AV13"/>
    <mergeCell ref="AX13:BA13"/>
    <mergeCell ref="BB13:BC16"/>
    <mergeCell ref="BD13:BE16"/>
    <mergeCell ref="BF13:BG16"/>
    <mergeCell ref="BM59:BO59"/>
    <mergeCell ref="BM60:BO60"/>
    <mergeCell ref="BI61:BJ61"/>
    <mergeCell ref="BK61:BL61"/>
    <mergeCell ref="BM61:BO61"/>
    <mergeCell ref="BI60:BJ60"/>
    <mergeCell ref="BK60:BL60"/>
    <mergeCell ref="BC61:BD61"/>
    <mergeCell ref="BE61:BF61"/>
    <mergeCell ref="BG61:BH61"/>
    <mergeCell ref="BC60:BD60"/>
    <mergeCell ref="BE60:BF60"/>
    <mergeCell ref="BG60:BH60"/>
    <mergeCell ref="BK59:BL59"/>
    <mergeCell ref="AS49:AT49"/>
    <mergeCell ref="AS50:AT50"/>
    <mergeCell ref="AS52:AT52"/>
    <mergeCell ref="AS53:AT53"/>
    <mergeCell ref="AW49:AX49"/>
    <mergeCell ref="AW50:AX50"/>
    <mergeCell ref="AW52:AX52"/>
    <mergeCell ref="AW53:AX53"/>
    <mergeCell ref="AU49:AV49"/>
    <mergeCell ref="AU50:AV50"/>
    <mergeCell ref="AU52:AV52"/>
    <mergeCell ref="AU53:AV53"/>
    <mergeCell ref="AS51:AT51"/>
    <mergeCell ref="AU51:AV51"/>
    <mergeCell ref="AW51:AX51"/>
    <mergeCell ref="AS54:AT54"/>
    <mergeCell ref="AU54:AV54"/>
    <mergeCell ref="AW54:AX54"/>
    <mergeCell ref="AY54:AZ54"/>
    <mergeCell ref="BA54:BB54"/>
    <mergeCell ref="BC54:BD54"/>
    <mergeCell ref="AS56:AT56"/>
    <mergeCell ref="AU56:AV56"/>
    <mergeCell ref="AW56:AX56"/>
    <mergeCell ref="AY56:AZ56"/>
    <mergeCell ref="BA56:BB56"/>
    <mergeCell ref="BC56:BD56"/>
    <mergeCell ref="AS55:AT55"/>
    <mergeCell ref="AU55:AV55"/>
    <mergeCell ref="AW55:AX55"/>
    <mergeCell ref="AY55:AZ55"/>
    <mergeCell ref="BA55:BB55"/>
    <mergeCell ref="BC55:BD55"/>
    <mergeCell ref="AQ59:AR59"/>
    <mergeCell ref="AM59:AN59"/>
    <mergeCell ref="AM62:AN62"/>
    <mergeCell ref="AG63:AH63"/>
    <mergeCell ref="A63:B63"/>
    <mergeCell ref="AE63:AF63"/>
    <mergeCell ref="C59:AD59"/>
    <mergeCell ref="AE60:AF60"/>
    <mergeCell ref="AI59:AJ59"/>
    <mergeCell ref="AK59:AL59"/>
    <mergeCell ref="AE59:AF59"/>
    <mergeCell ref="C60:AD60"/>
    <mergeCell ref="A60:B60"/>
    <mergeCell ref="AG60:AH60"/>
    <mergeCell ref="AM60:AN60"/>
    <mergeCell ref="AQ60:AR60"/>
    <mergeCell ref="AK62:AL62"/>
    <mergeCell ref="AG62:AH62"/>
    <mergeCell ref="BA59:BB59"/>
    <mergeCell ref="AY62:AZ62"/>
    <mergeCell ref="BA62:BB62"/>
    <mergeCell ref="A65:B65"/>
    <mergeCell ref="C63:AD63"/>
    <mergeCell ref="C64:AD64"/>
    <mergeCell ref="C65:AD65"/>
    <mergeCell ref="C66:AD66"/>
    <mergeCell ref="AS60:AT60"/>
    <mergeCell ref="AY60:AZ60"/>
    <mergeCell ref="AY59:AZ59"/>
    <mergeCell ref="BA61:BB61"/>
    <mergeCell ref="AU60:AV60"/>
    <mergeCell ref="AW60:AX60"/>
    <mergeCell ref="AS59:AT59"/>
    <mergeCell ref="AU59:AV59"/>
    <mergeCell ref="AW59:AX59"/>
    <mergeCell ref="A59:B59"/>
    <mergeCell ref="AG59:AH59"/>
    <mergeCell ref="AI60:AJ60"/>
    <mergeCell ref="AK60:AL60"/>
    <mergeCell ref="AW62:AX62"/>
    <mergeCell ref="A64:B64"/>
    <mergeCell ref="AO60:AP60"/>
    <mergeCell ref="BE55:BF55"/>
    <mergeCell ref="BG55:BH55"/>
    <mergeCell ref="BI55:BJ55"/>
    <mergeCell ref="BI51:BJ51"/>
    <mergeCell ref="AY51:AZ51"/>
    <mergeCell ref="BA51:BB51"/>
    <mergeCell ref="BE54:BF54"/>
    <mergeCell ref="A69:AH69"/>
    <mergeCell ref="A70:AH70"/>
    <mergeCell ref="AO62:AP62"/>
    <mergeCell ref="AQ62:AR62"/>
    <mergeCell ref="AS62:AT62"/>
    <mergeCell ref="A66:B66"/>
    <mergeCell ref="A61:B61"/>
    <mergeCell ref="A62:B62"/>
    <mergeCell ref="C61:AD61"/>
    <mergeCell ref="AE61:AF61"/>
    <mergeCell ref="AG61:AH61"/>
    <mergeCell ref="AI61:AJ61"/>
    <mergeCell ref="AK61:AL61"/>
    <mergeCell ref="AM61:AN61"/>
    <mergeCell ref="AO61:AP61"/>
    <mergeCell ref="C62:AD62"/>
    <mergeCell ref="AE62:AF62"/>
    <mergeCell ref="AS71:AT71"/>
    <mergeCell ref="BG50:BH50"/>
    <mergeCell ref="BI50:BJ50"/>
    <mergeCell ref="BK50:BL50"/>
    <mergeCell ref="AY61:AZ61"/>
    <mergeCell ref="AY50:AZ50"/>
    <mergeCell ref="BA50:BB50"/>
    <mergeCell ref="BC50:BD50"/>
    <mergeCell ref="BC51:BD51"/>
    <mergeCell ref="AY52:AZ52"/>
    <mergeCell ref="BA52:BB52"/>
    <mergeCell ref="BE59:BF59"/>
    <mergeCell ref="BG59:BH59"/>
    <mergeCell ref="BI59:BJ59"/>
    <mergeCell ref="BE50:BF50"/>
    <mergeCell ref="BC53:BD53"/>
    <mergeCell ref="AY53:AZ53"/>
    <mergeCell ref="BA53:BB53"/>
    <mergeCell ref="BC59:BD59"/>
    <mergeCell ref="BG54:BH54"/>
    <mergeCell ref="BI54:BJ54"/>
    <mergeCell ref="BE56:BF56"/>
    <mergeCell ref="BG56:BH56"/>
    <mergeCell ref="BI56:BJ56"/>
    <mergeCell ref="AG77:AM77"/>
    <mergeCell ref="AN77:AT77"/>
    <mergeCell ref="R76:T76"/>
    <mergeCell ref="AS69:AT69"/>
    <mergeCell ref="R77:T77"/>
    <mergeCell ref="U77:Y77"/>
    <mergeCell ref="AI73:AJ73"/>
    <mergeCell ref="AK73:AL73"/>
    <mergeCell ref="AM73:AN73"/>
    <mergeCell ref="AN76:AT76"/>
    <mergeCell ref="AG76:AM76"/>
    <mergeCell ref="AI72:AJ72"/>
    <mergeCell ref="Z75:AT75"/>
    <mergeCell ref="A71:AH71"/>
    <mergeCell ref="A72:AH72"/>
    <mergeCell ref="AI69:AJ69"/>
    <mergeCell ref="AI70:AJ70"/>
    <mergeCell ref="U76:Y76"/>
    <mergeCell ref="A73:AH73"/>
    <mergeCell ref="AM72:AN72"/>
    <mergeCell ref="AO72:AP72"/>
    <mergeCell ref="AM71:AN71"/>
    <mergeCell ref="AO71:AP71"/>
    <mergeCell ref="AQ71:AR71"/>
    <mergeCell ref="BP27:BP31"/>
    <mergeCell ref="C107:BI107"/>
    <mergeCell ref="A92:F92"/>
    <mergeCell ref="A3:BO3"/>
    <mergeCell ref="A2:BO2"/>
    <mergeCell ref="AU27:BL27"/>
    <mergeCell ref="BE31:BF31"/>
    <mergeCell ref="BC31:BD31"/>
    <mergeCell ref="BA31:BB31"/>
    <mergeCell ref="AY31:AZ31"/>
    <mergeCell ref="AU62:AV62"/>
    <mergeCell ref="Z7:AV8"/>
    <mergeCell ref="D105:BL105"/>
    <mergeCell ref="BA60:BB60"/>
    <mergeCell ref="AQ61:AR61"/>
    <mergeCell ref="AS61:AT61"/>
    <mergeCell ref="AU61:AV61"/>
    <mergeCell ref="AW61:AX61"/>
    <mergeCell ref="AI62:AJ62"/>
    <mergeCell ref="AA18:BA18"/>
    <mergeCell ref="A75:Y75"/>
    <mergeCell ref="A77:M77"/>
    <mergeCell ref="N77:Q77"/>
    <mergeCell ref="Z77:AF77"/>
  </mergeCells>
  <phoneticPr fontId="21" type="noConversion"/>
  <printOptions horizontalCentered="1"/>
  <pageMargins left="0.19685039370078741" right="0.19685039370078741" top="0.19685039370078741" bottom="0.19685039370078741" header="0.39370078740157483" footer="0.31496062992125984"/>
  <pageSetup paperSize="8" scale="31" fitToHeight="0" orientation="portrait" r:id="rId1"/>
  <headerFooter alignWithMargins="0"/>
  <rowBreaks count="1" manualBreakCount="1">
    <brk id="7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32"/>
  <sheetViews>
    <sheetView topLeftCell="A116" zoomScale="40" zoomScaleNormal="40" workbookViewId="0">
      <selection activeCell="C126" sqref="C126"/>
    </sheetView>
  </sheetViews>
  <sheetFormatPr defaultRowHeight="15.5" x14ac:dyDescent="0.35"/>
  <cols>
    <col min="1" max="1" width="6.36328125" style="36" customWidth="1"/>
    <col min="2" max="2" width="7.453125" style="36" customWidth="1"/>
    <col min="3" max="31" width="6.36328125" style="36" customWidth="1"/>
    <col min="32" max="32" width="6.90625" style="36" customWidth="1"/>
    <col min="33" max="49" width="6.36328125" style="36" customWidth="1"/>
    <col min="50" max="50" width="8.90625" style="36" customWidth="1"/>
    <col min="51" max="51" width="6.36328125" style="36" customWidth="1"/>
    <col min="52" max="52" width="8.54296875" style="36" customWidth="1"/>
    <col min="53" max="55" width="6.36328125" style="36" customWidth="1"/>
    <col min="56" max="56" width="9" style="36" customWidth="1"/>
    <col min="57" max="68" width="6.36328125" style="36" customWidth="1"/>
    <col min="69" max="69" width="7.453125" style="36" customWidth="1"/>
    <col min="70" max="70" width="8.7265625" style="36"/>
  </cols>
  <sheetData>
    <row r="2" spans="1:70" ht="44.5" x14ac:dyDescent="0.35">
      <c r="A2" s="287" t="s">
        <v>57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</row>
    <row r="3" spans="1:70" ht="44.5" x14ac:dyDescent="0.35">
      <c r="A3" s="287" t="s">
        <v>205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7"/>
      <c r="AW3" s="287"/>
      <c r="AX3" s="287"/>
      <c r="AY3" s="287"/>
      <c r="AZ3" s="287"/>
      <c r="BA3" s="287"/>
      <c r="BB3" s="287"/>
      <c r="BC3" s="287"/>
      <c r="BD3" s="287"/>
      <c r="BE3" s="287"/>
      <c r="BF3" s="287"/>
      <c r="BG3" s="287"/>
      <c r="BH3" s="287"/>
      <c r="BI3" s="287"/>
      <c r="BJ3" s="287"/>
      <c r="BK3" s="287"/>
      <c r="BL3" s="287"/>
      <c r="BM3" s="287"/>
      <c r="BN3" s="287"/>
      <c r="BO3" s="287"/>
      <c r="BP3" s="287"/>
      <c r="BQ3" s="287"/>
      <c r="BR3" s="9"/>
    </row>
    <row r="4" spans="1:70" ht="35" x14ac:dyDescent="0.6">
      <c r="A4" s="7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8"/>
      <c r="N4" s="8"/>
      <c r="O4" s="8"/>
      <c r="P4" s="8"/>
      <c r="Q4" s="8"/>
      <c r="R4" s="8"/>
      <c r="S4" s="8"/>
      <c r="T4" s="8"/>
      <c r="U4" s="12"/>
      <c r="V4" s="8"/>
      <c r="W4" s="8"/>
      <c r="X4" s="8"/>
      <c r="Y4" s="8"/>
      <c r="Z4" s="9"/>
      <c r="AA4" s="13"/>
      <c r="AB4" s="9"/>
      <c r="AC4" s="9"/>
      <c r="AD4" s="9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9"/>
    </row>
    <row r="5" spans="1:70" ht="50.5" x14ac:dyDescent="1">
      <c r="A5" s="70"/>
      <c r="B5" s="70"/>
      <c r="C5" s="70"/>
      <c r="D5" s="154" t="s">
        <v>231</v>
      </c>
      <c r="E5" s="153"/>
      <c r="F5" s="153"/>
      <c r="G5" s="153"/>
      <c r="H5" s="153"/>
      <c r="I5" s="153"/>
      <c r="J5" s="153"/>
      <c r="K5" s="152"/>
      <c r="L5" s="186"/>
      <c r="M5" s="145"/>
      <c r="N5" s="110"/>
      <c r="O5" s="110"/>
      <c r="P5" s="535" t="s">
        <v>204</v>
      </c>
      <c r="Q5" s="535"/>
      <c r="R5" s="535"/>
      <c r="S5" s="535"/>
      <c r="T5" s="535"/>
      <c r="U5" s="535"/>
      <c r="V5" s="535"/>
      <c r="W5" s="535"/>
      <c r="X5" s="535"/>
      <c r="Y5" s="535"/>
      <c r="Z5" s="535"/>
      <c r="AA5" s="535"/>
      <c r="AB5" s="535"/>
      <c r="AC5" s="535"/>
      <c r="AD5" s="535"/>
      <c r="AE5" s="535"/>
      <c r="AF5" s="535"/>
      <c r="AG5" s="535"/>
      <c r="AH5" s="535"/>
      <c r="AI5" s="535"/>
      <c r="AJ5" s="535"/>
      <c r="AK5" s="535"/>
      <c r="AL5" s="535"/>
      <c r="AM5" s="535"/>
      <c r="AN5" s="535"/>
      <c r="AO5" s="535"/>
      <c r="AP5" s="535"/>
      <c r="AQ5" s="535"/>
      <c r="AR5" s="535"/>
      <c r="AS5" s="535"/>
      <c r="AT5" s="535"/>
      <c r="AU5" s="535"/>
      <c r="AV5" s="535"/>
      <c r="AW5" s="535"/>
      <c r="AX5" s="535"/>
      <c r="AY5" s="535"/>
      <c r="AZ5" s="535"/>
      <c r="BA5" s="9"/>
      <c r="BB5" s="144" t="s">
        <v>78</v>
      </c>
      <c r="BC5" s="145"/>
      <c r="BD5" s="145"/>
      <c r="BE5" s="145"/>
      <c r="BF5" s="145"/>
      <c r="BG5" s="146"/>
      <c r="BH5" s="145"/>
      <c r="BI5" s="145"/>
      <c r="BJ5" s="146"/>
      <c r="BK5" s="145"/>
      <c r="BL5" s="145"/>
      <c r="BM5" s="145"/>
      <c r="BN5" s="145"/>
      <c r="BO5" s="145"/>
      <c r="BP5" s="40"/>
      <c r="BQ5" s="40"/>
      <c r="BR5" s="9"/>
    </row>
    <row r="6" spans="1:70" ht="38.5" x14ac:dyDescent="0.7">
      <c r="A6" s="70"/>
      <c r="B6" s="70"/>
      <c r="C6" s="70"/>
      <c r="D6" s="536" t="s">
        <v>233</v>
      </c>
      <c r="E6" s="537"/>
      <c r="F6" s="537"/>
      <c r="G6" s="537"/>
      <c r="H6" s="537"/>
      <c r="I6" s="537"/>
      <c r="J6" s="186"/>
      <c r="K6" s="186"/>
      <c r="L6" s="186"/>
      <c r="M6" s="186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5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9"/>
      <c r="BB6" s="147"/>
      <c r="BC6" s="147"/>
      <c r="BD6" s="147"/>
      <c r="BE6" s="147"/>
      <c r="BF6" s="147"/>
      <c r="BG6" s="146"/>
      <c r="BH6" s="147"/>
      <c r="BI6" s="147"/>
      <c r="BJ6" s="146"/>
      <c r="BK6" s="147"/>
      <c r="BL6" s="147"/>
      <c r="BM6" s="147"/>
      <c r="BN6" s="147"/>
      <c r="BO6" s="147"/>
      <c r="BP6" s="39"/>
      <c r="BQ6" s="39"/>
      <c r="BR6" s="9"/>
    </row>
    <row r="7" spans="1:70" ht="42.5" x14ac:dyDescent="0.85">
      <c r="A7" s="70"/>
      <c r="B7" s="70"/>
      <c r="C7" s="70"/>
      <c r="D7" s="186" t="s">
        <v>232</v>
      </c>
      <c r="E7" s="186"/>
      <c r="F7" s="186"/>
      <c r="G7" s="186"/>
      <c r="H7" s="186"/>
      <c r="I7" s="186"/>
      <c r="J7" s="186"/>
      <c r="K7" s="186"/>
      <c r="L7" s="186"/>
      <c r="M7" s="186"/>
      <c r="N7" s="11"/>
      <c r="O7" s="11"/>
      <c r="P7" s="11"/>
      <c r="Q7" s="11"/>
      <c r="R7" s="181"/>
      <c r="S7" s="204" t="s">
        <v>183</v>
      </c>
      <c r="T7" s="205"/>
      <c r="U7" s="206"/>
      <c r="V7" s="206"/>
      <c r="W7" s="206"/>
      <c r="X7" s="206"/>
      <c r="Y7" s="207"/>
      <c r="Z7" s="538" t="s">
        <v>109</v>
      </c>
      <c r="AA7" s="538"/>
      <c r="AB7" s="538"/>
      <c r="AC7" s="538"/>
      <c r="AD7" s="538"/>
      <c r="AE7" s="538"/>
      <c r="AF7" s="538"/>
      <c r="AG7" s="538"/>
      <c r="AH7" s="538"/>
      <c r="AI7" s="538"/>
      <c r="AJ7" s="538"/>
      <c r="AK7" s="538"/>
      <c r="AL7" s="538"/>
      <c r="AM7" s="538"/>
      <c r="AN7" s="538"/>
      <c r="AO7" s="538"/>
      <c r="AP7" s="538"/>
      <c r="AQ7" s="538"/>
      <c r="AR7" s="538"/>
      <c r="AS7" s="538"/>
      <c r="AT7" s="538"/>
      <c r="AU7" s="538"/>
      <c r="AV7" s="538"/>
      <c r="AW7" s="538"/>
      <c r="AX7" s="538"/>
      <c r="AY7" s="9"/>
      <c r="AZ7" s="9"/>
      <c r="BA7" s="9"/>
      <c r="BB7" s="148" t="s">
        <v>236</v>
      </c>
      <c r="BC7" s="149"/>
      <c r="BD7" s="150"/>
      <c r="BE7" s="150"/>
      <c r="BF7" s="150"/>
      <c r="BG7" s="144"/>
      <c r="BH7" s="150"/>
      <c r="BI7" s="146"/>
      <c r="BJ7" s="146"/>
      <c r="BK7" s="150"/>
      <c r="BL7" s="146"/>
      <c r="BM7" s="150"/>
      <c r="BN7" s="150"/>
      <c r="BO7" s="150"/>
      <c r="BP7" s="42"/>
      <c r="BQ7" s="42"/>
      <c r="BR7" s="9"/>
    </row>
    <row r="8" spans="1:70" ht="37" x14ac:dyDescent="0.7">
      <c r="A8" s="70"/>
      <c r="B8" s="70"/>
      <c r="C8" s="70"/>
      <c r="D8" s="186" t="s">
        <v>234</v>
      </c>
      <c r="E8" s="186"/>
      <c r="F8" s="186"/>
      <c r="G8" s="186"/>
      <c r="H8" s="186"/>
      <c r="I8" s="186"/>
      <c r="J8" s="186"/>
      <c r="K8" s="156"/>
      <c r="L8" s="186"/>
      <c r="M8" s="186"/>
      <c r="N8" s="11"/>
      <c r="O8" s="11"/>
      <c r="P8" s="11"/>
      <c r="Q8" s="11"/>
      <c r="R8" s="208"/>
      <c r="S8" s="184"/>
      <c r="T8" s="184"/>
      <c r="U8" s="184"/>
      <c r="V8" s="184"/>
      <c r="W8" s="184"/>
      <c r="X8" s="184"/>
      <c r="Y8" s="185"/>
      <c r="Z8" s="538"/>
      <c r="AA8" s="538"/>
      <c r="AB8" s="538"/>
      <c r="AC8" s="538"/>
      <c r="AD8" s="538"/>
      <c r="AE8" s="538"/>
      <c r="AF8" s="538"/>
      <c r="AG8" s="538"/>
      <c r="AH8" s="538"/>
      <c r="AI8" s="538"/>
      <c r="AJ8" s="538"/>
      <c r="AK8" s="538"/>
      <c r="AL8" s="538"/>
      <c r="AM8" s="538"/>
      <c r="AN8" s="538"/>
      <c r="AO8" s="538"/>
      <c r="AP8" s="538"/>
      <c r="AQ8" s="538"/>
      <c r="AR8" s="538"/>
      <c r="AS8" s="538"/>
      <c r="AT8" s="538"/>
      <c r="AU8" s="538"/>
      <c r="AV8" s="538"/>
      <c r="AW8" s="538"/>
      <c r="AX8" s="538"/>
      <c r="AY8" s="42"/>
      <c r="AZ8" s="42"/>
      <c r="BA8" s="17"/>
      <c r="BB8" s="148"/>
      <c r="BC8" s="150"/>
      <c r="BD8" s="150"/>
      <c r="BE8" s="150"/>
      <c r="BF8" s="150"/>
      <c r="BG8" s="151"/>
      <c r="BH8" s="150"/>
      <c r="BI8" s="151"/>
      <c r="BJ8" s="151"/>
      <c r="BK8" s="150"/>
      <c r="BL8" s="151"/>
      <c r="BM8" s="150"/>
      <c r="BN8" s="150"/>
      <c r="BO8" s="150"/>
      <c r="BP8" s="42"/>
      <c r="BQ8" s="42"/>
      <c r="BR8" s="17"/>
    </row>
    <row r="9" spans="1:70" ht="37" x14ac:dyDescent="0.7">
      <c r="A9" s="70"/>
      <c r="B9" s="69"/>
      <c r="C9" s="69"/>
      <c r="D9" s="156" t="s">
        <v>262</v>
      </c>
      <c r="E9" s="186"/>
      <c r="F9" s="186"/>
      <c r="G9" s="186"/>
      <c r="H9" s="186"/>
      <c r="I9" s="186"/>
      <c r="J9" s="186"/>
      <c r="K9" s="156"/>
      <c r="L9" s="153"/>
      <c r="M9" s="153"/>
      <c r="N9" s="8"/>
      <c r="O9" s="8"/>
      <c r="P9" s="8"/>
      <c r="Q9" s="8"/>
      <c r="R9" s="539"/>
      <c r="S9" s="539"/>
      <c r="T9" s="539"/>
      <c r="U9" s="539"/>
      <c r="V9" s="539"/>
      <c r="W9" s="539"/>
      <c r="X9" s="539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17"/>
      <c r="BB9" s="148" t="s">
        <v>237</v>
      </c>
      <c r="BC9" s="150"/>
      <c r="BD9" s="150"/>
      <c r="BE9" s="150"/>
      <c r="BF9" s="150"/>
      <c r="BG9" s="151"/>
      <c r="BH9" s="150"/>
      <c r="BI9" s="151"/>
      <c r="BJ9" s="151"/>
      <c r="BK9" s="150"/>
      <c r="BL9" s="144"/>
      <c r="BM9" s="151"/>
      <c r="BN9" s="150"/>
      <c r="BO9" s="152"/>
      <c r="BP9" s="112"/>
      <c r="BQ9" s="112"/>
      <c r="BR9" s="17"/>
    </row>
    <row r="10" spans="1:70" ht="37" x14ac:dyDescent="0.7">
      <c r="A10" s="71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10"/>
      <c r="AA10" s="8"/>
      <c r="AB10" s="8"/>
      <c r="AC10" s="8"/>
      <c r="AD10" s="8"/>
      <c r="AE10" s="8"/>
      <c r="AF10" s="8"/>
      <c r="AG10" s="8"/>
      <c r="AH10" s="16"/>
      <c r="AI10" s="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151"/>
      <c r="BC10" s="153"/>
      <c r="BD10" s="153"/>
      <c r="BE10" s="153"/>
      <c r="BF10" s="153"/>
      <c r="BG10" s="151"/>
      <c r="BH10" s="153"/>
      <c r="BI10" s="153"/>
      <c r="BJ10" s="153"/>
      <c r="BK10" s="153"/>
      <c r="BL10" s="153"/>
      <c r="BM10" s="153"/>
      <c r="BN10" s="153"/>
      <c r="BO10" s="153"/>
      <c r="BP10" s="54"/>
      <c r="BQ10" s="54"/>
      <c r="BR10" s="17"/>
    </row>
    <row r="11" spans="1:70" ht="23" x14ac:dyDescent="0.4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8"/>
      <c r="Y11" s="18"/>
      <c r="Z11" s="20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21"/>
    </row>
    <row r="12" spans="1:70" ht="45.5" thickBot="1" x14ac:dyDescent="0.9">
      <c r="A12" s="139"/>
      <c r="B12" s="139"/>
      <c r="C12" s="139"/>
      <c r="D12" s="139"/>
      <c r="E12" s="139"/>
      <c r="F12" s="139"/>
      <c r="G12" s="139"/>
      <c r="H12" s="139" t="s">
        <v>62</v>
      </c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40"/>
      <c r="AN12" s="140"/>
      <c r="AO12" s="140"/>
      <c r="AP12" s="140"/>
      <c r="AQ12" s="140"/>
      <c r="AR12" s="140"/>
      <c r="AS12" s="140"/>
      <c r="AT12" s="140"/>
      <c r="AU12" s="141"/>
      <c r="AV12" s="142"/>
      <c r="AW12" s="142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209"/>
      <c r="BI12" s="209"/>
      <c r="BJ12" s="141" t="s">
        <v>63</v>
      </c>
      <c r="BK12" s="141"/>
      <c r="BL12" s="141"/>
      <c r="BM12" s="141"/>
      <c r="BN12" s="141"/>
      <c r="BO12" s="141"/>
      <c r="BP12" s="141"/>
      <c r="BQ12" s="141"/>
      <c r="BR12" s="143"/>
    </row>
    <row r="13" spans="1:70" ht="25.5" thickTop="1" x14ac:dyDescent="0.5">
      <c r="A13" s="540" t="s">
        <v>27</v>
      </c>
      <c r="B13" s="353" t="s">
        <v>64</v>
      </c>
      <c r="C13" s="354"/>
      <c r="D13" s="354"/>
      <c r="E13" s="354"/>
      <c r="F13" s="55"/>
      <c r="G13" s="355" t="s">
        <v>65</v>
      </c>
      <c r="H13" s="356"/>
      <c r="I13" s="356"/>
      <c r="J13" s="64"/>
      <c r="K13" s="354" t="s">
        <v>66</v>
      </c>
      <c r="L13" s="354"/>
      <c r="M13" s="354"/>
      <c r="N13" s="354"/>
      <c r="O13" s="354" t="s">
        <v>67</v>
      </c>
      <c r="P13" s="354"/>
      <c r="Q13" s="354"/>
      <c r="R13" s="354"/>
      <c r="S13" s="66"/>
      <c r="T13" s="354" t="s">
        <v>68</v>
      </c>
      <c r="U13" s="354"/>
      <c r="V13" s="354"/>
      <c r="W13" s="56"/>
      <c r="X13" s="354" t="s">
        <v>69</v>
      </c>
      <c r="Y13" s="354"/>
      <c r="Z13" s="354"/>
      <c r="AA13" s="56"/>
      <c r="AB13" s="355" t="s">
        <v>70</v>
      </c>
      <c r="AC13" s="356"/>
      <c r="AD13" s="356"/>
      <c r="AE13" s="353"/>
      <c r="AF13" s="56"/>
      <c r="AG13" s="354" t="s">
        <v>71</v>
      </c>
      <c r="AH13" s="354"/>
      <c r="AI13" s="354"/>
      <c r="AJ13" s="56"/>
      <c r="AK13" s="354" t="s">
        <v>72</v>
      </c>
      <c r="AL13" s="354"/>
      <c r="AM13" s="354"/>
      <c r="AN13" s="354"/>
      <c r="AO13" s="354" t="s">
        <v>73</v>
      </c>
      <c r="AP13" s="354"/>
      <c r="AQ13" s="354"/>
      <c r="AR13" s="354"/>
      <c r="AS13" s="67"/>
      <c r="AT13" s="355" t="s">
        <v>74</v>
      </c>
      <c r="AU13" s="356"/>
      <c r="AV13" s="353"/>
      <c r="AW13" s="66"/>
      <c r="AX13" s="355" t="s">
        <v>75</v>
      </c>
      <c r="AY13" s="356"/>
      <c r="AZ13" s="356"/>
      <c r="BA13" s="357"/>
      <c r="BB13" s="556" t="s">
        <v>238</v>
      </c>
      <c r="BC13" s="545"/>
      <c r="BD13" s="545" t="s">
        <v>239</v>
      </c>
      <c r="BE13" s="545"/>
      <c r="BF13" s="545" t="s">
        <v>240</v>
      </c>
      <c r="BG13" s="545"/>
      <c r="BH13" s="545" t="s">
        <v>30</v>
      </c>
      <c r="BI13" s="545"/>
      <c r="BJ13" s="545" t="s">
        <v>199</v>
      </c>
      <c r="BK13" s="545"/>
      <c r="BL13" s="545" t="s">
        <v>31</v>
      </c>
      <c r="BM13" s="545"/>
      <c r="BN13" s="548" t="s">
        <v>8</v>
      </c>
      <c r="BO13" s="549"/>
      <c r="BP13" s="21"/>
      <c r="BQ13" s="21"/>
      <c r="BR13" s="21"/>
    </row>
    <row r="14" spans="1:70" ht="22.5" x14ac:dyDescent="0.45">
      <c r="A14" s="541"/>
      <c r="B14" s="24">
        <v>1</v>
      </c>
      <c r="C14" s="25">
        <v>8</v>
      </c>
      <c r="D14" s="25">
        <v>15</v>
      </c>
      <c r="E14" s="25">
        <v>22</v>
      </c>
      <c r="F14" s="26">
        <v>29</v>
      </c>
      <c r="G14" s="25">
        <v>6</v>
      </c>
      <c r="H14" s="25">
        <v>13</v>
      </c>
      <c r="I14" s="25">
        <v>20</v>
      </c>
      <c r="J14" s="65">
        <v>27</v>
      </c>
      <c r="K14" s="25">
        <v>3</v>
      </c>
      <c r="L14" s="25">
        <v>10</v>
      </c>
      <c r="M14" s="25">
        <v>17</v>
      </c>
      <c r="N14" s="25">
        <v>24</v>
      </c>
      <c r="O14" s="25">
        <v>1</v>
      </c>
      <c r="P14" s="25">
        <v>8</v>
      </c>
      <c r="Q14" s="25">
        <v>15</v>
      </c>
      <c r="R14" s="25">
        <v>22</v>
      </c>
      <c r="S14" s="65">
        <v>29</v>
      </c>
      <c r="T14" s="25">
        <v>5</v>
      </c>
      <c r="U14" s="25">
        <v>12</v>
      </c>
      <c r="V14" s="25">
        <v>19</v>
      </c>
      <c r="W14" s="26">
        <v>26</v>
      </c>
      <c r="X14" s="25">
        <v>2</v>
      </c>
      <c r="Y14" s="25">
        <v>9</v>
      </c>
      <c r="Z14" s="25">
        <v>16</v>
      </c>
      <c r="AA14" s="26">
        <v>23</v>
      </c>
      <c r="AB14" s="25">
        <v>2</v>
      </c>
      <c r="AC14" s="25">
        <v>9</v>
      </c>
      <c r="AD14" s="25">
        <v>16</v>
      </c>
      <c r="AE14" s="25">
        <v>23</v>
      </c>
      <c r="AF14" s="26">
        <v>30</v>
      </c>
      <c r="AG14" s="25">
        <v>6</v>
      </c>
      <c r="AH14" s="25">
        <v>13</v>
      </c>
      <c r="AI14" s="25">
        <v>20</v>
      </c>
      <c r="AJ14" s="26">
        <v>27</v>
      </c>
      <c r="AK14" s="25">
        <v>4</v>
      </c>
      <c r="AL14" s="25">
        <v>11</v>
      </c>
      <c r="AM14" s="25">
        <v>18</v>
      </c>
      <c r="AN14" s="25">
        <v>25</v>
      </c>
      <c r="AO14" s="25">
        <v>1</v>
      </c>
      <c r="AP14" s="25">
        <v>8</v>
      </c>
      <c r="AQ14" s="25">
        <v>15</v>
      </c>
      <c r="AR14" s="25">
        <v>22</v>
      </c>
      <c r="AS14" s="65">
        <v>29</v>
      </c>
      <c r="AT14" s="25">
        <v>6</v>
      </c>
      <c r="AU14" s="25">
        <v>13</v>
      </c>
      <c r="AV14" s="25">
        <v>20</v>
      </c>
      <c r="AW14" s="65">
        <v>27</v>
      </c>
      <c r="AX14" s="43">
        <v>3</v>
      </c>
      <c r="AY14" s="43">
        <v>10</v>
      </c>
      <c r="AZ14" s="43">
        <v>17</v>
      </c>
      <c r="BA14" s="44">
        <v>24</v>
      </c>
      <c r="BB14" s="557"/>
      <c r="BC14" s="546"/>
      <c r="BD14" s="546"/>
      <c r="BE14" s="546"/>
      <c r="BF14" s="546"/>
      <c r="BG14" s="546"/>
      <c r="BH14" s="546"/>
      <c r="BI14" s="546"/>
      <c r="BJ14" s="546"/>
      <c r="BK14" s="546"/>
      <c r="BL14" s="546"/>
      <c r="BM14" s="546"/>
      <c r="BN14" s="550"/>
      <c r="BO14" s="551"/>
      <c r="BP14" s="21"/>
      <c r="BQ14" s="21"/>
      <c r="BR14" s="21"/>
    </row>
    <row r="15" spans="1:70" ht="22.5" x14ac:dyDescent="0.45">
      <c r="A15" s="541"/>
      <c r="B15" s="63">
        <v>7</v>
      </c>
      <c r="C15" s="27">
        <v>14</v>
      </c>
      <c r="D15" s="27">
        <v>21</v>
      </c>
      <c r="E15" s="27">
        <v>28</v>
      </c>
      <c r="F15" s="27">
        <v>5</v>
      </c>
      <c r="G15" s="27">
        <v>12</v>
      </c>
      <c r="H15" s="27">
        <v>19</v>
      </c>
      <c r="I15" s="27">
        <v>26</v>
      </c>
      <c r="J15" s="27">
        <v>2</v>
      </c>
      <c r="K15" s="27">
        <v>9</v>
      </c>
      <c r="L15" s="27">
        <v>16</v>
      </c>
      <c r="M15" s="27">
        <v>23</v>
      </c>
      <c r="N15" s="27">
        <v>30</v>
      </c>
      <c r="O15" s="27">
        <v>7</v>
      </c>
      <c r="P15" s="27">
        <v>14</v>
      </c>
      <c r="Q15" s="27">
        <v>21</v>
      </c>
      <c r="R15" s="27">
        <v>28</v>
      </c>
      <c r="S15" s="27">
        <v>4</v>
      </c>
      <c r="T15" s="27">
        <v>11</v>
      </c>
      <c r="U15" s="27">
        <v>18</v>
      </c>
      <c r="V15" s="27">
        <v>25</v>
      </c>
      <c r="W15" s="27">
        <v>1</v>
      </c>
      <c r="X15" s="27">
        <v>8</v>
      </c>
      <c r="Y15" s="27">
        <v>15</v>
      </c>
      <c r="Z15" s="27">
        <v>22</v>
      </c>
      <c r="AA15" s="27">
        <v>1</v>
      </c>
      <c r="AB15" s="27">
        <v>8</v>
      </c>
      <c r="AC15" s="27">
        <v>15</v>
      </c>
      <c r="AD15" s="27">
        <v>22</v>
      </c>
      <c r="AE15" s="27">
        <v>29</v>
      </c>
      <c r="AF15" s="27">
        <v>5</v>
      </c>
      <c r="AG15" s="27">
        <v>12</v>
      </c>
      <c r="AH15" s="27">
        <v>19</v>
      </c>
      <c r="AI15" s="27">
        <v>26</v>
      </c>
      <c r="AJ15" s="27">
        <v>3</v>
      </c>
      <c r="AK15" s="27">
        <v>10</v>
      </c>
      <c r="AL15" s="27">
        <v>17</v>
      </c>
      <c r="AM15" s="27">
        <v>24</v>
      </c>
      <c r="AN15" s="27">
        <v>31</v>
      </c>
      <c r="AO15" s="27">
        <v>7</v>
      </c>
      <c r="AP15" s="27">
        <v>14</v>
      </c>
      <c r="AQ15" s="27">
        <v>21</v>
      </c>
      <c r="AR15" s="27">
        <v>28</v>
      </c>
      <c r="AS15" s="27">
        <v>5</v>
      </c>
      <c r="AT15" s="27">
        <v>12</v>
      </c>
      <c r="AU15" s="27">
        <v>19</v>
      </c>
      <c r="AV15" s="27">
        <v>26</v>
      </c>
      <c r="AW15" s="27">
        <v>2</v>
      </c>
      <c r="AX15" s="26">
        <v>9</v>
      </c>
      <c r="AY15" s="26">
        <v>16</v>
      </c>
      <c r="AZ15" s="26">
        <v>23</v>
      </c>
      <c r="BA15" s="45">
        <v>31</v>
      </c>
      <c r="BB15" s="557"/>
      <c r="BC15" s="546"/>
      <c r="BD15" s="546"/>
      <c r="BE15" s="546"/>
      <c r="BF15" s="546"/>
      <c r="BG15" s="546"/>
      <c r="BH15" s="546"/>
      <c r="BI15" s="546"/>
      <c r="BJ15" s="546"/>
      <c r="BK15" s="546"/>
      <c r="BL15" s="546"/>
      <c r="BM15" s="546"/>
      <c r="BN15" s="550"/>
      <c r="BO15" s="551"/>
      <c r="BP15" s="21"/>
      <c r="BQ15" s="21"/>
      <c r="BR15" s="21"/>
    </row>
    <row r="16" spans="1:70" ht="23" thickBot="1" x14ac:dyDescent="0.5">
      <c r="A16" s="542"/>
      <c r="B16" s="52">
        <v>1</v>
      </c>
      <c r="C16" s="52">
        <v>2</v>
      </c>
      <c r="D16" s="52">
        <v>3</v>
      </c>
      <c r="E16" s="52">
        <v>4</v>
      </c>
      <c r="F16" s="52">
        <v>5</v>
      </c>
      <c r="G16" s="52">
        <v>6</v>
      </c>
      <c r="H16" s="52">
        <v>7</v>
      </c>
      <c r="I16" s="52">
        <v>8</v>
      </c>
      <c r="J16" s="52">
        <v>9</v>
      </c>
      <c r="K16" s="52">
        <v>10</v>
      </c>
      <c r="L16" s="52">
        <v>11</v>
      </c>
      <c r="M16" s="52">
        <v>12</v>
      </c>
      <c r="N16" s="52">
        <v>13</v>
      </c>
      <c r="O16" s="52">
        <v>14</v>
      </c>
      <c r="P16" s="52">
        <v>15</v>
      </c>
      <c r="Q16" s="52">
        <v>16</v>
      </c>
      <c r="R16" s="52">
        <v>17</v>
      </c>
      <c r="S16" s="52">
        <v>18</v>
      </c>
      <c r="T16" s="52">
        <v>19</v>
      </c>
      <c r="U16" s="52">
        <v>20</v>
      </c>
      <c r="V16" s="52">
        <v>21</v>
      </c>
      <c r="W16" s="52">
        <v>22</v>
      </c>
      <c r="X16" s="52">
        <v>23</v>
      </c>
      <c r="Y16" s="52">
        <v>24</v>
      </c>
      <c r="Z16" s="52">
        <v>25</v>
      </c>
      <c r="AA16" s="52">
        <v>26</v>
      </c>
      <c r="AB16" s="52">
        <v>27</v>
      </c>
      <c r="AC16" s="52">
        <v>28</v>
      </c>
      <c r="AD16" s="52">
        <v>29</v>
      </c>
      <c r="AE16" s="52">
        <v>30</v>
      </c>
      <c r="AF16" s="52">
        <v>31</v>
      </c>
      <c r="AG16" s="52">
        <v>32</v>
      </c>
      <c r="AH16" s="52">
        <v>33</v>
      </c>
      <c r="AI16" s="52">
        <v>34</v>
      </c>
      <c r="AJ16" s="52">
        <v>35</v>
      </c>
      <c r="AK16" s="52">
        <v>36</v>
      </c>
      <c r="AL16" s="52">
        <v>37</v>
      </c>
      <c r="AM16" s="52">
        <v>38</v>
      </c>
      <c r="AN16" s="52">
        <v>39</v>
      </c>
      <c r="AO16" s="52">
        <v>40</v>
      </c>
      <c r="AP16" s="52">
        <v>41</v>
      </c>
      <c r="AQ16" s="52">
        <v>42</v>
      </c>
      <c r="AR16" s="52">
        <v>43</v>
      </c>
      <c r="AS16" s="52">
        <v>44</v>
      </c>
      <c r="AT16" s="52">
        <v>45</v>
      </c>
      <c r="AU16" s="52">
        <v>46</v>
      </c>
      <c r="AV16" s="52">
        <v>47</v>
      </c>
      <c r="AW16" s="52">
        <v>48</v>
      </c>
      <c r="AX16" s="52">
        <v>49</v>
      </c>
      <c r="AY16" s="52">
        <v>50</v>
      </c>
      <c r="AZ16" s="52">
        <v>51</v>
      </c>
      <c r="BA16" s="53">
        <v>52</v>
      </c>
      <c r="BB16" s="558"/>
      <c r="BC16" s="547"/>
      <c r="BD16" s="547"/>
      <c r="BE16" s="547"/>
      <c r="BF16" s="547"/>
      <c r="BG16" s="547"/>
      <c r="BH16" s="547"/>
      <c r="BI16" s="547"/>
      <c r="BJ16" s="547"/>
      <c r="BK16" s="547"/>
      <c r="BL16" s="547"/>
      <c r="BM16" s="547"/>
      <c r="BN16" s="552"/>
      <c r="BO16" s="553"/>
      <c r="BP16" s="21"/>
      <c r="BQ16" s="21"/>
      <c r="BR16" s="21"/>
    </row>
    <row r="17" spans="1:70" ht="28.5" thickTop="1" x14ac:dyDescent="0.6">
      <c r="A17" s="210" t="s">
        <v>33</v>
      </c>
      <c r="B17" s="211"/>
      <c r="C17" s="212" t="s">
        <v>241</v>
      </c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4"/>
      <c r="U17" s="214" t="s">
        <v>34</v>
      </c>
      <c r="V17" s="214" t="s">
        <v>34</v>
      </c>
      <c r="W17" s="214"/>
      <c r="X17" s="214"/>
      <c r="Y17" s="215"/>
      <c r="Z17" s="216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4"/>
      <c r="AO17" s="214" t="s">
        <v>34</v>
      </c>
      <c r="AP17" s="214" t="s">
        <v>34</v>
      </c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7"/>
      <c r="BB17" s="361">
        <f>BN17-SUM(BD17:BM17)</f>
        <v>47</v>
      </c>
      <c r="BC17" s="362"/>
      <c r="BD17" s="363">
        <f>COUNTIF(B17:BA17,"+")</f>
        <v>1</v>
      </c>
      <c r="BE17" s="363"/>
      <c r="BF17" s="363">
        <v>4</v>
      </c>
      <c r="BG17" s="363"/>
      <c r="BH17" s="362">
        <v>0</v>
      </c>
      <c r="BI17" s="362"/>
      <c r="BJ17" s="554">
        <v>0</v>
      </c>
      <c r="BK17" s="555"/>
      <c r="BL17" s="362"/>
      <c r="BM17" s="362"/>
      <c r="BN17" s="362">
        <v>52</v>
      </c>
      <c r="BO17" s="364"/>
      <c r="BP17" s="130"/>
      <c r="BQ17" s="130"/>
      <c r="BR17" s="130"/>
    </row>
    <row r="18" spans="1:70" ht="28.5" thickBot="1" x14ac:dyDescent="0.55000000000000004">
      <c r="A18" s="131" t="s">
        <v>36</v>
      </c>
      <c r="B18" s="218" t="s">
        <v>37</v>
      </c>
      <c r="C18" s="134" t="s">
        <v>37</v>
      </c>
      <c r="D18" s="134" t="s">
        <v>37</v>
      </c>
      <c r="E18" s="134" t="s">
        <v>37</v>
      </c>
      <c r="F18" s="133"/>
      <c r="G18" s="133"/>
      <c r="H18" s="133"/>
      <c r="I18" s="133"/>
      <c r="J18" s="133"/>
      <c r="K18" s="133"/>
      <c r="L18" s="133"/>
      <c r="M18" s="133"/>
      <c r="N18" s="134"/>
      <c r="O18" s="135"/>
      <c r="P18" s="134"/>
      <c r="Q18" s="134"/>
      <c r="R18" s="134"/>
      <c r="S18" s="135"/>
      <c r="T18" s="135"/>
      <c r="U18" s="135" t="s">
        <v>34</v>
      </c>
      <c r="V18" s="135" t="s">
        <v>34</v>
      </c>
      <c r="W18" s="135"/>
      <c r="X18" s="135"/>
      <c r="Y18" s="135"/>
      <c r="Z18" s="135"/>
      <c r="AA18" s="219"/>
      <c r="AB18" s="219"/>
      <c r="AC18" s="219"/>
      <c r="AD18" s="219"/>
      <c r="AE18" s="219"/>
      <c r="AF18" s="219"/>
      <c r="AG18" s="219"/>
      <c r="AH18" s="134" t="s">
        <v>34</v>
      </c>
      <c r="AI18" s="134" t="s">
        <v>34</v>
      </c>
      <c r="AJ18" s="135" t="s">
        <v>39</v>
      </c>
      <c r="AK18" s="135" t="s">
        <v>39</v>
      </c>
      <c r="AL18" s="135" t="s">
        <v>39</v>
      </c>
      <c r="AM18" s="135" t="s">
        <v>39</v>
      </c>
      <c r="AN18" s="135" t="s">
        <v>39</v>
      </c>
      <c r="AO18" s="135" t="s">
        <v>39</v>
      </c>
      <c r="AP18" s="135" t="s">
        <v>39</v>
      </c>
      <c r="AQ18" s="135" t="s">
        <v>39</v>
      </c>
      <c r="AR18" s="135" t="s">
        <v>38</v>
      </c>
      <c r="AS18" s="135" t="s">
        <v>38</v>
      </c>
      <c r="AT18" s="297"/>
      <c r="AU18" s="298"/>
      <c r="AV18" s="298"/>
      <c r="AW18" s="298"/>
      <c r="AX18" s="298"/>
      <c r="AY18" s="298"/>
      <c r="AZ18" s="298"/>
      <c r="BA18" s="299"/>
      <c r="BB18" s="365">
        <f>BN18-SUM(BD18:BM18)</f>
        <v>26</v>
      </c>
      <c r="BC18" s="366"/>
      <c r="BD18" s="367"/>
      <c r="BE18" s="367"/>
      <c r="BF18" s="366">
        <v>4</v>
      </c>
      <c r="BG18" s="366"/>
      <c r="BH18" s="366">
        <v>4</v>
      </c>
      <c r="BI18" s="366"/>
      <c r="BJ18" s="543">
        <v>8</v>
      </c>
      <c r="BK18" s="544"/>
      <c r="BL18" s="366">
        <v>2</v>
      </c>
      <c r="BM18" s="366"/>
      <c r="BN18" s="366">
        <v>44</v>
      </c>
      <c r="BO18" s="368"/>
      <c r="BP18" s="130"/>
      <c r="BQ18" s="130"/>
      <c r="BR18" s="130"/>
    </row>
    <row r="19" spans="1:70" ht="29" thickTop="1" thickBot="1" x14ac:dyDescent="0.65">
      <c r="A19" s="136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6"/>
      <c r="Y19" s="136"/>
      <c r="Z19" s="138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369">
        <f>SUM(BB17:BC18)</f>
        <v>73</v>
      </c>
      <c r="BC19" s="288"/>
      <c r="BD19" s="288">
        <f>SUM(BD17:BE18)</f>
        <v>1</v>
      </c>
      <c r="BE19" s="288"/>
      <c r="BF19" s="288">
        <f>SUM(BF17:BG18)</f>
        <v>8</v>
      </c>
      <c r="BG19" s="288"/>
      <c r="BH19" s="288">
        <f>SUM(BH17:BI18)</f>
        <v>4</v>
      </c>
      <c r="BI19" s="288"/>
      <c r="BJ19" s="423">
        <f>SUM(BJ17:BK18)</f>
        <v>8</v>
      </c>
      <c r="BK19" s="422"/>
      <c r="BL19" s="288">
        <f>SUM(BL17:BM18)</f>
        <v>2</v>
      </c>
      <c r="BM19" s="288"/>
      <c r="BN19" s="288">
        <f>SUM(BB19:BM19)</f>
        <v>96</v>
      </c>
      <c r="BO19" s="289"/>
      <c r="BP19" s="130"/>
      <c r="BQ19" s="130"/>
      <c r="BR19" s="130"/>
    </row>
    <row r="20" spans="1:70" ht="31" thickTop="1" x14ac:dyDescent="0.65">
      <c r="A20" s="220"/>
      <c r="B20" s="221" t="s">
        <v>40</v>
      </c>
      <c r="C20" s="222"/>
      <c r="D20" s="221"/>
      <c r="E20" s="221"/>
      <c r="F20" s="221"/>
      <c r="G20" s="222"/>
      <c r="H20" s="223"/>
      <c r="I20" s="224" t="s">
        <v>41</v>
      </c>
      <c r="J20" s="221" t="s">
        <v>242</v>
      </c>
      <c r="K20" s="221"/>
      <c r="L20" s="221"/>
      <c r="M20" s="221"/>
      <c r="N20" s="221"/>
      <c r="O20" s="221"/>
      <c r="P20" s="221"/>
      <c r="Q20" s="221"/>
      <c r="R20" s="224"/>
      <c r="S20" s="224"/>
      <c r="T20" s="220"/>
      <c r="U20" s="220"/>
      <c r="V20" s="220"/>
      <c r="W20" s="220"/>
      <c r="X20" s="220"/>
      <c r="Y20" s="220"/>
      <c r="Z20" s="220"/>
      <c r="AA20" s="220"/>
      <c r="AB20" s="225" t="s">
        <v>37</v>
      </c>
      <c r="AC20" s="224" t="s">
        <v>41</v>
      </c>
      <c r="AD20" s="224"/>
      <c r="AE20" s="224"/>
      <c r="AF20" s="221" t="s">
        <v>45</v>
      </c>
      <c r="AG20" s="226"/>
      <c r="AH20" s="226"/>
      <c r="AI20" s="222"/>
      <c r="AJ20" s="222"/>
      <c r="AK20" s="220"/>
      <c r="AL20" s="220"/>
      <c r="AM20" s="220"/>
      <c r="AN20" s="220"/>
      <c r="AO20" s="220"/>
      <c r="AP20" s="220"/>
      <c r="AQ20" s="220"/>
      <c r="AR20" s="222"/>
      <c r="AS20" s="227" t="s">
        <v>38</v>
      </c>
      <c r="AT20" s="224" t="s">
        <v>41</v>
      </c>
      <c r="AU20" s="221" t="s">
        <v>46</v>
      </c>
      <c r="AV20" s="220"/>
      <c r="AW20" s="220"/>
      <c r="AX20" s="220"/>
      <c r="AY20" s="221"/>
      <c r="AZ20" s="221"/>
      <c r="BA20" s="221"/>
      <c r="BB20" s="221"/>
      <c r="BC20" s="221"/>
      <c r="BD20" s="222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28"/>
    </row>
    <row r="21" spans="1:70" ht="30.5" x14ac:dyDescent="0.65">
      <c r="A21" s="220"/>
      <c r="B21" s="221"/>
      <c r="C21" s="222"/>
      <c r="D21" s="221"/>
      <c r="E21" s="221"/>
      <c r="F21" s="221"/>
      <c r="G21" s="222"/>
      <c r="H21" s="224"/>
      <c r="I21" s="224"/>
      <c r="J21" s="221" t="s">
        <v>243</v>
      </c>
      <c r="K21" s="221"/>
      <c r="L21" s="221"/>
      <c r="M21" s="221"/>
      <c r="N21" s="221"/>
      <c r="O21" s="221"/>
      <c r="P21" s="221"/>
      <c r="Q21" s="221"/>
      <c r="R21" s="224"/>
      <c r="S21" s="224"/>
      <c r="T21" s="220"/>
      <c r="U21" s="220"/>
      <c r="V21" s="220"/>
      <c r="W21" s="220"/>
      <c r="X21" s="220"/>
      <c r="Y21" s="220"/>
      <c r="Z21" s="220"/>
      <c r="AA21" s="220"/>
      <c r="AB21" s="229"/>
      <c r="AC21" s="224"/>
      <c r="AD21" s="224"/>
      <c r="AE21" s="224"/>
      <c r="AF21" s="221"/>
      <c r="AG21" s="226"/>
      <c r="AH21" s="226"/>
      <c r="AI21" s="222"/>
      <c r="AJ21" s="222"/>
      <c r="AK21" s="220"/>
      <c r="AL21" s="220"/>
      <c r="AM21" s="220"/>
      <c r="AN21" s="220"/>
      <c r="AO21" s="220"/>
      <c r="AP21" s="220"/>
      <c r="AQ21" s="220"/>
      <c r="AR21" s="222"/>
      <c r="AS21" s="230"/>
      <c r="AT21" s="224"/>
      <c r="AU21" s="221"/>
      <c r="AV21" s="220"/>
      <c r="AW21" s="220"/>
      <c r="AX21" s="220"/>
      <c r="AY21" s="221"/>
      <c r="AZ21" s="221"/>
      <c r="BA21" s="221"/>
      <c r="BB21" s="221"/>
      <c r="BC21" s="221"/>
      <c r="BD21" s="222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28"/>
    </row>
    <row r="22" spans="1:70" ht="30.5" x14ac:dyDescent="0.65">
      <c r="A22" s="220"/>
      <c r="B22" s="221"/>
      <c r="C22" s="222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0"/>
      <c r="U22" s="220"/>
      <c r="V22" s="220"/>
      <c r="W22" s="220"/>
      <c r="X22" s="220"/>
      <c r="Y22" s="220"/>
      <c r="Z22" s="220"/>
      <c r="AA22" s="220"/>
      <c r="AB22" s="221"/>
      <c r="AC22" s="221"/>
      <c r="AD22" s="221"/>
      <c r="AE22" s="221"/>
      <c r="AF22" s="221"/>
      <c r="AG22" s="226"/>
      <c r="AH22" s="226"/>
      <c r="AI22" s="221"/>
      <c r="AJ22" s="221"/>
      <c r="AK22" s="220"/>
      <c r="AL22" s="220"/>
      <c r="AM22" s="220"/>
      <c r="AN22" s="220"/>
      <c r="AO22" s="220"/>
      <c r="AP22" s="220"/>
      <c r="AQ22" s="220"/>
      <c r="AR22" s="221"/>
      <c r="AS22" s="221"/>
      <c r="AT22" s="221"/>
      <c r="AU22" s="221"/>
      <c r="AV22" s="220"/>
      <c r="AW22" s="220"/>
      <c r="AX22" s="220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</row>
    <row r="23" spans="1:70" ht="30.5" x14ac:dyDescent="0.65">
      <c r="A23" s="220"/>
      <c r="B23" s="221"/>
      <c r="C23" s="221"/>
      <c r="D23" s="221"/>
      <c r="E23" s="221"/>
      <c r="F23" s="221"/>
      <c r="G23" s="222"/>
      <c r="H23" s="225" t="s">
        <v>34</v>
      </c>
      <c r="I23" s="224" t="s">
        <v>41</v>
      </c>
      <c r="J23" s="221" t="s">
        <v>244</v>
      </c>
      <c r="K23" s="221"/>
      <c r="L23" s="221"/>
      <c r="M23" s="221"/>
      <c r="N23" s="221"/>
      <c r="O23" s="221"/>
      <c r="P23" s="221"/>
      <c r="Q23" s="221"/>
      <c r="R23" s="224"/>
      <c r="S23" s="224"/>
      <c r="T23" s="220"/>
      <c r="U23" s="220"/>
      <c r="V23" s="220"/>
      <c r="W23" s="220"/>
      <c r="X23" s="220"/>
      <c r="Y23" s="220"/>
      <c r="Z23" s="220"/>
      <c r="AA23" s="220"/>
      <c r="AB23" s="227" t="s">
        <v>39</v>
      </c>
      <c r="AC23" s="224" t="s">
        <v>41</v>
      </c>
      <c r="AD23" s="224"/>
      <c r="AE23" s="224"/>
      <c r="AF23" s="221" t="s">
        <v>79</v>
      </c>
      <c r="AG23" s="226"/>
      <c r="AH23" s="226"/>
      <c r="AI23" s="222"/>
      <c r="AJ23" s="222"/>
      <c r="AK23" s="220"/>
      <c r="AL23" s="220"/>
      <c r="AM23" s="220"/>
      <c r="AN23" s="220"/>
      <c r="AO23" s="220"/>
      <c r="AP23" s="220"/>
      <c r="AQ23" s="220"/>
      <c r="AR23" s="222"/>
      <c r="AS23" s="223" t="s">
        <v>241</v>
      </c>
      <c r="AT23" s="224" t="s">
        <v>41</v>
      </c>
      <c r="AU23" s="221" t="s">
        <v>245</v>
      </c>
      <c r="AV23" s="220"/>
      <c r="AW23" s="220"/>
      <c r="AX23" s="220"/>
      <c r="AY23" s="228"/>
      <c r="AZ23" s="228"/>
      <c r="BA23" s="228"/>
      <c r="BB23" s="222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</row>
    <row r="24" spans="1:70" ht="22.5" x14ac:dyDescent="0.45">
      <c r="A24" s="2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</row>
    <row r="25" spans="1:70" ht="22.5" x14ac:dyDescent="0.4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3"/>
    </row>
    <row r="26" spans="1:70" ht="22.5" x14ac:dyDescent="0.4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23"/>
      <c r="AD26" s="23"/>
      <c r="AE26" s="23"/>
      <c r="AF26" s="23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  <c r="AW26" s="22"/>
      <c r="AX26" s="22"/>
      <c r="AY26" s="22"/>
      <c r="AZ26" s="22"/>
      <c r="BA26" s="22"/>
      <c r="BB26" s="23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3"/>
    </row>
    <row r="27" spans="1:70" ht="45.5" thickBot="1" x14ac:dyDescent="0.9">
      <c r="A27" s="370" t="s">
        <v>76</v>
      </c>
      <c r="B27" s="370"/>
      <c r="C27" s="370"/>
      <c r="D27" s="370"/>
      <c r="E27" s="370"/>
      <c r="F27" s="370"/>
      <c r="G27" s="370"/>
      <c r="H27" s="370"/>
      <c r="I27" s="370"/>
      <c r="J27" s="370"/>
      <c r="K27" s="370"/>
      <c r="L27" s="370"/>
      <c r="M27" s="370"/>
      <c r="N27" s="370"/>
      <c r="O27" s="370"/>
      <c r="P27" s="370"/>
      <c r="Q27" s="370"/>
      <c r="R27" s="370"/>
      <c r="S27" s="370"/>
      <c r="T27" s="370"/>
      <c r="U27" s="370"/>
      <c r="V27" s="370"/>
      <c r="W27" s="370"/>
      <c r="X27" s="370"/>
      <c r="Y27" s="370"/>
      <c r="Z27" s="370"/>
      <c r="AA27" s="370"/>
      <c r="AB27" s="370"/>
      <c r="AC27" s="370"/>
      <c r="AD27" s="370"/>
      <c r="AE27" s="370"/>
      <c r="AF27" s="370"/>
      <c r="AG27" s="370"/>
      <c r="AH27" s="370"/>
      <c r="AI27" s="370"/>
      <c r="AJ27" s="370"/>
      <c r="AK27" s="370"/>
      <c r="AL27" s="370"/>
      <c r="AM27" s="370"/>
      <c r="AN27" s="370"/>
      <c r="AO27" s="370"/>
      <c r="AP27" s="370"/>
      <c r="AQ27" s="370"/>
      <c r="AR27" s="370"/>
      <c r="AS27" s="370"/>
      <c r="AT27" s="370"/>
      <c r="AU27" s="370"/>
      <c r="AV27" s="370"/>
      <c r="AW27" s="370"/>
      <c r="AX27" s="370"/>
      <c r="AY27" s="370"/>
      <c r="AZ27" s="370"/>
      <c r="BA27" s="370"/>
      <c r="BB27" s="370"/>
      <c r="BC27" s="370"/>
      <c r="BD27" s="370"/>
      <c r="BE27" s="370"/>
      <c r="BF27" s="370"/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115"/>
    </row>
    <row r="28" spans="1:70" ht="31" thickTop="1" thickBot="1" x14ac:dyDescent="0.5">
      <c r="A28" s="559" t="s">
        <v>113</v>
      </c>
      <c r="B28" s="560"/>
      <c r="C28" s="565" t="s">
        <v>2</v>
      </c>
      <c r="D28" s="566"/>
      <c r="E28" s="566"/>
      <c r="F28" s="566"/>
      <c r="G28" s="566"/>
      <c r="H28" s="566"/>
      <c r="I28" s="566"/>
      <c r="J28" s="566"/>
      <c r="K28" s="566"/>
      <c r="L28" s="566"/>
      <c r="M28" s="566"/>
      <c r="N28" s="566"/>
      <c r="O28" s="566"/>
      <c r="P28" s="566"/>
      <c r="Q28" s="566"/>
      <c r="R28" s="566"/>
      <c r="S28" s="566"/>
      <c r="T28" s="566"/>
      <c r="U28" s="566"/>
      <c r="V28" s="567"/>
      <c r="W28" s="574" t="s">
        <v>3</v>
      </c>
      <c r="X28" s="575"/>
      <c r="Y28" s="574" t="s">
        <v>4</v>
      </c>
      <c r="Z28" s="575"/>
      <c r="AA28" s="580" t="s">
        <v>5</v>
      </c>
      <c r="AB28" s="581"/>
      <c r="AC28" s="581"/>
      <c r="AD28" s="581"/>
      <c r="AE28" s="581"/>
      <c r="AF28" s="581"/>
      <c r="AG28" s="581"/>
      <c r="AH28" s="581"/>
      <c r="AI28" s="581"/>
      <c r="AJ28" s="581"/>
      <c r="AK28" s="581"/>
      <c r="AL28" s="581"/>
      <c r="AM28" s="581"/>
      <c r="AN28" s="582"/>
      <c r="AO28" s="583" t="s">
        <v>246</v>
      </c>
      <c r="AP28" s="584"/>
      <c r="AQ28" s="584"/>
      <c r="AR28" s="584"/>
      <c r="AS28" s="584"/>
      <c r="AT28" s="584"/>
      <c r="AU28" s="584"/>
      <c r="AV28" s="584"/>
      <c r="AW28" s="584"/>
      <c r="AX28" s="584"/>
      <c r="AY28" s="584"/>
      <c r="AZ28" s="584"/>
      <c r="BA28" s="584"/>
      <c r="BB28" s="584"/>
      <c r="BC28" s="584"/>
      <c r="BD28" s="584"/>
      <c r="BE28" s="584"/>
      <c r="BF28" s="584"/>
      <c r="BG28" s="584"/>
      <c r="BH28" s="584"/>
      <c r="BI28" s="584"/>
      <c r="BJ28" s="584"/>
      <c r="BK28" s="584"/>
      <c r="BL28" s="584"/>
      <c r="BM28" s="584"/>
      <c r="BN28" s="585"/>
      <c r="BO28" s="586" t="s">
        <v>7</v>
      </c>
      <c r="BP28" s="587"/>
      <c r="BQ28" s="588"/>
      <c r="BR28" s="23"/>
    </row>
    <row r="29" spans="1:70" ht="28.5" thickTop="1" thickBot="1" x14ac:dyDescent="0.5">
      <c r="A29" s="561"/>
      <c r="B29" s="562"/>
      <c r="C29" s="568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569"/>
      <c r="Q29" s="569"/>
      <c r="R29" s="569"/>
      <c r="S29" s="569"/>
      <c r="T29" s="569"/>
      <c r="U29" s="569"/>
      <c r="V29" s="570"/>
      <c r="W29" s="576"/>
      <c r="X29" s="577"/>
      <c r="Y29" s="576"/>
      <c r="Z29" s="577"/>
      <c r="AA29" s="595" t="s">
        <v>8</v>
      </c>
      <c r="AB29" s="596"/>
      <c r="AC29" s="601" t="s">
        <v>247</v>
      </c>
      <c r="AD29" s="602"/>
      <c r="AE29" s="601" t="s">
        <v>248</v>
      </c>
      <c r="AF29" s="635"/>
      <c r="AG29" s="638" t="s">
        <v>10</v>
      </c>
      <c r="AH29" s="639"/>
      <c r="AI29" s="639"/>
      <c r="AJ29" s="639"/>
      <c r="AK29" s="639"/>
      <c r="AL29" s="639"/>
      <c r="AM29" s="639"/>
      <c r="AN29" s="640"/>
      <c r="AO29" s="638" t="s">
        <v>11</v>
      </c>
      <c r="AP29" s="639"/>
      <c r="AQ29" s="639"/>
      <c r="AR29" s="639"/>
      <c r="AS29" s="639"/>
      <c r="AT29" s="639"/>
      <c r="AU29" s="639"/>
      <c r="AV29" s="639"/>
      <c r="AW29" s="639"/>
      <c r="AX29" s="639"/>
      <c r="AY29" s="639"/>
      <c r="AZ29" s="639"/>
      <c r="BA29" s="639"/>
      <c r="BB29" s="640"/>
      <c r="BC29" s="638" t="s">
        <v>12</v>
      </c>
      <c r="BD29" s="639"/>
      <c r="BE29" s="639"/>
      <c r="BF29" s="639"/>
      <c r="BG29" s="639"/>
      <c r="BH29" s="639"/>
      <c r="BI29" s="639"/>
      <c r="BJ29" s="639"/>
      <c r="BK29" s="639"/>
      <c r="BL29" s="639"/>
      <c r="BM29" s="639"/>
      <c r="BN29" s="640"/>
      <c r="BO29" s="589"/>
      <c r="BP29" s="590"/>
      <c r="BQ29" s="591"/>
      <c r="BR29" s="23"/>
    </row>
    <row r="30" spans="1:70" ht="28" thickTop="1" x14ac:dyDescent="0.45">
      <c r="A30" s="561"/>
      <c r="B30" s="562"/>
      <c r="C30" s="568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70"/>
      <c r="W30" s="576"/>
      <c r="X30" s="577"/>
      <c r="Y30" s="576"/>
      <c r="Z30" s="577"/>
      <c r="AA30" s="597"/>
      <c r="AB30" s="598"/>
      <c r="AC30" s="603"/>
      <c r="AD30" s="604"/>
      <c r="AE30" s="603"/>
      <c r="AF30" s="636"/>
      <c r="AG30" s="641" t="s">
        <v>13</v>
      </c>
      <c r="AH30" s="596"/>
      <c r="AI30" s="641" t="s">
        <v>14</v>
      </c>
      <c r="AJ30" s="596"/>
      <c r="AK30" s="641" t="s">
        <v>15</v>
      </c>
      <c r="AL30" s="596"/>
      <c r="AM30" s="641" t="s">
        <v>16</v>
      </c>
      <c r="AN30" s="644"/>
      <c r="AO30" s="617" t="s">
        <v>249</v>
      </c>
      <c r="AP30" s="618"/>
      <c r="AQ30" s="619" t="s">
        <v>250</v>
      </c>
      <c r="AR30" s="607"/>
      <c r="AS30" s="607"/>
      <c r="AT30" s="607"/>
      <c r="AU30" s="607"/>
      <c r="AV30" s="435"/>
      <c r="AW30" s="462" t="s">
        <v>251</v>
      </c>
      <c r="AX30" s="607"/>
      <c r="AY30" s="607"/>
      <c r="AZ30" s="607"/>
      <c r="BA30" s="607"/>
      <c r="BB30" s="608"/>
      <c r="BC30" s="463" t="s">
        <v>252</v>
      </c>
      <c r="BD30" s="436"/>
      <c r="BE30" s="436"/>
      <c r="BF30" s="436"/>
      <c r="BG30" s="436"/>
      <c r="BH30" s="437"/>
      <c r="BI30" s="463" t="s">
        <v>253</v>
      </c>
      <c r="BJ30" s="436"/>
      <c r="BK30" s="436"/>
      <c r="BL30" s="436"/>
      <c r="BM30" s="436"/>
      <c r="BN30" s="437"/>
      <c r="BO30" s="589"/>
      <c r="BP30" s="590"/>
      <c r="BQ30" s="591"/>
      <c r="BR30" s="23"/>
    </row>
    <row r="31" spans="1:70" ht="27.5" x14ac:dyDescent="0.45">
      <c r="A31" s="561"/>
      <c r="B31" s="562"/>
      <c r="C31" s="568"/>
      <c r="D31" s="569"/>
      <c r="E31" s="569"/>
      <c r="F31" s="569"/>
      <c r="G31" s="569"/>
      <c r="H31" s="569"/>
      <c r="I31" s="569"/>
      <c r="J31" s="569"/>
      <c r="K31" s="569"/>
      <c r="L31" s="569"/>
      <c r="M31" s="569"/>
      <c r="N31" s="569"/>
      <c r="O31" s="569"/>
      <c r="P31" s="569"/>
      <c r="Q31" s="569"/>
      <c r="R31" s="569"/>
      <c r="S31" s="569"/>
      <c r="T31" s="569"/>
      <c r="U31" s="569"/>
      <c r="V31" s="570"/>
      <c r="W31" s="576"/>
      <c r="X31" s="577"/>
      <c r="Y31" s="576"/>
      <c r="Z31" s="577"/>
      <c r="AA31" s="597"/>
      <c r="AB31" s="598"/>
      <c r="AC31" s="603"/>
      <c r="AD31" s="604"/>
      <c r="AE31" s="603"/>
      <c r="AF31" s="636"/>
      <c r="AG31" s="642"/>
      <c r="AH31" s="598"/>
      <c r="AI31" s="642"/>
      <c r="AJ31" s="598"/>
      <c r="AK31" s="642"/>
      <c r="AL31" s="598"/>
      <c r="AM31" s="642"/>
      <c r="AN31" s="645"/>
      <c r="AO31" s="609" t="s">
        <v>254</v>
      </c>
      <c r="AP31" s="610"/>
      <c r="AQ31" s="611">
        <v>2</v>
      </c>
      <c r="AR31" s="612"/>
      <c r="AS31" s="613" t="s">
        <v>255</v>
      </c>
      <c r="AT31" s="613"/>
      <c r="AU31" s="613"/>
      <c r="AV31" s="614"/>
      <c r="AW31" s="615">
        <v>2</v>
      </c>
      <c r="AX31" s="612"/>
      <c r="AY31" s="613" t="s">
        <v>255</v>
      </c>
      <c r="AZ31" s="613"/>
      <c r="BA31" s="613"/>
      <c r="BB31" s="616"/>
      <c r="BC31" s="611">
        <v>2</v>
      </c>
      <c r="BD31" s="612"/>
      <c r="BE31" s="613" t="s">
        <v>255</v>
      </c>
      <c r="BF31" s="613"/>
      <c r="BG31" s="613"/>
      <c r="BH31" s="616"/>
      <c r="BI31" s="611">
        <v>2</v>
      </c>
      <c r="BJ31" s="612"/>
      <c r="BK31" s="613" t="s">
        <v>255</v>
      </c>
      <c r="BL31" s="613"/>
      <c r="BM31" s="613"/>
      <c r="BN31" s="616"/>
      <c r="BO31" s="589"/>
      <c r="BP31" s="590"/>
      <c r="BQ31" s="591"/>
      <c r="BR31" s="23"/>
    </row>
    <row r="32" spans="1:70" ht="23" thickBot="1" x14ac:dyDescent="0.5">
      <c r="A32" s="563"/>
      <c r="B32" s="564"/>
      <c r="C32" s="571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2"/>
      <c r="P32" s="572"/>
      <c r="Q32" s="572"/>
      <c r="R32" s="572"/>
      <c r="S32" s="572"/>
      <c r="T32" s="572"/>
      <c r="U32" s="572"/>
      <c r="V32" s="573"/>
      <c r="W32" s="578"/>
      <c r="X32" s="579"/>
      <c r="Y32" s="578"/>
      <c r="Z32" s="579"/>
      <c r="AA32" s="599"/>
      <c r="AB32" s="600"/>
      <c r="AC32" s="605"/>
      <c r="AD32" s="606"/>
      <c r="AE32" s="605"/>
      <c r="AF32" s="637"/>
      <c r="AG32" s="643"/>
      <c r="AH32" s="600"/>
      <c r="AI32" s="643"/>
      <c r="AJ32" s="600"/>
      <c r="AK32" s="643"/>
      <c r="AL32" s="600"/>
      <c r="AM32" s="643"/>
      <c r="AN32" s="646"/>
      <c r="AO32" s="620" t="s">
        <v>111</v>
      </c>
      <c r="AP32" s="621"/>
      <c r="AQ32" s="622" t="s">
        <v>18</v>
      </c>
      <c r="AR32" s="621"/>
      <c r="AS32" s="620" t="s">
        <v>111</v>
      </c>
      <c r="AT32" s="621"/>
      <c r="AU32" s="620" t="s">
        <v>112</v>
      </c>
      <c r="AV32" s="621"/>
      <c r="AW32" s="620" t="s">
        <v>18</v>
      </c>
      <c r="AX32" s="621"/>
      <c r="AY32" s="620" t="s">
        <v>111</v>
      </c>
      <c r="AZ32" s="621"/>
      <c r="BA32" s="620" t="s">
        <v>112</v>
      </c>
      <c r="BB32" s="623"/>
      <c r="BC32" s="411" t="s">
        <v>18</v>
      </c>
      <c r="BD32" s="290"/>
      <c r="BE32" s="290" t="s">
        <v>111</v>
      </c>
      <c r="BF32" s="290"/>
      <c r="BG32" s="290" t="s">
        <v>112</v>
      </c>
      <c r="BH32" s="291"/>
      <c r="BI32" s="624" t="s">
        <v>18</v>
      </c>
      <c r="BJ32" s="625"/>
      <c r="BK32" s="625" t="s">
        <v>111</v>
      </c>
      <c r="BL32" s="625"/>
      <c r="BM32" s="625" t="s">
        <v>112</v>
      </c>
      <c r="BN32" s="626"/>
      <c r="BO32" s="592"/>
      <c r="BP32" s="593"/>
      <c r="BQ32" s="594"/>
      <c r="BR32" s="23"/>
    </row>
    <row r="33" spans="1:70" ht="29" thickTop="1" thickBot="1" x14ac:dyDescent="0.5">
      <c r="A33" s="627">
        <v>1</v>
      </c>
      <c r="B33" s="628"/>
      <c r="C33" s="629" t="s">
        <v>0</v>
      </c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0"/>
      <c r="P33" s="630"/>
      <c r="Q33" s="630"/>
      <c r="R33" s="630"/>
      <c r="S33" s="630"/>
      <c r="T33" s="630"/>
      <c r="U33" s="630"/>
      <c r="V33" s="631"/>
      <c r="W33" s="231"/>
      <c r="X33" s="232"/>
      <c r="Y33" s="231"/>
      <c r="Z33" s="232"/>
      <c r="AA33" s="632">
        <f>AA34+AA38+AA42</f>
        <v>894</v>
      </c>
      <c r="AB33" s="633"/>
      <c r="AC33" s="634">
        <v>254</v>
      </c>
      <c r="AD33" s="633"/>
      <c r="AE33" s="634">
        <f>AE34+AE38+AE42</f>
        <v>64</v>
      </c>
      <c r="AF33" s="633"/>
      <c r="AG33" s="634">
        <f>AG34+AG38+AG42</f>
        <v>18</v>
      </c>
      <c r="AH33" s="633"/>
      <c r="AI33" s="634">
        <f>AI34+AI38+AI42</f>
        <v>0</v>
      </c>
      <c r="AJ33" s="633"/>
      <c r="AK33" s="634">
        <f>AK34+AK38+AK42</f>
        <v>46</v>
      </c>
      <c r="AL33" s="633"/>
      <c r="AM33" s="634">
        <f>AM34+AM38+AM42</f>
        <v>0</v>
      </c>
      <c r="AN33" s="648"/>
      <c r="AO33" s="653">
        <f>AO34+AO38+AO42</f>
        <v>6</v>
      </c>
      <c r="AP33" s="633"/>
      <c r="AQ33" s="653">
        <f>AQ34+AQ38+AQ42</f>
        <v>426</v>
      </c>
      <c r="AR33" s="633"/>
      <c r="AS33" s="634">
        <f>AS34+AS38+AS42</f>
        <v>34</v>
      </c>
      <c r="AT33" s="633"/>
      <c r="AU33" s="634">
        <f>AU34+AU38+AU42</f>
        <v>12</v>
      </c>
      <c r="AV33" s="633"/>
      <c r="AW33" s="634">
        <f>AW34+AW38+AW42</f>
        <v>288</v>
      </c>
      <c r="AX33" s="633"/>
      <c r="AY33" s="634">
        <f>AY34+AY38+AY42</f>
        <v>24</v>
      </c>
      <c r="AZ33" s="633"/>
      <c r="BA33" s="634">
        <f>BA34+BA38+BA42</f>
        <v>8</v>
      </c>
      <c r="BB33" s="648"/>
      <c r="BC33" s="627">
        <f>BC34+BC38+BC42</f>
        <v>72</v>
      </c>
      <c r="BD33" s="628"/>
      <c r="BE33" s="628">
        <f>BE34+BE38+BE42</f>
        <v>0</v>
      </c>
      <c r="BF33" s="628"/>
      <c r="BG33" s="628">
        <f>BG34+BG38+BG42</f>
        <v>2</v>
      </c>
      <c r="BH33" s="647"/>
      <c r="BI33" s="627">
        <f>BI34+BI38+BI42</f>
        <v>108</v>
      </c>
      <c r="BJ33" s="628"/>
      <c r="BK33" s="628">
        <f>BK34+BK38+BK42</f>
        <v>0</v>
      </c>
      <c r="BL33" s="628"/>
      <c r="BM33" s="628">
        <f>BM34+BM38+BM42</f>
        <v>3</v>
      </c>
      <c r="BN33" s="647"/>
      <c r="BO33" s="633"/>
      <c r="BP33" s="628"/>
      <c r="BQ33" s="647"/>
      <c r="BR33" s="23"/>
    </row>
    <row r="34" spans="1:70" ht="28.5" thickTop="1" x14ac:dyDescent="0.45">
      <c r="A34" s="424" t="s">
        <v>114</v>
      </c>
      <c r="B34" s="425"/>
      <c r="C34" s="649" t="s">
        <v>192</v>
      </c>
      <c r="D34" s="650"/>
      <c r="E34" s="650"/>
      <c r="F34" s="650"/>
      <c r="G34" s="650"/>
      <c r="H34" s="650"/>
      <c r="I34" s="650"/>
      <c r="J34" s="650"/>
      <c r="K34" s="650"/>
      <c r="L34" s="650"/>
      <c r="M34" s="650"/>
      <c r="N34" s="650"/>
      <c r="O34" s="650"/>
      <c r="P34" s="650"/>
      <c r="Q34" s="650"/>
      <c r="R34" s="650"/>
      <c r="S34" s="650"/>
      <c r="T34" s="650"/>
      <c r="U34" s="650"/>
      <c r="V34" s="651"/>
      <c r="W34" s="233"/>
      <c r="X34" s="234"/>
      <c r="Y34" s="233"/>
      <c r="Z34" s="234"/>
      <c r="AA34" s="652">
        <f>SUM(AA35:AB37)</f>
        <v>246</v>
      </c>
      <c r="AB34" s="555"/>
      <c r="AC34" s="554">
        <v>98</v>
      </c>
      <c r="AD34" s="555"/>
      <c r="AE34" s="554">
        <f>SUM(AE35:AF37)</f>
        <v>24</v>
      </c>
      <c r="AF34" s="555"/>
      <c r="AG34" s="554">
        <f>SUM(AG35:AH37)</f>
        <v>8</v>
      </c>
      <c r="AH34" s="555"/>
      <c r="AI34" s="554">
        <f>SUM(AI35:AJ37)</f>
        <v>0</v>
      </c>
      <c r="AJ34" s="555"/>
      <c r="AK34" s="554">
        <f>SUM(AK35:AL37)</f>
        <v>16</v>
      </c>
      <c r="AL34" s="555"/>
      <c r="AM34" s="554">
        <f>SUM(AM35:AN37)</f>
        <v>0</v>
      </c>
      <c r="AN34" s="654"/>
      <c r="AO34" s="432">
        <f>SUM(AO35:AP37)</f>
        <v>2</v>
      </c>
      <c r="AP34" s="430"/>
      <c r="AQ34" s="655">
        <f>SUM(AQ35:AR37)</f>
        <v>138</v>
      </c>
      <c r="AR34" s="555"/>
      <c r="AS34" s="554">
        <f>SUM(AS35:AT37)</f>
        <v>10</v>
      </c>
      <c r="AT34" s="555"/>
      <c r="AU34" s="554">
        <f>SUM(AU35:AV37)</f>
        <v>4</v>
      </c>
      <c r="AV34" s="555"/>
      <c r="AW34" s="554">
        <f>SUM(AW35:AX37)</f>
        <v>108</v>
      </c>
      <c r="AX34" s="555"/>
      <c r="AY34" s="554">
        <f>SUM(AY35:AZ37)</f>
        <v>12</v>
      </c>
      <c r="AZ34" s="555"/>
      <c r="BA34" s="554">
        <f>SUM(BA35:BB37)</f>
        <v>3</v>
      </c>
      <c r="BB34" s="654"/>
      <c r="BC34" s="433">
        <f>SUM(BC35:BD37)</f>
        <v>0</v>
      </c>
      <c r="BD34" s="431"/>
      <c r="BE34" s="431">
        <f>SUM(BE35:BF37)</f>
        <v>0</v>
      </c>
      <c r="BF34" s="431"/>
      <c r="BG34" s="431">
        <f>SUM(BG35:BH37)</f>
        <v>0</v>
      </c>
      <c r="BH34" s="434"/>
      <c r="BI34" s="656"/>
      <c r="BJ34" s="657"/>
      <c r="BK34" s="657"/>
      <c r="BL34" s="657"/>
      <c r="BM34" s="658">
        <f>SUM(BM35:BN37)</f>
        <v>0</v>
      </c>
      <c r="BN34" s="659"/>
      <c r="BO34" s="435"/>
      <c r="BP34" s="436"/>
      <c r="BQ34" s="437"/>
      <c r="BR34" s="23"/>
    </row>
    <row r="35" spans="1:70" ht="27.5" x14ac:dyDescent="0.45">
      <c r="A35" s="326" t="s">
        <v>53</v>
      </c>
      <c r="B35" s="327"/>
      <c r="C35" s="439" t="s">
        <v>97</v>
      </c>
      <c r="D35" s="662"/>
      <c r="E35" s="662"/>
      <c r="F35" s="662"/>
      <c r="G35" s="662"/>
      <c r="H35" s="662"/>
      <c r="I35" s="662"/>
      <c r="J35" s="662"/>
      <c r="K35" s="662"/>
      <c r="L35" s="662"/>
      <c r="M35" s="662"/>
      <c r="N35" s="662"/>
      <c r="O35" s="662"/>
      <c r="P35" s="662"/>
      <c r="Q35" s="662"/>
      <c r="R35" s="662"/>
      <c r="S35" s="662"/>
      <c r="T35" s="662"/>
      <c r="U35" s="662"/>
      <c r="V35" s="663"/>
      <c r="W35" s="503">
        <v>1</v>
      </c>
      <c r="X35" s="467"/>
      <c r="Y35" s="503"/>
      <c r="Z35" s="467"/>
      <c r="AA35" s="503">
        <f>AQ35+AW35+BC35</f>
        <v>108</v>
      </c>
      <c r="AB35" s="296"/>
      <c r="AC35" s="295">
        <v>50</v>
      </c>
      <c r="AD35" s="296"/>
      <c r="AE35" s="295">
        <f>SUM(AG35:AN35)</f>
        <v>12</v>
      </c>
      <c r="AF35" s="296"/>
      <c r="AG35" s="295">
        <v>4</v>
      </c>
      <c r="AH35" s="296"/>
      <c r="AI35" s="295"/>
      <c r="AJ35" s="296"/>
      <c r="AK35" s="295">
        <v>8</v>
      </c>
      <c r="AL35" s="296"/>
      <c r="AM35" s="295"/>
      <c r="AN35" s="467"/>
      <c r="AO35" s="295">
        <v>2</v>
      </c>
      <c r="AP35" s="296"/>
      <c r="AQ35" s="665">
        <f>AU35*36</f>
        <v>108</v>
      </c>
      <c r="AR35" s="296"/>
      <c r="AS35" s="295">
        <f>$AE35-AO35</f>
        <v>10</v>
      </c>
      <c r="AT35" s="296"/>
      <c r="AU35" s="295">
        <v>3</v>
      </c>
      <c r="AV35" s="296"/>
      <c r="AW35" s="295">
        <f>BA35*36</f>
        <v>0</v>
      </c>
      <c r="AX35" s="296"/>
      <c r="AY35" s="295"/>
      <c r="AZ35" s="296"/>
      <c r="BA35" s="295"/>
      <c r="BB35" s="467"/>
      <c r="BC35" s="292">
        <f>BG35*36</f>
        <v>0</v>
      </c>
      <c r="BD35" s="293"/>
      <c r="BE35" s="293"/>
      <c r="BF35" s="293"/>
      <c r="BG35" s="293"/>
      <c r="BH35" s="320"/>
      <c r="BI35" s="664"/>
      <c r="BJ35" s="660"/>
      <c r="BK35" s="660"/>
      <c r="BL35" s="660"/>
      <c r="BM35" s="660"/>
      <c r="BN35" s="661"/>
      <c r="BO35" s="338" t="s">
        <v>84</v>
      </c>
      <c r="BP35" s="339"/>
      <c r="BQ35" s="340"/>
      <c r="BR35" s="23"/>
    </row>
    <row r="36" spans="1:70" ht="27.5" x14ac:dyDescent="0.45">
      <c r="A36" s="326"/>
      <c r="B36" s="327"/>
      <c r="C36" s="439" t="s">
        <v>115</v>
      </c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2"/>
      <c r="P36" s="662"/>
      <c r="Q36" s="662"/>
      <c r="R36" s="662"/>
      <c r="S36" s="662"/>
      <c r="T36" s="662"/>
      <c r="U36" s="662"/>
      <c r="V36" s="663"/>
      <c r="W36" s="503"/>
      <c r="X36" s="467"/>
      <c r="Y36" s="503"/>
      <c r="Z36" s="467"/>
      <c r="AA36" s="503">
        <f>AQ36+AW36+BC36</f>
        <v>30</v>
      </c>
      <c r="AB36" s="296"/>
      <c r="AC36" s="295"/>
      <c r="AD36" s="296"/>
      <c r="AE36" s="295">
        <f>SUM(AG36:AN36)</f>
        <v>0</v>
      </c>
      <c r="AF36" s="296"/>
      <c r="AG36" s="295"/>
      <c r="AH36" s="296"/>
      <c r="AI36" s="295"/>
      <c r="AJ36" s="296"/>
      <c r="AK36" s="295"/>
      <c r="AL36" s="296"/>
      <c r="AM36" s="295"/>
      <c r="AN36" s="467"/>
      <c r="AO36" s="295"/>
      <c r="AP36" s="296"/>
      <c r="AQ36" s="665">
        <v>30</v>
      </c>
      <c r="AR36" s="296"/>
      <c r="AS36" s="295">
        <f>$AE36</f>
        <v>0</v>
      </c>
      <c r="AT36" s="296"/>
      <c r="AU36" s="295">
        <v>1</v>
      </c>
      <c r="AV36" s="296"/>
      <c r="AW36" s="295">
        <f>BA36*36</f>
        <v>0</v>
      </c>
      <c r="AX36" s="296"/>
      <c r="AY36" s="295">
        <f>$AE36</f>
        <v>0</v>
      </c>
      <c r="AZ36" s="296"/>
      <c r="BA36" s="295"/>
      <c r="BB36" s="467"/>
      <c r="BC36" s="292">
        <f>BG36*36</f>
        <v>0</v>
      </c>
      <c r="BD36" s="293"/>
      <c r="BE36" s="293">
        <f>$AE36</f>
        <v>0</v>
      </c>
      <c r="BF36" s="293"/>
      <c r="BG36" s="293"/>
      <c r="BH36" s="320"/>
      <c r="BI36" s="664"/>
      <c r="BJ36" s="660"/>
      <c r="BK36" s="660"/>
      <c r="BL36" s="660"/>
      <c r="BM36" s="660"/>
      <c r="BN36" s="661"/>
      <c r="BO36" s="338"/>
      <c r="BP36" s="339"/>
      <c r="BQ36" s="340"/>
      <c r="BR36" s="23"/>
    </row>
    <row r="37" spans="1:70" ht="27.5" x14ac:dyDescent="0.45">
      <c r="A37" s="326" t="s">
        <v>54</v>
      </c>
      <c r="B37" s="327"/>
      <c r="C37" s="439" t="s">
        <v>110</v>
      </c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2"/>
      <c r="P37" s="662"/>
      <c r="Q37" s="662"/>
      <c r="R37" s="662"/>
      <c r="S37" s="662"/>
      <c r="T37" s="662"/>
      <c r="U37" s="662"/>
      <c r="V37" s="663"/>
      <c r="W37" s="195"/>
      <c r="X37" s="199"/>
      <c r="Y37" s="503">
        <v>2</v>
      </c>
      <c r="Z37" s="467"/>
      <c r="AA37" s="503">
        <f>AQ37+AW37+BC37</f>
        <v>108</v>
      </c>
      <c r="AB37" s="296"/>
      <c r="AC37" s="295">
        <v>48</v>
      </c>
      <c r="AD37" s="296"/>
      <c r="AE37" s="295">
        <f>SUM(AG37:AN37)</f>
        <v>12</v>
      </c>
      <c r="AF37" s="296"/>
      <c r="AG37" s="295">
        <v>4</v>
      </c>
      <c r="AH37" s="296"/>
      <c r="AI37" s="295"/>
      <c r="AJ37" s="296"/>
      <c r="AK37" s="295">
        <v>8</v>
      </c>
      <c r="AL37" s="296"/>
      <c r="AM37" s="295"/>
      <c r="AN37" s="467"/>
      <c r="AO37" s="295"/>
      <c r="AP37" s="296"/>
      <c r="AQ37" s="665"/>
      <c r="AR37" s="296"/>
      <c r="AS37" s="295"/>
      <c r="AT37" s="296"/>
      <c r="AU37" s="295"/>
      <c r="AV37" s="296"/>
      <c r="AW37" s="665">
        <f>BA37*36</f>
        <v>108</v>
      </c>
      <c r="AX37" s="296"/>
      <c r="AY37" s="295">
        <f>$AE37</f>
        <v>12</v>
      </c>
      <c r="AZ37" s="296"/>
      <c r="BA37" s="295">
        <v>3</v>
      </c>
      <c r="BB37" s="296"/>
      <c r="BC37" s="292">
        <f>BG37*36</f>
        <v>0</v>
      </c>
      <c r="BD37" s="293"/>
      <c r="BE37" s="293"/>
      <c r="BF37" s="293"/>
      <c r="BG37" s="293"/>
      <c r="BH37" s="320"/>
      <c r="BI37" s="664"/>
      <c r="BJ37" s="660"/>
      <c r="BK37" s="660"/>
      <c r="BL37" s="660"/>
      <c r="BM37" s="660"/>
      <c r="BN37" s="661"/>
      <c r="BO37" s="338" t="s">
        <v>85</v>
      </c>
      <c r="BP37" s="339"/>
      <c r="BQ37" s="340"/>
      <c r="BR37" s="23"/>
    </row>
    <row r="38" spans="1:70" ht="28" x14ac:dyDescent="0.45">
      <c r="A38" s="335" t="s">
        <v>77</v>
      </c>
      <c r="B38" s="336"/>
      <c r="C38" s="332" t="s">
        <v>200</v>
      </c>
      <c r="D38" s="666"/>
      <c r="E38" s="666"/>
      <c r="F38" s="666"/>
      <c r="G38" s="666"/>
      <c r="H38" s="666"/>
      <c r="I38" s="666"/>
      <c r="J38" s="666"/>
      <c r="K38" s="666"/>
      <c r="L38" s="666"/>
      <c r="M38" s="666"/>
      <c r="N38" s="666"/>
      <c r="O38" s="666"/>
      <c r="P38" s="666"/>
      <c r="Q38" s="666"/>
      <c r="R38" s="666"/>
      <c r="S38" s="666"/>
      <c r="T38" s="666"/>
      <c r="U38" s="666"/>
      <c r="V38" s="667"/>
      <c r="W38" s="78"/>
      <c r="X38" s="235"/>
      <c r="Y38" s="78"/>
      <c r="Z38" s="235"/>
      <c r="AA38" s="668">
        <f>SUM(AA39:AB41)</f>
        <v>324</v>
      </c>
      <c r="AB38" s="444"/>
      <c r="AC38" s="337">
        <v>156</v>
      </c>
      <c r="AD38" s="444"/>
      <c r="AE38" s="337">
        <f>SUM(AE39:AF41)</f>
        <v>40</v>
      </c>
      <c r="AF38" s="444"/>
      <c r="AG38" s="337">
        <f>SUM(AG39:AH41)</f>
        <v>10</v>
      </c>
      <c r="AH38" s="444"/>
      <c r="AI38" s="337">
        <f>SUM(AI39:AJ41)</f>
        <v>0</v>
      </c>
      <c r="AJ38" s="444"/>
      <c r="AK38" s="337">
        <f>SUM(AK39:AL41)</f>
        <v>30</v>
      </c>
      <c r="AL38" s="444"/>
      <c r="AM38" s="337">
        <f>SUM(AM39:AN41)</f>
        <v>0</v>
      </c>
      <c r="AN38" s="669"/>
      <c r="AO38" s="472">
        <f>SUM(AO39:AP41)</f>
        <v>4</v>
      </c>
      <c r="AP38" s="444"/>
      <c r="AQ38" s="472">
        <f>SUM(AQ39:AR41)</f>
        <v>216</v>
      </c>
      <c r="AR38" s="444"/>
      <c r="AS38" s="337">
        <f>SUM(AS39:AT41)</f>
        <v>24</v>
      </c>
      <c r="AT38" s="444"/>
      <c r="AU38" s="337">
        <f>SUM(AU39:AV41)</f>
        <v>6</v>
      </c>
      <c r="AV38" s="444"/>
      <c r="AW38" s="337">
        <f>SUM(AW39:AX41)</f>
        <v>108</v>
      </c>
      <c r="AX38" s="444"/>
      <c r="AY38" s="337">
        <f>SUM(AY39:AZ41)</f>
        <v>12</v>
      </c>
      <c r="AZ38" s="444"/>
      <c r="BA38" s="337">
        <f>SUM(BA39:BB41)</f>
        <v>3</v>
      </c>
      <c r="BB38" s="669"/>
      <c r="BC38" s="321">
        <f>SUM(BC39:BD41)</f>
        <v>0</v>
      </c>
      <c r="BD38" s="322"/>
      <c r="BE38" s="322">
        <f>SUM(BE39:BF41)</f>
        <v>0</v>
      </c>
      <c r="BF38" s="322"/>
      <c r="BG38" s="322">
        <f>SUM(BG39:BH41)</f>
        <v>0</v>
      </c>
      <c r="BH38" s="323"/>
      <c r="BI38" s="321">
        <f>SUM(BI39:BJ41)</f>
        <v>0</v>
      </c>
      <c r="BJ38" s="322"/>
      <c r="BK38" s="322">
        <f>SUM(BK39:BL41)</f>
        <v>0</v>
      </c>
      <c r="BL38" s="322"/>
      <c r="BM38" s="322">
        <f>SUM(BM39:BN41)</f>
        <v>0</v>
      </c>
      <c r="BN38" s="323"/>
      <c r="BO38" s="440"/>
      <c r="BP38" s="441"/>
      <c r="BQ38" s="442"/>
      <c r="BR38" s="23"/>
    </row>
    <row r="39" spans="1:70" ht="27.5" x14ac:dyDescent="0.45">
      <c r="A39" s="326" t="s">
        <v>80</v>
      </c>
      <c r="B39" s="327"/>
      <c r="C39" s="329" t="s">
        <v>116</v>
      </c>
      <c r="D39" s="613"/>
      <c r="E39" s="613"/>
      <c r="F39" s="613"/>
      <c r="G39" s="613"/>
      <c r="H39" s="613"/>
      <c r="I39" s="613"/>
      <c r="J39" s="613"/>
      <c r="K39" s="613"/>
      <c r="L39" s="613"/>
      <c r="M39" s="613"/>
      <c r="N39" s="613"/>
      <c r="O39" s="613"/>
      <c r="P39" s="613"/>
      <c r="Q39" s="613"/>
      <c r="R39" s="613"/>
      <c r="S39" s="613"/>
      <c r="T39" s="613"/>
      <c r="U39" s="613"/>
      <c r="V39" s="616"/>
      <c r="W39" s="503">
        <v>1</v>
      </c>
      <c r="X39" s="467"/>
      <c r="Y39" s="503"/>
      <c r="Z39" s="467"/>
      <c r="AA39" s="503">
        <f>AQ39+AW39+BC39</f>
        <v>108</v>
      </c>
      <c r="AB39" s="296"/>
      <c r="AC39" s="295">
        <v>54</v>
      </c>
      <c r="AD39" s="296"/>
      <c r="AE39" s="295">
        <f>SUM(AG39:AN39)</f>
        <v>14</v>
      </c>
      <c r="AF39" s="296"/>
      <c r="AG39" s="295">
        <v>6</v>
      </c>
      <c r="AH39" s="296"/>
      <c r="AI39" s="295"/>
      <c r="AJ39" s="296"/>
      <c r="AK39" s="295">
        <v>8</v>
      </c>
      <c r="AL39" s="296"/>
      <c r="AM39" s="295"/>
      <c r="AN39" s="467"/>
      <c r="AO39" s="295">
        <v>2</v>
      </c>
      <c r="AP39" s="296"/>
      <c r="AQ39" s="665">
        <f>AU39*36</f>
        <v>108</v>
      </c>
      <c r="AR39" s="296"/>
      <c r="AS39" s="295">
        <f>$AE39-AO39</f>
        <v>12</v>
      </c>
      <c r="AT39" s="296"/>
      <c r="AU39" s="295">
        <v>3</v>
      </c>
      <c r="AV39" s="296"/>
      <c r="AW39" s="295">
        <f>BA39*36</f>
        <v>0</v>
      </c>
      <c r="AX39" s="296"/>
      <c r="AY39" s="295"/>
      <c r="AZ39" s="296"/>
      <c r="BA39" s="295"/>
      <c r="BB39" s="467"/>
      <c r="BC39" s="292">
        <f>BG39*36</f>
        <v>0</v>
      </c>
      <c r="BD39" s="293"/>
      <c r="BE39" s="293"/>
      <c r="BF39" s="293"/>
      <c r="BG39" s="293"/>
      <c r="BH39" s="320"/>
      <c r="BI39" s="664"/>
      <c r="BJ39" s="660"/>
      <c r="BK39" s="660"/>
      <c r="BL39" s="660"/>
      <c r="BM39" s="660"/>
      <c r="BN39" s="661"/>
      <c r="BO39" s="338" t="s">
        <v>164</v>
      </c>
      <c r="BP39" s="339"/>
      <c r="BQ39" s="340"/>
      <c r="BR39" s="23"/>
    </row>
    <row r="40" spans="1:70" ht="27.5" x14ac:dyDescent="0.45">
      <c r="A40" s="326" t="s">
        <v>81</v>
      </c>
      <c r="B40" s="327"/>
      <c r="C40" s="439" t="s">
        <v>98</v>
      </c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3"/>
      <c r="W40" s="503"/>
      <c r="X40" s="467"/>
      <c r="Y40" s="503">
        <v>1</v>
      </c>
      <c r="Z40" s="467"/>
      <c r="AA40" s="503">
        <f>AQ40+AW40+BC40</f>
        <v>108</v>
      </c>
      <c r="AB40" s="296"/>
      <c r="AC40" s="295">
        <v>54</v>
      </c>
      <c r="AD40" s="296"/>
      <c r="AE40" s="295">
        <f>SUM(AG40:AN40)</f>
        <v>14</v>
      </c>
      <c r="AF40" s="296"/>
      <c r="AG40" s="295"/>
      <c r="AH40" s="296"/>
      <c r="AI40" s="295"/>
      <c r="AJ40" s="296"/>
      <c r="AK40" s="295">
        <v>14</v>
      </c>
      <c r="AL40" s="296"/>
      <c r="AM40" s="295"/>
      <c r="AN40" s="467"/>
      <c r="AO40" s="295">
        <v>2</v>
      </c>
      <c r="AP40" s="296"/>
      <c r="AQ40" s="665">
        <f>AU40*36</f>
        <v>108</v>
      </c>
      <c r="AR40" s="296"/>
      <c r="AS40" s="295">
        <f>$AE40-AO40</f>
        <v>12</v>
      </c>
      <c r="AT40" s="296"/>
      <c r="AU40" s="295">
        <v>3</v>
      </c>
      <c r="AV40" s="296"/>
      <c r="AW40" s="295">
        <f>BA40*36</f>
        <v>0</v>
      </c>
      <c r="AX40" s="296"/>
      <c r="AY40" s="295"/>
      <c r="AZ40" s="296"/>
      <c r="BA40" s="295"/>
      <c r="BB40" s="467"/>
      <c r="BC40" s="292">
        <f>BG40*36</f>
        <v>0</v>
      </c>
      <c r="BD40" s="293"/>
      <c r="BE40" s="293"/>
      <c r="BF40" s="293"/>
      <c r="BG40" s="293"/>
      <c r="BH40" s="320"/>
      <c r="BI40" s="664"/>
      <c r="BJ40" s="660"/>
      <c r="BK40" s="660"/>
      <c r="BL40" s="660"/>
      <c r="BM40" s="660"/>
      <c r="BN40" s="661"/>
      <c r="BO40" s="338" t="s">
        <v>177</v>
      </c>
      <c r="BP40" s="339"/>
      <c r="BQ40" s="340"/>
      <c r="BR40" s="23"/>
    </row>
    <row r="41" spans="1:70" ht="27.5" x14ac:dyDescent="0.45">
      <c r="A41" s="326" t="s">
        <v>117</v>
      </c>
      <c r="B41" s="327"/>
      <c r="C41" s="439" t="s">
        <v>108</v>
      </c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662"/>
      <c r="Q41" s="662"/>
      <c r="R41" s="662"/>
      <c r="S41" s="662"/>
      <c r="T41" s="662"/>
      <c r="U41" s="662"/>
      <c r="V41" s="663"/>
      <c r="W41" s="503">
        <v>2</v>
      </c>
      <c r="X41" s="467"/>
      <c r="Y41" s="503"/>
      <c r="Z41" s="467"/>
      <c r="AA41" s="503">
        <f>AQ41+AW41+BC41</f>
        <v>108</v>
      </c>
      <c r="AB41" s="296"/>
      <c r="AC41" s="295">
        <v>48</v>
      </c>
      <c r="AD41" s="296"/>
      <c r="AE41" s="295">
        <f>SUM(AG41:AN41)</f>
        <v>12</v>
      </c>
      <c r="AF41" s="296"/>
      <c r="AG41" s="295">
        <v>4</v>
      </c>
      <c r="AH41" s="296"/>
      <c r="AI41" s="295"/>
      <c r="AJ41" s="296"/>
      <c r="AK41" s="295">
        <v>8</v>
      </c>
      <c r="AL41" s="296"/>
      <c r="AM41" s="295"/>
      <c r="AN41" s="467"/>
      <c r="AO41" s="670"/>
      <c r="AP41" s="671"/>
      <c r="AQ41" s="665">
        <f>AU41*36</f>
        <v>0</v>
      </c>
      <c r="AR41" s="296"/>
      <c r="AS41" s="295"/>
      <c r="AT41" s="296"/>
      <c r="AU41" s="295"/>
      <c r="AV41" s="296"/>
      <c r="AW41" s="295">
        <f>BA41*36</f>
        <v>108</v>
      </c>
      <c r="AX41" s="296"/>
      <c r="AY41" s="295">
        <f>$AE41</f>
        <v>12</v>
      </c>
      <c r="AZ41" s="296"/>
      <c r="BA41" s="295">
        <v>3</v>
      </c>
      <c r="BB41" s="467"/>
      <c r="BC41" s="503"/>
      <c r="BD41" s="296"/>
      <c r="BE41" s="295"/>
      <c r="BF41" s="296"/>
      <c r="BG41" s="295"/>
      <c r="BH41" s="467"/>
      <c r="BI41" s="664"/>
      <c r="BJ41" s="660"/>
      <c r="BK41" s="660"/>
      <c r="BL41" s="660"/>
      <c r="BM41" s="660"/>
      <c r="BN41" s="661"/>
      <c r="BO41" s="338" t="s">
        <v>178</v>
      </c>
      <c r="BP41" s="339"/>
      <c r="BQ41" s="340"/>
      <c r="BR41" s="23"/>
    </row>
    <row r="42" spans="1:70" ht="28.5" thickBot="1" x14ac:dyDescent="0.5">
      <c r="A42" s="452" t="s">
        <v>118</v>
      </c>
      <c r="B42" s="453"/>
      <c r="C42" s="672" t="s">
        <v>119</v>
      </c>
      <c r="D42" s="673"/>
      <c r="E42" s="673"/>
      <c r="F42" s="673"/>
      <c r="G42" s="673"/>
      <c r="H42" s="673"/>
      <c r="I42" s="673"/>
      <c r="J42" s="673"/>
      <c r="K42" s="673"/>
      <c r="L42" s="673"/>
      <c r="M42" s="673"/>
      <c r="N42" s="673"/>
      <c r="O42" s="673"/>
      <c r="P42" s="673"/>
      <c r="Q42" s="673"/>
      <c r="R42" s="673"/>
      <c r="S42" s="673"/>
      <c r="T42" s="673"/>
      <c r="U42" s="673"/>
      <c r="V42" s="674"/>
      <c r="W42" s="236"/>
      <c r="X42" s="237"/>
      <c r="Y42" s="675" t="s">
        <v>256</v>
      </c>
      <c r="Z42" s="676"/>
      <c r="AA42" s="677">
        <f>AQ42+AW42+BC42+BI42</f>
        <v>324</v>
      </c>
      <c r="AB42" s="505"/>
      <c r="AC42" s="678"/>
      <c r="AD42" s="505"/>
      <c r="AE42" s="678">
        <f>SUM(AG42:AN42)</f>
        <v>0</v>
      </c>
      <c r="AF42" s="505"/>
      <c r="AG42" s="678"/>
      <c r="AH42" s="505"/>
      <c r="AI42" s="678"/>
      <c r="AJ42" s="505"/>
      <c r="AK42" s="678"/>
      <c r="AL42" s="505"/>
      <c r="AM42" s="678"/>
      <c r="AN42" s="480"/>
      <c r="AO42" s="679"/>
      <c r="AP42" s="680"/>
      <c r="AQ42" s="681">
        <f>AU42*36</f>
        <v>72</v>
      </c>
      <c r="AR42" s="505"/>
      <c r="AS42" s="678">
        <f>$AE42</f>
        <v>0</v>
      </c>
      <c r="AT42" s="505"/>
      <c r="AU42" s="678">
        <v>2</v>
      </c>
      <c r="AV42" s="505"/>
      <c r="AW42" s="678">
        <f>BA42*36</f>
        <v>72</v>
      </c>
      <c r="AX42" s="505"/>
      <c r="AY42" s="678"/>
      <c r="AZ42" s="505"/>
      <c r="BA42" s="678">
        <v>2</v>
      </c>
      <c r="BB42" s="480"/>
      <c r="BC42" s="450">
        <f>BG42*36</f>
        <v>72</v>
      </c>
      <c r="BD42" s="448"/>
      <c r="BE42" s="448"/>
      <c r="BF42" s="448"/>
      <c r="BG42" s="448">
        <v>2</v>
      </c>
      <c r="BH42" s="451"/>
      <c r="BI42" s="450">
        <f>BM42*36</f>
        <v>108</v>
      </c>
      <c r="BJ42" s="448"/>
      <c r="BK42" s="448"/>
      <c r="BL42" s="448"/>
      <c r="BM42" s="448">
        <v>3</v>
      </c>
      <c r="BN42" s="451"/>
      <c r="BO42" s="445" t="s">
        <v>202</v>
      </c>
      <c r="BP42" s="446"/>
      <c r="BQ42" s="447"/>
      <c r="BR42" s="23"/>
    </row>
    <row r="43" spans="1:70" ht="29" thickTop="1" thickBot="1" x14ac:dyDescent="0.5">
      <c r="A43" s="627">
        <v>2</v>
      </c>
      <c r="B43" s="628"/>
      <c r="C43" s="629" t="s">
        <v>186</v>
      </c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1"/>
      <c r="W43" s="632"/>
      <c r="X43" s="648"/>
      <c r="Y43" s="632"/>
      <c r="Z43" s="648"/>
      <c r="AA43" s="632">
        <f>AA44+AA45+AA49+AA55+AA59</f>
        <v>1742</v>
      </c>
      <c r="AB43" s="633"/>
      <c r="AC43" s="634">
        <v>720</v>
      </c>
      <c r="AD43" s="633"/>
      <c r="AE43" s="634">
        <f>AE44+AE45+AE49+AE55+AE59</f>
        <v>188</v>
      </c>
      <c r="AF43" s="633"/>
      <c r="AG43" s="634">
        <f>AG44+AG45+AG49+AG55+AG59</f>
        <v>64</v>
      </c>
      <c r="AH43" s="633"/>
      <c r="AI43" s="634">
        <f>AI44+AI45+AI49+AI55+AI59</f>
        <v>0</v>
      </c>
      <c r="AJ43" s="633"/>
      <c r="AK43" s="634">
        <f>AK44+AK45+AK49+AK55+AK59</f>
        <v>124</v>
      </c>
      <c r="AL43" s="633"/>
      <c r="AM43" s="634">
        <f>AM44+AM45+AM49+AM55+AM59</f>
        <v>0</v>
      </c>
      <c r="AN43" s="648"/>
      <c r="AO43" s="653">
        <f>AO44+AO45+AO49+AO55+AO59</f>
        <v>2</v>
      </c>
      <c r="AP43" s="633"/>
      <c r="AQ43" s="653">
        <f>AQ44+AQ45+AQ49+AQ55+AQ59</f>
        <v>324</v>
      </c>
      <c r="AR43" s="633"/>
      <c r="AS43" s="634">
        <f>AS44+AS45+AS49+AS55+AS59</f>
        <v>42</v>
      </c>
      <c r="AT43" s="633"/>
      <c r="AU43" s="634">
        <f>AU44+AU45+AU49+AU55+AU59</f>
        <v>9</v>
      </c>
      <c r="AV43" s="633"/>
      <c r="AW43" s="634">
        <f>AW44+AW45+AW49+AW55+AW59</f>
        <v>414</v>
      </c>
      <c r="AX43" s="633"/>
      <c r="AY43" s="634">
        <f>AY44+AY45+AY49+AY55+AY59</f>
        <v>38</v>
      </c>
      <c r="AZ43" s="633"/>
      <c r="BA43" s="634">
        <f>BA44+BA45+BA49+BA55+BA59</f>
        <v>12</v>
      </c>
      <c r="BB43" s="648"/>
      <c r="BC43" s="627">
        <f>BC44+BC45+BC49+BC55+BC59</f>
        <v>492</v>
      </c>
      <c r="BD43" s="628"/>
      <c r="BE43" s="628">
        <f>BE44+BE45+BE49+BE55+BE59</f>
        <v>50</v>
      </c>
      <c r="BF43" s="628"/>
      <c r="BG43" s="628">
        <f>BG44+BG45+BG49+BG55+BG59</f>
        <v>14</v>
      </c>
      <c r="BH43" s="647"/>
      <c r="BI43" s="627">
        <f>BI44+BI45+BI49+BI55+BI59</f>
        <v>512</v>
      </c>
      <c r="BJ43" s="628"/>
      <c r="BK43" s="628">
        <f>BK44+BK45+BK49+BK55+BK59</f>
        <v>56</v>
      </c>
      <c r="BL43" s="628"/>
      <c r="BM43" s="628">
        <f>BM44+BM45+BM49+BM55+BM59</f>
        <v>13</v>
      </c>
      <c r="BN43" s="647"/>
      <c r="BO43" s="682"/>
      <c r="BP43" s="683"/>
      <c r="BQ43" s="684"/>
      <c r="BR43" s="23"/>
    </row>
    <row r="44" spans="1:70" ht="28.5" thickTop="1" x14ac:dyDescent="0.45">
      <c r="A44" s="424" t="s">
        <v>55</v>
      </c>
      <c r="B44" s="425"/>
      <c r="C44" s="649" t="s">
        <v>95</v>
      </c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0"/>
      <c r="P44" s="650"/>
      <c r="Q44" s="650"/>
      <c r="R44" s="650"/>
      <c r="S44" s="650"/>
      <c r="T44" s="650"/>
      <c r="U44" s="650"/>
      <c r="V44" s="651"/>
      <c r="W44" s="687"/>
      <c r="X44" s="688"/>
      <c r="Y44" s="687">
        <v>1</v>
      </c>
      <c r="Z44" s="688"/>
      <c r="AA44" s="689">
        <f>AQ44+AW44+BC44</f>
        <v>108</v>
      </c>
      <c r="AB44" s="555"/>
      <c r="AC44" s="554">
        <v>52</v>
      </c>
      <c r="AD44" s="555"/>
      <c r="AE44" s="554">
        <f>SUM(AG44:AN44)</f>
        <v>16</v>
      </c>
      <c r="AF44" s="555"/>
      <c r="AG44" s="554"/>
      <c r="AH44" s="555"/>
      <c r="AI44" s="554"/>
      <c r="AJ44" s="555"/>
      <c r="AK44" s="554">
        <v>16</v>
      </c>
      <c r="AL44" s="555"/>
      <c r="AM44" s="554"/>
      <c r="AN44" s="654"/>
      <c r="AO44" s="685"/>
      <c r="AP44" s="686"/>
      <c r="AQ44" s="655">
        <f>AU44*36</f>
        <v>108</v>
      </c>
      <c r="AR44" s="555"/>
      <c r="AS44" s="554">
        <f>AE44</f>
        <v>16</v>
      </c>
      <c r="AT44" s="555"/>
      <c r="AU44" s="554">
        <v>3</v>
      </c>
      <c r="AV44" s="555"/>
      <c r="AW44" s="692">
        <f>BA44*36</f>
        <v>0</v>
      </c>
      <c r="AX44" s="693"/>
      <c r="AY44" s="692"/>
      <c r="AZ44" s="693"/>
      <c r="BA44" s="692"/>
      <c r="BB44" s="688"/>
      <c r="BC44" s="463">
        <f>BG44*36</f>
        <v>0</v>
      </c>
      <c r="BD44" s="436"/>
      <c r="BE44" s="436"/>
      <c r="BF44" s="436"/>
      <c r="BG44" s="436"/>
      <c r="BH44" s="437"/>
      <c r="BI44" s="690"/>
      <c r="BJ44" s="657"/>
      <c r="BK44" s="657"/>
      <c r="BL44" s="657"/>
      <c r="BM44" s="657"/>
      <c r="BN44" s="691"/>
      <c r="BO44" s="464" t="s">
        <v>21</v>
      </c>
      <c r="BP44" s="465"/>
      <c r="BQ44" s="466"/>
      <c r="BR44" s="23"/>
    </row>
    <row r="45" spans="1:70" ht="28" x14ac:dyDescent="0.45">
      <c r="A45" s="335" t="s">
        <v>91</v>
      </c>
      <c r="B45" s="336"/>
      <c r="C45" s="332" t="s">
        <v>217</v>
      </c>
      <c r="D45" s="666"/>
      <c r="E45" s="666"/>
      <c r="F45" s="666"/>
      <c r="G45" s="666"/>
      <c r="H45" s="666"/>
      <c r="I45" s="666"/>
      <c r="J45" s="666"/>
      <c r="K45" s="666"/>
      <c r="L45" s="666"/>
      <c r="M45" s="666"/>
      <c r="N45" s="666"/>
      <c r="O45" s="666"/>
      <c r="P45" s="666"/>
      <c r="Q45" s="666"/>
      <c r="R45" s="666"/>
      <c r="S45" s="666"/>
      <c r="T45" s="666"/>
      <c r="U45" s="666"/>
      <c r="V45" s="667"/>
      <c r="W45" s="668"/>
      <c r="X45" s="669"/>
      <c r="Y45" s="668"/>
      <c r="Z45" s="669"/>
      <c r="AA45" s="668">
        <f>SUM(AA46:AB48)</f>
        <v>324</v>
      </c>
      <c r="AB45" s="444"/>
      <c r="AC45" s="337">
        <v>132</v>
      </c>
      <c r="AD45" s="444"/>
      <c r="AE45" s="337">
        <f>SUM(AE46:AF48)</f>
        <v>36</v>
      </c>
      <c r="AF45" s="444"/>
      <c r="AG45" s="337">
        <f>SUM(AG46:AH48)</f>
        <v>22</v>
      </c>
      <c r="AH45" s="444"/>
      <c r="AI45" s="337">
        <f>SUM(AI46:AJ48)</f>
        <v>0</v>
      </c>
      <c r="AJ45" s="444"/>
      <c r="AK45" s="337">
        <f>SUM(AK46:AL48)</f>
        <v>14</v>
      </c>
      <c r="AL45" s="444"/>
      <c r="AM45" s="337">
        <f>SUM(AM46:AN48)</f>
        <v>0</v>
      </c>
      <c r="AN45" s="669"/>
      <c r="AO45" s="472">
        <f>SUM(AO46:AP48)</f>
        <v>2</v>
      </c>
      <c r="AP45" s="444"/>
      <c r="AQ45" s="472">
        <f>SUM(AQ46:AR48)</f>
        <v>108</v>
      </c>
      <c r="AR45" s="444"/>
      <c r="AS45" s="337">
        <f>SUM(AS46:AT48)</f>
        <v>12</v>
      </c>
      <c r="AT45" s="444"/>
      <c r="AU45" s="337">
        <f>SUM(AU46:AV48)</f>
        <v>3</v>
      </c>
      <c r="AV45" s="444"/>
      <c r="AW45" s="337">
        <f>SUM(AW46:AX48)</f>
        <v>108</v>
      </c>
      <c r="AX45" s="444"/>
      <c r="AY45" s="337">
        <f>SUM(AY46:AZ48)</f>
        <v>10</v>
      </c>
      <c r="AZ45" s="444"/>
      <c r="BA45" s="337">
        <f>SUM(BA46:BB48)</f>
        <v>3</v>
      </c>
      <c r="BB45" s="669"/>
      <c r="BC45" s="321">
        <f>SUM(BC46:BD48)</f>
        <v>0</v>
      </c>
      <c r="BD45" s="322"/>
      <c r="BE45" s="322">
        <f>SUM(BE46:BF48)</f>
        <v>0</v>
      </c>
      <c r="BF45" s="322"/>
      <c r="BG45" s="322">
        <f>SUM(BG46:BH48)</f>
        <v>0</v>
      </c>
      <c r="BH45" s="323"/>
      <c r="BI45" s="321">
        <f>SUM(BI46:BJ48)</f>
        <v>108</v>
      </c>
      <c r="BJ45" s="322"/>
      <c r="BK45" s="322">
        <f>SUM(BK46:BL48)</f>
        <v>12</v>
      </c>
      <c r="BL45" s="322"/>
      <c r="BM45" s="322">
        <f>SUM(BM46:BN48)</f>
        <v>3</v>
      </c>
      <c r="BN45" s="323"/>
      <c r="BO45" s="440"/>
      <c r="BP45" s="441"/>
      <c r="BQ45" s="442"/>
      <c r="BR45" s="23"/>
    </row>
    <row r="46" spans="1:70" ht="27.5" x14ac:dyDescent="0.45">
      <c r="A46" s="326" t="s">
        <v>92</v>
      </c>
      <c r="B46" s="327"/>
      <c r="C46" s="694" t="s">
        <v>214</v>
      </c>
      <c r="D46" s="695"/>
      <c r="E46" s="695"/>
      <c r="F46" s="695"/>
      <c r="G46" s="695"/>
      <c r="H46" s="695"/>
      <c r="I46" s="695"/>
      <c r="J46" s="695"/>
      <c r="K46" s="695"/>
      <c r="L46" s="695"/>
      <c r="M46" s="695"/>
      <c r="N46" s="695"/>
      <c r="O46" s="695"/>
      <c r="P46" s="695"/>
      <c r="Q46" s="695"/>
      <c r="R46" s="695"/>
      <c r="S46" s="695"/>
      <c r="T46" s="695"/>
      <c r="U46" s="695"/>
      <c r="V46" s="696"/>
      <c r="W46" s="503"/>
      <c r="X46" s="467"/>
      <c r="Y46" s="503">
        <v>2</v>
      </c>
      <c r="Z46" s="467"/>
      <c r="AA46" s="503">
        <f>AQ46+AW46+BC46</f>
        <v>108</v>
      </c>
      <c r="AB46" s="296"/>
      <c r="AC46" s="295">
        <v>36</v>
      </c>
      <c r="AD46" s="296"/>
      <c r="AE46" s="295">
        <f>SUM(AG46:AN46)</f>
        <v>10</v>
      </c>
      <c r="AF46" s="296"/>
      <c r="AG46" s="295">
        <v>6</v>
      </c>
      <c r="AH46" s="296"/>
      <c r="AI46" s="295"/>
      <c r="AJ46" s="296"/>
      <c r="AK46" s="295">
        <v>4</v>
      </c>
      <c r="AL46" s="296"/>
      <c r="AM46" s="295"/>
      <c r="AN46" s="467"/>
      <c r="AO46" s="295"/>
      <c r="AP46" s="296"/>
      <c r="AQ46" s="665"/>
      <c r="AR46" s="296"/>
      <c r="AS46" s="295"/>
      <c r="AT46" s="296"/>
      <c r="AU46" s="295"/>
      <c r="AV46" s="296"/>
      <c r="AW46" s="665">
        <f>BA46*36</f>
        <v>108</v>
      </c>
      <c r="AX46" s="296"/>
      <c r="AY46" s="295">
        <f>$AE46</f>
        <v>10</v>
      </c>
      <c r="AZ46" s="296"/>
      <c r="BA46" s="295">
        <v>3</v>
      </c>
      <c r="BB46" s="296"/>
      <c r="BC46" s="292">
        <f>BG46*36</f>
        <v>0</v>
      </c>
      <c r="BD46" s="293"/>
      <c r="BE46" s="293"/>
      <c r="BF46" s="293"/>
      <c r="BG46" s="293"/>
      <c r="BH46" s="320"/>
      <c r="BI46" s="664"/>
      <c r="BJ46" s="660"/>
      <c r="BK46" s="660"/>
      <c r="BL46" s="660"/>
      <c r="BM46" s="660"/>
      <c r="BN46" s="661"/>
      <c r="BO46" s="338" t="s">
        <v>160</v>
      </c>
      <c r="BP46" s="339"/>
      <c r="BQ46" s="340"/>
      <c r="BR46" s="23"/>
    </row>
    <row r="47" spans="1:70" ht="27.5" x14ac:dyDescent="0.45">
      <c r="A47" s="326" t="s">
        <v>93</v>
      </c>
      <c r="B47" s="327"/>
      <c r="C47" s="329" t="s">
        <v>126</v>
      </c>
      <c r="D47" s="613"/>
      <c r="E47" s="613"/>
      <c r="F47" s="613"/>
      <c r="G47" s="613"/>
      <c r="H47" s="613"/>
      <c r="I47" s="613"/>
      <c r="J47" s="613"/>
      <c r="K47" s="613"/>
      <c r="L47" s="613"/>
      <c r="M47" s="613"/>
      <c r="N47" s="613"/>
      <c r="O47" s="613"/>
      <c r="P47" s="613"/>
      <c r="Q47" s="613"/>
      <c r="R47" s="613"/>
      <c r="S47" s="613"/>
      <c r="T47" s="613"/>
      <c r="U47" s="613"/>
      <c r="V47" s="616"/>
      <c r="W47" s="503">
        <v>1</v>
      </c>
      <c r="X47" s="467"/>
      <c r="Y47" s="503"/>
      <c r="Z47" s="467"/>
      <c r="AA47" s="503">
        <f>AQ47+AW47+BC47</f>
        <v>108</v>
      </c>
      <c r="AB47" s="296"/>
      <c r="AC47" s="295">
        <v>54</v>
      </c>
      <c r="AD47" s="296"/>
      <c r="AE47" s="295">
        <f>SUM(AG47:AN47)</f>
        <v>14</v>
      </c>
      <c r="AF47" s="296"/>
      <c r="AG47" s="295">
        <v>10</v>
      </c>
      <c r="AH47" s="296"/>
      <c r="AI47" s="295"/>
      <c r="AJ47" s="296"/>
      <c r="AK47" s="295">
        <v>4</v>
      </c>
      <c r="AL47" s="296"/>
      <c r="AM47" s="295"/>
      <c r="AN47" s="467"/>
      <c r="AO47" s="295">
        <v>2</v>
      </c>
      <c r="AP47" s="296"/>
      <c r="AQ47" s="665">
        <f>AU47*36</f>
        <v>108</v>
      </c>
      <c r="AR47" s="296"/>
      <c r="AS47" s="295">
        <f>$AE47-AO47</f>
        <v>12</v>
      </c>
      <c r="AT47" s="296"/>
      <c r="AU47" s="295">
        <v>3</v>
      </c>
      <c r="AV47" s="296"/>
      <c r="AW47" s="665"/>
      <c r="AX47" s="296"/>
      <c r="AY47" s="295"/>
      <c r="AZ47" s="296"/>
      <c r="BA47" s="295"/>
      <c r="BB47" s="296"/>
      <c r="BC47" s="292">
        <f>BG47*36</f>
        <v>0</v>
      </c>
      <c r="BD47" s="293"/>
      <c r="BE47" s="293"/>
      <c r="BF47" s="293"/>
      <c r="BG47" s="293"/>
      <c r="BH47" s="320"/>
      <c r="BI47" s="664"/>
      <c r="BJ47" s="660"/>
      <c r="BK47" s="660"/>
      <c r="BL47" s="660"/>
      <c r="BM47" s="660"/>
      <c r="BN47" s="661"/>
      <c r="BO47" s="338" t="s">
        <v>59</v>
      </c>
      <c r="BP47" s="339"/>
      <c r="BQ47" s="340"/>
      <c r="BR47" s="23"/>
    </row>
    <row r="48" spans="1:70" ht="27.5" x14ac:dyDescent="0.45">
      <c r="A48" s="326" t="s">
        <v>94</v>
      </c>
      <c r="B48" s="327"/>
      <c r="C48" s="329" t="s">
        <v>96</v>
      </c>
      <c r="D48" s="613"/>
      <c r="E48" s="613"/>
      <c r="F48" s="613"/>
      <c r="G48" s="613"/>
      <c r="H48" s="613"/>
      <c r="I48" s="613"/>
      <c r="J48" s="613"/>
      <c r="K48" s="613"/>
      <c r="L48" s="613"/>
      <c r="M48" s="613"/>
      <c r="N48" s="613"/>
      <c r="O48" s="613"/>
      <c r="P48" s="613"/>
      <c r="Q48" s="613"/>
      <c r="R48" s="613"/>
      <c r="S48" s="613"/>
      <c r="T48" s="613"/>
      <c r="U48" s="613"/>
      <c r="V48" s="616"/>
      <c r="W48" s="503"/>
      <c r="X48" s="467"/>
      <c r="Y48" s="503">
        <v>4</v>
      </c>
      <c r="Z48" s="467"/>
      <c r="AA48" s="503">
        <v>108</v>
      </c>
      <c r="AB48" s="296"/>
      <c r="AC48" s="295">
        <v>42</v>
      </c>
      <c r="AD48" s="296"/>
      <c r="AE48" s="295">
        <f>SUM(AG48:AN48)</f>
        <v>12</v>
      </c>
      <c r="AF48" s="296"/>
      <c r="AG48" s="295">
        <v>6</v>
      </c>
      <c r="AH48" s="296"/>
      <c r="AI48" s="295"/>
      <c r="AJ48" s="296"/>
      <c r="AK48" s="295">
        <v>6</v>
      </c>
      <c r="AL48" s="296"/>
      <c r="AM48" s="295"/>
      <c r="AN48" s="467"/>
      <c r="AO48" s="670"/>
      <c r="AP48" s="671"/>
      <c r="AQ48" s="665">
        <f>AU48*36</f>
        <v>0</v>
      </c>
      <c r="AR48" s="296"/>
      <c r="AS48" s="295"/>
      <c r="AT48" s="296"/>
      <c r="AU48" s="295"/>
      <c r="AV48" s="296"/>
      <c r="AW48" s="295">
        <f>BA48*36</f>
        <v>0</v>
      </c>
      <c r="AX48" s="296"/>
      <c r="AY48" s="295"/>
      <c r="AZ48" s="296"/>
      <c r="BA48" s="295"/>
      <c r="BB48" s="467"/>
      <c r="BC48" s="292"/>
      <c r="BD48" s="293"/>
      <c r="BE48" s="293"/>
      <c r="BF48" s="293"/>
      <c r="BG48" s="293"/>
      <c r="BH48" s="320"/>
      <c r="BI48" s="292">
        <f>BM48*36</f>
        <v>108</v>
      </c>
      <c r="BJ48" s="293"/>
      <c r="BK48" s="293">
        <f>$AE48</f>
        <v>12</v>
      </c>
      <c r="BL48" s="293"/>
      <c r="BM48" s="293">
        <v>3</v>
      </c>
      <c r="BN48" s="320"/>
      <c r="BO48" s="338" t="s">
        <v>216</v>
      </c>
      <c r="BP48" s="339"/>
      <c r="BQ48" s="340"/>
      <c r="BR48" s="23"/>
    </row>
    <row r="49" spans="1:70" ht="28" x14ac:dyDescent="0.45">
      <c r="A49" s="335" t="s">
        <v>124</v>
      </c>
      <c r="B49" s="336"/>
      <c r="C49" s="332" t="s">
        <v>195</v>
      </c>
      <c r="D49" s="666"/>
      <c r="E49" s="666"/>
      <c r="F49" s="666"/>
      <c r="G49" s="666"/>
      <c r="H49" s="666"/>
      <c r="I49" s="666"/>
      <c r="J49" s="666"/>
      <c r="K49" s="666"/>
      <c r="L49" s="666"/>
      <c r="M49" s="666"/>
      <c r="N49" s="666"/>
      <c r="O49" s="666"/>
      <c r="P49" s="666"/>
      <c r="Q49" s="666"/>
      <c r="R49" s="666"/>
      <c r="S49" s="666"/>
      <c r="T49" s="666"/>
      <c r="U49" s="666"/>
      <c r="V49" s="667"/>
      <c r="W49" s="78"/>
      <c r="X49" s="235"/>
      <c r="Y49" s="78"/>
      <c r="Z49" s="235"/>
      <c r="AA49" s="668">
        <f>SUM(AA50:AB54)</f>
        <v>544</v>
      </c>
      <c r="AB49" s="444"/>
      <c r="AC49" s="337">
        <v>206</v>
      </c>
      <c r="AD49" s="444"/>
      <c r="AE49" s="337">
        <f>SUM(AE50:AF54)</f>
        <v>52</v>
      </c>
      <c r="AF49" s="444"/>
      <c r="AG49" s="337">
        <f>SUM(AG50:AH54)</f>
        <v>16</v>
      </c>
      <c r="AH49" s="444"/>
      <c r="AI49" s="192">
        <f>SUM(AI50:AJ54)</f>
        <v>0</v>
      </c>
      <c r="AJ49" s="194"/>
      <c r="AK49" s="337">
        <f>SUM(AK50:AL54)</f>
        <v>36</v>
      </c>
      <c r="AL49" s="444"/>
      <c r="AM49" s="192">
        <f>SUM(AM50:AN54)</f>
        <v>0</v>
      </c>
      <c r="AN49" s="235"/>
      <c r="AO49" s="670"/>
      <c r="AP49" s="671"/>
      <c r="AQ49" s="472">
        <f>SUM(AQ50:AR54)</f>
        <v>108</v>
      </c>
      <c r="AR49" s="444"/>
      <c r="AS49" s="337">
        <f>SUM(AS50:AT54)</f>
        <v>14</v>
      </c>
      <c r="AT49" s="444"/>
      <c r="AU49" s="337">
        <f>SUM(AU50:AV54)</f>
        <v>3</v>
      </c>
      <c r="AV49" s="444"/>
      <c r="AW49" s="337">
        <f>SUM(AW50:AX54)</f>
        <v>0</v>
      </c>
      <c r="AX49" s="444"/>
      <c r="AY49" s="337">
        <f>SUM(AY50:AZ54)</f>
        <v>0</v>
      </c>
      <c r="AZ49" s="444"/>
      <c r="BA49" s="337">
        <f>SUM(BA50:BB54)</f>
        <v>0</v>
      </c>
      <c r="BB49" s="669"/>
      <c r="BC49" s="321">
        <f>SUM(BC50:BD54)</f>
        <v>276</v>
      </c>
      <c r="BD49" s="322"/>
      <c r="BE49" s="322">
        <f>SUM(BE50:BF54)</f>
        <v>24</v>
      </c>
      <c r="BF49" s="322"/>
      <c r="BG49" s="322">
        <f>SUM(BG50:BH54)</f>
        <v>8</v>
      </c>
      <c r="BH49" s="323"/>
      <c r="BI49" s="321">
        <f>SUM(BI50:BJ54)</f>
        <v>160</v>
      </c>
      <c r="BJ49" s="322"/>
      <c r="BK49" s="322">
        <f>SUM(BK50:BL54)</f>
        <v>14</v>
      </c>
      <c r="BL49" s="322"/>
      <c r="BM49" s="322">
        <f>SUM(BM50:BN54)</f>
        <v>4</v>
      </c>
      <c r="BN49" s="323"/>
      <c r="BO49" s="440"/>
      <c r="BP49" s="441"/>
      <c r="BQ49" s="442"/>
      <c r="BR49" s="23"/>
    </row>
    <row r="50" spans="1:70" ht="27.5" x14ac:dyDescent="0.45">
      <c r="A50" s="326" t="s">
        <v>100</v>
      </c>
      <c r="B50" s="327"/>
      <c r="C50" s="329" t="s">
        <v>99</v>
      </c>
      <c r="D50" s="613"/>
      <c r="E50" s="613"/>
      <c r="F50" s="613"/>
      <c r="G50" s="613"/>
      <c r="H50" s="613"/>
      <c r="I50" s="613"/>
      <c r="J50" s="613"/>
      <c r="K50" s="613"/>
      <c r="L50" s="613"/>
      <c r="M50" s="613"/>
      <c r="N50" s="613"/>
      <c r="O50" s="613"/>
      <c r="P50" s="613"/>
      <c r="Q50" s="613"/>
      <c r="R50" s="613"/>
      <c r="S50" s="613"/>
      <c r="T50" s="613"/>
      <c r="U50" s="613"/>
      <c r="V50" s="616"/>
      <c r="W50" s="195"/>
      <c r="X50" s="199"/>
      <c r="Y50" s="503">
        <v>1</v>
      </c>
      <c r="Z50" s="467"/>
      <c r="AA50" s="503">
        <f>AQ50+AW50+BC50</f>
        <v>108</v>
      </c>
      <c r="AB50" s="296"/>
      <c r="AC50" s="295">
        <v>54</v>
      </c>
      <c r="AD50" s="296"/>
      <c r="AE50" s="295">
        <f>SUM(AG50:AN50)</f>
        <v>14</v>
      </c>
      <c r="AF50" s="296"/>
      <c r="AG50" s="295">
        <v>4</v>
      </c>
      <c r="AH50" s="296"/>
      <c r="AI50" s="198"/>
      <c r="AJ50" s="196"/>
      <c r="AK50" s="295">
        <v>10</v>
      </c>
      <c r="AL50" s="296"/>
      <c r="AM50" s="198"/>
      <c r="AN50" s="199"/>
      <c r="AO50" s="670"/>
      <c r="AP50" s="671"/>
      <c r="AQ50" s="665">
        <f>AU50*36</f>
        <v>108</v>
      </c>
      <c r="AR50" s="296"/>
      <c r="AS50" s="295">
        <f>$AE50</f>
        <v>14</v>
      </c>
      <c r="AT50" s="296"/>
      <c r="AU50" s="295">
        <v>3</v>
      </c>
      <c r="AV50" s="296"/>
      <c r="AW50" s="295">
        <f>BA50*36</f>
        <v>0</v>
      </c>
      <c r="AX50" s="296"/>
      <c r="AY50" s="295"/>
      <c r="AZ50" s="296"/>
      <c r="BA50" s="295"/>
      <c r="BB50" s="467"/>
      <c r="BC50" s="292">
        <f>BG50*36</f>
        <v>0</v>
      </c>
      <c r="BD50" s="293"/>
      <c r="BE50" s="293"/>
      <c r="BF50" s="293"/>
      <c r="BG50" s="293"/>
      <c r="BH50" s="320"/>
      <c r="BI50" s="664"/>
      <c r="BJ50" s="660"/>
      <c r="BK50" s="660"/>
      <c r="BL50" s="660"/>
      <c r="BM50" s="660"/>
      <c r="BN50" s="661"/>
      <c r="BO50" s="338" t="s">
        <v>150</v>
      </c>
      <c r="BP50" s="339"/>
      <c r="BQ50" s="340"/>
      <c r="BR50" s="23"/>
    </row>
    <row r="51" spans="1:70" ht="27.5" x14ac:dyDescent="0.45">
      <c r="A51" s="326" t="s">
        <v>102</v>
      </c>
      <c r="B51" s="327"/>
      <c r="C51" s="439" t="s">
        <v>121</v>
      </c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3"/>
      <c r="W51" s="503">
        <v>3</v>
      </c>
      <c r="X51" s="467"/>
      <c r="Y51" s="195"/>
      <c r="Z51" s="199"/>
      <c r="AA51" s="503">
        <f>AQ51+AW51+BC51</f>
        <v>108</v>
      </c>
      <c r="AB51" s="296"/>
      <c r="AC51" s="295">
        <v>48</v>
      </c>
      <c r="AD51" s="296"/>
      <c r="AE51" s="295">
        <f>SUM(AG51:AN51)</f>
        <v>12</v>
      </c>
      <c r="AF51" s="296"/>
      <c r="AG51" s="295">
        <v>4</v>
      </c>
      <c r="AH51" s="296"/>
      <c r="AI51" s="198"/>
      <c r="AJ51" s="196"/>
      <c r="AK51" s="295">
        <v>8</v>
      </c>
      <c r="AL51" s="296"/>
      <c r="AM51" s="198"/>
      <c r="AN51" s="199"/>
      <c r="AO51" s="670"/>
      <c r="AP51" s="671"/>
      <c r="AQ51" s="665">
        <f>AU51*36</f>
        <v>0</v>
      </c>
      <c r="AR51" s="296"/>
      <c r="AS51" s="295"/>
      <c r="AT51" s="296"/>
      <c r="AU51" s="295"/>
      <c r="AV51" s="296"/>
      <c r="AW51" s="295"/>
      <c r="AX51" s="296"/>
      <c r="AY51" s="295"/>
      <c r="AZ51" s="296"/>
      <c r="BA51" s="295"/>
      <c r="BB51" s="467"/>
      <c r="BC51" s="295">
        <f>BG51*36</f>
        <v>108</v>
      </c>
      <c r="BD51" s="296"/>
      <c r="BE51" s="295">
        <f>$AE51</f>
        <v>12</v>
      </c>
      <c r="BF51" s="296"/>
      <c r="BG51" s="295">
        <v>3</v>
      </c>
      <c r="BH51" s="467"/>
      <c r="BI51" s="664"/>
      <c r="BJ51" s="660"/>
      <c r="BK51" s="660"/>
      <c r="BL51" s="660"/>
      <c r="BM51" s="660"/>
      <c r="BN51" s="661"/>
      <c r="BO51" s="338" t="s">
        <v>151</v>
      </c>
      <c r="BP51" s="339"/>
      <c r="BQ51" s="340"/>
      <c r="BR51" s="23"/>
    </row>
    <row r="52" spans="1:70" ht="27.5" x14ac:dyDescent="0.45">
      <c r="A52" s="326"/>
      <c r="B52" s="327"/>
      <c r="C52" s="439" t="s">
        <v>122</v>
      </c>
      <c r="D52" s="662"/>
      <c r="E52" s="662"/>
      <c r="F52" s="662"/>
      <c r="G52" s="662"/>
      <c r="H52" s="662"/>
      <c r="I52" s="662"/>
      <c r="J52" s="662"/>
      <c r="K52" s="662"/>
      <c r="L52" s="662"/>
      <c r="M52" s="662"/>
      <c r="N52" s="662"/>
      <c r="O52" s="662"/>
      <c r="P52" s="662"/>
      <c r="Q52" s="662"/>
      <c r="R52" s="662"/>
      <c r="S52" s="662"/>
      <c r="T52" s="662"/>
      <c r="U52" s="662"/>
      <c r="V52" s="663"/>
      <c r="W52" s="195"/>
      <c r="X52" s="199"/>
      <c r="Y52" s="195"/>
      <c r="Z52" s="199"/>
      <c r="AA52" s="503">
        <f>AQ52+AW52+BC52</f>
        <v>60</v>
      </c>
      <c r="AB52" s="296"/>
      <c r="AC52" s="295"/>
      <c r="AD52" s="296"/>
      <c r="AE52" s="198">
        <f>SUM(AG52:AN52)</f>
        <v>0</v>
      </c>
      <c r="AF52" s="196"/>
      <c r="AG52" s="198"/>
      <c r="AH52" s="196"/>
      <c r="AI52" s="198"/>
      <c r="AJ52" s="196"/>
      <c r="AK52" s="198"/>
      <c r="AL52" s="196"/>
      <c r="AM52" s="198"/>
      <c r="AN52" s="199"/>
      <c r="AO52" s="670"/>
      <c r="AP52" s="671"/>
      <c r="AQ52" s="665">
        <f>AU52*36</f>
        <v>0</v>
      </c>
      <c r="AR52" s="296"/>
      <c r="AS52" s="295">
        <f>$AE52</f>
        <v>0</v>
      </c>
      <c r="AT52" s="296"/>
      <c r="AU52" s="295"/>
      <c r="AV52" s="296"/>
      <c r="AW52" s="295"/>
      <c r="AX52" s="296"/>
      <c r="AY52" s="295"/>
      <c r="AZ52" s="296"/>
      <c r="BA52" s="295"/>
      <c r="BB52" s="467"/>
      <c r="BC52" s="295">
        <v>60</v>
      </c>
      <c r="BD52" s="296"/>
      <c r="BE52" s="295"/>
      <c r="BF52" s="296"/>
      <c r="BG52" s="295">
        <v>2</v>
      </c>
      <c r="BH52" s="467"/>
      <c r="BI52" s="664"/>
      <c r="BJ52" s="660"/>
      <c r="BK52" s="660"/>
      <c r="BL52" s="660"/>
      <c r="BM52" s="660"/>
      <c r="BN52" s="661"/>
      <c r="BO52" s="338"/>
      <c r="BP52" s="339"/>
      <c r="BQ52" s="340"/>
      <c r="BR52" s="23"/>
    </row>
    <row r="53" spans="1:70" ht="27.5" x14ac:dyDescent="0.45">
      <c r="A53" s="326" t="s">
        <v>125</v>
      </c>
      <c r="B53" s="327"/>
      <c r="C53" s="439" t="s">
        <v>123</v>
      </c>
      <c r="D53" s="662"/>
      <c r="E53" s="662"/>
      <c r="F53" s="662"/>
      <c r="G53" s="662"/>
      <c r="H53" s="662"/>
      <c r="I53" s="662"/>
      <c r="J53" s="662"/>
      <c r="K53" s="662"/>
      <c r="L53" s="662"/>
      <c r="M53" s="662"/>
      <c r="N53" s="662"/>
      <c r="O53" s="662"/>
      <c r="P53" s="662"/>
      <c r="Q53" s="662"/>
      <c r="R53" s="662"/>
      <c r="S53" s="662"/>
      <c r="T53" s="662"/>
      <c r="U53" s="662"/>
      <c r="V53" s="663"/>
      <c r="W53" s="503">
        <v>4</v>
      </c>
      <c r="X53" s="467"/>
      <c r="Y53" s="503">
        <v>3</v>
      </c>
      <c r="Z53" s="467"/>
      <c r="AA53" s="503">
        <f>AQ53+AW53+BC53+BI53</f>
        <v>228</v>
      </c>
      <c r="AB53" s="296"/>
      <c r="AC53" s="295">
        <v>104</v>
      </c>
      <c r="AD53" s="296"/>
      <c r="AE53" s="295">
        <f>SUM(AG53:AN53)</f>
        <v>26</v>
      </c>
      <c r="AF53" s="296"/>
      <c r="AG53" s="295">
        <v>8</v>
      </c>
      <c r="AH53" s="296"/>
      <c r="AI53" s="198"/>
      <c r="AJ53" s="196"/>
      <c r="AK53" s="295">
        <v>18</v>
      </c>
      <c r="AL53" s="296"/>
      <c r="AM53" s="198"/>
      <c r="AN53" s="199"/>
      <c r="AO53" s="238"/>
      <c r="AP53" s="239"/>
      <c r="AQ53" s="665">
        <f>AU53*36</f>
        <v>0</v>
      </c>
      <c r="AR53" s="296"/>
      <c r="AS53" s="295"/>
      <c r="AT53" s="296"/>
      <c r="AU53" s="295"/>
      <c r="AV53" s="296"/>
      <c r="AW53" s="295"/>
      <c r="AX53" s="296"/>
      <c r="AY53" s="295"/>
      <c r="AZ53" s="296"/>
      <c r="BA53" s="295"/>
      <c r="BB53" s="467"/>
      <c r="BC53" s="295">
        <f>BG53*36</f>
        <v>108</v>
      </c>
      <c r="BD53" s="296"/>
      <c r="BE53" s="295">
        <v>12</v>
      </c>
      <c r="BF53" s="296"/>
      <c r="BG53" s="295">
        <v>3</v>
      </c>
      <c r="BH53" s="467"/>
      <c r="BI53" s="292">
        <v>120</v>
      </c>
      <c r="BJ53" s="293"/>
      <c r="BK53" s="293">
        <v>14</v>
      </c>
      <c r="BL53" s="293"/>
      <c r="BM53" s="293">
        <v>3</v>
      </c>
      <c r="BN53" s="320"/>
      <c r="BO53" s="338" t="s">
        <v>152</v>
      </c>
      <c r="BP53" s="339"/>
      <c r="BQ53" s="340"/>
      <c r="BR53" s="23"/>
    </row>
    <row r="54" spans="1:70" ht="27.5" x14ac:dyDescent="0.45">
      <c r="A54" s="326"/>
      <c r="B54" s="327"/>
      <c r="C54" s="439" t="s">
        <v>140</v>
      </c>
      <c r="D54" s="662"/>
      <c r="E54" s="662"/>
      <c r="F54" s="662"/>
      <c r="G54" s="662"/>
      <c r="H54" s="662"/>
      <c r="I54" s="662"/>
      <c r="J54" s="662"/>
      <c r="K54" s="662"/>
      <c r="L54" s="662"/>
      <c r="M54" s="662"/>
      <c r="N54" s="662"/>
      <c r="O54" s="662"/>
      <c r="P54" s="662"/>
      <c r="Q54" s="662"/>
      <c r="R54" s="662"/>
      <c r="S54" s="662"/>
      <c r="T54" s="662"/>
      <c r="U54" s="662"/>
      <c r="V54" s="663"/>
      <c r="W54" s="195"/>
      <c r="X54" s="199"/>
      <c r="Y54" s="195"/>
      <c r="Z54" s="199"/>
      <c r="AA54" s="503">
        <v>40</v>
      </c>
      <c r="AB54" s="296"/>
      <c r="AC54" s="295"/>
      <c r="AD54" s="296"/>
      <c r="AE54" s="198">
        <f>SUM(AG54:AN54)</f>
        <v>0</v>
      </c>
      <c r="AF54" s="196"/>
      <c r="AG54" s="198"/>
      <c r="AH54" s="196"/>
      <c r="AI54" s="198"/>
      <c r="AJ54" s="196"/>
      <c r="AK54" s="198"/>
      <c r="AL54" s="196"/>
      <c r="AM54" s="198"/>
      <c r="AN54" s="199"/>
      <c r="AO54" s="238"/>
      <c r="AP54" s="239"/>
      <c r="AQ54" s="665">
        <f>AU54*36</f>
        <v>0</v>
      </c>
      <c r="AR54" s="296"/>
      <c r="AS54" s="295">
        <f>$AE54</f>
        <v>0</v>
      </c>
      <c r="AT54" s="296"/>
      <c r="AU54" s="295"/>
      <c r="AV54" s="296"/>
      <c r="AW54" s="295">
        <f>BA54*36</f>
        <v>0</v>
      </c>
      <c r="AX54" s="296"/>
      <c r="AY54" s="295"/>
      <c r="AZ54" s="296"/>
      <c r="BA54" s="295"/>
      <c r="BB54" s="467"/>
      <c r="BC54" s="292"/>
      <c r="BD54" s="293"/>
      <c r="BE54" s="293"/>
      <c r="BF54" s="293"/>
      <c r="BG54" s="293"/>
      <c r="BH54" s="320"/>
      <c r="BI54" s="292">
        <v>40</v>
      </c>
      <c r="BJ54" s="293"/>
      <c r="BK54" s="293"/>
      <c r="BL54" s="293"/>
      <c r="BM54" s="293">
        <v>1</v>
      </c>
      <c r="BN54" s="320"/>
      <c r="BO54" s="338"/>
      <c r="BP54" s="339"/>
      <c r="BQ54" s="340"/>
      <c r="BR54" s="23"/>
    </row>
    <row r="55" spans="1:70" ht="28" x14ac:dyDescent="0.45">
      <c r="A55" s="335" t="s">
        <v>103</v>
      </c>
      <c r="B55" s="336"/>
      <c r="C55" s="332" t="s">
        <v>193</v>
      </c>
      <c r="D55" s="666"/>
      <c r="E55" s="666"/>
      <c r="F55" s="666"/>
      <c r="G55" s="666"/>
      <c r="H55" s="666"/>
      <c r="I55" s="666"/>
      <c r="J55" s="666"/>
      <c r="K55" s="666"/>
      <c r="L55" s="666"/>
      <c r="M55" s="666"/>
      <c r="N55" s="666"/>
      <c r="O55" s="666"/>
      <c r="P55" s="666"/>
      <c r="Q55" s="666"/>
      <c r="R55" s="666"/>
      <c r="S55" s="666"/>
      <c r="T55" s="666"/>
      <c r="U55" s="666"/>
      <c r="V55" s="667"/>
      <c r="W55" s="78"/>
      <c r="X55" s="235"/>
      <c r="Y55" s="78"/>
      <c r="Z55" s="235"/>
      <c r="AA55" s="668">
        <f>SUM(AA56:AB58)</f>
        <v>306</v>
      </c>
      <c r="AB55" s="444"/>
      <c r="AC55" s="337">
        <v>120</v>
      </c>
      <c r="AD55" s="444"/>
      <c r="AE55" s="337">
        <f>SUM(AE56:AF58)</f>
        <v>30</v>
      </c>
      <c r="AF55" s="444"/>
      <c r="AG55" s="337">
        <f>SUM(AG56:AH58)</f>
        <v>8</v>
      </c>
      <c r="AH55" s="444"/>
      <c r="AI55" s="192">
        <f>SUM(AI56:AJ58)</f>
        <v>0</v>
      </c>
      <c r="AJ55" s="194"/>
      <c r="AK55" s="337">
        <f>SUM(AK56:AL58)</f>
        <v>22</v>
      </c>
      <c r="AL55" s="444"/>
      <c r="AM55" s="192">
        <f>SUM(AM56:AN58)</f>
        <v>0</v>
      </c>
      <c r="AN55" s="235"/>
      <c r="AO55" s="238"/>
      <c r="AP55" s="239"/>
      <c r="AQ55" s="472">
        <f>SUM(AQ56:AR58)</f>
        <v>0</v>
      </c>
      <c r="AR55" s="444"/>
      <c r="AS55" s="337">
        <f>SUM(AS56:AT58)</f>
        <v>0</v>
      </c>
      <c r="AT55" s="444"/>
      <c r="AU55" s="337">
        <f>SUM(AU56:AV58)</f>
        <v>0</v>
      </c>
      <c r="AV55" s="444"/>
      <c r="AW55" s="337">
        <f>SUM(AW56:AX58)</f>
        <v>198</v>
      </c>
      <c r="AX55" s="444"/>
      <c r="AY55" s="337">
        <f>SUM(AY56:AZ58)</f>
        <v>16</v>
      </c>
      <c r="AZ55" s="444"/>
      <c r="BA55" s="337">
        <f>SUM(BA56:BB58)</f>
        <v>6</v>
      </c>
      <c r="BB55" s="669"/>
      <c r="BC55" s="321">
        <f>SUM(BC56:BD58)</f>
        <v>108</v>
      </c>
      <c r="BD55" s="322"/>
      <c r="BE55" s="322">
        <f>SUM(BE56:BF58)</f>
        <v>14</v>
      </c>
      <c r="BF55" s="322"/>
      <c r="BG55" s="322">
        <f>SUM(BG56:BH58)</f>
        <v>3</v>
      </c>
      <c r="BH55" s="323"/>
      <c r="BI55" s="321">
        <f>SUM(BI56:BJ58)</f>
        <v>0</v>
      </c>
      <c r="BJ55" s="322"/>
      <c r="BK55" s="322">
        <f>SUM(BK56:BL58)</f>
        <v>0</v>
      </c>
      <c r="BL55" s="322"/>
      <c r="BM55" s="322">
        <f>SUM(BM56:BN58)</f>
        <v>0</v>
      </c>
      <c r="BN55" s="323"/>
      <c r="BO55" s="440"/>
      <c r="BP55" s="441"/>
      <c r="BQ55" s="442"/>
      <c r="BR55" s="23"/>
    </row>
    <row r="56" spans="1:70" ht="27.5" x14ac:dyDescent="0.45">
      <c r="A56" s="326" t="s">
        <v>104</v>
      </c>
      <c r="B56" s="327"/>
      <c r="C56" s="439" t="s">
        <v>101</v>
      </c>
      <c r="D56" s="662"/>
      <c r="E56" s="662"/>
      <c r="F56" s="662"/>
      <c r="G56" s="662"/>
      <c r="H56" s="662"/>
      <c r="I56" s="662"/>
      <c r="J56" s="662"/>
      <c r="K56" s="662"/>
      <c r="L56" s="662"/>
      <c r="M56" s="662"/>
      <c r="N56" s="662"/>
      <c r="O56" s="662"/>
      <c r="P56" s="662"/>
      <c r="Q56" s="662"/>
      <c r="R56" s="662"/>
      <c r="S56" s="662"/>
      <c r="T56" s="662"/>
      <c r="U56" s="662"/>
      <c r="V56" s="663"/>
      <c r="W56" s="503">
        <v>2</v>
      </c>
      <c r="X56" s="467"/>
      <c r="Y56" s="195"/>
      <c r="Z56" s="199"/>
      <c r="AA56" s="503">
        <f>AQ56+AW56+BC56</f>
        <v>108</v>
      </c>
      <c r="AB56" s="296"/>
      <c r="AC56" s="295">
        <v>64</v>
      </c>
      <c r="AD56" s="296"/>
      <c r="AE56" s="295">
        <f>SUM(AG56:AN56)</f>
        <v>16</v>
      </c>
      <c r="AF56" s="296"/>
      <c r="AG56" s="295">
        <v>4</v>
      </c>
      <c r="AH56" s="296"/>
      <c r="AI56" s="198"/>
      <c r="AJ56" s="196"/>
      <c r="AK56" s="295">
        <v>12</v>
      </c>
      <c r="AL56" s="296"/>
      <c r="AM56" s="198"/>
      <c r="AN56" s="199"/>
      <c r="AO56" s="238"/>
      <c r="AP56" s="239"/>
      <c r="AQ56" s="665">
        <f>AU56*36</f>
        <v>0</v>
      </c>
      <c r="AR56" s="296"/>
      <c r="AS56" s="295"/>
      <c r="AT56" s="296"/>
      <c r="AU56" s="295"/>
      <c r="AV56" s="296"/>
      <c r="AW56" s="295">
        <f>BA56*36</f>
        <v>108</v>
      </c>
      <c r="AX56" s="296"/>
      <c r="AY56" s="295">
        <f>AE56</f>
        <v>16</v>
      </c>
      <c r="AZ56" s="296"/>
      <c r="BA56" s="295">
        <v>3</v>
      </c>
      <c r="BB56" s="467"/>
      <c r="BC56" s="292">
        <f>BG56*36</f>
        <v>0</v>
      </c>
      <c r="BD56" s="293"/>
      <c r="BE56" s="293"/>
      <c r="BF56" s="293"/>
      <c r="BG56" s="293"/>
      <c r="BH56" s="320"/>
      <c r="BI56" s="664"/>
      <c r="BJ56" s="660"/>
      <c r="BK56" s="660"/>
      <c r="BL56" s="660"/>
      <c r="BM56" s="660"/>
      <c r="BN56" s="661"/>
      <c r="BO56" s="338" t="s">
        <v>153</v>
      </c>
      <c r="BP56" s="339"/>
      <c r="BQ56" s="340"/>
      <c r="BR56" s="23"/>
    </row>
    <row r="57" spans="1:70" ht="27.5" x14ac:dyDescent="0.45">
      <c r="A57" s="326"/>
      <c r="B57" s="327"/>
      <c r="C57" s="439" t="s">
        <v>139</v>
      </c>
      <c r="D57" s="662"/>
      <c r="E57" s="662"/>
      <c r="F57" s="662"/>
      <c r="G57" s="662"/>
      <c r="H57" s="662"/>
      <c r="I57" s="662"/>
      <c r="J57" s="662"/>
      <c r="K57" s="662"/>
      <c r="L57" s="662"/>
      <c r="M57" s="662"/>
      <c r="N57" s="662"/>
      <c r="O57" s="662"/>
      <c r="P57" s="662"/>
      <c r="Q57" s="662"/>
      <c r="R57" s="662"/>
      <c r="S57" s="662"/>
      <c r="T57" s="662"/>
      <c r="U57" s="662"/>
      <c r="V57" s="663"/>
      <c r="W57" s="195"/>
      <c r="X57" s="199"/>
      <c r="Y57" s="195"/>
      <c r="Z57" s="199"/>
      <c r="AA57" s="503">
        <f>AQ57+AW57+BC57</f>
        <v>90</v>
      </c>
      <c r="AB57" s="296"/>
      <c r="AC57" s="295"/>
      <c r="AD57" s="296"/>
      <c r="AE57" s="198">
        <f>SUM(AG57:AN57)</f>
        <v>0</v>
      </c>
      <c r="AF57" s="196"/>
      <c r="AG57" s="198"/>
      <c r="AH57" s="196"/>
      <c r="AI57" s="198"/>
      <c r="AJ57" s="196"/>
      <c r="AK57" s="198"/>
      <c r="AL57" s="196"/>
      <c r="AM57" s="198"/>
      <c r="AN57" s="199"/>
      <c r="AO57" s="238"/>
      <c r="AP57" s="239"/>
      <c r="AQ57" s="665">
        <f>AU57*36</f>
        <v>0</v>
      </c>
      <c r="AR57" s="296"/>
      <c r="AS57" s="295">
        <f>$AE57</f>
        <v>0</v>
      </c>
      <c r="AT57" s="296"/>
      <c r="AU57" s="295"/>
      <c r="AV57" s="296"/>
      <c r="AW57" s="295">
        <v>90</v>
      </c>
      <c r="AX57" s="296"/>
      <c r="AY57" s="295"/>
      <c r="AZ57" s="296"/>
      <c r="BA57" s="295">
        <v>3</v>
      </c>
      <c r="BB57" s="467"/>
      <c r="BC57" s="292">
        <f>BG57*36</f>
        <v>0</v>
      </c>
      <c r="BD57" s="293"/>
      <c r="BE57" s="293"/>
      <c r="BF57" s="293"/>
      <c r="BG57" s="293"/>
      <c r="BH57" s="320"/>
      <c r="BI57" s="664"/>
      <c r="BJ57" s="660"/>
      <c r="BK57" s="660"/>
      <c r="BL57" s="660"/>
      <c r="BM57" s="660"/>
      <c r="BN57" s="661"/>
      <c r="BO57" s="338"/>
      <c r="BP57" s="339"/>
      <c r="BQ57" s="340"/>
      <c r="BR57" s="23"/>
    </row>
    <row r="58" spans="1:70" ht="27.5" x14ac:dyDescent="0.45">
      <c r="A58" s="326" t="s">
        <v>106</v>
      </c>
      <c r="B58" s="327"/>
      <c r="C58" s="439" t="s">
        <v>127</v>
      </c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2"/>
      <c r="P58" s="662"/>
      <c r="Q58" s="662"/>
      <c r="R58" s="662"/>
      <c r="S58" s="662"/>
      <c r="T58" s="662"/>
      <c r="U58" s="662"/>
      <c r="V58" s="663"/>
      <c r="W58" s="503">
        <v>3</v>
      </c>
      <c r="X58" s="467"/>
      <c r="Y58" s="195"/>
      <c r="Z58" s="199"/>
      <c r="AA58" s="503">
        <f>AQ58+AW58+BC58</f>
        <v>108</v>
      </c>
      <c r="AB58" s="296"/>
      <c r="AC58" s="295">
        <v>56</v>
      </c>
      <c r="AD58" s="296"/>
      <c r="AE58" s="295">
        <f>SUM(AG58:AN58)</f>
        <v>14</v>
      </c>
      <c r="AF58" s="296"/>
      <c r="AG58" s="295">
        <v>4</v>
      </c>
      <c r="AH58" s="296"/>
      <c r="AI58" s="198"/>
      <c r="AJ58" s="196"/>
      <c r="AK58" s="295">
        <v>10</v>
      </c>
      <c r="AL58" s="296"/>
      <c r="AM58" s="198"/>
      <c r="AN58" s="199"/>
      <c r="AO58" s="238"/>
      <c r="AP58" s="239"/>
      <c r="AQ58" s="665">
        <f>AU58*36</f>
        <v>0</v>
      </c>
      <c r="AR58" s="296"/>
      <c r="AS58" s="295"/>
      <c r="AT58" s="296"/>
      <c r="AU58" s="295"/>
      <c r="AV58" s="296"/>
      <c r="AW58" s="295">
        <f>BA58*36</f>
        <v>0</v>
      </c>
      <c r="AX58" s="296"/>
      <c r="AY58" s="295"/>
      <c r="AZ58" s="296"/>
      <c r="BA58" s="295"/>
      <c r="BB58" s="467"/>
      <c r="BC58" s="292">
        <f>BG58*36</f>
        <v>108</v>
      </c>
      <c r="BD58" s="293"/>
      <c r="BE58" s="293">
        <f>$AE58</f>
        <v>14</v>
      </c>
      <c r="BF58" s="293"/>
      <c r="BG58" s="293">
        <v>3</v>
      </c>
      <c r="BH58" s="320"/>
      <c r="BI58" s="292"/>
      <c r="BJ58" s="293"/>
      <c r="BK58" s="293"/>
      <c r="BL58" s="293"/>
      <c r="BM58" s="293"/>
      <c r="BN58" s="320"/>
      <c r="BO58" s="338" t="s">
        <v>154</v>
      </c>
      <c r="BP58" s="339"/>
      <c r="BQ58" s="340"/>
      <c r="BR58" s="23"/>
    </row>
    <row r="59" spans="1:70" ht="28" x14ac:dyDescent="0.45">
      <c r="A59" s="335" t="s">
        <v>128</v>
      </c>
      <c r="B59" s="336"/>
      <c r="C59" s="332" t="s">
        <v>194</v>
      </c>
      <c r="D59" s="666"/>
      <c r="E59" s="666"/>
      <c r="F59" s="666"/>
      <c r="G59" s="666"/>
      <c r="H59" s="666"/>
      <c r="I59" s="666"/>
      <c r="J59" s="666"/>
      <c r="K59" s="666"/>
      <c r="L59" s="666"/>
      <c r="M59" s="666"/>
      <c r="N59" s="666"/>
      <c r="O59" s="666"/>
      <c r="P59" s="666"/>
      <c r="Q59" s="666"/>
      <c r="R59" s="666"/>
      <c r="S59" s="666"/>
      <c r="T59" s="666"/>
      <c r="U59" s="666"/>
      <c r="V59" s="667"/>
      <c r="W59" s="78"/>
      <c r="X59" s="235"/>
      <c r="Y59" s="78"/>
      <c r="Z59" s="235"/>
      <c r="AA59" s="668">
        <f>SUM(AA60:AB63)</f>
        <v>460</v>
      </c>
      <c r="AB59" s="444"/>
      <c r="AC59" s="337">
        <v>210</v>
      </c>
      <c r="AD59" s="444"/>
      <c r="AE59" s="337">
        <f>SUM(AE60:AF63)</f>
        <v>54</v>
      </c>
      <c r="AF59" s="444"/>
      <c r="AG59" s="337">
        <f>SUM(AG60:AH63)</f>
        <v>18</v>
      </c>
      <c r="AH59" s="444"/>
      <c r="AI59" s="192">
        <f>SUM(AI60:AJ63)</f>
        <v>0</v>
      </c>
      <c r="AJ59" s="194"/>
      <c r="AK59" s="337">
        <f>SUM(AK60:AL63)</f>
        <v>36</v>
      </c>
      <c r="AL59" s="444"/>
      <c r="AM59" s="192">
        <f>SUM(AM60:AN63)</f>
        <v>0</v>
      </c>
      <c r="AN59" s="235"/>
      <c r="AO59" s="238"/>
      <c r="AP59" s="239"/>
      <c r="AQ59" s="472">
        <f>SUM(AQ60:AR63)</f>
        <v>0</v>
      </c>
      <c r="AR59" s="444"/>
      <c r="AS59" s="337">
        <f>SUM(AS60:AT63)</f>
        <v>0</v>
      </c>
      <c r="AT59" s="444"/>
      <c r="AU59" s="337">
        <f>SUM(AU60:AV63)</f>
        <v>0</v>
      </c>
      <c r="AV59" s="444"/>
      <c r="AW59" s="337">
        <f>SUM(AW60:AX63)</f>
        <v>108</v>
      </c>
      <c r="AX59" s="444"/>
      <c r="AY59" s="337">
        <f>SUM(AY60:AZ63)</f>
        <v>12</v>
      </c>
      <c r="AZ59" s="444"/>
      <c r="BA59" s="337">
        <f>SUM(BA60:BB63)</f>
        <v>3</v>
      </c>
      <c r="BB59" s="669"/>
      <c r="BC59" s="321">
        <f>SUM(BC60:BD63)</f>
        <v>108</v>
      </c>
      <c r="BD59" s="322"/>
      <c r="BE59" s="322">
        <f>SUM(BE60:BF63)</f>
        <v>12</v>
      </c>
      <c r="BF59" s="322"/>
      <c r="BG59" s="322">
        <f>SUM(BG60:BH63)</f>
        <v>3</v>
      </c>
      <c r="BH59" s="323"/>
      <c r="BI59" s="321">
        <f>SUM(BI60:BJ63)</f>
        <v>244</v>
      </c>
      <c r="BJ59" s="322"/>
      <c r="BK59" s="322">
        <f>SUM(BK60:BL63)</f>
        <v>30</v>
      </c>
      <c r="BL59" s="322"/>
      <c r="BM59" s="322">
        <f>SUM(BM60:BN63)</f>
        <v>6</v>
      </c>
      <c r="BN59" s="323"/>
      <c r="BO59" s="440"/>
      <c r="BP59" s="441"/>
      <c r="BQ59" s="442"/>
      <c r="BR59" s="23"/>
    </row>
    <row r="60" spans="1:70" ht="27.5" x14ac:dyDescent="0.45">
      <c r="A60" s="326" t="s">
        <v>129</v>
      </c>
      <c r="B60" s="327"/>
      <c r="C60" s="439" t="s">
        <v>105</v>
      </c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3"/>
      <c r="W60" s="503">
        <v>4</v>
      </c>
      <c r="X60" s="467"/>
      <c r="Y60" s="195"/>
      <c r="Z60" s="199"/>
      <c r="AA60" s="503">
        <v>136</v>
      </c>
      <c r="AB60" s="296"/>
      <c r="AC60" s="295">
        <v>70</v>
      </c>
      <c r="AD60" s="296"/>
      <c r="AE60" s="295">
        <f>SUM(AG60:AN60)</f>
        <v>18</v>
      </c>
      <c r="AF60" s="296"/>
      <c r="AG60" s="295">
        <v>6</v>
      </c>
      <c r="AH60" s="296"/>
      <c r="AI60" s="198"/>
      <c r="AJ60" s="196"/>
      <c r="AK60" s="295">
        <v>12</v>
      </c>
      <c r="AL60" s="296"/>
      <c r="AM60" s="198"/>
      <c r="AN60" s="199"/>
      <c r="AO60" s="238"/>
      <c r="AP60" s="239"/>
      <c r="AQ60" s="665">
        <f>AU60*36</f>
        <v>0</v>
      </c>
      <c r="AR60" s="296"/>
      <c r="AS60" s="295"/>
      <c r="AT60" s="296"/>
      <c r="AU60" s="295"/>
      <c r="AV60" s="296"/>
      <c r="AW60" s="295">
        <f>BA60*36</f>
        <v>0</v>
      </c>
      <c r="AX60" s="296"/>
      <c r="AY60" s="295"/>
      <c r="AZ60" s="296"/>
      <c r="BA60" s="295"/>
      <c r="BB60" s="467"/>
      <c r="BC60" s="292"/>
      <c r="BD60" s="293"/>
      <c r="BE60" s="293"/>
      <c r="BF60" s="293"/>
      <c r="BG60" s="293"/>
      <c r="BH60" s="320"/>
      <c r="BI60" s="292">
        <v>136</v>
      </c>
      <c r="BJ60" s="293"/>
      <c r="BK60" s="293">
        <f>$AE60</f>
        <v>18</v>
      </c>
      <c r="BL60" s="293"/>
      <c r="BM60" s="293">
        <v>3</v>
      </c>
      <c r="BN60" s="320"/>
      <c r="BO60" s="338" t="s">
        <v>155</v>
      </c>
      <c r="BP60" s="339"/>
      <c r="BQ60" s="340"/>
      <c r="BR60" s="23"/>
    </row>
    <row r="61" spans="1:70" ht="27.5" x14ac:dyDescent="0.45">
      <c r="A61" s="326" t="s">
        <v>130</v>
      </c>
      <c r="B61" s="327"/>
      <c r="C61" s="439" t="s">
        <v>107</v>
      </c>
      <c r="D61" s="662"/>
      <c r="E61" s="662"/>
      <c r="F61" s="662"/>
      <c r="G61" s="662"/>
      <c r="H61" s="662"/>
      <c r="I61" s="662"/>
      <c r="J61" s="662"/>
      <c r="K61" s="662"/>
      <c r="L61" s="662"/>
      <c r="M61" s="662"/>
      <c r="N61" s="662"/>
      <c r="O61" s="662"/>
      <c r="P61" s="662"/>
      <c r="Q61" s="662"/>
      <c r="R61" s="662"/>
      <c r="S61" s="662"/>
      <c r="T61" s="662"/>
      <c r="U61" s="662"/>
      <c r="V61" s="663"/>
      <c r="W61" s="195"/>
      <c r="X61" s="199"/>
      <c r="Y61" s="503">
        <v>4</v>
      </c>
      <c r="Z61" s="467"/>
      <c r="AA61" s="503">
        <v>108</v>
      </c>
      <c r="AB61" s="296"/>
      <c r="AC61" s="295">
        <v>44</v>
      </c>
      <c r="AD61" s="296"/>
      <c r="AE61" s="295">
        <f>SUM(AG61:AN61)</f>
        <v>12</v>
      </c>
      <c r="AF61" s="296"/>
      <c r="AG61" s="295">
        <v>4</v>
      </c>
      <c r="AH61" s="296"/>
      <c r="AI61" s="198"/>
      <c r="AJ61" s="196"/>
      <c r="AK61" s="295">
        <v>8</v>
      </c>
      <c r="AL61" s="296"/>
      <c r="AM61" s="198"/>
      <c r="AN61" s="199"/>
      <c r="AO61" s="238"/>
      <c r="AP61" s="239"/>
      <c r="AQ61" s="665">
        <f>AU61*36</f>
        <v>0</v>
      </c>
      <c r="AR61" s="296"/>
      <c r="AS61" s="295"/>
      <c r="AT61" s="296"/>
      <c r="AU61" s="295"/>
      <c r="AV61" s="296"/>
      <c r="AW61" s="295">
        <f>BA61*36</f>
        <v>0</v>
      </c>
      <c r="AX61" s="296"/>
      <c r="AY61" s="295"/>
      <c r="AZ61" s="296"/>
      <c r="BA61" s="295"/>
      <c r="BB61" s="467"/>
      <c r="BC61" s="292"/>
      <c r="BD61" s="293"/>
      <c r="BE61" s="293"/>
      <c r="BF61" s="293"/>
      <c r="BG61" s="293"/>
      <c r="BH61" s="320"/>
      <c r="BI61" s="292">
        <f>BM61*36</f>
        <v>108</v>
      </c>
      <c r="BJ61" s="293"/>
      <c r="BK61" s="293">
        <f>$AE61</f>
        <v>12</v>
      </c>
      <c r="BL61" s="293"/>
      <c r="BM61" s="293">
        <v>3</v>
      </c>
      <c r="BN61" s="320"/>
      <c r="BO61" s="338" t="s">
        <v>156</v>
      </c>
      <c r="BP61" s="339"/>
      <c r="BQ61" s="340"/>
      <c r="BR61" s="23"/>
    </row>
    <row r="62" spans="1:70" ht="27.5" x14ac:dyDescent="0.45">
      <c r="A62" s="326" t="s">
        <v>131</v>
      </c>
      <c r="B62" s="327"/>
      <c r="C62" s="439" t="s">
        <v>141</v>
      </c>
      <c r="D62" s="662"/>
      <c r="E62" s="662"/>
      <c r="F62" s="662"/>
      <c r="G62" s="662"/>
      <c r="H62" s="662"/>
      <c r="I62" s="662"/>
      <c r="J62" s="662"/>
      <c r="K62" s="662"/>
      <c r="L62" s="662"/>
      <c r="M62" s="662"/>
      <c r="N62" s="662"/>
      <c r="O62" s="662"/>
      <c r="P62" s="662"/>
      <c r="Q62" s="662"/>
      <c r="R62" s="662"/>
      <c r="S62" s="662"/>
      <c r="T62" s="662"/>
      <c r="U62" s="662"/>
      <c r="V62" s="663"/>
      <c r="W62" s="195"/>
      <c r="X62" s="199"/>
      <c r="Y62" s="503">
        <v>2</v>
      </c>
      <c r="Z62" s="467"/>
      <c r="AA62" s="503">
        <f>AQ62+AW62+BC62</f>
        <v>108</v>
      </c>
      <c r="AB62" s="296"/>
      <c r="AC62" s="295">
        <v>48</v>
      </c>
      <c r="AD62" s="296"/>
      <c r="AE62" s="295">
        <f>SUM(AG62:AN62)</f>
        <v>12</v>
      </c>
      <c r="AF62" s="296"/>
      <c r="AG62" s="295">
        <v>4</v>
      </c>
      <c r="AH62" s="296"/>
      <c r="AI62" s="198"/>
      <c r="AJ62" s="196"/>
      <c r="AK62" s="295">
        <v>8</v>
      </c>
      <c r="AL62" s="296"/>
      <c r="AM62" s="198"/>
      <c r="AN62" s="199"/>
      <c r="AO62" s="238"/>
      <c r="AP62" s="239"/>
      <c r="AQ62" s="665">
        <f>AU62*36</f>
        <v>0</v>
      </c>
      <c r="AR62" s="296"/>
      <c r="AS62" s="295"/>
      <c r="AT62" s="296"/>
      <c r="AU62" s="295"/>
      <c r="AV62" s="296"/>
      <c r="AW62" s="295">
        <f>BA62*36</f>
        <v>108</v>
      </c>
      <c r="AX62" s="296"/>
      <c r="AY62" s="295">
        <f>$AE62</f>
        <v>12</v>
      </c>
      <c r="AZ62" s="296"/>
      <c r="BA62" s="295">
        <v>3</v>
      </c>
      <c r="BB62" s="467"/>
      <c r="BC62" s="503">
        <f>BG62*36</f>
        <v>0</v>
      </c>
      <c r="BD62" s="296"/>
      <c r="BE62" s="295"/>
      <c r="BF62" s="296"/>
      <c r="BG62" s="295"/>
      <c r="BH62" s="467"/>
      <c r="BI62" s="664"/>
      <c r="BJ62" s="660"/>
      <c r="BK62" s="660"/>
      <c r="BL62" s="660"/>
      <c r="BM62" s="660"/>
      <c r="BN62" s="661"/>
      <c r="BO62" s="338" t="s">
        <v>157</v>
      </c>
      <c r="BP62" s="339"/>
      <c r="BQ62" s="340"/>
      <c r="BR62" s="23"/>
    </row>
    <row r="63" spans="1:70" ht="27.5" x14ac:dyDescent="0.45">
      <c r="A63" s="326" t="s">
        <v>132</v>
      </c>
      <c r="B63" s="327"/>
      <c r="C63" s="329" t="s">
        <v>133</v>
      </c>
      <c r="D63" s="613"/>
      <c r="E63" s="613"/>
      <c r="F63" s="613"/>
      <c r="G63" s="613"/>
      <c r="H63" s="613"/>
      <c r="I63" s="613"/>
      <c r="J63" s="613"/>
      <c r="K63" s="613"/>
      <c r="L63" s="613"/>
      <c r="M63" s="613"/>
      <c r="N63" s="613"/>
      <c r="O63" s="613"/>
      <c r="P63" s="613"/>
      <c r="Q63" s="613"/>
      <c r="R63" s="613"/>
      <c r="S63" s="613"/>
      <c r="T63" s="613"/>
      <c r="U63" s="613"/>
      <c r="V63" s="616"/>
      <c r="W63" s="195"/>
      <c r="X63" s="199"/>
      <c r="Y63" s="503">
        <v>3</v>
      </c>
      <c r="Z63" s="467"/>
      <c r="AA63" s="503">
        <f>AQ63+AW63+BC63</f>
        <v>108</v>
      </c>
      <c r="AB63" s="296"/>
      <c r="AC63" s="295">
        <v>48</v>
      </c>
      <c r="AD63" s="296"/>
      <c r="AE63" s="295">
        <f>SUM(AG63:AN63)</f>
        <v>12</v>
      </c>
      <c r="AF63" s="296"/>
      <c r="AG63" s="295">
        <v>4</v>
      </c>
      <c r="AH63" s="296"/>
      <c r="AI63" s="198"/>
      <c r="AJ63" s="196"/>
      <c r="AK63" s="295">
        <v>8</v>
      </c>
      <c r="AL63" s="296"/>
      <c r="AM63" s="198"/>
      <c r="AN63" s="199"/>
      <c r="AO63" s="238"/>
      <c r="AP63" s="239"/>
      <c r="AQ63" s="665">
        <f>AU63*36</f>
        <v>0</v>
      </c>
      <c r="AR63" s="296"/>
      <c r="AS63" s="295"/>
      <c r="AT63" s="296"/>
      <c r="AU63" s="295"/>
      <c r="AV63" s="296"/>
      <c r="AW63" s="295"/>
      <c r="AX63" s="296"/>
      <c r="AY63" s="295"/>
      <c r="AZ63" s="296"/>
      <c r="BA63" s="295"/>
      <c r="BB63" s="467"/>
      <c r="BC63" s="295">
        <f>BG63*36</f>
        <v>108</v>
      </c>
      <c r="BD63" s="296"/>
      <c r="BE63" s="295">
        <f>$AE63</f>
        <v>12</v>
      </c>
      <c r="BF63" s="296"/>
      <c r="BG63" s="295">
        <v>3</v>
      </c>
      <c r="BH63" s="467"/>
      <c r="BI63" s="664"/>
      <c r="BJ63" s="660"/>
      <c r="BK63" s="660"/>
      <c r="BL63" s="660"/>
      <c r="BM63" s="660"/>
      <c r="BN63" s="661"/>
      <c r="BO63" s="338" t="s">
        <v>163</v>
      </c>
      <c r="BP63" s="339"/>
      <c r="BQ63" s="340"/>
      <c r="BR63" s="23"/>
    </row>
    <row r="64" spans="1:70" ht="28" x14ac:dyDescent="0.5">
      <c r="A64" s="335" t="s">
        <v>134</v>
      </c>
      <c r="B64" s="336"/>
      <c r="C64" s="332" t="s">
        <v>1</v>
      </c>
      <c r="D64" s="666"/>
      <c r="E64" s="666"/>
      <c r="F64" s="666"/>
      <c r="G64" s="666"/>
      <c r="H64" s="666"/>
      <c r="I64" s="666"/>
      <c r="J64" s="666"/>
      <c r="K64" s="666"/>
      <c r="L64" s="666"/>
      <c r="M64" s="666"/>
      <c r="N64" s="666"/>
      <c r="O64" s="666"/>
      <c r="P64" s="666"/>
      <c r="Q64" s="666"/>
      <c r="R64" s="666"/>
      <c r="S64" s="666"/>
      <c r="T64" s="666"/>
      <c r="U64" s="666"/>
      <c r="V64" s="667"/>
      <c r="W64" s="195"/>
      <c r="X64" s="199"/>
      <c r="Y64" s="195"/>
      <c r="Z64" s="199"/>
      <c r="AA64" s="193" t="s">
        <v>39</v>
      </c>
      <c r="AB64" s="90">
        <f>SUM(AB65:AB67)</f>
        <v>338</v>
      </c>
      <c r="AC64" s="240" t="s">
        <v>39</v>
      </c>
      <c r="AD64" s="241">
        <v>218</v>
      </c>
      <c r="AE64" s="192" t="s">
        <v>39</v>
      </c>
      <c r="AF64" s="242">
        <f>SUM(AF65:AF67)</f>
        <v>60</v>
      </c>
      <c r="AG64" s="192" t="s">
        <v>39</v>
      </c>
      <c r="AH64" s="74">
        <f>SUM(AH65:AH67)</f>
        <v>18</v>
      </c>
      <c r="AI64" s="192" t="s">
        <v>39</v>
      </c>
      <c r="AJ64" s="74">
        <f>SUM(AJ65:AJ67)</f>
        <v>6</v>
      </c>
      <c r="AK64" s="76" t="s">
        <v>39</v>
      </c>
      <c r="AL64" s="74">
        <f>SUM(AL65:AL67)</f>
        <v>26</v>
      </c>
      <c r="AM64" s="192" t="s">
        <v>39</v>
      </c>
      <c r="AN64" s="77">
        <f>SUM(AN65:AN67)</f>
        <v>10</v>
      </c>
      <c r="AO64" s="243"/>
      <c r="AP64" s="244"/>
      <c r="AQ64" s="193" t="s">
        <v>39</v>
      </c>
      <c r="AR64" s="90">
        <f>SUM(AR65:AR67)</f>
        <v>132</v>
      </c>
      <c r="AS64" s="192" t="s">
        <v>39</v>
      </c>
      <c r="AT64" s="74">
        <f>SUM(AT65:AT67)</f>
        <v>20</v>
      </c>
      <c r="AU64" s="192"/>
      <c r="AV64" s="74">
        <f>SUM(AV65:AV67)</f>
        <v>0</v>
      </c>
      <c r="AW64" s="192" t="s">
        <v>39</v>
      </c>
      <c r="AX64" s="74">
        <f>SUM(AX65:AX67)</f>
        <v>134</v>
      </c>
      <c r="AY64" s="192" t="s">
        <v>39</v>
      </c>
      <c r="AZ64" s="194">
        <f>SUM(AZ65:AZ67)</f>
        <v>26</v>
      </c>
      <c r="BA64" s="192" t="s">
        <v>39</v>
      </c>
      <c r="BB64" s="235">
        <f>SUM(BB65:BB67)</f>
        <v>7</v>
      </c>
      <c r="BC64" s="78" t="s">
        <v>39</v>
      </c>
      <c r="BD64" s="194">
        <v>72</v>
      </c>
      <c r="BE64" s="192" t="s">
        <v>39</v>
      </c>
      <c r="BF64" s="194">
        <v>14</v>
      </c>
      <c r="BG64" s="192" t="s">
        <v>39</v>
      </c>
      <c r="BH64" s="235">
        <v>2</v>
      </c>
      <c r="BI64" s="670"/>
      <c r="BJ64" s="671"/>
      <c r="BK64" s="697"/>
      <c r="BL64" s="671"/>
      <c r="BM64" s="697"/>
      <c r="BN64" s="698"/>
      <c r="BO64" s="338"/>
      <c r="BP64" s="339"/>
      <c r="BQ64" s="340"/>
      <c r="BR64" s="23"/>
    </row>
    <row r="65" spans="1:70" ht="27.5" x14ac:dyDescent="0.5">
      <c r="A65" s="326" t="s">
        <v>135</v>
      </c>
      <c r="B65" s="327"/>
      <c r="C65" s="329" t="s">
        <v>172</v>
      </c>
      <c r="D65" s="613"/>
      <c r="E65" s="613"/>
      <c r="F65" s="613"/>
      <c r="G65" s="613"/>
      <c r="H65" s="613"/>
      <c r="I65" s="613"/>
      <c r="J65" s="613"/>
      <c r="K65" s="613"/>
      <c r="L65" s="613"/>
      <c r="M65" s="613"/>
      <c r="N65" s="613"/>
      <c r="O65" s="613"/>
      <c r="P65" s="613"/>
      <c r="Q65" s="613"/>
      <c r="R65" s="613"/>
      <c r="S65" s="613"/>
      <c r="T65" s="613"/>
      <c r="U65" s="613"/>
      <c r="V65" s="616"/>
      <c r="W65" s="80" t="s">
        <v>39</v>
      </c>
      <c r="X65" s="81">
        <v>2</v>
      </c>
      <c r="Y65" s="80"/>
      <c r="Z65" s="81"/>
      <c r="AA65" s="108" t="s">
        <v>39</v>
      </c>
      <c r="AB65" s="91">
        <f>AR65+AX65</f>
        <v>124</v>
      </c>
      <c r="AC65" s="240" t="s">
        <v>39</v>
      </c>
      <c r="AD65" s="245">
        <v>72</v>
      </c>
      <c r="AE65" s="198" t="s">
        <v>39</v>
      </c>
      <c r="AF65" s="82">
        <v>20</v>
      </c>
      <c r="AG65" s="198" t="s">
        <v>39</v>
      </c>
      <c r="AH65" s="82">
        <v>10</v>
      </c>
      <c r="AI65" s="198"/>
      <c r="AJ65" s="82"/>
      <c r="AK65" s="202"/>
      <c r="AL65" s="82"/>
      <c r="AM65" s="198" t="s">
        <v>39</v>
      </c>
      <c r="AN65" s="83">
        <v>10</v>
      </c>
      <c r="AO65" s="243"/>
      <c r="AP65" s="244"/>
      <c r="AQ65" s="108" t="s">
        <v>39</v>
      </c>
      <c r="AR65" s="246">
        <v>62</v>
      </c>
      <c r="AS65" s="198" t="s">
        <v>39</v>
      </c>
      <c r="AT65" s="82">
        <v>10</v>
      </c>
      <c r="AU65" s="198"/>
      <c r="AV65" s="82"/>
      <c r="AW65" s="198" t="s">
        <v>39</v>
      </c>
      <c r="AX65" s="82">
        <v>62</v>
      </c>
      <c r="AY65" s="198" t="s">
        <v>39</v>
      </c>
      <c r="AZ65" s="111">
        <v>10</v>
      </c>
      <c r="BA65" s="198" t="s">
        <v>39</v>
      </c>
      <c r="BB65" s="199">
        <v>3</v>
      </c>
      <c r="BC65" s="195"/>
      <c r="BD65" s="196"/>
      <c r="BE65" s="198"/>
      <c r="BF65" s="196"/>
      <c r="BG65" s="198"/>
      <c r="BH65" s="199"/>
      <c r="BI65" s="670"/>
      <c r="BJ65" s="671"/>
      <c r="BK65" s="697"/>
      <c r="BL65" s="671"/>
      <c r="BM65" s="697"/>
      <c r="BN65" s="698"/>
      <c r="BO65" s="338" t="s">
        <v>19</v>
      </c>
      <c r="BP65" s="339"/>
      <c r="BQ65" s="340"/>
      <c r="BR65" s="23"/>
    </row>
    <row r="66" spans="1:70" ht="27.5" x14ac:dyDescent="0.5">
      <c r="A66" s="326" t="s">
        <v>136</v>
      </c>
      <c r="B66" s="327"/>
      <c r="C66" s="329" t="s">
        <v>173</v>
      </c>
      <c r="D66" s="613"/>
      <c r="E66" s="613"/>
      <c r="F66" s="613"/>
      <c r="G66" s="613"/>
      <c r="H66" s="613"/>
      <c r="I66" s="613"/>
      <c r="J66" s="613"/>
      <c r="K66" s="613"/>
      <c r="L66" s="613"/>
      <c r="M66" s="613"/>
      <c r="N66" s="613"/>
      <c r="O66" s="613"/>
      <c r="P66" s="613"/>
      <c r="Q66" s="613"/>
      <c r="R66" s="613"/>
      <c r="S66" s="613"/>
      <c r="T66" s="613"/>
      <c r="U66" s="613"/>
      <c r="V66" s="616"/>
      <c r="W66" s="80" t="s">
        <v>39</v>
      </c>
      <c r="X66" s="81">
        <v>2</v>
      </c>
      <c r="Y66" s="80"/>
      <c r="Z66" s="81"/>
      <c r="AA66" s="108" t="s">
        <v>39</v>
      </c>
      <c r="AB66" s="91">
        <f>AR66+AX66</f>
        <v>142</v>
      </c>
      <c r="AC66" s="240" t="s">
        <v>39</v>
      </c>
      <c r="AD66" s="245">
        <v>96</v>
      </c>
      <c r="AE66" s="198" t="s">
        <v>39</v>
      </c>
      <c r="AF66" s="82">
        <v>26</v>
      </c>
      <c r="AG66" s="198"/>
      <c r="AH66" s="82"/>
      <c r="AI66" s="198"/>
      <c r="AJ66" s="82"/>
      <c r="AK66" s="84" t="s">
        <v>39</v>
      </c>
      <c r="AL66" s="82">
        <v>26</v>
      </c>
      <c r="AM66" s="84"/>
      <c r="AN66" s="83"/>
      <c r="AO66" s="243"/>
      <c r="AP66" s="244"/>
      <c r="AQ66" s="108" t="s">
        <v>39</v>
      </c>
      <c r="AR66" s="246">
        <v>70</v>
      </c>
      <c r="AS66" s="198" t="s">
        <v>39</v>
      </c>
      <c r="AT66" s="82">
        <v>10</v>
      </c>
      <c r="AU66" s="198"/>
      <c r="AV66" s="82"/>
      <c r="AW66" s="198" t="s">
        <v>39</v>
      </c>
      <c r="AX66" s="82">
        <v>72</v>
      </c>
      <c r="AY66" s="198" t="s">
        <v>39</v>
      </c>
      <c r="AZ66" s="111">
        <v>16</v>
      </c>
      <c r="BA66" s="198" t="s">
        <v>39</v>
      </c>
      <c r="BB66" s="199">
        <v>4</v>
      </c>
      <c r="BC66" s="195"/>
      <c r="BD66" s="196"/>
      <c r="BE66" s="198"/>
      <c r="BF66" s="196"/>
      <c r="BG66" s="198"/>
      <c r="BH66" s="199"/>
      <c r="BI66" s="670"/>
      <c r="BJ66" s="671"/>
      <c r="BK66" s="697"/>
      <c r="BL66" s="671"/>
      <c r="BM66" s="697"/>
      <c r="BN66" s="698"/>
      <c r="BO66" s="338" t="s">
        <v>21</v>
      </c>
      <c r="BP66" s="339"/>
      <c r="BQ66" s="340"/>
      <c r="BR66" s="23"/>
    </row>
    <row r="67" spans="1:70" ht="32.5" thickBot="1" x14ac:dyDescent="0.55000000000000004">
      <c r="A67" s="703" t="s">
        <v>171</v>
      </c>
      <c r="B67" s="704"/>
      <c r="C67" s="705" t="s">
        <v>174</v>
      </c>
      <c r="D67" s="706"/>
      <c r="E67" s="706"/>
      <c r="F67" s="706"/>
      <c r="G67" s="706"/>
      <c r="H67" s="706"/>
      <c r="I67" s="706"/>
      <c r="J67" s="706"/>
      <c r="K67" s="706"/>
      <c r="L67" s="706"/>
      <c r="M67" s="706"/>
      <c r="N67" s="706"/>
      <c r="O67" s="706"/>
      <c r="P67" s="706"/>
      <c r="Q67" s="706"/>
      <c r="R67" s="706"/>
      <c r="S67" s="706"/>
      <c r="T67" s="706"/>
      <c r="U67" s="706"/>
      <c r="V67" s="707"/>
      <c r="W67" s="247"/>
      <c r="X67" s="86"/>
      <c r="Y67" s="247" t="s">
        <v>39</v>
      </c>
      <c r="Z67" s="86" t="s">
        <v>257</v>
      </c>
      <c r="AA67" s="87" t="s">
        <v>39</v>
      </c>
      <c r="AB67" s="88">
        <v>72</v>
      </c>
      <c r="AC67" s="248" t="s">
        <v>39</v>
      </c>
      <c r="AD67" s="89">
        <v>50</v>
      </c>
      <c r="AE67" s="249" t="s">
        <v>39</v>
      </c>
      <c r="AF67" s="88">
        <v>14</v>
      </c>
      <c r="AG67" s="249" t="s">
        <v>39</v>
      </c>
      <c r="AH67" s="88">
        <v>8</v>
      </c>
      <c r="AI67" s="249" t="s">
        <v>39</v>
      </c>
      <c r="AJ67" s="88">
        <v>6</v>
      </c>
      <c r="AK67" s="249"/>
      <c r="AL67" s="88"/>
      <c r="AM67" s="250"/>
      <c r="AN67" s="89"/>
      <c r="AO67" s="251"/>
      <c r="AP67" s="252"/>
      <c r="AQ67" s="87"/>
      <c r="AR67" s="88"/>
      <c r="AS67" s="249"/>
      <c r="AT67" s="88"/>
      <c r="AU67" s="249"/>
      <c r="AV67" s="88"/>
      <c r="AW67" s="249"/>
      <c r="AX67" s="88"/>
      <c r="AY67" s="249"/>
      <c r="AZ67" s="88"/>
      <c r="BA67" s="249"/>
      <c r="BB67" s="86"/>
      <c r="BC67" s="253" t="s">
        <v>39</v>
      </c>
      <c r="BD67" s="197">
        <v>72</v>
      </c>
      <c r="BE67" s="249" t="s">
        <v>39</v>
      </c>
      <c r="BF67" s="197">
        <v>14</v>
      </c>
      <c r="BG67" s="249" t="s">
        <v>39</v>
      </c>
      <c r="BH67" s="200">
        <v>2</v>
      </c>
      <c r="BI67" s="679"/>
      <c r="BJ67" s="680"/>
      <c r="BK67" s="708"/>
      <c r="BL67" s="680"/>
      <c r="BM67" s="708"/>
      <c r="BN67" s="709"/>
      <c r="BO67" s="476" t="s">
        <v>20</v>
      </c>
      <c r="BP67" s="699"/>
      <c r="BQ67" s="700"/>
      <c r="BR67" s="23"/>
    </row>
    <row r="68" spans="1:70" ht="23.5" thickTop="1" thickBot="1" x14ac:dyDescent="0.5">
      <c r="A68" s="58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54"/>
      <c r="AP68" s="254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57"/>
      <c r="BJ68" s="57"/>
      <c r="BK68" s="57"/>
      <c r="BL68" s="57"/>
      <c r="BM68" s="57"/>
      <c r="BN68" s="57"/>
      <c r="BO68" s="22"/>
      <c r="BP68" s="22"/>
      <c r="BQ68" s="59"/>
      <c r="BR68" s="57"/>
    </row>
    <row r="69" spans="1:70" ht="28.5" thickTop="1" x14ac:dyDescent="0.45">
      <c r="A69" s="722" t="s">
        <v>56</v>
      </c>
      <c r="B69" s="723"/>
      <c r="C69" s="723"/>
      <c r="D69" s="723"/>
      <c r="E69" s="723"/>
      <c r="F69" s="723"/>
      <c r="G69" s="723"/>
      <c r="H69" s="723"/>
      <c r="I69" s="723"/>
      <c r="J69" s="723"/>
      <c r="K69" s="723"/>
      <c r="L69" s="723"/>
      <c r="M69" s="723"/>
      <c r="N69" s="723"/>
      <c r="O69" s="723"/>
      <c r="P69" s="723"/>
      <c r="Q69" s="723"/>
      <c r="R69" s="723"/>
      <c r="S69" s="723"/>
      <c r="T69" s="723"/>
      <c r="U69" s="723"/>
      <c r="V69" s="723"/>
      <c r="W69" s="723"/>
      <c r="X69" s="723"/>
      <c r="Y69" s="723"/>
      <c r="Z69" s="724"/>
      <c r="AA69" s="701">
        <f>AA33+AA43</f>
        <v>2636</v>
      </c>
      <c r="AB69" s="702"/>
      <c r="AC69" s="255"/>
      <c r="AD69" s="255"/>
      <c r="AE69" s="701">
        <f>AE33+AE43</f>
        <v>252</v>
      </c>
      <c r="AF69" s="702"/>
      <c r="AG69" s="701">
        <f>AG33+AG43</f>
        <v>82</v>
      </c>
      <c r="AH69" s="702"/>
      <c r="AI69" s="256">
        <f>AI33+AI43</f>
        <v>0</v>
      </c>
      <c r="AJ69" s="257"/>
      <c r="AK69" s="701">
        <f>AK33+AK43</f>
        <v>170</v>
      </c>
      <c r="AL69" s="702"/>
      <c r="AM69" s="256">
        <f>AM33+AM43</f>
        <v>0</v>
      </c>
      <c r="AN69" s="257"/>
      <c r="AO69" s="701">
        <f>AO33+AO43</f>
        <v>8</v>
      </c>
      <c r="AP69" s="702"/>
      <c r="AQ69" s="701">
        <f>AQ33+AQ43</f>
        <v>750</v>
      </c>
      <c r="AR69" s="702"/>
      <c r="AS69" s="701">
        <f>AS33+AS43</f>
        <v>76</v>
      </c>
      <c r="AT69" s="702"/>
      <c r="AU69" s="701">
        <f>AU33+AU43</f>
        <v>21</v>
      </c>
      <c r="AV69" s="702"/>
      <c r="AW69" s="701">
        <f>AW33+AW43</f>
        <v>702</v>
      </c>
      <c r="AX69" s="702"/>
      <c r="AY69" s="701">
        <f>AY33+AY43</f>
        <v>62</v>
      </c>
      <c r="AZ69" s="702"/>
      <c r="BA69" s="701">
        <f>BA33+BA43</f>
        <v>20</v>
      </c>
      <c r="BB69" s="702"/>
      <c r="BC69" s="721">
        <f>BC33+BC43</f>
        <v>564</v>
      </c>
      <c r="BD69" s="721"/>
      <c r="BE69" s="721">
        <f>BE33+BE43</f>
        <v>50</v>
      </c>
      <c r="BF69" s="721"/>
      <c r="BG69" s="721">
        <f>BG33+BG43</f>
        <v>16</v>
      </c>
      <c r="BH69" s="721"/>
      <c r="BI69" s="721">
        <f>BI33+BI43</f>
        <v>620</v>
      </c>
      <c r="BJ69" s="721"/>
      <c r="BK69" s="721">
        <f>BK33+BK43</f>
        <v>56</v>
      </c>
      <c r="BL69" s="721"/>
      <c r="BM69" s="721">
        <f>BM33+BM43</f>
        <v>16</v>
      </c>
      <c r="BN69" s="721"/>
      <c r="BO69" s="710">
        <f>AU69+BA69</f>
        <v>41</v>
      </c>
      <c r="BP69" s="710"/>
      <c r="BQ69" s="711"/>
      <c r="BR69" s="23"/>
    </row>
    <row r="70" spans="1:70" ht="28" x14ac:dyDescent="0.45">
      <c r="A70" s="712" t="s">
        <v>22</v>
      </c>
      <c r="B70" s="713"/>
      <c r="C70" s="713"/>
      <c r="D70" s="713"/>
      <c r="E70" s="713"/>
      <c r="F70" s="713"/>
      <c r="G70" s="713"/>
      <c r="H70" s="713"/>
      <c r="I70" s="713"/>
      <c r="J70" s="713"/>
      <c r="K70" s="713"/>
      <c r="L70" s="713"/>
      <c r="M70" s="713"/>
      <c r="N70" s="713"/>
      <c r="O70" s="713"/>
      <c r="P70" s="713"/>
      <c r="Q70" s="713"/>
      <c r="R70" s="713"/>
      <c r="S70" s="713"/>
      <c r="T70" s="713"/>
      <c r="U70" s="713"/>
      <c r="V70" s="713"/>
      <c r="W70" s="713"/>
      <c r="X70" s="713"/>
      <c r="Y70" s="713"/>
      <c r="Z70" s="714"/>
      <c r="AA70" s="258">
        <f>AQ69+AW69+BC69</f>
        <v>2016</v>
      </c>
      <c r="AB70" s="259"/>
      <c r="AC70" s="260"/>
      <c r="AD70" s="260"/>
      <c r="AE70" s="258">
        <f>AS69+AY69+BE69</f>
        <v>188</v>
      </c>
      <c r="AF70" s="259"/>
      <c r="AG70" s="261"/>
      <c r="AH70" s="262"/>
      <c r="AI70" s="261"/>
      <c r="AJ70" s="262"/>
      <c r="AK70" s="261"/>
      <c r="AL70" s="262"/>
      <c r="AM70" s="261"/>
      <c r="AN70" s="262"/>
      <c r="AO70" s="263"/>
      <c r="AP70" s="264"/>
      <c r="AQ70" s="715">
        <f>AQ69/(AQ31+2)</f>
        <v>187.5</v>
      </c>
      <c r="AR70" s="716"/>
      <c r="AS70" s="469">
        <f>AS69/AQ31</f>
        <v>38</v>
      </c>
      <c r="AT70" s="471"/>
      <c r="AU70" s="717"/>
      <c r="AV70" s="718"/>
      <c r="AW70" s="715">
        <f>AW69/(AW31+2)</f>
        <v>175.5</v>
      </c>
      <c r="AX70" s="716"/>
      <c r="AY70" s="469">
        <f>AY69/AW31</f>
        <v>31</v>
      </c>
      <c r="AZ70" s="471"/>
      <c r="BA70" s="719">
        <f>AU69+BA69+U78</f>
        <v>47</v>
      </c>
      <c r="BB70" s="720"/>
      <c r="BC70" s="314">
        <f>BC69/(BC31+2)</f>
        <v>141</v>
      </c>
      <c r="BD70" s="314"/>
      <c r="BE70" s="469">
        <f>BE69/BC31</f>
        <v>25</v>
      </c>
      <c r="BF70" s="471"/>
      <c r="BG70" s="725">
        <f>BG69+AP78</f>
        <v>27</v>
      </c>
      <c r="BH70" s="725"/>
      <c r="BI70" s="660"/>
      <c r="BJ70" s="660"/>
      <c r="BK70" s="469">
        <f>BK69/BI31</f>
        <v>28</v>
      </c>
      <c r="BL70" s="471"/>
      <c r="BM70" s="660"/>
      <c r="BN70" s="660"/>
      <c r="BO70" s="726">
        <f>BG69+BM69+AP78</f>
        <v>43</v>
      </c>
      <c r="BP70" s="726"/>
      <c r="BQ70" s="727"/>
      <c r="BR70" s="23"/>
    </row>
    <row r="71" spans="1:70" ht="28" x14ac:dyDescent="0.45">
      <c r="A71" s="712" t="s">
        <v>23</v>
      </c>
      <c r="B71" s="713"/>
      <c r="C71" s="713"/>
      <c r="D71" s="713"/>
      <c r="E71" s="713"/>
      <c r="F71" s="713"/>
      <c r="G71" s="713"/>
      <c r="H71" s="713"/>
      <c r="I71" s="713"/>
      <c r="J71" s="713"/>
      <c r="K71" s="713"/>
      <c r="L71" s="713"/>
      <c r="M71" s="713"/>
      <c r="N71" s="713"/>
      <c r="O71" s="713"/>
      <c r="P71" s="713"/>
      <c r="Q71" s="713"/>
      <c r="R71" s="713"/>
      <c r="S71" s="713"/>
      <c r="T71" s="713"/>
      <c r="U71" s="713"/>
      <c r="V71" s="713"/>
      <c r="W71" s="713"/>
      <c r="X71" s="713"/>
      <c r="Y71" s="713"/>
      <c r="Z71" s="714"/>
      <c r="AA71" s="469">
        <f>SUM(AE71:BN71)</f>
        <v>2</v>
      </c>
      <c r="AB71" s="471"/>
      <c r="AC71" s="201"/>
      <c r="AD71" s="201"/>
      <c r="AE71" s="261"/>
      <c r="AF71" s="262"/>
      <c r="AG71" s="261"/>
      <c r="AH71" s="262"/>
      <c r="AI71" s="261"/>
      <c r="AJ71" s="262"/>
      <c r="AK71" s="261"/>
      <c r="AL71" s="262"/>
      <c r="AM71" s="261"/>
      <c r="AN71" s="262"/>
      <c r="AO71" s="265"/>
      <c r="AP71" s="239"/>
      <c r="AQ71" s="469"/>
      <c r="AR71" s="470"/>
      <c r="AS71" s="470"/>
      <c r="AT71" s="470"/>
      <c r="AU71" s="470"/>
      <c r="AV71" s="471"/>
      <c r="AW71" s="469">
        <v>1</v>
      </c>
      <c r="AX71" s="470"/>
      <c r="AY71" s="470"/>
      <c r="AZ71" s="470"/>
      <c r="BA71" s="470"/>
      <c r="BB71" s="471"/>
      <c r="BC71" s="469"/>
      <c r="BD71" s="470"/>
      <c r="BE71" s="470"/>
      <c r="BF71" s="470"/>
      <c r="BG71" s="470"/>
      <c r="BH71" s="471"/>
      <c r="BI71" s="469">
        <v>1</v>
      </c>
      <c r="BJ71" s="470"/>
      <c r="BK71" s="470"/>
      <c r="BL71" s="470"/>
      <c r="BM71" s="470"/>
      <c r="BN71" s="471"/>
      <c r="BO71" s="726">
        <f>SUM(BO69:BQ70)</f>
        <v>84</v>
      </c>
      <c r="BP71" s="726"/>
      <c r="BQ71" s="727"/>
      <c r="BR71" s="23"/>
    </row>
    <row r="72" spans="1:70" ht="28" x14ac:dyDescent="0.45">
      <c r="A72" s="712" t="s">
        <v>24</v>
      </c>
      <c r="B72" s="713"/>
      <c r="C72" s="713"/>
      <c r="D72" s="713"/>
      <c r="E72" s="713"/>
      <c r="F72" s="713"/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713"/>
      <c r="T72" s="713"/>
      <c r="U72" s="713"/>
      <c r="V72" s="713"/>
      <c r="W72" s="713"/>
      <c r="X72" s="713"/>
      <c r="Y72" s="713"/>
      <c r="Z72" s="714"/>
      <c r="AA72" s="469">
        <f>SUM(AE72:BN72)</f>
        <v>2</v>
      </c>
      <c r="AB72" s="471"/>
      <c r="AC72" s="201"/>
      <c r="AD72" s="201"/>
      <c r="AE72" s="261"/>
      <c r="AF72" s="262"/>
      <c r="AG72" s="261"/>
      <c r="AH72" s="262"/>
      <c r="AI72" s="261"/>
      <c r="AJ72" s="262"/>
      <c r="AK72" s="261"/>
      <c r="AL72" s="262"/>
      <c r="AM72" s="261"/>
      <c r="AN72" s="262"/>
      <c r="AO72" s="265"/>
      <c r="AP72" s="239"/>
      <c r="AQ72" s="469">
        <v>1</v>
      </c>
      <c r="AR72" s="470"/>
      <c r="AS72" s="470"/>
      <c r="AT72" s="470"/>
      <c r="AU72" s="470"/>
      <c r="AV72" s="471"/>
      <c r="AW72" s="469"/>
      <c r="AX72" s="470"/>
      <c r="AY72" s="470"/>
      <c r="AZ72" s="470"/>
      <c r="BA72" s="470"/>
      <c r="BB72" s="471"/>
      <c r="BC72" s="469">
        <v>1</v>
      </c>
      <c r="BD72" s="470"/>
      <c r="BE72" s="470"/>
      <c r="BF72" s="470"/>
      <c r="BG72" s="470"/>
      <c r="BH72" s="471"/>
      <c r="BI72" s="728"/>
      <c r="BJ72" s="728"/>
      <c r="BK72" s="728"/>
      <c r="BL72" s="728"/>
      <c r="BM72" s="728"/>
      <c r="BN72" s="728"/>
      <c r="BO72" s="487"/>
      <c r="BP72" s="487"/>
      <c r="BQ72" s="488"/>
      <c r="BR72" s="23"/>
    </row>
    <row r="73" spans="1:70" ht="28" x14ac:dyDescent="0.45">
      <c r="A73" s="712" t="s">
        <v>25</v>
      </c>
      <c r="B73" s="713"/>
      <c r="C73" s="713"/>
      <c r="D73" s="713"/>
      <c r="E73" s="713"/>
      <c r="F73" s="713"/>
      <c r="G73" s="713"/>
      <c r="H73" s="713"/>
      <c r="I73" s="713"/>
      <c r="J73" s="713"/>
      <c r="K73" s="713"/>
      <c r="L73" s="713"/>
      <c r="M73" s="713"/>
      <c r="N73" s="713"/>
      <c r="O73" s="713"/>
      <c r="P73" s="713"/>
      <c r="Q73" s="713"/>
      <c r="R73" s="713"/>
      <c r="S73" s="713"/>
      <c r="T73" s="713"/>
      <c r="U73" s="713"/>
      <c r="V73" s="713"/>
      <c r="W73" s="713"/>
      <c r="X73" s="713"/>
      <c r="Y73" s="713"/>
      <c r="Z73" s="714"/>
      <c r="AA73" s="469">
        <f>SUM(AE73:BN73)</f>
        <v>9</v>
      </c>
      <c r="AB73" s="471"/>
      <c r="AC73" s="201"/>
      <c r="AD73" s="201"/>
      <c r="AE73" s="261"/>
      <c r="AF73" s="262"/>
      <c r="AG73" s="261"/>
      <c r="AH73" s="262"/>
      <c r="AI73" s="261"/>
      <c r="AJ73" s="262"/>
      <c r="AK73" s="261"/>
      <c r="AL73" s="262"/>
      <c r="AM73" s="261"/>
      <c r="AN73" s="262"/>
      <c r="AO73" s="265"/>
      <c r="AP73" s="239"/>
      <c r="AQ73" s="469">
        <f>COUNTIF(W33:X63,1)</f>
        <v>3</v>
      </c>
      <c r="AR73" s="470"/>
      <c r="AS73" s="470"/>
      <c r="AT73" s="470"/>
      <c r="AU73" s="470"/>
      <c r="AV73" s="471"/>
      <c r="AW73" s="469">
        <f>COUNTIF(W33:X63,2)</f>
        <v>2</v>
      </c>
      <c r="AX73" s="470"/>
      <c r="AY73" s="470"/>
      <c r="AZ73" s="470"/>
      <c r="BA73" s="470"/>
      <c r="BB73" s="471"/>
      <c r="BC73" s="469">
        <f>COUNTIF(W33:X63,3)</f>
        <v>2</v>
      </c>
      <c r="BD73" s="470"/>
      <c r="BE73" s="470"/>
      <c r="BF73" s="470"/>
      <c r="BG73" s="470"/>
      <c r="BH73" s="471"/>
      <c r="BI73" s="469">
        <f>COUNTIF(W33:X63,4)</f>
        <v>2</v>
      </c>
      <c r="BJ73" s="470"/>
      <c r="BK73" s="470"/>
      <c r="BL73" s="470"/>
      <c r="BM73" s="470"/>
      <c r="BN73" s="471"/>
      <c r="BO73" s="487"/>
      <c r="BP73" s="487"/>
      <c r="BQ73" s="488"/>
      <c r="BR73" s="23"/>
    </row>
    <row r="74" spans="1:70" ht="28.5" thickBot="1" x14ac:dyDescent="0.5">
      <c r="A74" s="729" t="s">
        <v>26</v>
      </c>
      <c r="B74" s="730"/>
      <c r="C74" s="730"/>
      <c r="D74" s="730"/>
      <c r="E74" s="730"/>
      <c r="F74" s="730"/>
      <c r="G74" s="730"/>
      <c r="H74" s="730"/>
      <c r="I74" s="730"/>
      <c r="J74" s="730"/>
      <c r="K74" s="730"/>
      <c r="L74" s="730"/>
      <c r="M74" s="730"/>
      <c r="N74" s="730"/>
      <c r="O74" s="730"/>
      <c r="P74" s="730"/>
      <c r="Q74" s="730"/>
      <c r="R74" s="730"/>
      <c r="S74" s="730"/>
      <c r="T74" s="730"/>
      <c r="U74" s="730"/>
      <c r="V74" s="730"/>
      <c r="W74" s="730"/>
      <c r="X74" s="730"/>
      <c r="Y74" s="730"/>
      <c r="Z74" s="731"/>
      <c r="AA74" s="732">
        <f>SUM(AE74:BN74)</f>
        <v>14</v>
      </c>
      <c r="AB74" s="733"/>
      <c r="AC74" s="266"/>
      <c r="AD74" s="266"/>
      <c r="AE74" s="267"/>
      <c r="AF74" s="268"/>
      <c r="AG74" s="267"/>
      <c r="AH74" s="268"/>
      <c r="AI74" s="267"/>
      <c r="AJ74" s="268"/>
      <c r="AK74" s="267"/>
      <c r="AL74" s="268"/>
      <c r="AM74" s="267"/>
      <c r="AN74" s="268"/>
      <c r="AO74" s="269"/>
      <c r="AP74" s="270"/>
      <c r="AQ74" s="732">
        <f>COUNTIF(Y33:Z63,1)+1</f>
        <v>4</v>
      </c>
      <c r="AR74" s="734"/>
      <c r="AS74" s="734"/>
      <c r="AT74" s="734"/>
      <c r="AU74" s="734"/>
      <c r="AV74" s="733"/>
      <c r="AW74" s="732">
        <f>COUNTIF(Y33:Z63,2)+1</f>
        <v>4</v>
      </c>
      <c r="AX74" s="734"/>
      <c r="AY74" s="734"/>
      <c r="AZ74" s="734"/>
      <c r="BA74" s="734"/>
      <c r="BB74" s="733"/>
      <c r="BC74" s="732">
        <f>COUNTIF($Y33:$Z63,3)+1</f>
        <v>3</v>
      </c>
      <c r="BD74" s="734"/>
      <c r="BE74" s="734"/>
      <c r="BF74" s="734"/>
      <c r="BG74" s="734"/>
      <c r="BH74" s="733"/>
      <c r="BI74" s="732">
        <f>COUNTIF($Y33:$Z63,4)+1</f>
        <v>3</v>
      </c>
      <c r="BJ74" s="734"/>
      <c r="BK74" s="734"/>
      <c r="BL74" s="734"/>
      <c r="BM74" s="734"/>
      <c r="BN74" s="733"/>
      <c r="BO74" s="735"/>
      <c r="BP74" s="735"/>
      <c r="BQ74" s="736"/>
      <c r="BR74" s="23"/>
    </row>
    <row r="75" spans="1:70" ht="23.5" thickTop="1" thickBot="1" x14ac:dyDescent="0.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3"/>
    </row>
    <row r="76" spans="1:70" ht="36" thickTop="1" thickBot="1" x14ac:dyDescent="0.75">
      <c r="A76" s="300" t="s">
        <v>82</v>
      </c>
      <c r="B76" s="30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 t="s">
        <v>83</v>
      </c>
      <c r="AA76" s="301"/>
      <c r="AB76" s="301"/>
      <c r="AC76" s="301"/>
      <c r="AD76" s="301"/>
      <c r="AE76" s="301"/>
      <c r="AF76" s="301"/>
      <c r="AG76" s="301"/>
      <c r="AH76" s="301"/>
      <c r="AI76" s="301"/>
      <c r="AJ76" s="301"/>
      <c r="AK76" s="301"/>
      <c r="AL76" s="301"/>
      <c r="AM76" s="301"/>
      <c r="AN76" s="301"/>
      <c r="AO76" s="301"/>
      <c r="AP76" s="301"/>
      <c r="AQ76" s="301"/>
      <c r="AR76" s="301"/>
      <c r="AS76" s="301"/>
      <c r="AT76" s="301"/>
      <c r="AU76" s="301"/>
      <c r="AV76" s="301"/>
      <c r="AW76" s="301" t="s">
        <v>137</v>
      </c>
      <c r="AX76" s="301"/>
      <c r="AY76" s="301"/>
      <c r="AZ76" s="301"/>
      <c r="BA76" s="301"/>
      <c r="BB76" s="301"/>
      <c r="BC76" s="301"/>
      <c r="BD76" s="301"/>
      <c r="BE76" s="301"/>
      <c r="BF76" s="301"/>
      <c r="BG76" s="301"/>
      <c r="BH76" s="301"/>
      <c r="BI76" s="301"/>
      <c r="BJ76" s="301"/>
      <c r="BK76" s="301"/>
      <c r="BL76" s="301"/>
      <c r="BM76" s="301"/>
      <c r="BN76" s="301"/>
      <c r="BO76" s="301"/>
      <c r="BP76" s="301"/>
      <c r="BQ76" s="475"/>
      <c r="BR76" s="114"/>
    </row>
    <row r="77" spans="1:70" ht="36" thickTop="1" thickBot="1" x14ac:dyDescent="0.75">
      <c r="A77" s="737" t="s">
        <v>49</v>
      </c>
      <c r="B77" s="738"/>
      <c r="C77" s="738"/>
      <c r="D77" s="738"/>
      <c r="E77" s="738"/>
      <c r="F77" s="738"/>
      <c r="G77" s="738"/>
      <c r="H77" s="738"/>
      <c r="I77" s="738"/>
      <c r="J77" s="738"/>
      <c r="K77" s="738"/>
      <c r="L77" s="738"/>
      <c r="M77" s="738"/>
      <c r="N77" s="739" t="s">
        <v>50</v>
      </c>
      <c r="O77" s="739"/>
      <c r="P77" s="739"/>
      <c r="Q77" s="739"/>
      <c r="R77" s="740" t="s">
        <v>51</v>
      </c>
      <c r="S77" s="741"/>
      <c r="T77" s="742"/>
      <c r="U77" s="743" t="s">
        <v>52</v>
      </c>
      <c r="V77" s="744"/>
      <c r="W77" s="744"/>
      <c r="X77" s="744"/>
      <c r="Y77" s="745"/>
      <c r="Z77" s="739" t="s">
        <v>50</v>
      </c>
      <c r="AA77" s="739"/>
      <c r="AB77" s="739"/>
      <c r="AC77" s="739"/>
      <c r="AD77" s="739"/>
      <c r="AE77" s="739"/>
      <c r="AF77" s="739"/>
      <c r="AG77" s="739"/>
      <c r="AH77" s="739"/>
      <c r="AI77" s="739" t="s">
        <v>51</v>
      </c>
      <c r="AJ77" s="739"/>
      <c r="AK77" s="739"/>
      <c r="AL77" s="739"/>
      <c r="AM77" s="739"/>
      <c r="AN77" s="739"/>
      <c r="AO77" s="739"/>
      <c r="AP77" s="746" t="s">
        <v>52</v>
      </c>
      <c r="AQ77" s="746"/>
      <c r="AR77" s="746"/>
      <c r="AS77" s="746"/>
      <c r="AT77" s="746"/>
      <c r="AU77" s="746"/>
      <c r="AV77" s="746"/>
      <c r="AW77" s="738" t="s">
        <v>87</v>
      </c>
      <c r="AX77" s="738"/>
      <c r="AY77" s="738"/>
      <c r="AZ77" s="738"/>
      <c r="BA77" s="738"/>
      <c r="BB77" s="738"/>
      <c r="BC77" s="738"/>
      <c r="BD77" s="738"/>
      <c r="BE77" s="738"/>
      <c r="BF77" s="738"/>
      <c r="BG77" s="738"/>
      <c r="BH77" s="738"/>
      <c r="BI77" s="738"/>
      <c r="BJ77" s="738"/>
      <c r="BK77" s="738"/>
      <c r="BL77" s="738"/>
      <c r="BM77" s="738"/>
      <c r="BN77" s="738"/>
      <c r="BO77" s="738"/>
      <c r="BP77" s="738"/>
      <c r="BQ77" s="757"/>
      <c r="BR77" s="114"/>
    </row>
    <row r="78" spans="1:70" ht="36" thickTop="1" thickBot="1" x14ac:dyDescent="0.75">
      <c r="A78" s="737" t="s">
        <v>138</v>
      </c>
      <c r="B78" s="738"/>
      <c r="C78" s="738"/>
      <c r="D78" s="738"/>
      <c r="E78" s="738"/>
      <c r="F78" s="738"/>
      <c r="G78" s="738"/>
      <c r="H78" s="738"/>
      <c r="I78" s="738"/>
      <c r="J78" s="738"/>
      <c r="K78" s="738"/>
      <c r="L78" s="738"/>
      <c r="M78" s="738"/>
      <c r="N78" s="738">
        <v>3</v>
      </c>
      <c r="O78" s="738"/>
      <c r="P78" s="738"/>
      <c r="Q78" s="738"/>
      <c r="R78" s="758">
        <v>4</v>
      </c>
      <c r="S78" s="759"/>
      <c r="T78" s="760"/>
      <c r="U78" s="758">
        <f>R78*54/36</f>
        <v>6</v>
      </c>
      <c r="V78" s="759"/>
      <c r="W78" s="759"/>
      <c r="X78" s="759"/>
      <c r="Y78" s="760"/>
      <c r="Z78" s="738">
        <v>4</v>
      </c>
      <c r="AA78" s="738"/>
      <c r="AB78" s="738"/>
      <c r="AC78" s="738"/>
      <c r="AD78" s="738"/>
      <c r="AE78" s="738"/>
      <c r="AF78" s="738"/>
      <c r="AG78" s="738"/>
      <c r="AH78" s="738"/>
      <c r="AI78" s="738">
        <v>8</v>
      </c>
      <c r="AJ78" s="738"/>
      <c r="AK78" s="738"/>
      <c r="AL78" s="738"/>
      <c r="AM78" s="738"/>
      <c r="AN78" s="738"/>
      <c r="AO78" s="738"/>
      <c r="AP78" s="738">
        <f>ROUND(AI78*54/40,0)</f>
        <v>11</v>
      </c>
      <c r="AQ78" s="738"/>
      <c r="AR78" s="738"/>
      <c r="AS78" s="738"/>
      <c r="AT78" s="738"/>
      <c r="AU78" s="738"/>
      <c r="AV78" s="738"/>
      <c r="AW78" s="738"/>
      <c r="AX78" s="738"/>
      <c r="AY78" s="738"/>
      <c r="AZ78" s="738"/>
      <c r="BA78" s="738"/>
      <c r="BB78" s="738"/>
      <c r="BC78" s="738"/>
      <c r="BD78" s="738"/>
      <c r="BE78" s="738"/>
      <c r="BF78" s="738"/>
      <c r="BG78" s="738"/>
      <c r="BH78" s="738"/>
      <c r="BI78" s="738"/>
      <c r="BJ78" s="738"/>
      <c r="BK78" s="738"/>
      <c r="BL78" s="738"/>
      <c r="BM78" s="738"/>
      <c r="BN78" s="738"/>
      <c r="BO78" s="738"/>
      <c r="BP78" s="738"/>
      <c r="BQ78" s="757"/>
      <c r="BR78" s="114"/>
    </row>
    <row r="79" spans="1:70" ht="16" thickTop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2"/>
      <c r="BJ79" s="2"/>
      <c r="BK79" s="2"/>
      <c r="BL79" s="1"/>
      <c r="BM79" s="1"/>
      <c r="BN79" s="1"/>
      <c r="BO79" s="1"/>
      <c r="BP79" s="1"/>
      <c r="BQ79" s="1"/>
      <c r="BR79" s="1"/>
    </row>
    <row r="80" spans="1:70" ht="45.5" thickBot="1" x14ac:dyDescent="0.9">
      <c r="A80" s="494" t="s">
        <v>180</v>
      </c>
      <c r="B80" s="494"/>
      <c r="C80" s="494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4"/>
      <c r="BG80" s="494"/>
      <c r="BH80" s="494"/>
      <c r="BI80" s="494"/>
      <c r="BJ80" s="494"/>
      <c r="BK80" s="494"/>
      <c r="BL80" s="494"/>
      <c r="BM80" s="494"/>
      <c r="BN80" s="494"/>
      <c r="BO80" s="494"/>
      <c r="BP80" s="113"/>
      <c r="BQ80" s="113"/>
      <c r="BR80" s="113"/>
    </row>
    <row r="81" spans="1:70" ht="36" thickTop="1" thickBot="1" x14ac:dyDescent="0.75">
      <c r="A81" s="513" t="s">
        <v>7</v>
      </c>
      <c r="B81" s="514"/>
      <c r="C81" s="514"/>
      <c r="D81" s="514"/>
      <c r="E81" s="514"/>
      <c r="F81" s="515"/>
      <c r="G81" s="530" t="s">
        <v>47</v>
      </c>
      <c r="H81" s="530"/>
      <c r="I81" s="530"/>
      <c r="J81" s="530"/>
      <c r="K81" s="530"/>
      <c r="L81" s="530"/>
      <c r="M81" s="530"/>
      <c r="N81" s="530"/>
      <c r="O81" s="530"/>
      <c r="P81" s="530"/>
      <c r="Q81" s="530"/>
      <c r="R81" s="530"/>
      <c r="S81" s="530"/>
      <c r="T81" s="530"/>
      <c r="U81" s="530"/>
      <c r="V81" s="530"/>
      <c r="W81" s="530"/>
      <c r="X81" s="530"/>
      <c r="Y81" s="530"/>
      <c r="Z81" s="530"/>
      <c r="AA81" s="530"/>
      <c r="AB81" s="530"/>
      <c r="AC81" s="530"/>
      <c r="AD81" s="530"/>
      <c r="AE81" s="530"/>
      <c r="AF81" s="530"/>
      <c r="AG81" s="530"/>
      <c r="AH81" s="530"/>
      <c r="AI81" s="530"/>
      <c r="AJ81" s="530"/>
      <c r="AK81" s="530"/>
      <c r="AL81" s="530"/>
      <c r="AM81" s="530"/>
      <c r="AN81" s="530"/>
      <c r="AO81" s="530"/>
      <c r="AP81" s="530"/>
      <c r="AQ81" s="530"/>
      <c r="AR81" s="530"/>
      <c r="AS81" s="530"/>
      <c r="AT81" s="530"/>
      <c r="AU81" s="530"/>
      <c r="AV81" s="530"/>
      <c r="AW81" s="530"/>
      <c r="AX81" s="530"/>
      <c r="AY81" s="530"/>
      <c r="AZ81" s="530"/>
      <c r="BA81" s="530"/>
      <c r="BB81" s="530"/>
      <c r="BC81" s="530"/>
      <c r="BD81" s="530"/>
      <c r="BE81" s="530"/>
      <c r="BF81" s="530"/>
      <c r="BG81" s="530"/>
      <c r="BH81" s="530"/>
      <c r="BI81" s="530"/>
      <c r="BJ81" s="747"/>
      <c r="BK81" s="748" t="s">
        <v>48</v>
      </c>
      <c r="BL81" s="514"/>
      <c r="BM81" s="514"/>
      <c r="BN81" s="514"/>
      <c r="BO81" s="514"/>
      <c r="BP81" s="515"/>
      <c r="BQ81" s="92"/>
      <c r="BR81" s="92"/>
    </row>
    <row r="82" spans="1:70" ht="35.5" thickTop="1" x14ac:dyDescent="0.7">
      <c r="A82" s="749" t="s">
        <v>19</v>
      </c>
      <c r="B82" s="750"/>
      <c r="C82" s="750"/>
      <c r="D82" s="750"/>
      <c r="E82" s="750"/>
      <c r="F82" s="751"/>
      <c r="G82" s="752" t="s">
        <v>90</v>
      </c>
      <c r="H82" s="752"/>
      <c r="I82" s="752"/>
      <c r="J82" s="752"/>
      <c r="K82" s="752"/>
      <c r="L82" s="752"/>
      <c r="M82" s="752"/>
      <c r="N82" s="752"/>
      <c r="O82" s="752"/>
      <c r="P82" s="752"/>
      <c r="Q82" s="752"/>
      <c r="R82" s="752"/>
      <c r="S82" s="752"/>
      <c r="T82" s="752"/>
      <c r="U82" s="752"/>
      <c r="V82" s="752"/>
      <c r="W82" s="752"/>
      <c r="X82" s="752"/>
      <c r="Y82" s="752"/>
      <c r="Z82" s="752"/>
      <c r="AA82" s="752"/>
      <c r="AB82" s="752"/>
      <c r="AC82" s="752"/>
      <c r="AD82" s="752"/>
      <c r="AE82" s="752"/>
      <c r="AF82" s="752"/>
      <c r="AG82" s="752"/>
      <c r="AH82" s="752"/>
      <c r="AI82" s="752"/>
      <c r="AJ82" s="752"/>
      <c r="AK82" s="752"/>
      <c r="AL82" s="752"/>
      <c r="AM82" s="752"/>
      <c r="AN82" s="752"/>
      <c r="AO82" s="752"/>
      <c r="AP82" s="752"/>
      <c r="AQ82" s="752"/>
      <c r="AR82" s="752"/>
      <c r="AS82" s="752"/>
      <c r="AT82" s="752"/>
      <c r="AU82" s="752"/>
      <c r="AV82" s="752"/>
      <c r="AW82" s="752"/>
      <c r="AX82" s="752"/>
      <c r="AY82" s="752"/>
      <c r="AZ82" s="752"/>
      <c r="BA82" s="752"/>
      <c r="BB82" s="752"/>
      <c r="BC82" s="752"/>
      <c r="BD82" s="752"/>
      <c r="BE82" s="752"/>
      <c r="BF82" s="752"/>
      <c r="BG82" s="752"/>
      <c r="BH82" s="752"/>
      <c r="BI82" s="752"/>
      <c r="BJ82" s="753"/>
      <c r="BK82" s="754" t="s">
        <v>182</v>
      </c>
      <c r="BL82" s="755"/>
      <c r="BM82" s="755"/>
      <c r="BN82" s="755"/>
      <c r="BO82" s="755"/>
      <c r="BP82" s="756"/>
      <c r="BQ82" s="92"/>
      <c r="BR82" s="92"/>
    </row>
    <row r="83" spans="1:70" ht="35" x14ac:dyDescent="0.7">
      <c r="A83" s="498" t="s">
        <v>20</v>
      </c>
      <c r="B83" s="499"/>
      <c r="C83" s="499"/>
      <c r="D83" s="499"/>
      <c r="E83" s="499"/>
      <c r="F83" s="500"/>
      <c r="G83" s="507" t="s">
        <v>88</v>
      </c>
      <c r="H83" s="507"/>
      <c r="I83" s="507"/>
      <c r="J83" s="507"/>
      <c r="K83" s="507"/>
      <c r="L83" s="507"/>
      <c r="M83" s="507"/>
      <c r="N83" s="507"/>
      <c r="O83" s="507"/>
      <c r="P83" s="507"/>
      <c r="Q83" s="507"/>
      <c r="R83" s="507"/>
      <c r="S83" s="507"/>
      <c r="T83" s="507"/>
      <c r="U83" s="507"/>
      <c r="V83" s="507"/>
      <c r="W83" s="507"/>
      <c r="X83" s="507"/>
      <c r="Y83" s="507"/>
      <c r="Z83" s="507"/>
      <c r="AA83" s="507"/>
      <c r="AB83" s="507"/>
      <c r="AC83" s="507"/>
      <c r="AD83" s="507"/>
      <c r="AE83" s="507"/>
      <c r="AF83" s="507"/>
      <c r="AG83" s="507"/>
      <c r="AH83" s="507"/>
      <c r="AI83" s="507"/>
      <c r="AJ83" s="507"/>
      <c r="AK83" s="507"/>
      <c r="AL83" s="507"/>
      <c r="AM83" s="507"/>
      <c r="AN83" s="507"/>
      <c r="AO83" s="507"/>
      <c r="AP83" s="507"/>
      <c r="AQ83" s="507"/>
      <c r="AR83" s="507"/>
      <c r="AS83" s="507"/>
      <c r="AT83" s="507"/>
      <c r="AU83" s="507"/>
      <c r="AV83" s="507"/>
      <c r="AW83" s="507"/>
      <c r="AX83" s="507"/>
      <c r="AY83" s="507"/>
      <c r="AZ83" s="507"/>
      <c r="BA83" s="507"/>
      <c r="BB83" s="507"/>
      <c r="BC83" s="507"/>
      <c r="BD83" s="507"/>
      <c r="BE83" s="507"/>
      <c r="BF83" s="507"/>
      <c r="BG83" s="507"/>
      <c r="BH83" s="507"/>
      <c r="BI83" s="507"/>
      <c r="BJ83" s="761"/>
      <c r="BK83" s="762" t="s">
        <v>176</v>
      </c>
      <c r="BL83" s="520"/>
      <c r="BM83" s="520"/>
      <c r="BN83" s="520"/>
      <c r="BO83" s="520"/>
      <c r="BP83" s="521"/>
      <c r="BQ83" s="92"/>
      <c r="BR83" s="92"/>
    </row>
    <row r="84" spans="1:70" ht="35" x14ac:dyDescent="0.7">
      <c r="A84" s="498" t="s">
        <v>21</v>
      </c>
      <c r="B84" s="499"/>
      <c r="C84" s="499"/>
      <c r="D84" s="499"/>
      <c r="E84" s="499"/>
      <c r="F84" s="500"/>
      <c r="G84" s="507" t="s">
        <v>159</v>
      </c>
      <c r="H84" s="507"/>
      <c r="I84" s="507"/>
      <c r="J84" s="507"/>
      <c r="K84" s="507"/>
      <c r="L84" s="507"/>
      <c r="M84" s="507"/>
      <c r="N84" s="507"/>
      <c r="O84" s="507"/>
      <c r="P84" s="507"/>
      <c r="Q84" s="507"/>
      <c r="R84" s="507"/>
      <c r="S84" s="507"/>
      <c r="T84" s="507"/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7"/>
      <c r="AO84" s="507"/>
      <c r="AP84" s="507"/>
      <c r="AQ84" s="507"/>
      <c r="AR84" s="507"/>
      <c r="AS84" s="507"/>
      <c r="AT84" s="507"/>
      <c r="AU84" s="507"/>
      <c r="AV84" s="507"/>
      <c r="AW84" s="507"/>
      <c r="AX84" s="507"/>
      <c r="AY84" s="507"/>
      <c r="AZ84" s="507"/>
      <c r="BA84" s="507"/>
      <c r="BB84" s="507"/>
      <c r="BC84" s="507"/>
      <c r="BD84" s="507"/>
      <c r="BE84" s="507"/>
      <c r="BF84" s="507"/>
      <c r="BG84" s="507"/>
      <c r="BH84" s="507"/>
      <c r="BI84" s="507"/>
      <c r="BJ84" s="761"/>
      <c r="BK84" s="762" t="s">
        <v>175</v>
      </c>
      <c r="BL84" s="520"/>
      <c r="BM84" s="520"/>
      <c r="BN84" s="520"/>
      <c r="BO84" s="520"/>
      <c r="BP84" s="521"/>
      <c r="BQ84" s="92"/>
      <c r="BR84" s="92"/>
    </row>
    <row r="85" spans="1:70" ht="35" x14ac:dyDescent="0.7">
      <c r="A85" s="498" t="s">
        <v>144</v>
      </c>
      <c r="B85" s="499"/>
      <c r="C85" s="499"/>
      <c r="D85" s="499"/>
      <c r="E85" s="499"/>
      <c r="F85" s="500"/>
      <c r="G85" s="507" t="s">
        <v>143</v>
      </c>
      <c r="H85" s="507"/>
      <c r="I85" s="507"/>
      <c r="J85" s="507"/>
      <c r="K85" s="507"/>
      <c r="L85" s="507"/>
      <c r="M85" s="507"/>
      <c r="N85" s="507"/>
      <c r="O85" s="507"/>
      <c r="P85" s="507"/>
      <c r="Q85" s="507"/>
      <c r="R85" s="507"/>
      <c r="S85" s="507"/>
      <c r="T85" s="507"/>
      <c r="U85" s="507"/>
      <c r="V85" s="507"/>
      <c r="W85" s="507"/>
      <c r="X85" s="507"/>
      <c r="Y85" s="507"/>
      <c r="Z85" s="507"/>
      <c r="AA85" s="507"/>
      <c r="AB85" s="507"/>
      <c r="AC85" s="507"/>
      <c r="AD85" s="507"/>
      <c r="AE85" s="507"/>
      <c r="AF85" s="507"/>
      <c r="AG85" s="507"/>
      <c r="AH85" s="507"/>
      <c r="AI85" s="507"/>
      <c r="AJ85" s="507"/>
      <c r="AK85" s="507"/>
      <c r="AL85" s="507"/>
      <c r="AM85" s="507"/>
      <c r="AN85" s="507"/>
      <c r="AO85" s="507"/>
      <c r="AP85" s="507"/>
      <c r="AQ85" s="507"/>
      <c r="AR85" s="507"/>
      <c r="AS85" s="507"/>
      <c r="AT85" s="507"/>
      <c r="AU85" s="507"/>
      <c r="AV85" s="507"/>
      <c r="AW85" s="507"/>
      <c r="AX85" s="507"/>
      <c r="AY85" s="507"/>
      <c r="AZ85" s="507"/>
      <c r="BA85" s="507"/>
      <c r="BB85" s="507"/>
      <c r="BC85" s="507"/>
      <c r="BD85" s="507"/>
      <c r="BE85" s="507"/>
      <c r="BF85" s="507"/>
      <c r="BG85" s="507"/>
      <c r="BH85" s="507"/>
      <c r="BI85" s="507"/>
      <c r="BJ85" s="761"/>
      <c r="BK85" s="762" t="s">
        <v>203</v>
      </c>
      <c r="BL85" s="520"/>
      <c r="BM85" s="520"/>
      <c r="BN85" s="520"/>
      <c r="BO85" s="520"/>
      <c r="BP85" s="521"/>
      <c r="BQ85" s="92"/>
      <c r="BR85" s="92"/>
    </row>
    <row r="86" spans="1:70" ht="35" x14ac:dyDescent="0.7">
      <c r="A86" s="498" t="s">
        <v>145</v>
      </c>
      <c r="B86" s="499"/>
      <c r="C86" s="499"/>
      <c r="D86" s="499"/>
      <c r="E86" s="499"/>
      <c r="F86" s="500"/>
      <c r="G86" s="507" t="s">
        <v>181</v>
      </c>
      <c r="H86" s="507"/>
      <c r="I86" s="507"/>
      <c r="J86" s="507"/>
      <c r="K86" s="507"/>
      <c r="L86" s="507"/>
      <c r="M86" s="507"/>
      <c r="N86" s="507"/>
      <c r="O86" s="507"/>
      <c r="P86" s="507"/>
      <c r="Q86" s="507"/>
      <c r="R86" s="507"/>
      <c r="S86" s="507"/>
      <c r="T86" s="507"/>
      <c r="U86" s="507"/>
      <c r="V86" s="507"/>
      <c r="W86" s="507"/>
      <c r="X86" s="507"/>
      <c r="Y86" s="507"/>
      <c r="Z86" s="507"/>
      <c r="AA86" s="507"/>
      <c r="AB86" s="507"/>
      <c r="AC86" s="507"/>
      <c r="AD86" s="507"/>
      <c r="AE86" s="507"/>
      <c r="AF86" s="507"/>
      <c r="AG86" s="507"/>
      <c r="AH86" s="507"/>
      <c r="AI86" s="507"/>
      <c r="AJ86" s="507"/>
      <c r="AK86" s="507"/>
      <c r="AL86" s="507"/>
      <c r="AM86" s="507"/>
      <c r="AN86" s="507"/>
      <c r="AO86" s="507"/>
      <c r="AP86" s="507"/>
      <c r="AQ86" s="507"/>
      <c r="AR86" s="507"/>
      <c r="AS86" s="507"/>
      <c r="AT86" s="507"/>
      <c r="AU86" s="507"/>
      <c r="AV86" s="507"/>
      <c r="AW86" s="507"/>
      <c r="AX86" s="507"/>
      <c r="AY86" s="507"/>
      <c r="AZ86" s="507"/>
      <c r="BA86" s="507"/>
      <c r="BB86" s="507"/>
      <c r="BC86" s="507"/>
      <c r="BD86" s="507"/>
      <c r="BE86" s="507"/>
      <c r="BF86" s="507"/>
      <c r="BG86" s="507"/>
      <c r="BH86" s="507"/>
      <c r="BI86" s="507"/>
      <c r="BJ86" s="761"/>
      <c r="BK86" s="762" t="s">
        <v>185</v>
      </c>
      <c r="BL86" s="520"/>
      <c r="BM86" s="520"/>
      <c r="BN86" s="520"/>
      <c r="BO86" s="520"/>
      <c r="BP86" s="521"/>
      <c r="BQ86" s="92"/>
      <c r="BR86" s="92"/>
    </row>
    <row r="87" spans="1:70" ht="35" x14ac:dyDescent="0.7">
      <c r="A87" s="498" t="s">
        <v>146</v>
      </c>
      <c r="B87" s="499"/>
      <c r="C87" s="499"/>
      <c r="D87" s="499"/>
      <c r="E87" s="499"/>
      <c r="F87" s="500"/>
      <c r="G87" s="507" t="s">
        <v>158</v>
      </c>
      <c r="H87" s="507"/>
      <c r="I87" s="507"/>
      <c r="J87" s="507"/>
      <c r="K87" s="507"/>
      <c r="L87" s="507"/>
      <c r="M87" s="507"/>
      <c r="N87" s="507"/>
      <c r="O87" s="507"/>
      <c r="P87" s="507"/>
      <c r="Q87" s="507"/>
      <c r="R87" s="507"/>
      <c r="S87" s="507"/>
      <c r="T87" s="507"/>
      <c r="U87" s="507"/>
      <c r="V87" s="507"/>
      <c r="W87" s="507"/>
      <c r="X87" s="507"/>
      <c r="Y87" s="507"/>
      <c r="Z87" s="507"/>
      <c r="AA87" s="507"/>
      <c r="AB87" s="507"/>
      <c r="AC87" s="507"/>
      <c r="AD87" s="507"/>
      <c r="AE87" s="507"/>
      <c r="AF87" s="507"/>
      <c r="AG87" s="507"/>
      <c r="AH87" s="507"/>
      <c r="AI87" s="507"/>
      <c r="AJ87" s="507"/>
      <c r="AK87" s="507"/>
      <c r="AL87" s="507"/>
      <c r="AM87" s="507"/>
      <c r="AN87" s="507"/>
      <c r="AO87" s="507"/>
      <c r="AP87" s="507"/>
      <c r="AQ87" s="507"/>
      <c r="AR87" s="507"/>
      <c r="AS87" s="507"/>
      <c r="AT87" s="507"/>
      <c r="AU87" s="507"/>
      <c r="AV87" s="507"/>
      <c r="AW87" s="507"/>
      <c r="AX87" s="507"/>
      <c r="AY87" s="507"/>
      <c r="AZ87" s="507"/>
      <c r="BA87" s="507"/>
      <c r="BB87" s="507"/>
      <c r="BC87" s="507"/>
      <c r="BD87" s="507"/>
      <c r="BE87" s="507"/>
      <c r="BF87" s="507"/>
      <c r="BG87" s="507"/>
      <c r="BH87" s="507"/>
      <c r="BI87" s="507"/>
      <c r="BJ87" s="761"/>
      <c r="BK87" s="762" t="s">
        <v>215</v>
      </c>
      <c r="BL87" s="520"/>
      <c r="BM87" s="520"/>
      <c r="BN87" s="520"/>
      <c r="BO87" s="520"/>
      <c r="BP87" s="521"/>
      <c r="BQ87" s="92"/>
      <c r="BR87" s="92"/>
    </row>
    <row r="88" spans="1:70" ht="35" x14ac:dyDescent="0.7">
      <c r="A88" s="498" t="s">
        <v>84</v>
      </c>
      <c r="B88" s="499"/>
      <c r="C88" s="499"/>
      <c r="D88" s="499"/>
      <c r="E88" s="499"/>
      <c r="F88" s="500"/>
      <c r="G88" s="507" t="s">
        <v>147</v>
      </c>
      <c r="H88" s="507"/>
      <c r="I88" s="507"/>
      <c r="J88" s="507"/>
      <c r="K88" s="507"/>
      <c r="L88" s="507"/>
      <c r="M88" s="507"/>
      <c r="N88" s="507"/>
      <c r="O88" s="507"/>
      <c r="P88" s="507"/>
      <c r="Q88" s="507"/>
      <c r="R88" s="507"/>
      <c r="S88" s="507"/>
      <c r="T88" s="507"/>
      <c r="U88" s="507"/>
      <c r="V88" s="507"/>
      <c r="W88" s="507"/>
      <c r="X88" s="507"/>
      <c r="Y88" s="507"/>
      <c r="Z88" s="507"/>
      <c r="AA88" s="507"/>
      <c r="AB88" s="507"/>
      <c r="AC88" s="507"/>
      <c r="AD88" s="507"/>
      <c r="AE88" s="507"/>
      <c r="AF88" s="507"/>
      <c r="AG88" s="507"/>
      <c r="AH88" s="507"/>
      <c r="AI88" s="507"/>
      <c r="AJ88" s="507"/>
      <c r="AK88" s="507"/>
      <c r="AL88" s="507"/>
      <c r="AM88" s="507"/>
      <c r="AN88" s="507"/>
      <c r="AO88" s="507"/>
      <c r="AP88" s="507"/>
      <c r="AQ88" s="507"/>
      <c r="AR88" s="507"/>
      <c r="AS88" s="507"/>
      <c r="AT88" s="507"/>
      <c r="AU88" s="507"/>
      <c r="AV88" s="507"/>
      <c r="AW88" s="507"/>
      <c r="AX88" s="507"/>
      <c r="AY88" s="507"/>
      <c r="AZ88" s="507"/>
      <c r="BA88" s="507"/>
      <c r="BB88" s="507"/>
      <c r="BC88" s="507"/>
      <c r="BD88" s="507"/>
      <c r="BE88" s="507"/>
      <c r="BF88" s="507"/>
      <c r="BG88" s="507"/>
      <c r="BH88" s="507"/>
      <c r="BI88" s="507"/>
      <c r="BJ88" s="761"/>
      <c r="BK88" s="762" t="s">
        <v>53</v>
      </c>
      <c r="BL88" s="520"/>
      <c r="BM88" s="520"/>
      <c r="BN88" s="520"/>
      <c r="BO88" s="520"/>
      <c r="BP88" s="521"/>
      <c r="BQ88" s="271"/>
      <c r="BR88" s="271"/>
    </row>
    <row r="89" spans="1:70" ht="35" x14ac:dyDescent="0.7">
      <c r="A89" s="498" t="s">
        <v>85</v>
      </c>
      <c r="B89" s="499"/>
      <c r="C89" s="499"/>
      <c r="D89" s="499"/>
      <c r="E89" s="499"/>
      <c r="F89" s="500"/>
      <c r="G89" s="507" t="s">
        <v>184</v>
      </c>
      <c r="H89" s="507"/>
      <c r="I89" s="507"/>
      <c r="J89" s="507"/>
      <c r="K89" s="507"/>
      <c r="L89" s="507"/>
      <c r="M89" s="507"/>
      <c r="N89" s="507"/>
      <c r="O89" s="507"/>
      <c r="P89" s="507"/>
      <c r="Q89" s="507"/>
      <c r="R89" s="507"/>
      <c r="S89" s="507"/>
      <c r="T89" s="507"/>
      <c r="U89" s="507"/>
      <c r="V89" s="507"/>
      <c r="W89" s="507"/>
      <c r="X89" s="507"/>
      <c r="Y89" s="507"/>
      <c r="Z89" s="507"/>
      <c r="AA89" s="507"/>
      <c r="AB89" s="507"/>
      <c r="AC89" s="507"/>
      <c r="AD89" s="507"/>
      <c r="AE89" s="507"/>
      <c r="AF89" s="507"/>
      <c r="AG89" s="507"/>
      <c r="AH89" s="507"/>
      <c r="AI89" s="507"/>
      <c r="AJ89" s="507"/>
      <c r="AK89" s="507"/>
      <c r="AL89" s="507"/>
      <c r="AM89" s="507"/>
      <c r="AN89" s="507"/>
      <c r="AO89" s="507"/>
      <c r="AP89" s="507"/>
      <c r="AQ89" s="507"/>
      <c r="AR89" s="507"/>
      <c r="AS89" s="507"/>
      <c r="AT89" s="507"/>
      <c r="AU89" s="507"/>
      <c r="AV89" s="507"/>
      <c r="AW89" s="507"/>
      <c r="AX89" s="507"/>
      <c r="AY89" s="507"/>
      <c r="AZ89" s="507"/>
      <c r="BA89" s="507"/>
      <c r="BB89" s="507"/>
      <c r="BC89" s="507"/>
      <c r="BD89" s="507"/>
      <c r="BE89" s="507"/>
      <c r="BF89" s="507"/>
      <c r="BG89" s="507"/>
      <c r="BH89" s="507"/>
      <c r="BI89" s="507"/>
      <c r="BJ89" s="761"/>
      <c r="BK89" s="762" t="s">
        <v>54</v>
      </c>
      <c r="BL89" s="520"/>
      <c r="BM89" s="520"/>
      <c r="BN89" s="520"/>
      <c r="BO89" s="520"/>
      <c r="BP89" s="521"/>
      <c r="BQ89" s="271"/>
      <c r="BR89" s="271"/>
    </row>
    <row r="90" spans="1:70" ht="35" x14ac:dyDescent="0.7">
      <c r="A90" s="498" t="s">
        <v>86</v>
      </c>
      <c r="B90" s="499"/>
      <c r="C90" s="499"/>
      <c r="D90" s="499"/>
      <c r="E90" s="499"/>
      <c r="F90" s="500"/>
      <c r="G90" s="507" t="s">
        <v>148</v>
      </c>
      <c r="H90" s="507"/>
      <c r="I90" s="507"/>
      <c r="J90" s="507"/>
      <c r="K90" s="507"/>
      <c r="L90" s="507"/>
      <c r="M90" s="507"/>
      <c r="N90" s="507"/>
      <c r="O90" s="507"/>
      <c r="P90" s="507"/>
      <c r="Q90" s="507"/>
      <c r="R90" s="507"/>
      <c r="S90" s="507"/>
      <c r="T90" s="507"/>
      <c r="U90" s="507"/>
      <c r="V90" s="507"/>
      <c r="W90" s="507"/>
      <c r="X90" s="507"/>
      <c r="Y90" s="507"/>
      <c r="Z90" s="507"/>
      <c r="AA90" s="507"/>
      <c r="AB90" s="507"/>
      <c r="AC90" s="507"/>
      <c r="AD90" s="507"/>
      <c r="AE90" s="507"/>
      <c r="AF90" s="507"/>
      <c r="AG90" s="507"/>
      <c r="AH90" s="507"/>
      <c r="AI90" s="507"/>
      <c r="AJ90" s="507"/>
      <c r="AK90" s="507"/>
      <c r="AL90" s="507"/>
      <c r="AM90" s="507"/>
      <c r="AN90" s="507"/>
      <c r="AO90" s="507"/>
      <c r="AP90" s="507"/>
      <c r="AQ90" s="507"/>
      <c r="AR90" s="507"/>
      <c r="AS90" s="507"/>
      <c r="AT90" s="507"/>
      <c r="AU90" s="507"/>
      <c r="AV90" s="507"/>
      <c r="AW90" s="507"/>
      <c r="AX90" s="507"/>
      <c r="AY90" s="507"/>
      <c r="AZ90" s="507"/>
      <c r="BA90" s="507"/>
      <c r="BB90" s="507"/>
      <c r="BC90" s="507"/>
      <c r="BD90" s="507"/>
      <c r="BE90" s="507"/>
      <c r="BF90" s="507"/>
      <c r="BG90" s="507"/>
      <c r="BH90" s="507"/>
      <c r="BI90" s="507"/>
      <c r="BJ90" s="761"/>
      <c r="BK90" s="762" t="s">
        <v>80</v>
      </c>
      <c r="BL90" s="520"/>
      <c r="BM90" s="520"/>
      <c r="BN90" s="520"/>
      <c r="BO90" s="520"/>
      <c r="BP90" s="521"/>
      <c r="BQ90" s="272"/>
      <c r="BR90" s="272"/>
    </row>
    <row r="91" spans="1:70" ht="35" x14ac:dyDescent="0.7">
      <c r="A91" s="498" t="s">
        <v>142</v>
      </c>
      <c r="B91" s="499"/>
      <c r="C91" s="499"/>
      <c r="D91" s="499"/>
      <c r="E91" s="499"/>
      <c r="F91" s="500"/>
      <c r="G91" s="507" t="s">
        <v>179</v>
      </c>
      <c r="H91" s="507"/>
      <c r="I91" s="507"/>
      <c r="J91" s="507"/>
      <c r="K91" s="507"/>
      <c r="L91" s="507"/>
      <c r="M91" s="507"/>
      <c r="N91" s="507"/>
      <c r="O91" s="507"/>
      <c r="P91" s="507"/>
      <c r="Q91" s="507"/>
      <c r="R91" s="507"/>
      <c r="S91" s="507"/>
      <c r="T91" s="507"/>
      <c r="U91" s="507"/>
      <c r="V91" s="507"/>
      <c r="W91" s="507"/>
      <c r="X91" s="507"/>
      <c r="Y91" s="507"/>
      <c r="Z91" s="507"/>
      <c r="AA91" s="507"/>
      <c r="AB91" s="507"/>
      <c r="AC91" s="507"/>
      <c r="AD91" s="507"/>
      <c r="AE91" s="507"/>
      <c r="AF91" s="507"/>
      <c r="AG91" s="507"/>
      <c r="AH91" s="507"/>
      <c r="AI91" s="507"/>
      <c r="AJ91" s="507"/>
      <c r="AK91" s="507"/>
      <c r="AL91" s="507"/>
      <c r="AM91" s="507"/>
      <c r="AN91" s="507"/>
      <c r="AO91" s="507"/>
      <c r="AP91" s="507"/>
      <c r="AQ91" s="507"/>
      <c r="AR91" s="507"/>
      <c r="AS91" s="507"/>
      <c r="AT91" s="507"/>
      <c r="AU91" s="507"/>
      <c r="AV91" s="507"/>
      <c r="AW91" s="507"/>
      <c r="AX91" s="507"/>
      <c r="AY91" s="507"/>
      <c r="AZ91" s="507"/>
      <c r="BA91" s="507"/>
      <c r="BB91" s="507"/>
      <c r="BC91" s="507"/>
      <c r="BD91" s="507"/>
      <c r="BE91" s="507"/>
      <c r="BF91" s="507"/>
      <c r="BG91" s="507"/>
      <c r="BH91" s="507"/>
      <c r="BI91" s="507"/>
      <c r="BJ91" s="761"/>
      <c r="BK91" s="762" t="s">
        <v>81</v>
      </c>
      <c r="BL91" s="520"/>
      <c r="BM91" s="520"/>
      <c r="BN91" s="520"/>
      <c r="BO91" s="520"/>
      <c r="BP91" s="521"/>
      <c r="BQ91" s="272"/>
      <c r="BR91" s="272"/>
    </row>
    <row r="92" spans="1:70" ht="35" x14ac:dyDescent="0.7">
      <c r="A92" s="498" t="s">
        <v>178</v>
      </c>
      <c r="B92" s="499"/>
      <c r="C92" s="499"/>
      <c r="D92" s="499"/>
      <c r="E92" s="499"/>
      <c r="F92" s="500"/>
      <c r="G92" s="507" t="s">
        <v>149</v>
      </c>
      <c r="H92" s="507"/>
      <c r="I92" s="507"/>
      <c r="J92" s="507"/>
      <c r="K92" s="507"/>
      <c r="L92" s="507"/>
      <c r="M92" s="507"/>
      <c r="N92" s="507"/>
      <c r="O92" s="507"/>
      <c r="P92" s="507"/>
      <c r="Q92" s="507"/>
      <c r="R92" s="507"/>
      <c r="S92" s="507"/>
      <c r="T92" s="507"/>
      <c r="U92" s="507"/>
      <c r="V92" s="507"/>
      <c r="W92" s="507"/>
      <c r="X92" s="507"/>
      <c r="Y92" s="507"/>
      <c r="Z92" s="507"/>
      <c r="AA92" s="507"/>
      <c r="AB92" s="507"/>
      <c r="AC92" s="507"/>
      <c r="AD92" s="507"/>
      <c r="AE92" s="507"/>
      <c r="AF92" s="507"/>
      <c r="AG92" s="507"/>
      <c r="AH92" s="507"/>
      <c r="AI92" s="507"/>
      <c r="AJ92" s="507"/>
      <c r="AK92" s="507"/>
      <c r="AL92" s="507"/>
      <c r="AM92" s="507"/>
      <c r="AN92" s="507"/>
      <c r="AO92" s="507"/>
      <c r="AP92" s="507"/>
      <c r="AQ92" s="507"/>
      <c r="AR92" s="507"/>
      <c r="AS92" s="507"/>
      <c r="AT92" s="507"/>
      <c r="AU92" s="507"/>
      <c r="AV92" s="507"/>
      <c r="AW92" s="507"/>
      <c r="AX92" s="507"/>
      <c r="AY92" s="507"/>
      <c r="AZ92" s="507"/>
      <c r="BA92" s="507"/>
      <c r="BB92" s="507"/>
      <c r="BC92" s="507"/>
      <c r="BD92" s="507"/>
      <c r="BE92" s="507"/>
      <c r="BF92" s="507"/>
      <c r="BG92" s="507"/>
      <c r="BH92" s="507"/>
      <c r="BI92" s="507"/>
      <c r="BJ92" s="761"/>
      <c r="BK92" s="762" t="s">
        <v>117</v>
      </c>
      <c r="BL92" s="520"/>
      <c r="BM92" s="520"/>
      <c r="BN92" s="520"/>
      <c r="BO92" s="520"/>
      <c r="BP92" s="521"/>
      <c r="BQ92" s="271"/>
      <c r="BR92" s="271"/>
    </row>
    <row r="93" spans="1:70" ht="35" x14ac:dyDescent="0.7">
      <c r="A93" s="284" t="s">
        <v>58</v>
      </c>
      <c r="B93" s="285"/>
      <c r="C93" s="285"/>
      <c r="D93" s="285"/>
      <c r="E93" s="285"/>
      <c r="F93" s="286"/>
      <c r="G93" s="534" t="s">
        <v>191</v>
      </c>
      <c r="H93" s="534"/>
      <c r="I93" s="534"/>
      <c r="J93" s="534"/>
      <c r="K93" s="534"/>
      <c r="L93" s="534"/>
      <c r="M93" s="534"/>
      <c r="N93" s="534"/>
      <c r="O93" s="534"/>
      <c r="P93" s="534"/>
      <c r="Q93" s="534"/>
      <c r="R93" s="534"/>
      <c r="S93" s="534"/>
      <c r="T93" s="534"/>
      <c r="U93" s="534"/>
      <c r="V93" s="534"/>
      <c r="W93" s="534"/>
      <c r="X93" s="534"/>
      <c r="Y93" s="534"/>
      <c r="Z93" s="534"/>
      <c r="AA93" s="534"/>
      <c r="AB93" s="534"/>
      <c r="AC93" s="534"/>
      <c r="AD93" s="534"/>
      <c r="AE93" s="534"/>
      <c r="AF93" s="534"/>
      <c r="AG93" s="534"/>
      <c r="AH93" s="534"/>
      <c r="AI93" s="534"/>
      <c r="AJ93" s="534"/>
      <c r="AK93" s="534"/>
      <c r="AL93" s="534"/>
      <c r="AM93" s="534"/>
      <c r="AN93" s="534"/>
      <c r="AO93" s="534"/>
      <c r="AP93" s="534"/>
      <c r="AQ93" s="534"/>
      <c r="AR93" s="534"/>
      <c r="AS93" s="534"/>
      <c r="AT93" s="534"/>
      <c r="AU93" s="534"/>
      <c r="AV93" s="534"/>
      <c r="AW93" s="534"/>
      <c r="AX93" s="534"/>
      <c r="AY93" s="534"/>
      <c r="AZ93" s="534"/>
      <c r="BA93" s="534"/>
      <c r="BB93" s="534"/>
      <c r="BC93" s="534"/>
      <c r="BD93" s="534"/>
      <c r="BE93" s="534"/>
      <c r="BF93" s="534"/>
      <c r="BG93" s="534"/>
      <c r="BH93" s="534"/>
      <c r="BI93" s="534"/>
      <c r="BJ93" s="763"/>
      <c r="BK93" s="762" t="s">
        <v>92</v>
      </c>
      <c r="BL93" s="520"/>
      <c r="BM93" s="520"/>
      <c r="BN93" s="520"/>
      <c r="BO93" s="520"/>
      <c r="BP93" s="521"/>
      <c r="BQ93" s="271"/>
      <c r="BR93" s="271"/>
    </row>
    <row r="94" spans="1:70" ht="35" x14ac:dyDescent="0.7">
      <c r="A94" s="284" t="s">
        <v>59</v>
      </c>
      <c r="B94" s="285"/>
      <c r="C94" s="285"/>
      <c r="D94" s="285"/>
      <c r="E94" s="285"/>
      <c r="F94" s="286"/>
      <c r="G94" s="534" t="s">
        <v>161</v>
      </c>
      <c r="H94" s="534"/>
      <c r="I94" s="534"/>
      <c r="J94" s="534"/>
      <c r="K94" s="534"/>
      <c r="L94" s="534"/>
      <c r="M94" s="534"/>
      <c r="N94" s="534"/>
      <c r="O94" s="534"/>
      <c r="P94" s="534"/>
      <c r="Q94" s="534"/>
      <c r="R94" s="534"/>
      <c r="S94" s="534"/>
      <c r="T94" s="534"/>
      <c r="U94" s="534"/>
      <c r="V94" s="534"/>
      <c r="W94" s="534"/>
      <c r="X94" s="534"/>
      <c r="Y94" s="534"/>
      <c r="Z94" s="534"/>
      <c r="AA94" s="534"/>
      <c r="AB94" s="534"/>
      <c r="AC94" s="534"/>
      <c r="AD94" s="534"/>
      <c r="AE94" s="534"/>
      <c r="AF94" s="534"/>
      <c r="AG94" s="534"/>
      <c r="AH94" s="534"/>
      <c r="AI94" s="534"/>
      <c r="AJ94" s="534"/>
      <c r="AK94" s="534"/>
      <c r="AL94" s="534"/>
      <c r="AM94" s="534"/>
      <c r="AN94" s="534"/>
      <c r="AO94" s="534"/>
      <c r="AP94" s="534"/>
      <c r="AQ94" s="534"/>
      <c r="AR94" s="534"/>
      <c r="AS94" s="534"/>
      <c r="AT94" s="534"/>
      <c r="AU94" s="534"/>
      <c r="AV94" s="534"/>
      <c r="AW94" s="534"/>
      <c r="AX94" s="534"/>
      <c r="AY94" s="534"/>
      <c r="AZ94" s="534"/>
      <c r="BA94" s="534"/>
      <c r="BB94" s="534"/>
      <c r="BC94" s="534"/>
      <c r="BD94" s="534"/>
      <c r="BE94" s="534"/>
      <c r="BF94" s="534"/>
      <c r="BG94" s="534"/>
      <c r="BH94" s="534"/>
      <c r="BI94" s="534"/>
      <c r="BJ94" s="763"/>
      <c r="BK94" s="762" t="s">
        <v>93</v>
      </c>
      <c r="BL94" s="520"/>
      <c r="BM94" s="520"/>
      <c r="BN94" s="520"/>
      <c r="BO94" s="520"/>
      <c r="BP94" s="521"/>
      <c r="BQ94" s="271"/>
      <c r="BR94" s="271"/>
    </row>
    <row r="95" spans="1:70" ht="35" x14ac:dyDescent="0.7">
      <c r="A95" s="284" t="s">
        <v>60</v>
      </c>
      <c r="B95" s="285"/>
      <c r="C95" s="285"/>
      <c r="D95" s="285"/>
      <c r="E95" s="285"/>
      <c r="F95" s="286"/>
      <c r="G95" s="534" t="s">
        <v>190</v>
      </c>
      <c r="H95" s="534"/>
      <c r="I95" s="534"/>
      <c r="J95" s="534"/>
      <c r="K95" s="534"/>
      <c r="L95" s="534"/>
      <c r="M95" s="534"/>
      <c r="N95" s="534"/>
      <c r="O95" s="534"/>
      <c r="P95" s="534"/>
      <c r="Q95" s="534"/>
      <c r="R95" s="534"/>
      <c r="S95" s="534"/>
      <c r="T95" s="534"/>
      <c r="U95" s="534"/>
      <c r="V95" s="534"/>
      <c r="W95" s="534"/>
      <c r="X95" s="534"/>
      <c r="Y95" s="534"/>
      <c r="Z95" s="534"/>
      <c r="AA95" s="534"/>
      <c r="AB95" s="534"/>
      <c r="AC95" s="534"/>
      <c r="AD95" s="534"/>
      <c r="AE95" s="534"/>
      <c r="AF95" s="534"/>
      <c r="AG95" s="534"/>
      <c r="AH95" s="534"/>
      <c r="AI95" s="534"/>
      <c r="AJ95" s="534"/>
      <c r="AK95" s="534"/>
      <c r="AL95" s="534"/>
      <c r="AM95" s="534"/>
      <c r="AN95" s="534"/>
      <c r="AO95" s="534"/>
      <c r="AP95" s="534"/>
      <c r="AQ95" s="534"/>
      <c r="AR95" s="534"/>
      <c r="AS95" s="534"/>
      <c r="AT95" s="534"/>
      <c r="AU95" s="534"/>
      <c r="AV95" s="534"/>
      <c r="AW95" s="534"/>
      <c r="AX95" s="534"/>
      <c r="AY95" s="534"/>
      <c r="AZ95" s="534"/>
      <c r="BA95" s="534"/>
      <c r="BB95" s="534"/>
      <c r="BC95" s="534"/>
      <c r="BD95" s="534"/>
      <c r="BE95" s="534"/>
      <c r="BF95" s="534"/>
      <c r="BG95" s="534"/>
      <c r="BH95" s="534"/>
      <c r="BI95" s="534"/>
      <c r="BJ95" s="763"/>
      <c r="BK95" s="762" t="s">
        <v>94</v>
      </c>
      <c r="BL95" s="520"/>
      <c r="BM95" s="520"/>
      <c r="BN95" s="520"/>
      <c r="BO95" s="520"/>
      <c r="BP95" s="521"/>
      <c r="BQ95" s="272"/>
      <c r="BR95" s="272"/>
    </row>
    <row r="96" spans="1:70" ht="35" x14ac:dyDescent="0.7">
      <c r="A96" s="284" t="s">
        <v>150</v>
      </c>
      <c r="B96" s="285"/>
      <c r="C96" s="285"/>
      <c r="D96" s="285"/>
      <c r="E96" s="285"/>
      <c r="F96" s="286"/>
      <c r="G96" s="507" t="s">
        <v>165</v>
      </c>
      <c r="H96" s="507"/>
      <c r="I96" s="507"/>
      <c r="J96" s="507"/>
      <c r="K96" s="507"/>
      <c r="L96" s="507"/>
      <c r="M96" s="507"/>
      <c r="N96" s="507"/>
      <c r="O96" s="507"/>
      <c r="P96" s="507"/>
      <c r="Q96" s="507"/>
      <c r="R96" s="507"/>
      <c r="S96" s="507"/>
      <c r="T96" s="507"/>
      <c r="U96" s="507"/>
      <c r="V96" s="507"/>
      <c r="W96" s="507"/>
      <c r="X96" s="507"/>
      <c r="Y96" s="507"/>
      <c r="Z96" s="507"/>
      <c r="AA96" s="507"/>
      <c r="AB96" s="507"/>
      <c r="AC96" s="507"/>
      <c r="AD96" s="507"/>
      <c r="AE96" s="507"/>
      <c r="AF96" s="507"/>
      <c r="AG96" s="507"/>
      <c r="AH96" s="507"/>
      <c r="AI96" s="507"/>
      <c r="AJ96" s="507"/>
      <c r="AK96" s="507"/>
      <c r="AL96" s="507"/>
      <c r="AM96" s="507"/>
      <c r="AN96" s="507"/>
      <c r="AO96" s="507"/>
      <c r="AP96" s="507"/>
      <c r="AQ96" s="507"/>
      <c r="AR96" s="507"/>
      <c r="AS96" s="507"/>
      <c r="AT96" s="507"/>
      <c r="AU96" s="507"/>
      <c r="AV96" s="507"/>
      <c r="AW96" s="507"/>
      <c r="AX96" s="507"/>
      <c r="AY96" s="507"/>
      <c r="AZ96" s="507"/>
      <c r="BA96" s="507"/>
      <c r="BB96" s="507"/>
      <c r="BC96" s="507"/>
      <c r="BD96" s="507"/>
      <c r="BE96" s="507"/>
      <c r="BF96" s="507"/>
      <c r="BG96" s="507"/>
      <c r="BH96" s="507"/>
      <c r="BI96" s="507"/>
      <c r="BJ96" s="761"/>
      <c r="BK96" s="762" t="s">
        <v>100</v>
      </c>
      <c r="BL96" s="520"/>
      <c r="BM96" s="520"/>
      <c r="BN96" s="520"/>
      <c r="BO96" s="520"/>
      <c r="BP96" s="521"/>
      <c r="BQ96" s="272"/>
      <c r="BR96" s="272"/>
    </row>
    <row r="97" spans="1:70" ht="35" x14ac:dyDescent="0.7">
      <c r="A97" s="284" t="s">
        <v>151</v>
      </c>
      <c r="B97" s="285"/>
      <c r="C97" s="285"/>
      <c r="D97" s="285"/>
      <c r="E97" s="285"/>
      <c r="F97" s="286"/>
      <c r="G97" s="507" t="s">
        <v>162</v>
      </c>
      <c r="H97" s="507"/>
      <c r="I97" s="507"/>
      <c r="J97" s="507"/>
      <c r="K97" s="507"/>
      <c r="L97" s="507"/>
      <c r="M97" s="507"/>
      <c r="N97" s="507"/>
      <c r="O97" s="507"/>
      <c r="P97" s="507"/>
      <c r="Q97" s="507"/>
      <c r="R97" s="507"/>
      <c r="S97" s="507"/>
      <c r="T97" s="507"/>
      <c r="U97" s="507"/>
      <c r="V97" s="507"/>
      <c r="W97" s="507"/>
      <c r="X97" s="507"/>
      <c r="Y97" s="507"/>
      <c r="Z97" s="507"/>
      <c r="AA97" s="507"/>
      <c r="AB97" s="507"/>
      <c r="AC97" s="507"/>
      <c r="AD97" s="507"/>
      <c r="AE97" s="507"/>
      <c r="AF97" s="507"/>
      <c r="AG97" s="507"/>
      <c r="AH97" s="507"/>
      <c r="AI97" s="507"/>
      <c r="AJ97" s="507"/>
      <c r="AK97" s="507"/>
      <c r="AL97" s="507"/>
      <c r="AM97" s="507"/>
      <c r="AN97" s="507"/>
      <c r="AO97" s="507"/>
      <c r="AP97" s="507"/>
      <c r="AQ97" s="507"/>
      <c r="AR97" s="507"/>
      <c r="AS97" s="507"/>
      <c r="AT97" s="507"/>
      <c r="AU97" s="507"/>
      <c r="AV97" s="507"/>
      <c r="AW97" s="507"/>
      <c r="AX97" s="507"/>
      <c r="AY97" s="507"/>
      <c r="AZ97" s="507"/>
      <c r="BA97" s="507"/>
      <c r="BB97" s="507"/>
      <c r="BC97" s="507"/>
      <c r="BD97" s="507"/>
      <c r="BE97" s="507"/>
      <c r="BF97" s="507"/>
      <c r="BG97" s="507"/>
      <c r="BH97" s="507"/>
      <c r="BI97" s="507"/>
      <c r="BJ97" s="761"/>
      <c r="BK97" s="762" t="s">
        <v>102</v>
      </c>
      <c r="BL97" s="520"/>
      <c r="BM97" s="520"/>
      <c r="BN97" s="520"/>
      <c r="BO97" s="520"/>
      <c r="BP97" s="521"/>
      <c r="BQ97" s="272"/>
      <c r="BR97" s="272"/>
    </row>
    <row r="98" spans="1:70" ht="35" x14ac:dyDescent="0.7">
      <c r="A98" s="284" t="s">
        <v>152</v>
      </c>
      <c r="B98" s="285"/>
      <c r="C98" s="285"/>
      <c r="D98" s="285"/>
      <c r="E98" s="285"/>
      <c r="F98" s="286"/>
      <c r="G98" s="507" t="s">
        <v>170</v>
      </c>
      <c r="H98" s="507"/>
      <c r="I98" s="507"/>
      <c r="J98" s="507"/>
      <c r="K98" s="507"/>
      <c r="L98" s="507"/>
      <c r="M98" s="507"/>
      <c r="N98" s="507"/>
      <c r="O98" s="507"/>
      <c r="P98" s="507"/>
      <c r="Q98" s="507"/>
      <c r="R98" s="507"/>
      <c r="S98" s="507"/>
      <c r="T98" s="507"/>
      <c r="U98" s="507"/>
      <c r="V98" s="507"/>
      <c r="W98" s="507"/>
      <c r="X98" s="507"/>
      <c r="Y98" s="507"/>
      <c r="Z98" s="507"/>
      <c r="AA98" s="507"/>
      <c r="AB98" s="507"/>
      <c r="AC98" s="507"/>
      <c r="AD98" s="507"/>
      <c r="AE98" s="507"/>
      <c r="AF98" s="507"/>
      <c r="AG98" s="507"/>
      <c r="AH98" s="507"/>
      <c r="AI98" s="507"/>
      <c r="AJ98" s="507"/>
      <c r="AK98" s="507"/>
      <c r="AL98" s="507"/>
      <c r="AM98" s="507"/>
      <c r="AN98" s="507"/>
      <c r="AO98" s="507"/>
      <c r="AP98" s="507"/>
      <c r="AQ98" s="507"/>
      <c r="AR98" s="507"/>
      <c r="AS98" s="507"/>
      <c r="AT98" s="507"/>
      <c r="AU98" s="507"/>
      <c r="AV98" s="507"/>
      <c r="AW98" s="507"/>
      <c r="AX98" s="507"/>
      <c r="AY98" s="507"/>
      <c r="AZ98" s="507"/>
      <c r="BA98" s="507"/>
      <c r="BB98" s="507"/>
      <c r="BC98" s="507"/>
      <c r="BD98" s="507"/>
      <c r="BE98" s="507"/>
      <c r="BF98" s="507"/>
      <c r="BG98" s="507"/>
      <c r="BH98" s="507"/>
      <c r="BI98" s="507"/>
      <c r="BJ98" s="761"/>
      <c r="BK98" s="762" t="s">
        <v>125</v>
      </c>
      <c r="BL98" s="520"/>
      <c r="BM98" s="520"/>
      <c r="BN98" s="520"/>
      <c r="BO98" s="520"/>
      <c r="BP98" s="521"/>
      <c r="BQ98" s="271"/>
      <c r="BR98" s="271"/>
    </row>
    <row r="99" spans="1:70" ht="35" x14ac:dyDescent="0.7">
      <c r="A99" s="284" t="s">
        <v>153</v>
      </c>
      <c r="B99" s="285"/>
      <c r="C99" s="285"/>
      <c r="D99" s="285"/>
      <c r="E99" s="285"/>
      <c r="F99" s="286"/>
      <c r="G99" s="507" t="s">
        <v>166</v>
      </c>
      <c r="H99" s="507"/>
      <c r="I99" s="507"/>
      <c r="J99" s="507"/>
      <c r="K99" s="507"/>
      <c r="L99" s="507"/>
      <c r="M99" s="507"/>
      <c r="N99" s="507"/>
      <c r="O99" s="507"/>
      <c r="P99" s="507"/>
      <c r="Q99" s="507"/>
      <c r="R99" s="507"/>
      <c r="S99" s="507"/>
      <c r="T99" s="507"/>
      <c r="U99" s="507"/>
      <c r="V99" s="507"/>
      <c r="W99" s="507"/>
      <c r="X99" s="507"/>
      <c r="Y99" s="507"/>
      <c r="Z99" s="507"/>
      <c r="AA99" s="507"/>
      <c r="AB99" s="507"/>
      <c r="AC99" s="507"/>
      <c r="AD99" s="507"/>
      <c r="AE99" s="507"/>
      <c r="AF99" s="507"/>
      <c r="AG99" s="507"/>
      <c r="AH99" s="507"/>
      <c r="AI99" s="507"/>
      <c r="AJ99" s="507"/>
      <c r="AK99" s="507"/>
      <c r="AL99" s="507"/>
      <c r="AM99" s="507"/>
      <c r="AN99" s="507"/>
      <c r="AO99" s="507"/>
      <c r="AP99" s="507"/>
      <c r="AQ99" s="507"/>
      <c r="AR99" s="507"/>
      <c r="AS99" s="507"/>
      <c r="AT99" s="507"/>
      <c r="AU99" s="507"/>
      <c r="AV99" s="507"/>
      <c r="AW99" s="507"/>
      <c r="AX99" s="507"/>
      <c r="AY99" s="507"/>
      <c r="AZ99" s="507"/>
      <c r="BA99" s="507"/>
      <c r="BB99" s="507"/>
      <c r="BC99" s="507"/>
      <c r="BD99" s="507"/>
      <c r="BE99" s="507"/>
      <c r="BF99" s="507"/>
      <c r="BG99" s="507"/>
      <c r="BH99" s="507"/>
      <c r="BI99" s="507"/>
      <c r="BJ99" s="761"/>
      <c r="BK99" s="762" t="s">
        <v>104</v>
      </c>
      <c r="BL99" s="520"/>
      <c r="BM99" s="520"/>
      <c r="BN99" s="520"/>
      <c r="BO99" s="520"/>
      <c r="BP99" s="521"/>
      <c r="BQ99" s="271"/>
      <c r="BR99" s="271"/>
    </row>
    <row r="100" spans="1:70" ht="35" x14ac:dyDescent="0.7">
      <c r="A100" s="284" t="s">
        <v>154</v>
      </c>
      <c r="B100" s="285"/>
      <c r="C100" s="285"/>
      <c r="D100" s="285"/>
      <c r="E100" s="285"/>
      <c r="F100" s="286"/>
      <c r="G100" s="507" t="s">
        <v>167</v>
      </c>
      <c r="H100" s="507"/>
      <c r="I100" s="507"/>
      <c r="J100" s="507"/>
      <c r="K100" s="507"/>
      <c r="L100" s="507"/>
      <c r="M100" s="507"/>
      <c r="N100" s="507"/>
      <c r="O100" s="507"/>
      <c r="P100" s="507"/>
      <c r="Q100" s="507"/>
      <c r="R100" s="507"/>
      <c r="S100" s="507"/>
      <c r="T100" s="507"/>
      <c r="U100" s="507"/>
      <c r="V100" s="507"/>
      <c r="W100" s="507"/>
      <c r="X100" s="507"/>
      <c r="Y100" s="507"/>
      <c r="Z100" s="507"/>
      <c r="AA100" s="507"/>
      <c r="AB100" s="507"/>
      <c r="AC100" s="507"/>
      <c r="AD100" s="507"/>
      <c r="AE100" s="507"/>
      <c r="AF100" s="507"/>
      <c r="AG100" s="507"/>
      <c r="AH100" s="507"/>
      <c r="AI100" s="507"/>
      <c r="AJ100" s="507"/>
      <c r="AK100" s="507"/>
      <c r="AL100" s="507"/>
      <c r="AM100" s="507"/>
      <c r="AN100" s="507"/>
      <c r="AO100" s="507"/>
      <c r="AP100" s="507"/>
      <c r="AQ100" s="507"/>
      <c r="AR100" s="507"/>
      <c r="AS100" s="507"/>
      <c r="AT100" s="507"/>
      <c r="AU100" s="507"/>
      <c r="AV100" s="507"/>
      <c r="AW100" s="507"/>
      <c r="AX100" s="507"/>
      <c r="AY100" s="507"/>
      <c r="AZ100" s="507"/>
      <c r="BA100" s="507"/>
      <c r="BB100" s="507"/>
      <c r="BC100" s="507"/>
      <c r="BD100" s="507"/>
      <c r="BE100" s="507"/>
      <c r="BF100" s="507"/>
      <c r="BG100" s="507"/>
      <c r="BH100" s="507"/>
      <c r="BI100" s="507"/>
      <c r="BJ100" s="761"/>
      <c r="BK100" s="762" t="s">
        <v>106</v>
      </c>
      <c r="BL100" s="520"/>
      <c r="BM100" s="520"/>
      <c r="BN100" s="520"/>
      <c r="BO100" s="520"/>
      <c r="BP100" s="521"/>
      <c r="BQ100" s="271"/>
      <c r="BR100" s="271"/>
    </row>
    <row r="101" spans="1:70" ht="35" x14ac:dyDescent="0.7">
      <c r="A101" s="284" t="s">
        <v>155</v>
      </c>
      <c r="B101" s="285"/>
      <c r="C101" s="285"/>
      <c r="D101" s="285"/>
      <c r="E101" s="285"/>
      <c r="F101" s="286"/>
      <c r="G101" s="507" t="s">
        <v>168</v>
      </c>
      <c r="H101" s="507"/>
      <c r="I101" s="507"/>
      <c r="J101" s="507"/>
      <c r="K101" s="507"/>
      <c r="L101" s="507"/>
      <c r="M101" s="507"/>
      <c r="N101" s="507"/>
      <c r="O101" s="507"/>
      <c r="P101" s="507"/>
      <c r="Q101" s="507"/>
      <c r="R101" s="507"/>
      <c r="S101" s="507"/>
      <c r="T101" s="507"/>
      <c r="U101" s="507"/>
      <c r="V101" s="507"/>
      <c r="W101" s="507"/>
      <c r="X101" s="507"/>
      <c r="Y101" s="507"/>
      <c r="Z101" s="507"/>
      <c r="AA101" s="507"/>
      <c r="AB101" s="507"/>
      <c r="AC101" s="507"/>
      <c r="AD101" s="507"/>
      <c r="AE101" s="507"/>
      <c r="AF101" s="507"/>
      <c r="AG101" s="507"/>
      <c r="AH101" s="507"/>
      <c r="AI101" s="507"/>
      <c r="AJ101" s="507"/>
      <c r="AK101" s="507"/>
      <c r="AL101" s="507"/>
      <c r="AM101" s="507"/>
      <c r="AN101" s="507"/>
      <c r="AO101" s="507"/>
      <c r="AP101" s="507"/>
      <c r="AQ101" s="507"/>
      <c r="AR101" s="507"/>
      <c r="AS101" s="507"/>
      <c r="AT101" s="507"/>
      <c r="AU101" s="507"/>
      <c r="AV101" s="507"/>
      <c r="AW101" s="507"/>
      <c r="AX101" s="507"/>
      <c r="AY101" s="507"/>
      <c r="AZ101" s="507"/>
      <c r="BA101" s="507"/>
      <c r="BB101" s="507"/>
      <c r="BC101" s="507"/>
      <c r="BD101" s="507"/>
      <c r="BE101" s="507"/>
      <c r="BF101" s="507"/>
      <c r="BG101" s="507"/>
      <c r="BH101" s="507"/>
      <c r="BI101" s="507"/>
      <c r="BJ101" s="761"/>
      <c r="BK101" s="762" t="s">
        <v>129</v>
      </c>
      <c r="BL101" s="520"/>
      <c r="BM101" s="520"/>
      <c r="BN101" s="520"/>
      <c r="BO101" s="520"/>
      <c r="BP101" s="521"/>
      <c r="BQ101" s="271"/>
      <c r="BR101" s="271"/>
    </row>
    <row r="102" spans="1:70" ht="35" x14ac:dyDescent="0.7">
      <c r="A102" s="284" t="s">
        <v>156</v>
      </c>
      <c r="B102" s="285"/>
      <c r="C102" s="285"/>
      <c r="D102" s="285"/>
      <c r="E102" s="285"/>
      <c r="F102" s="286"/>
      <c r="G102" s="507" t="s">
        <v>169</v>
      </c>
      <c r="H102" s="507"/>
      <c r="I102" s="507"/>
      <c r="J102" s="507"/>
      <c r="K102" s="507"/>
      <c r="L102" s="507"/>
      <c r="M102" s="507"/>
      <c r="N102" s="507"/>
      <c r="O102" s="507"/>
      <c r="P102" s="507"/>
      <c r="Q102" s="507"/>
      <c r="R102" s="507"/>
      <c r="S102" s="507"/>
      <c r="T102" s="507"/>
      <c r="U102" s="507"/>
      <c r="V102" s="507"/>
      <c r="W102" s="507"/>
      <c r="X102" s="507"/>
      <c r="Y102" s="507"/>
      <c r="Z102" s="507"/>
      <c r="AA102" s="507"/>
      <c r="AB102" s="507"/>
      <c r="AC102" s="507"/>
      <c r="AD102" s="507"/>
      <c r="AE102" s="507"/>
      <c r="AF102" s="507"/>
      <c r="AG102" s="507"/>
      <c r="AH102" s="507"/>
      <c r="AI102" s="507"/>
      <c r="AJ102" s="507"/>
      <c r="AK102" s="507"/>
      <c r="AL102" s="507"/>
      <c r="AM102" s="507"/>
      <c r="AN102" s="507"/>
      <c r="AO102" s="507"/>
      <c r="AP102" s="507"/>
      <c r="AQ102" s="507"/>
      <c r="AR102" s="507"/>
      <c r="AS102" s="507"/>
      <c r="AT102" s="507"/>
      <c r="AU102" s="507"/>
      <c r="AV102" s="507"/>
      <c r="AW102" s="507"/>
      <c r="AX102" s="507"/>
      <c r="AY102" s="507"/>
      <c r="AZ102" s="507"/>
      <c r="BA102" s="507"/>
      <c r="BB102" s="507"/>
      <c r="BC102" s="507"/>
      <c r="BD102" s="507"/>
      <c r="BE102" s="507"/>
      <c r="BF102" s="507"/>
      <c r="BG102" s="507"/>
      <c r="BH102" s="507"/>
      <c r="BI102" s="507"/>
      <c r="BJ102" s="761"/>
      <c r="BK102" s="762" t="s">
        <v>130</v>
      </c>
      <c r="BL102" s="520"/>
      <c r="BM102" s="520"/>
      <c r="BN102" s="520"/>
      <c r="BO102" s="520"/>
      <c r="BP102" s="521"/>
      <c r="BQ102" s="271"/>
      <c r="BR102" s="271"/>
    </row>
    <row r="103" spans="1:70" ht="35" x14ac:dyDescent="0.7">
      <c r="A103" s="284" t="s">
        <v>157</v>
      </c>
      <c r="B103" s="285"/>
      <c r="C103" s="285"/>
      <c r="D103" s="285"/>
      <c r="E103" s="285"/>
      <c r="F103" s="286"/>
      <c r="G103" s="522" t="s">
        <v>220</v>
      </c>
      <c r="H103" s="523"/>
      <c r="I103" s="523"/>
      <c r="J103" s="523"/>
      <c r="K103" s="523"/>
      <c r="L103" s="523"/>
      <c r="M103" s="523"/>
      <c r="N103" s="523"/>
      <c r="O103" s="523"/>
      <c r="P103" s="523"/>
      <c r="Q103" s="523"/>
      <c r="R103" s="523"/>
      <c r="S103" s="523"/>
      <c r="T103" s="523"/>
      <c r="U103" s="523"/>
      <c r="V103" s="523"/>
      <c r="W103" s="523"/>
      <c r="X103" s="523"/>
      <c r="Y103" s="523"/>
      <c r="Z103" s="523"/>
      <c r="AA103" s="523"/>
      <c r="AB103" s="523"/>
      <c r="AC103" s="523"/>
      <c r="AD103" s="523"/>
      <c r="AE103" s="523"/>
      <c r="AF103" s="523"/>
      <c r="AG103" s="523"/>
      <c r="AH103" s="523"/>
      <c r="AI103" s="523"/>
      <c r="AJ103" s="523"/>
      <c r="AK103" s="523"/>
      <c r="AL103" s="523"/>
      <c r="AM103" s="523"/>
      <c r="AN103" s="523"/>
      <c r="AO103" s="523"/>
      <c r="AP103" s="523"/>
      <c r="AQ103" s="523"/>
      <c r="AR103" s="523"/>
      <c r="AS103" s="523"/>
      <c r="AT103" s="523"/>
      <c r="AU103" s="523"/>
      <c r="AV103" s="523"/>
      <c r="AW103" s="523"/>
      <c r="AX103" s="523"/>
      <c r="AY103" s="523"/>
      <c r="AZ103" s="523"/>
      <c r="BA103" s="523"/>
      <c r="BB103" s="523"/>
      <c r="BC103" s="523"/>
      <c r="BD103" s="523"/>
      <c r="BE103" s="523"/>
      <c r="BF103" s="523"/>
      <c r="BG103" s="523"/>
      <c r="BH103" s="523"/>
      <c r="BI103" s="523"/>
      <c r="BJ103" s="764"/>
      <c r="BK103" s="762" t="s">
        <v>131</v>
      </c>
      <c r="BL103" s="520"/>
      <c r="BM103" s="520"/>
      <c r="BN103" s="520"/>
      <c r="BO103" s="520"/>
      <c r="BP103" s="521"/>
      <c r="BQ103" s="271"/>
      <c r="BR103" s="271"/>
    </row>
    <row r="104" spans="1:70" ht="35.5" thickBot="1" x14ac:dyDescent="0.75">
      <c r="A104" s="510" t="s">
        <v>163</v>
      </c>
      <c r="B104" s="511"/>
      <c r="C104" s="511"/>
      <c r="D104" s="511"/>
      <c r="E104" s="511"/>
      <c r="F104" s="765"/>
      <c r="G104" s="525" t="s">
        <v>258</v>
      </c>
      <c r="H104" s="525"/>
      <c r="I104" s="525"/>
      <c r="J104" s="525"/>
      <c r="K104" s="525"/>
      <c r="L104" s="525"/>
      <c r="M104" s="525"/>
      <c r="N104" s="525"/>
      <c r="O104" s="525"/>
      <c r="P104" s="525"/>
      <c r="Q104" s="525"/>
      <c r="R104" s="525"/>
      <c r="S104" s="525"/>
      <c r="T104" s="525"/>
      <c r="U104" s="525"/>
      <c r="V104" s="525"/>
      <c r="W104" s="525"/>
      <c r="X104" s="525"/>
      <c r="Y104" s="525"/>
      <c r="Z104" s="525"/>
      <c r="AA104" s="525"/>
      <c r="AB104" s="525"/>
      <c r="AC104" s="525"/>
      <c r="AD104" s="525"/>
      <c r="AE104" s="525"/>
      <c r="AF104" s="525"/>
      <c r="AG104" s="525"/>
      <c r="AH104" s="525"/>
      <c r="AI104" s="525"/>
      <c r="AJ104" s="525"/>
      <c r="AK104" s="525"/>
      <c r="AL104" s="525"/>
      <c r="AM104" s="525"/>
      <c r="AN104" s="525"/>
      <c r="AO104" s="525"/>
      <c r="AP104" s="525"/>
      <c r="AQ104" s="525"/>
      <c r="AR104" s="525"/>
      <c r="AS104" s="525"/>
      <c r="AT104" s="525"/>
      <c r="AU104" s="525"/>
      <c r="AV104" s="525"/>
      <c r="AW104" s="525"/>
      <c r="AX104" s="525"/>
      <c r="AY104" s="525"/>
      <c r="AZ104" s="525"/>
      <c r="BA104" s="525"/>
      <c r="BB104" s="525"/>
      <c r="BC104" s="525"/>
      <c r="BD104" s="525"/>
      <c r="BE104" s="525"/>
      <c r="BF104" s="525"/>
      <c r="BG104" s="525"/>
      <c r="BH104" s="525"/>
      <c r="BI104" s="525"/>
      <c r="BJ104" s="766"/>
      <c r="BK104" s="767" t="s">
        <v>132</v>
      </c>
      <c r="BL104" s="527"/>
      <c r="BM104" s="527"/>
      <c r="BN104" s="527"/>
      <c r="BO104" s="527"/>
      <c r="BP104" s="528"/>
      <c r="BQ104" s="271"/>
      <c r="BR104" s="271"/>
    </row>
    <row r="105" spans="1:70" ht="23" thickTop="1" x14ac:dyDescent="0.45">
      <c r="A105" s="5"/>
      <c r="B105" s="5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7"/>
      <c r="BI105" s="7"/>
      <c r="BJ105" s="3"/>
      <c r="BK105" s="3"/>
      <c r="BL105" s="4"/>
      <c r="BM105" s="4"/>
      <c r="BN105" s="4"/>
      <c r="BO105" s="4"/>
      <c r="BP105" s="4"/>
      <c r="BQ105" s="4"/>
      <c r="BR105" s="4"/>
    </row>
    <row r="106" spans="1:70" ht="39.5" x14ac:dyDescent="0.7">
      <c r="A106" s="92"/>
      <c r="B106" s="92"/>
      <c r="C106" s="163"/>
      <c r="D106" s="283" t="s">
        <v>221</v>
      </c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  <c r="AD106" s="283"/>
      <c r="AE106" s="283"/>
      <c r="AF106" s="283"/>
      <c r="AG106" s="283"/>
      <c r="AH106" s="283"/>
      <c r="AI106" s="283"/>
      <c r="AJ106" s="283"/>
      <c r="AK106" s="283"/>
      <c r="AL106" s="283"/>
      <c r="AM106" s="283"/>
      <c r="AN106" s="283"/>
      <c r="AO106" s="283"/>
      <c r="AP106" s="283"/>
      <c r="AQ106" s="283"/>
      <c r="AR106" s="283"/>
      <c r="AS106" s="283"/>
      <c r="AT106" s="283"/>
      <c r="AU106" s="283"/>
      <c r="AV106" s="283"/>
      <c r="AW106" s="283"/>
      <c r="AX106" s="283"/>
      <c r="AY106" s="283"/>
      <c r="AZ106" s="283"/>
      <c r="BA106" s="283"/>
      <c r="BB106" s="283"/>
      <c r="BC106" s="283"/>
      <c r="BD106" s="283"/>
      <c r="BE106" s="283"/>
      <c r="BF106" s="283"/>
      <c r="BG106" s="283"/>
      <c r="BH106" s="283"/>
      <c r="BI106" s="283"/>
      <c r="BJ106" s="283"/>
      <c r="BK106" s="283"/>
      <c r="BL106" s="283"/>
      <c r="BM106" s="283"/>
      <c r="BN106" s="283"/>
      <c r="BO106" s="163"/>
      <c r="BP106" s="163"/>
      <c r="BQ106" s="92"/>
      <c r="BR106" s="92"/>
    </row>
    <row r="107" spans="1:70" ht="35" x14ac:dyDescent="0.7">
      <c r="A107" s="92"/>
      <c r="B107" s="273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2"/>
      <c r="BM107" s="92"/>
      <c r="BN107" s="92"/>
      <c r="BO107" s="92"/>
      <c r="BP107" s="92"/>
      <c r="BQ107" s="92"/>
      <c r="BR107" s="92"/>
    </row>
    <row r="108" spans="1:70" ht="39.5" x14ac:dyDescent="0.7">
      <c r="A108" s="95"/>
      <c r="B108" s="274" t="s">
        <v>89</v>
      </c>
      <c r="C108" s="283" t="s">
        <v>187</v>
      </c>
      <c r="D108" s="283"/>
      <c r="E108" s="283"/>
      <c r="F108" s="283"/>
      <c r="G108" s="283"/>
      <c r="H108" s="283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  <c r="AD108" s="283"/>
      <c r="AE108" s="283"/>
      <c r="AF108" s="283"/>
      <c r="AG108" s="283"/>
      <c r="AH108" s="283"/>
      <c r="AI108" s="283"/>
      <c r="AJ108" s="283"/>
      <c r="AK108" s="283"/>
      <c r="AL108" s="283"/>
      <c r="AM108" s="283"/>
      <c r="AN108" s="283"/>
      <c r="AO108" s="283"/>
      <c r="AP108" s="283"/>
      <c r="AQ108" s="283"/>
      <c r="AR108" s="283"/>
      <c r="AS108" s="283"/>
      <c r="AT108" s="283"/>
      <c r="AU108" s="283"/>
      <c r="AV108" s="283"/>
      <c r="AW108" s="283"/>
      <c r="AX108" s="283"/>
      <c r="AY108" s="283"/>
      <c r="AZ108" s="283"/>
      <c r="BA108" s="283"/>
      <c r="BB108" s="283"/>
      <c r="BC108" s="283"/>
      <c r="BD108" s="283"/>
      <c r="BE108" s="283"/>
      <c r="BF108" s="283"/>
      <c r="BG108" s="283"/>
      <c r="BH108" s="283"/>
      <c r="BI108" s="283"/>
      <c r="BJ108" s="283"/>
      <c r="BK108" s="283"/>
      <c r="BL108" s="92"/>
      <c r="BM108" s="92"/>
      <c r="BN108" s="92"/>
      <c r="BO108" s="92"/>
      <c r="BP108" s="92"/>
      <c r="BQ108" s="92"/>
      <c r="BR108" s="92"/>
    </row>
    <row r="109" spans="1:70" ht="27.5" x14ac:dyDescent="0.55000000000000004">
      <c r="A109" s="48"/>
      <c r="B109" s="275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6"/>
      <c r="S109" s="276"/>
      <c r="T109" s="276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6"/>
      <c r="AG109" s="276"/>
      <c r="AH109" s="276"/>
      <c r="AI109" s="276"/>
      <c r="AJ109" s="276"/>
      <c r="AK109" s="276"/>
      <c r="AL109" s="276"/>
      <c r="AM109" s="276"/>
      <c r="AN109" s="276"/>
      <c r="AO109" s="276"/>
      <c r="AP109" s="276"/>
      <c r="AQ109" s="276"/>
      <c r="AR109" s="276"/>
      <c r="AS109" s="276"/>
      <c r="AT109" s="276"/>
      <c r="AU109" s="276"/>
      <c r="AV109" s="276"/>
      <c r="AW109" s="276"/>
      <c r="AX109" s="276"/>
      <c r="AY109" s="276"/>
      <c r="AZ109" s="276"/>
      <c r="BA109" s="276"/>
      <c r="BB109" s="276"/>
      <c r="BC109" s="276"/>
      <c r="BD109" s="276"/>
      <c r="BE109" s="276"/>
      <c r="BF109" s="276"/>
      <c r="BG109" s="276"/>
      <c r="BH109" s="276"/>
      <c r="BI109" s="276"/>
      <c r="BJ109" s="276"/>
      <c r="BK109" s="276"/>
      <c r="BL109" s="47"/>
      <c r="BM109" s="47"/>
      <c r="BN109" s="47"/>
      <c r="BO109" s="47"/>
      <c r="BP109" s="47"/>
      <c r="BQ109" s="47"/>
      <c r="BR109" s="47"/>
    </row>
    <row r="110" spans="1:70" ht="40" x14ac:dyDescent="0.7">
      <c r="A110" s="95"/>
      <c r="B110" s="277" t="s">
        <v>188</v>
      </c>
      <c r="C110" s="493" t="s">
        <v>189</v>
      </c>
      <c r="D110" s="493"/>
      <c r="E110" s="493"/>
      <c r="F110" s="493"/>
      <c r="G110" s="493"/>
      <c r="H110" s="493"/>
      <c r="I110" s="493"/>
      <c r="J110" s="493"/>
      <c r="K110" s="493"/>
      <c r="L110" s="493"/>
      <c r="M110" s="493"/>
      <c r="N110" s="493"/>
      <c r="O110" s="493"/>
      <c r="P110" s="493"/>
      <c r="Q110" s="493"/>
      <c r="R110" s="493"/>
      <c r="S110" s="493"/>
      <c r="T110" s="493"/>
      <c r="U110" s="493"/>
      <c r="V110" s="493"/>
      <c r="W110" s="493"/>
      <c r="X110" s="493"/>
      <c r="Y110" s="493"/>
      <c r="Z110" s="493"/>
      <c r="AA110" s="493"/>
      <c r="AB110" s="493"/>
      <c r="AC110" s="493"/>
      <c r="AD110" s="493"/>
      <c r="AE110" s="493"/>
      <c r="AF110" s="493"/>
      <c r="AG110" s="493"/>
      <c r="AH110" s="493"/>
      <c r="AI110" s="493"/>
      <c r="AJ110" s="493"/>
      <c r="AK110" s="493"/>
      <c r="AL110" s="493"/>
      <c r="AM110" s="493"/>
      <c r="AN110" s="493"/>
      <c r="AO110" s="493"/>
      <c r="AP110" s="493"/>
      <c r="AQ110" s="493"/>
      <c r="AR110" s="493"/>
      <c r="AS110" s="493"/>
      <c r="AT110" s="493"/>
      <c r="AU110" s="493"/>
      <c r="AV110" s="493"/>
      <c r="AW110" s="493"/>
      <c r="AX110" s="493"/>
      <c r="AY110" s="493"/>
      <c r="AZ110" s="493"/>
      <c r="BA110" s="493"/>
      <c r="BB110" s="493"/>
      <c r="BC110" s="493"/>
      <c r="BD110" s="493"/>
      <c r="BE110" s="493"/>
      <c r="BF110" s="493"/>
      <c r="BG110" s="493"/>
      <c r="BH110" s="493"/>
      <c r="BI110" s="493"/>
      <c r="BJ110" s="493"/>
      <c r="BK110" s="493"/>
      <c r="BL110" s="92"/>
      <c r="BM110" s="92"/>
      <c r="BN110" s="92"/>
      <c r="BO110" s="92"/>
      <c r="BP110" s="92"/>
      <c r="BQ110" s="92"/>
      <c r="BR110" s="92"/>
    </row>
    <row r="111" spans="1:70" ht="22.5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4"/>
      <c r="BM111" s="4"/>
      <c r="BN111" s="4"/>
      <c r="BO111" s="4"/>
      <c r="BP111" s="4"/>
      <c r="BQ111" s="4"/>
      <c r="BR111" s="4"/>
    </row>
    <row r="112" spans="1:70" ht="44.5" x14ac:dyDescent="0.35">
      <c r="A112" s="93"/>
      <c r="B112" s="93"/>
      <c r="C112" s="164" t="s">
        <v>207</v>
      </c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5"/>
      <c r="AH112" s="165"/>
      <c r="AI112" s="165"/>
      <c r="AJ112" s="165"/>
      <c r="AK112" s="165"/>
      <c r="AL112" s="165"/>
      <c r="AM112" s="165"/>
      <c r="AN112" s="165"/>
      <c r="AO112" s="164"/>
      <c r="AP112" s="164"/>
      <c r="AQ112" s="164"/>
      <c r="AR112" s="164"/>
      <c r="AS112" s="164" t="s">
        <v>208</v>
      </c>
      <c r="AT112" s="164"/>
      <c r="AU112" s="164"/>
      <c r="AV112" s="164"/>
      <c r="AW112" s="164"/>
      <c r="AX112" s="164"/>
      <c r="AY112" s="164"/>
      <c r="AZ112" s="164"/>
      <c r="BA112" s="164"/>
      <c r="BB112" s="164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</row>
    <row r="113" spans="1:70" ht="52.5" x14ac:dyDescent="0.85">
      <c r="A113" s="92"/>
      <c r="B113" s="92"/>
      <c r="C113" s="165"/>
      <c r="D113" s="165"/>
      <c r="E113" s="165"/>
      <c r="F113" s="165"/>
      <c r="G113" s="166" t="s">
        <v>61</v>
      </c>
      <c r="H113" s="167"/>
      <c r="I113" s="168"/>
      <c r="J113" s="168"/>
      <c r="K113" s="169"/>
      <c r="L113" s="170"/>
      <c r="M113" s="170"/>
      <c r="N113" s="170"/>
      <c r="O113" s="170"/>
      <c r="P113" s="170"/>
      <c r="Q113" s="170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71"/>
      <c r="AN113" s="171"/>
      <c r="AO113" s="171"/>
      <c r="AP113" s="171"/>
      <c r="AQ113" s="166"/>
      <c r="AR113" s="167"/>
      <c r="AS113" s="113"/>
      <c r="AT113" s="113"/>
      <c r="AU113" s="169"/>
      <c r="AV113" s="170"/>
      <c r="AW113" s="170"/>
      <c r="AX113" s="170"/>
      <c r="AY113" s="170"/>
      <c r="AZ113" s="170"/>
      <c r="BA113" s="170"/>
      <c r="BB113" s="164"/>
      <c r="BC113" s="93"/>
      <c r="BD113" s="93"/>
      <c r="BE113" s="93"/>
      <c r="BF113" s="94"/>
      <c r="BG113" s="94"/>
      <c r="BH113" s="94"/>
      <c r="BI113" s="94"/>
      <c r="BJ113" s="94"/>
      <c r="BK113" s="94"/>
      <c r="BL113" s="94"/>
      <c r="BM113" s="94"/>
      <c r="BN113" s="92"/>
      <c r="BO113" s="92"/>
      <c r="BP113" s="92"/>
      <c r="BQ113" s="92"/>
      <c r="BR113" s="92"/>
    </row>
    <row r="114" spans="1:70" ht="44.5" x14ac:dyDescent="0.85">
      <c r="A114" s="92"/>
      <c r="B114" s="92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64"/>
      <c r="BC114" s="278"/>
      <c r="BD114" s="93"/>
      <c r="BE114" s="93"/>
      <c r="BF114" s="94"/>
      <c r="BG114" s="94"/>
      <c r="BH114" s="94"/>
      <c r="BI114" s="94"/>
      <c r="BJ114" s="94"/>
      <c r="BK114" s="94"/>
      <c r="BL114" s="94"/>
      <c r="BM114" s="94"/>
      <c r="BN114" s="92"/>
      <c r="BO114" s="92"/>
      <c r="BP114" s="92"/>
      <c r="BQ114" s="92"/>
      <c r="BR114" s="92"/>
    </row>
    <row r="115" spans="1:70" ht="44.5" x14ac:dyDescent="0.35">
      <c r="A115" s="279"/>
      <c r="B115" s="279"/>
      <c r="C115" s="164" t="s">
        <v>209</v>
      </c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5"/>
      <c r="AH115" s="165"/>
      <c r="AI115" s="165"/>
      <c r="AJ115" s="165"/>
      <c r="AK115" s="165"/>
      <c r="AL115" s="165"/>
      <c r="AM115" s="165"/>
      <c r="AN115" s="165"/>
      <c r="AO115" s="173"/>
      <c r="AP115" s="173"/>
      <c r="AQ115" s="173"/>
      <c r="AR115" s="173"/>
      <c r="AS115" s="174" t="s">
        <v>210</v>
      </c>
      <c r="AT115" s="173"/>
      <c r="AU115" s="164"/>
      <c r="AV115" s="164"/>
      <c r="AW115" s="164"/>
      <c r="AX115" s="164"/>
      <c r="AY115" s="164"/>
      <c r="AZ115" s="164"/>
      <c r="BA115" s="164"/>
      <c r="BB115" s="164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279"/>
      <c r="BO115" s="279"/>
      <c r="BP115" s="279"/>
      <c r="BQ115" s="279"/>
      <c r="BR115" s="279"/>
    </row>
    <row r="116" spans="1:70" ht="52.5" x14ac:dyDescent="0.85">
      <c r="A116" s="92"/>
      <c r="B116" s="92"/>
      <c r="C116" s="165"/>
      <c r="D116" s="165"/>
      <c r="E116" s="165"/>
      <c r="F116" s="165"/>
      <c r="G116" s="166" t="s">
        <v>61</v>
      </c>
      <c r="H116" s="167"/>
      <c r="I116" s="168"/>
      <c r="J116" s="168"/>
      <c r="K116" s="169"/>
      <c r="L116" s="170"/>
      <c r="M116" s="170"/>
      <c r="N116" s="170"/>
      <c r="O116" s="170"/>
      <c r="P116" s="170"/>
      <c r="Q116" s="170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71"/>
      <c r="AN116" s="171"/>
      <c r="AO116" s="171"/>
      <c r="AP116" s="171"/>
      <c r="AQ116" s="166"/>
      <c r="AR116" s="167"/>
      <c r="AS116" s="113"/>
      <c r="AT116" s="113"/>
      <c r="AU116" s="169"/>
      <c r="AV116" s="170"/>
      <c r="AW116" s="170"/>
      <c r="AX116" s="170"/>
      <c r="AY116" s="170"/>
      <c r="AZ116" s="170"/>
      <c r="BA116" s="170"/>
      <c r="BB116" s="164"/>
      <c r="BC116" s="280"/>
      <c r="BD116" s="93"/>
      <c r="BE116" s="93"/>
      <c r="BF116" s="94"/>
      <c r="BG116" s="94"/>
      <c r="BH116" s="94"/>
      <c r="BI116" s="94"/>
      <c r="BJ116" s="94"/>
      <c r="BK116" s="94"/>
      <c r="BL116" s="94"/>
      <c r="BM116" s="94"/>
      <c r="BN116" s="92"/>
      <c r="BO116" s="92"/>
      <c r="BP116" s="92"/>
      <c r="BQ116" s="92"/>
      <c r="BR116" s="92"/>
    </row>
    <row r="117" spans="1:70" ht="52.5" x14ac:dyDescent="0.85">
      <c r="A117" s="92"/>
      <c r="B117" s="92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71"/>
      <c r="AN117" s="171"/>
      <c r="AO117" s="171"/>
      <c r="AP117" s="171"/>
      <c r="AQ117" s="166"/>
      <c r="AR117" s="167"/>
      <c r="AS117" s="113"/>
      <c r="AT117" s="113"/>
      <c r="AU117" s="169"/>
      <c r="AV117" s="170"/>
      <c r="AW117" s="170"/>
      <c r="AX117" s="170"/>
      <c r="AY117" s="170"/>
      <c r="AZ117" s="170"/>
      <c r="BA117" s="170"/>
      <c r="BB117" s="164"/>
      <c r="BC117" s="280"/>
      <c r="BD117" s="93"/>
      <c r="BE117" s="93"/>
      <c r="BF117" s="94"/>
      <c r="BG117" s="94"/>
      <c r="BH117" s="94"/>
      <c r="BI117" s="94"/>
      <c r="BJ117" s="94"/>
      <c r="BK117" s="94"/>
      <c r="BL117" s="94"/>
      <c r="BM117" s="94"/>
      <c r="BN117" s="92"/>
      <c r="BO117" s="92"/>
      <c r="BP117" s="92"/>
      <c r="BQ117" s="92"/>
      <c r="BR117" s="92"/>
    </row>
    <row r="118" spans="1:70" ht="52.5" x14ac:dyDescent="0.7">
      <c r="A118" s="92"/>
      <c r="B118" s="92"/>
      <c r="C118" s="164" t="s">
        <v>259</v>
      </c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5"/>
      <c r="AH118" s="165"/>
      <c r="AI118" s="165"/>
      <c r="AJ118" s="165"/>
      <c r="AK118" s="165"/>
      <c r="AL118" s="165"/>
      <c r="AM118" s="165"/>
      <c r="AN118" s="165"/>
      <c r="AO118" s="173"/>
      <c r="AP118" s="173"/>
      <c r="AQ118" s="173"/>
      <c r="AR118" s="173"/>
      <c r="AS118" s="174" t="s">
        <v>260</v>
      </c>
      <c r="AT118" s="173"/>
      <c r="AU118" s="164"/>
      <c r="AV118" s="164"/>
      <c r="AW118" s="164"/>
      <c r="AX118" s="164"/>
      <c r="AY118" s="170"/>
      <c r="AZ118" s="170"/>
      <c r="BA118" s="170"/>
      <c r="BB118" s="164"/>
      <c r="BC118" s="280"/>
      <c r="BD118" s="93"/>
      <c r="BE118" s="93"/>
      <c r="BF118" s="94"/>
      <c r="BG118" s="94"/>
      <c r="BH118" s="94"/>
      <c r="BI118" s="94"/>
      <c r="BJ118" s="94"/>
      <c r="BK118" s="94"/>
      <c r="BL118" s="94"/>
      <c r="BM118" s="94"/>
      <c r="BN118" s="92"/>
      <c r="BO118" s="92"/>
      <c r="BP118" s="92"/>
      <c r="BQ118" s="92"/>
      <c r="BR118" s="92"/>
    </row>
    <row r="119" spans="1:70" ht="52.5" x14ac:dyDescent="0.85">
      <c r="A119" s="92"/>
      <c r="B119" s="92"/>
      <c r="C119" s="165"/>
      <c r="D119" s="165"/>
      <c r="E119" s="165"/>
      <c r="F119" s="165"/>
      <c r="G119" s="166" t="s">
        <v>61</v>
      </c>
      <c r="H119" s="167"/>
      <c r="I119" s="168"/>
      <c r="J119" s="168"/>
      <c r="K119" s="169"/>
      <c r="L119" s="170"/>
      <c r="M119" s="170"/>
      <c r="N119" s="170"/>
      <c r="O119" s="170"/>
      <c r="P119" s="170"/>
      <c r="Q119" s="170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71"/>
      <c r="AN119" s="171"/>
      <c r="AO119" s="171"/>
      <c r="AP119" s="171"/>
      <c r="AQ119" s="166"/>
      <c r="AR119" s="167"/>
      <c r="AS119" s="113"/>
      <c r="AT119" s="113"/>
      <c r="AU119" s="169"/>
      <c r="AV119" s="170"/>
      <c r="AW119" s="170"/>
      <c r="AX119" s="170"/>
      <c r="AY119" s="170"/>
      <c r="AZ119" s="170"/>
      <c r="BA119" s="170"/>
      <c r="BB119" s="164"/>
      <c r="BC119" s="280"/>
      <c r="BD119" s="93"/>
      <c r="BE119" s="93"/>
      <c r="BF119" s="94"/>
      <c r="BG119" s="94"/>
      <c r="BH119" s="94"/>
      <c r="BI119" s="94"/>
      <c r="BJ119" s="94"/>
      <c r="BK119" s="94"/>
      <c r="BL119" s="94"/>
      <c r="BM119" s="94"/>
      <c r="BN119" s="92"/>
      <c r="BO119" s="92"/>
      <c r="BP119" s="92"/>
      <c r="BQ119" s="92"/>
      <c r="BR119" s="92"/>
    </row>
    <row r="120" spans="1:70" ht="52.5" x14ac:dyDescent="0.85">
      <c r="A120" s="92"/>
      <c r="B120" s="92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71"/>
      <c r="AN120" s="171"/>
      <c r="AO120" s="171"/>
      <c r="AP120" s="171"/>
      <c r="AQ120" s="166"/>
      <c r="AR120" s="167"/>
      <c r="AS120" s="113"/>
      <c r="AT120" s="113"/>
      <c r="AU120" s="169"/>
      <c r="AV120" s="170"/>
      <c r="AW120" s="170"/>
      <c r="AX120" s="170"/>
      <c r="AY120" s="170"/>
      <c r="AZ120" s="170"/>
      <c r="BA120" s="170"/>
      <c r="BB120" s="164"/>
      <c r="BC120" s="280"/>
      <c r="BD120" s="93"/>
      <c r="BE120" s="93"/>
      <c r="BF120" s="94"/>
      <c r="BG120" s="94"/>
      <c r="BH120" s="94"/>
      <c r="BI120" s="94"/>
      <c r="BJ120" s="94"/>
      <c r="BK120" s="94"/>
      <c r="BL120" s="94"/>
      <c r="BM120" s="94"/>
      <c r="BN120" s="92"/>
      <c r="BO120" s="92"/>
      <c r="BP120" s="92"/>
      <c r="BQ120" s="92"/>
      <c r="BR120" s="92"/>
    </row>
    <row r="121" spans="1:70" ht="52.5" x14ac:dyDescent="0.35">
      <c r="A121" s="279"/>
      <c r="B121" s="279"/>
      <c r="C121" s="164" t="s">
        <v>211</v>
      </c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  <c r="AJ121" s="164"/>
      <c r="AK121" s="164"/>
      <c r="AL121" s="164"/>
      <c r="AM121" s="171"/>
      <c r="AN121" s="175"/>
      <c r="AO121" s="175"/>
      <c r="AP121" s="175"/>
      <c r="AQ121" s="175"/>
      <c r="AR121" s="166"/>
      <c r="AS121" s="171"/>
      <c r="AT121" s="171"/>
      <c r="AU121" s="171"/>
      <c r="AV121" s="170"/>
      <c r="AW121" s="170"/>
      <c r="AX121" s="170"/>
      <c r="AY121" s="170"/>
      <c r="AZ121" s="170"/>
      <c r="BA121" s="170"/>
      <c r="BB121" s="164"/>
      <c r="BC121" s="278"/>
      <c r="BD121" s="279"/>
      <c r="BE121" s="279"/>
      <c r="BF121" s="279"/>
      <c r="BG121" s="279"/>
      <c r="BH121" s="93"/>
      <c r="BI121" s="93"/>
      <c r="BJ121" s="93"/>
      <c r="BK121" s="93"/>
      <c r="BL121" s="93"/>
      <c r="BM121" s="93"/>
      <c r="BN121" s="279"/>
      <c r="BO121" s="279"/>
      <c r="BP121" s="279"/>
      <c r="BQ121" s="279"/>
      <c r="BR121" s="279"/>
    </row>
    <row r="122" spans="1:70" ht="52.5" x14ac:dyDescent="0.35">
      <c r="A122" s="279"/>
      <c r="B122" s="279"/>
      <c r="C122" s="164" t="s">
        <v>212</v>
      </c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5"/>
      <c r="AH122" s="165"/>
      <c r="AI122" s="165"/>
      <c r="AJ122" s="165"/>
      <c r="AK122" s="165"/>
      <c r="AL122" s="165"/>
      <c r="AM122" s="165"/>
      <c r="AN122" s="165"/>
      <c r="AO122" s="175"/>
      <c r="AP122" s="175"/>
      <c r="AQ122" s="175"/>
      <c r="AR122" s="166"/>
      <c r="AS122" s="171" t="s">
        <v>213</v>
      </c>
      <c r="AT122" s="171"/>
      <c r="AU122" s="171"/>
      <c r="AV122" s="170"/>
      <c r="AW122" s="170"/>
      <c r="AX122" s="170"/>
      <c r="AY122" s="170"/>
      <c r="AZ122" s="170"/>
      <c r="BA122" s="170"/>
      <c r="BB122" s="164"/>
      <c r="BC122" s="278"/>
      <c r="BD122" s="279"/>
      <c r="BE122" s="279"/>
      <c r="BF122" s="279"/>
      <c r="BG122" s="279"/>
      <c r="BH122" s="93"/>
      <c r="BI122" s="93"/>
      <c r="BJ122" s="93"/>
      <c r="BK122" s="93"/>
      <c r="BL122" s="93"/>
      <c r="BM122" s="93"/>
      <c r="BN122" s="279"/>
      <c r="BO122" s="279"/>
      <c r="BP122" s="279"/>
      <c r="BQ122" s="279"/>
      <c r="BR122" s="279"/>
    </row>
    <row r="123" spans="1:70" ht="52.5" x14ac:dyDescent="0.85">
      <c r="A123" s="92"/>
      <c r="B123" s="92"/>
      <c r="C123" s="165"/>
      <c r="D123" s="165"/>
      <c r="E123" s="165"/>
      <c r="F123" s="165"/>
      <c r="G123" s="166" t="s">
        <v>61</v>
      </c>
      <c r="H123" s="167"/>
      <c r="I123" s="168"/>
      <c r="J123" s="168"/>
      <c r="K123" s="169"/>
      <c r="L123" s="170"/>
      <c r="M123" s="170"/>
      <c r="N123" s="170"/>
      <c r="O123" s="170"/>
      <c r="P123" s="170"/>
      <c r="Q123" s="170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71"/>
      <c r="AN123" s="171"/>
      <c r="AO123" s="171"/>
      <c r="AP123" s="171"/>
      <c r="AQ123" s="166"/>
      <c r="AR123" s="167"/>
      <c r="AS123" s="176"/>
      <c r="AT123" s="176"/>
      <c r="AU123" s="169"/>
      <c r="AV123" s="170"/>
      <c r="AW123" s="170"/>
      <c r="AX123" s="170"/>
      <c r="AY123" s="170"/>
      <c r="AZ123" s="170"/>
      <c r="BA123" s="170"/>
      <c r="BB123" s="164"/>
      <c r="BC123" s="280"/>
      <c r="BD123" s="93"/>
      <c r="BE123" s="93"/>
      <c r="BF123" s="94"/>
      <c r="BG123" s="94"/>
      <c r="BH123" s="94"/>
      <c r="BI123" s="94"/>
      <c r="BJ123" s="94"/>
      <c r="BK123" s="94"/>
      <c r="BL123" s="94"/>
      <c r="BM123" s="94"/>
      <c r="BN123" s="92"/>
      <c r="BO123" s="92"/>
      <c r="BP123" s="92"/>
      <c r="BQ123" s="92"/>
      <c r="BR123" s="92"/>
    </row>
    <row r="124" spans="1:70" ht="52.5" x14ac:dyDescent="0.85">
      <c r="A124" s="92"/>
      <c r="B124" s="92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71"/>
      <c r="AN124" s="171"/>
      <c r="AO124" s="171"/>
      <c r="AP124" s="171"/>
      <c r="AQ124" s="166"/>
      <c r="AR124" s="167"/>
      <c r="AS124" s="113"/>
      <c r="AT124" s="113"/>
      <c r="AU124" s="169"/>
      <c r="AV124" s="170"/>
      <c r="AW124" s="170"/>
      <c r="AX124" s="170"/>
      <c r="AY124" s="170"/>
      <c r="AZ124" s="170"/>
      <c r="BA124" s="170"/>
      <c r="BB124" s="164"/>
      <c r="BC124" s="280"/>
      <c r="BD124" s="93"/>
      <c r="BE124" s="93"/>
      <c r="BF124" s="94"/>
      <c r="BG124" s="94"/>
      <c r="BH124" s="94"/>
      <c r="BI124" s="94"/>
      <c r="BJ124" s="94"/>
      <c r="BK124" s="94"/>
      <c r="BL124" s="94"/>
      <c r="BM124" s="94"/>
      <c r="BN124" s="92"/>
      <c r="BO124" s="92"/>
      <c r="BP124" s="92"/>
      <c r="BQ124" s="92"/>
      <c r="BR124" s="92"/>
    </row>
    <row r="125" spans="1:70" ht="44.5" x14ac:dyDescent="0.85">
      <c r="A125" s="92"/>
      <c r="B125" s="92"/>
      <c r="C125" s="178" t="s">
        <v>218</v>
      </c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  <c r="AL125" s="168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92"/>
      <c r="BD125" s="93"/>
      <c r="BE125" s="93"/>
      <c r="BF125" s="94"/>
      <c r="BG125" s="94"/>
      <c r="BH125" s="94"/>
      <c r="BI125" s="94"/>
      <c r="BJ125" s="94"/>
      <c r="BK125" s="94"/>
      <c r="BL125" s="94"/>
      <c r="BM125" s="94"/>
      <c r="BN125" s="92"/>
      <c r="BO125" s="92"/>
      <c r="BP125" s="92"/>
      <c r="BQ125" s="92"/>
      <c r="BR125" s="92"/>
    </row>
    <row r="126" spans="1:70" ht="44.5" x14ac:dyDescent="0.85">
      <c r="A126" s="92"/>
      <c r="B126" s="92"/>
      <c r="C126" s="177" t="s">
        <v>235</v>
      </c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168"/>
      <c r="AJ126" s="168"/>
      <c r="AK126" s="168"/>
      <c r="AL126" s="168"/>
      <c r="AM126" s="113"/>
      <c r="AN126" s="113"/>
      <c r="AO126" s="113"/>
      <c r="AP126" s="113"/>
      <c r="AQ126" s="113"/>
      <c r="AR126" s="166"/>
      <c r="AS126" s="171"/>
      <c r="AT126" s="171"/>
      <c r="AU126" s="164"/>
      <c r="AV126" s="164"/>
      <c r="AW126" s="164"/>
      <c r="AX126" s="164"/>
      <c r="AY126" s="164"/>
      <c r="AZ126" s="164"/>
      <c r="BA126" s="164"/>
      <c r="BB126" s="164"/>
      <c r="BC126" s="93"/>
      <c r="BD126" s="93"/>
      <c r="BE126" s="93"/>
      <c r="BF126" s="94"/>
      <c r="BG126" s="94"/>
      <c r="BH126" s="94"/>
      <c r="BI126" s="94"/>
      <c r="BJ126" s="94"/>
      <c r="BK126" s="94"/>
      <c r="BL126" s="94"/>
      <c r="BM126" s="94"/>
      <c r="BN126" s="92"/>
      <c r="BO126" s="92"/>
      <c r="BP126" s="92"/>
      <c r="BQ126" s="92"/>
      <c r="BR126" s="92"/>
    </row>
    <row r="127" spans="1:70" ht="44.5" x14ac:dyDescent="0.85">
      <c r="A127" s="46"/>
      <c r="B127" s="46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6"/>
      <c r="AT127" s="176"/>
      <c r="AU127" s="176"/>
      <c r="AV127" s="176"/>
      <c r="AW127" s="176"/>
      <c r="AX127" s="176"/>
      <c r="AY127" s="176"/>
      <c r="AZ127" s="176"/>
      <c r="BA127" s="176"/>
      <c r="BB127" s="176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1"/>
      <c r="BO127" s="101"/>
      <c r="BP127" s="101"/>
      <c r="BQ127" s="101"/>
      <c r="BR127" s="101"/>
    </row>
    <row r="128" spans="1:70" ht="22.5" x14ac:dyDescent="0.4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3"/>
    </row>
    <row r="129" spans="1:70" ht="22.5" x14ac:dyDescent="0.45">
      <c r="A129" s="22"/>
      <c r="B129" s="22"/>
      <c r="C129" s="22"/>
      <c r="D129" s="22"/>
      <c r="E129" s="22"/>
      <c r="F129" s="29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2"/>
      <c r="T129" s="22"/>
      <c r="U129" s="22"/>
      <c r="V129" s="22"/>
      <c r="W129" s="22"/>
      <c r="X129" s="22"/>
      <c r="Y129" s="22"/>
      <c r="Z129" s="22"/>
      <c r="AA129" s="29"/>
      <c r="AB129" s="29"/>
      <c r="AC129" s="29"/>
      <c r="AD129" s="29"/>
      <c r="AE129" s="30"/>
      <c r="AF129" s="30"/>
      <c r="AG129" s="22"/>
      <c r="AH129" s="22"/>
      <c r="AI129" s="22"/>
      <c r="AJ129" s="22"/>
      <c r="AK129" s="22"/>
      <c r="AL129" s="22"/>
      <c r="AM129" s="22"/>
      <c r="AN129" s="22"/>
      <c r="AO129" s="22"/>
      <c r="AP129" s="29"/>
      <c r="AQ129" s="29"/>
      <c r="AR129" s="33"/>
      <c r="AS129" s="30"/>
      <c r="AT129" s="22"/>
      <c r="AU129" s="22"/>
      <c r="AV129" s="22"/>
      <c r="AW129" s="22"/>
      <c r="AX129" s="22"/>
      <c r="AY129" s="22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2"/>
    </row>
    <row r="130" spans="1:70" ht="22.5" x14ac:dyDescent="0.4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28"/>
    </row>
    <row r="131" spans="1:70" ht="22.5" x14ac:dyDescent="0.4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</row>
    <row r="132" spans="1:70" ht="22.5" x14ac:dyDescent="0.4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35"/>
    </row>
  </sheetData>
  <mergeCells count="961">
    <mergeCell ref="D106:BN106"/>
    <mergeCell ref="C108:BK108"/>
    <mergeCell ref="C110:BK110"/>
    <mergeCell ref="A103:F103"/>
    <mergeCell ref="G103:BJ103"/>
    <mergeCell ref="BK103:BP103"/>
    <mergeCell ref="A104:F104"/>
    <mergeCell ref="G104:BJ104"/>
    <mergeCell ref="BK104:BP104"/>
    <mergeCell ref="A101:F101"/>
    <mergeCell ref="G101:BJ101"/>
    <mergeCell ref="BK101:BP101"/>
    <mergeCell ref="A102:F102"/>
    <mergeCell ref="G102:BJ102"/>
    <mergeCell ref="BK102:BP102"/>
    <mergeCell ref="A99:F99"/>
    <mergeCell ref="G99:BJ99"/>
    <mergeCell ref="BK99:BP99"/>
    <mergeCell ref="A100:F100"/>
    <mergeCell ref="G100:BJ100"/>
    <mergeCell ref="BK100:BP100"/>
    <mergeCell ref="A97:F97"/>
    <mergeCell ref="G97:BJ97"/>
    <mergeCell ref="BK97:BP97"/>
    <mergeCell ref="A98:F98"/>
    <mergeCell ref="G98:BJ98"/>
    <mergeCell ref="BK98:BP98"/>
    <mergeCell ref="A95:F95"/>
    <mergeCell ref="G95:BJ95"/>
    <mergeCell ref="BK95:BP95"/>
    <mergeCell ref="A96:F96"/>
    <mergeCell ref="G96:BJ96"/>
    <mergeCell ref="BK96:BP96"/>
    <mergeCell ref="A93:F93"/>
    <mergeCell ref="G93:BJ93"/>
    <mergeCell ref="BK93:BP93"/>
    <mergeCell ref="A94:F94"/>
    <mergeCell ref="G94:BJ94"/>
    <mergeCell ref="BK94:BP94"/>
    <mergeCell ref="A91:F91"/>
    <mergeCell ref="G91:BJ91"/>
    <mergeCell ref="BK91:BP91"/>
    <mergeCell ref="A92:F92"/>
    <mergeCell ref="G92:BJ92"/>
    <mergeCell ref="BK92:BP92"/>
    <mergeCell ref="A89:F89"/>
    <mergeCell ref="G89:BJ89"/>
    <mergeCell ref="BK89:BP89"/>
    <mergeCell ref="A90:F90"/>
    <mergeCell ref="G90:BJ90"/>
    <mergeCell ref="BK90:BP90"/>
    <mergeCell ref="A87:F87"/>
    <mergeCell ref="G87:BJ87"/>
    <mergeCell ref="BK87:BP87"/>
    <mergeCell ref="A88:F88"/>
    <mergeCell ref="G88:BJ88"/>
    <mergeCell ref="BK88:BP88"/>
    <mergeCell ref="A85:F85"/>
    <mergeCell ref="G85:BJ85"/>
    <mergeCell ref="BK85:BP85"/>
    <mergeCell ref="A86:F86"/>
    <mergeCell ref="G86:BJ86"/>
    <mergeCell ref="BK86:BP86"/>
    <mergeCell ref="A83:F83"/>
    <mergeCell ref="G83:BJ83"/>
    <mergeCell ref="BK83:BP83"/>
    <mergeCell ref="A84:F84"/>
    <mergeCell ref="G84:BJ84"/>
    <mergeCell ref="BK84:BP84"/>
    <mergeCell ref="A80:BO80"/>
    <mergeCell ref="A81:F81"/>
    <mergeCell ref="G81:BJ81"/>
    <mergeCell ref="BK81:BP81"/>
    <mergeCell ref="A82:F82"/>
    <mergeCell ref="G82:BJ82"/>
    <mergeCell ref="BK82:BP82"/>
    <mergeCell ref="AW77:BQ78"/>
    <mergeCell ref="A78:M78"/>
    <mergeCell ref="N78:Q78"/>
    <mergeCell ref="R78:T78"/>
    <mergeCell ref="U78:Y78"/>
    <mergeCell ref="Z78:AH78"/>
    <mergeCell ref="AI78:AO78"/>
    <mergeCell ref="AP78:AV78"/>
    <mergeCell ref="A76:Y76"/>
    <mergeCell ref="Z76:AV76"/>
    <mergeCell ref="AW76:BQ76"/>
    <mergeCell ref="A77:M77"/>
    <mergeCell ref="N77:Q77"/>
    <mergeCell ref="R77:T77"/>
    <mergeCell ref="U77:Y77"/>
    <mergeCell ref="Z77:AH77"/>
    <mergeCell ref="AI77:AO77"/>
    <mergeCell ref="AP77:AV77"/>
    <mergeCell ref="A72:Z72"/>
    <mergeCell ref="AA72:AB72"/>
    <mergeCell ref="AQ72:AV72"/>
    <mergeCell ref="AW72:BB72"/>
    <mergeCell ref="BC72:BH72"/>
    <mergeCell ref="BI72:BN72"/>
    <mergeCell ref="BO72:BQ72"/>
    <mergeCell ref="BO73:BQ73"/>
    <mergeCell ref="A74:Z74"/>
    <mergeCell ref="AA74:AB74"/>
    <mergeCell ref="AQ74:AV74"/>
    <mergeCell ref="AW74:BB74"/>
    <mergeCell ref="BC74:BH74"/>
    <mergeCell ref="BI74:BN74"/>
    <mergeCell ref="BO74:BQ74"/>
    <mergeCell ref="A73:Z73"/>
    <mergeCell ref="AA73:AB73"/>
    <mergeCell ref="AQ73:AV73"/>
    <mergeCell ref="AW73:BB73"/>
    <mergeCell ref="BC73:BH73"/>
    <mergeCell ref="BI73:BN73"/>
    <mergeCell ref="BG70:BH70"/>
    <mergeCell ref="BI70:BJ70"/>
    <mergeCell ref="BK70:BL70"/>
    <mergeCell ref="BM70:BN70"/>
    <mergeCell ref="BO70:BQ70"/>
    <mergeCell ref="A71:Z71"/>
    <mergeCell ref="AA71:AB71"/>
    <mergeCell ref="AQ71:AV71"/>
    <mergeCell ref="AW71:BB71"/>
    <mergeCell ref="BC71:BH71"/>
    <mergeCell ref="BI71:BN71"/>
    <mergeCell ref="BO71:BQ71"/>
    <mergeCell ref="BO69:BQ69"/>
    <mergeCell ref="A70:Z70"/>
    <mergeCell ref="AQ70:AR70"/>
    <mergeCell ref="AS70:AT70"/>
    <mergeCell ref="AU70:AV70"/>
    <mergeCell ref="AW70:AX70"/>
    <mergeCell ref="AY70:AZ70"/>
    <mergeCell ref="BA70:BB70"/>
    <mergeCell ref="BC70:BD70"/>
    <mergeCell ref="BE70:BF70"/>
    <mergeCell ref="BC69:BD69"/>
    <mergeCell ref="BE69:BF69"/>
    <mergeCell ref="BG69:BH69"/>
    <mergeCell ref="BI69:BJ69"/>
    <mergeCell ref="BK69:BL69"/>
    <mergeCell ref="BM69:BN69"/>
    <mergeCell ref="AQ69:AR69"/>
    <mergeCell ref="AS69:AT69"/>
    <mergeCell ref="AU69:AV69"/>
    <mergeCell ref="AW69:AX69"/>
    <mergeCell ref="AY69:AZ69"/>
    <mergeCell ref="BA69:BB69"/>
    <mergeCell ref="A69:Z69"/>
    <mergeCell ref="AA69:AB69"/>
    <mergeCell ref="AE69:AF69"/>
    <mergeCell ref="AG69:AH69"/>
    <mergeCell ref="AK69:AL69"/>
    <mergeCell ref="AO69:AP69"/>
    <mergeCell ref="A67:B67"/>
    <mergeCell ref="C67:V67"/>
    <mergeCell ref="BI67:BJ67"/>
    <mergeCell ref="BK67:BL67"/>
    <mergeCell ref="BM67:BN67"/>
    <mergeCell ref="BO67:BQ67"/>
    <mergeCell ref="A66:B66"/>
    <mergeCell ref="C66:V66"/>
    <mergeCell ref="BI66:BJ66"/>
    <mergeCell ref="BK66:BL66"/>
    <mergeCell ref="BM66:BN66"/>
    <mergeCell ref="BO66:BQ66"/>
    <mergeCell ref="A65:B65"/>
    <mergeCell ref="C65:V65"/>
    <mergeCell ref="BI65:BJ65"/>
    <mergeCell ref="BK65:BL65"/>
    <mergeCell ref="BM65:BN65"/>
    <mergeCell ref="BO65:BQ65"/>
    <mergeCell ref="BO63:BQ63"/>
    <mergeCell ref="A64:B64"/>
    <mergeCell ref="C64:V64"/>
    <mergeCell ref="BI64:BJ64"/>
    <mergeCell ref="BK64:BL64"/>
    <mergeCell ref="BM64:BN64"/>
    <mergeCell ref="BO64:BQ64"/>
    <mergeCell ref="BC63:BD63"/>
    <mergeCell ref="BE63:BF63"/>
    <mergeCell ref="BG63:BH63"/>
    <mergeCell ref="BI63:BJ63"/>
    <mergeCell ref="BK63:BL63"/>
    <mergeCell ref="BM63:BN63"/>
    <mergeCell ref="AQ63:AR63"/>
    <mergeCell ref="AS63:AT63"/>
    <mergeCell ref="AU63:AV63"/>
    <mergeCell ref="AW63:AX63"/>
    <mergeCell ref="AY63:AZ63"/>
    <mergeCell ref="BA63:BB63"/>
    <mergeCell ref="BC62:BD62"/>
    <mergeCell ref="BE62:BF62"/>
    <mergeCell ref="BG62:BH62"/>
    <mergeCell ref="BI62:BJ62"/>
    <mergeCell ref="BK62:BL62"/>
    <mergeCell ref="AK62:AL62"/>
    <mergeCell ref="AQ62:AR62"/>
    <mergeCell ref="AS62:AT62"/>
    <mergeCell ref="AU62:AV62"/>
    <mergeCell ref="AW62:AX62"/>
    <mergeCell ref="AY62:AZ62"/>
    <mergeCell ref="A63:B63"/>
    <mergeCell ref="C63:V63"/>
    <mergeCell ref="Y63:Z63"/>
    <mergeCell ref="AA63:AB63"/>
    <mergeCell ref="AC63:AD63"/>
    <mergeCell ref="AE63:AF63"/>
    <mergeCell ref="AG63:AH63"/>
    <mergeCell ref="AK63:AL63"/>
    <mergeCell ref="BA62:BB62"/>
    <mergeCell ref="BO61:BQ61"/>
    <mergeCell ref="A62:B62"/>
    <mergeCell ref="C62:V62"/>
    <mergeCell ref="Y62:Z62"/>
    <mergeCell ref="AA62:AB62"/>
    <mergeCell ref="AC62:AD62"/>
    <mergeCell ref="AE62:AF62"/>
    <mergeCell ref="AG62:AH62"/>
    <mergeCell ref="AY61:AZ61"/>
    <mergeCell ref="BA61:BB61"/>
    <mergeCell ref="BC61:BD61"/>
    <mergeCell ref="BE61:BF61"/>
    <mergeCell ref="BG61:BH61"/>
    <mergeCell ref="BI61:BJ61"/>
    <mergeCell ref="AG61:AH61"/>
    <mergeCell ref="AK61:AL61"/>
    <mergeCell ref="AQ61:AR61"/>
    <mergeCell ref="AS61:AT61"/>
    <mergeCell ref="AU61:AV61"/>
    <mergeCell ref="AW61:AX61"/>
    <mergeCell ref="A61:B61"/>
    <mergeCell ref="C61:V61"/>
    <mergeCell ref="BM62:BN62"/>
    <mergeCell ref="BO62:BQ62"/>
    <mergeCell ref="Y61:Z61"/>
    <mergeCell ref="AA61:AB61"/>
    <mergeCell ref="AC61:AD61"/>
    <mergeCell ref="AE61:AF61"/>
    <mergeCell ref="BE60:BF60"/>
    <mergeCell ref="BG60:BH60"/>
    <mergeCell ref="BI60:BJ60"/>
    <mergeCell ref="BK60:BL60"/>
    <mergeCell ref="BM60:BN60"/>
    <mergeCell ref="BK61:BL61"/>
    <mergeCell ref="BM61:BN61"/>
    <mergeCell ref="BO60:BQ60"/>
    <mergeCell ref="AS60:AT60"/>
    <mergeCell ref="AU60:AV60"/>
    <mergeCell ref="AW60:AX60"/>
    <mergeCell ref="AY60:AZ60"/>
    <mergeCell ref="BA60:BB60"/>
    <mergeCell ref="BC60:BD60"/>
    <mergeCell ref="BO59:BQ59"/>
    <mergeCell ref="A60:B60"/>
    <mergeCell ref="C60:V60"/>
    <mergeCell ref="W60:X60"/>
    <mergeCell ref="AA60:AB60"/>
    <mergeCell ref="AC60:AD60"/>
    <mergeCell ref="AE60:AF60"/>
    <mergeCell ref="AG60:AH60"/>
    <mergeCell ref="AK60:AL60"/>
    <mergeCell ref="AQ60:AR60"/>
    <mergeCell ref="BC59:BD59"/>
    <mergeCell ref="BE59:BF59"/>
    <mergeCell ref="BG59:BH59"/>
    <mergeCell ref="BI59:BJ59"/>
    <mergeCell ref="BK59:BL59"/>
    <mergeCell ref="BM59:BN59"/>
    <mergeCell ref="AQ59:AR59"/>
    <mergeCell ref="AS59:AT59"/>
    <mergeCell ref="AU59:AV59"/>
    <mergeCell ref="AW59:AX59"/>
    <mergeCell ref="AY59:AZ59"/>
    <mergeCell ref="BA59:BB59"/>
    <mergeCell ref="BK58:BL58"/>
    <mergeCell ref="BM58:BN58"/>
    <mergeCell ref="BO58:BQ58"/>
    <mergeCell ref="A59:B59"/>
    <mergeCell ref="C59:V59"/>
    <mergeCell ref="AA59:AB59"/>
    <mergeCell ref="AC59:AD59"/>
    <mergeCell ref="AE59:AF59"/>
    <mergeCell ref="AG59:AH59"/>
    <mergeCell ref="AK59:AL59"/>
    <mergeCell ref="AY58:AZ58"/>
    <mergeCell ref="BA58:BB58"/>
    <mergeCell ref="BC58:BD58"/>
    <mergeCell ref="BE58:BF58"/>
    <mergeCell ref="BG58:BH58"/>
    <mergeCell ref="BI58:BJ58"/>
    <mergeCell ref="AG58:AH58"/>
    <mergeCell ref="AK58:AL58"/>
    <mergeCell ref="AQ58:AR58"/>
    <mergeCell ref="AS58:AT58"/>
    <mergeCell ref="AU58:AV58"/>
    <mergeCell ref="AW58:AX58"/>
    <mergeCell ref="A58:B58"/>
    <mergeCell ref="C58:V58"/>
    <mergeCell ref="W58:X58"/>
    <mergeCell ref="AA58:AB58"/>
    <mergeCell ref="AC58:AD58"/>
    <mergeCell ref="AE58:AF58"/>
    <mergeCell ref="AW57:AX57"/>
    <mergeCell ref="AY57:AZ57"/>
    <mergeCell ref="BA57:BB57"/>
    <mergeCell ref="BC57:BD57"/>
    <mergeCell ref="BE57:BF57"/>
    <mergeCell ref="BG57:BH57"/>
    <mergeCell ref="C57:V57"/>
    <mergeCell ref="AA57:AB57"/>
    <mergeCell ref="AC57:AD57"/>
    <mergeCell ref="AQ57:AR57"/>
    <mergeCell ref="AS57:AT57"/>
    <mergeCell ref="AU57:AV57"/>
    <mergeCell ref="BE56:BF56"/>
    <mergeCell ref="BG56:BH56"/>
    <mergeCell ref="BI56:BJ56"/>
    <mergeCell ref="BK56:BL56"/>
    <mergeCell ref="BM56:BN56"/>
    <mergeCell ref="BO56:BQ57"/>
    <mergeCell ref="BI57:BJ57"/>
    <mergeCell ref="BK57:BL57"/>
    <mergeCell ref="BM57:BN57"/>
    <mergeCell ref="AS56:AT56"/>
    <mergeCell ref="AU56:AV56"/>
    <mergeCell ref="AW56:AX56"/>
    <mergeCell ref="AY56:AZ56"/>
    <mergeCell ref="BA56:BB56"/>
    <mergeCell ref="BC56:BD56"/>
    <mergeCell ref="BO55:BQ55"/>
    <mergeCell ref="A56:B57"/>
    <mergeCell ref="C56:V56"/>
    <mergeCell ref="W56:X56"/>
    <mergeCell ref="AA56:AB56"/>
    <mergeCell ref="AC56:AD56"/>
    <mergeCell ref="AE56:AF56"/>
    <mergeCell ref="AG56:AH56"/>
    <mergeCell ref="AK56:AL56"/>
    <mergeCell ref="AQ56:AR56"/>
    <mergeCell ref="BC55:BD55"/>
    <mergeCell ref="BE55:BF55"/>
    <mergeCell ref="BG55:BH55"/>
    <mergeCell ref="BI55:BJ55"/>
    <mergeCell ref="BK55:BL55"/>
    <mergeCell ref="BM55:BN55"/>
    <mergeCell ref="AQ55:AR55"/>
    <mergeCell ref="AS55:AT55"/>
    <mergeCell ref="AU55:AV55"/>
    <mergeCell ref="AW55:AX55"/>
    <mergeCell ref="AY55:AZ55"/>
    <mergeCell ref="BA55:BB55"/>
    <mergeCell ref="BI54:BJ54"/>
    <mergeCell ref="BK54:BL54"/>
    <mergeCell ref="BM54:BN54"/>
    <mergeCell ref="A55:B55"/>
    <mergeCell ref="C55:V55"/>
    <mergeCell ref="AA55:AB55"/>
    <mergeCell ref="AC55:AD55"/>
    <mergeCell ref="AE55:AF55"/>
    <mergeCell ref="AG55:AH55"/>
    <mergeCell ref="AK55:AL55"/>
    <mergeCell ref="AW54:AX54"/>
    <mergeCell ref="AY54:AZ54"/>
    <mergeCell ref="BA54:BB54"/>
    <mergeCell ref="BC54:BD54"/>
    <mergeCell ref="BE54:BF54"/>
    <mergeCell ref="BG54:BH54"/>
    <mergeCell ref="BC52:BD52"/>
    <mergeCell ref="BE52:BF52"/>
    <mergeCell ref="BI53:BJ53"/>
    <mergeCell ref="BK53:BL53"/>
    <mergeCell ref="BM53:BN53"/>
    <mergeCell ref="BO53:BQ54"/>
    <mergeCell ref="C54:V54"/>
    <mergeCell ref="AA54:AB54"/>
    <mergeCell ref="AC54:AD54"/>
    <mergeCell ref="AQ54:AR54"/>
    <mergeCell ref="AS54:AT54"/>
    <mergeCell ref="AU54:AV54"/>
    <mergeCell ref="AW53:AX53"/>
    <mergeCell ref="AY53:AZ53"/>
    <mergeCell ref="BA53:BB53"/>
    <mergeCell ref="BC53:BD53"/>
    <mergeCell ref="BE53:BF53"/>
    <mergeCell ref="BG53:BH53"/>
    <mergeCell ref="AE53:AF53"/>
    <mergeCell ref="AG53:AH53"/>
    <mergeCell ref="AK53:AL53"/>
    <mergeCell ref="AQ53:AR53"/>
    <mergeCell ref="AS53:AT53"/>
    <mergeCell ref="AU53:AV53"/>
    <mergeCell ref="A53:B54"/>
    <mergeCell ref="C53:V53"/>
    <mergeCell ref="W53:X53"/>
    <mergeCell ref="Y53:Z53"/>
    <mergeCell ref="AA53:AB53"/>
    <mergeCell ref="AC53:AD53"/>
    <mergeCell ref="AU52:AV52"/>
    <mergeCell ref="AW52:AX52"/>
    <mergeCell ref="AY52:AZ52"/>
    <mergeCell ref="BO51:BQ52"/>
    <mergeCell ref="C52:V52"/>
    <mergeCell ref="AA52:AB52"/>
    <mergeCell ref="AC52:AD52"/>
    <mergeCell ref="AO52:AP52"/>
    <mergeCell ref="AQ52:AR52"/>
    <mergeCell ref="AS52:AT52"/>
    <mergeCell ref="AW51:AX51"/>
    <mergeCell ref="AY51:AZ51"/>
    <mergeCell ref="BA51:BB51"/>
    <mergeCell ref="BC51:BD51"/>
    <mergeCell ref="BE51:BF51"/>
    <mergeCell ref="BG51:BH51"/>
    <mergeCell ref="AG51:AH51"/>
    <mergeCell ref="AK51:AL51"/>
    <mergeCell ref="AO51:AP51"/>
    <mergeCell ref="AQ51:AR51"/>
    <mergeCell ref="AS51:AT51"/>
    <mergeCell ref="AU51:AV51"/>
    <mergeCell ref="BG52:BH52"/>
    <mergeCell ref="BI52:BJ52"/>
    <mergeCell ref="BK52:BL52"/>
    <mergeCell ref="BM52:BN52"/>
    <mergeCell ref="BA52:BB52"/>
    <mergeCell ref="BO50:BQ50"/>
    <mergeCell ref="A51:B52"/>
    <mergeCell ref="C51:V51"/>
    <mergeCell ref="W51:X51"/>
    <mergeCell ref="AA51:AB51"/>
    <mergeCell ref="AC51:AD51"/>
    <mergeCell ref="AE51:AF51"/>
    <mergeCell ref="AW50:AX50"/>
    <mergeCell ref="AY50:AZ50"/>
    <mergeCell ref="BA50:BB50"/>
    <mergeCell ref="BC50:BD50"/>
    <mergeCell ref="BE50:BF50"/>
    <mergeCell ref="BG50:BH50"/>
    <mergeCell ref="AG50:AH50"/>
    <mergeCell ref="AK50:AL50"/>
    <mergeCell ref="AO50:AP50"/>
    <mergeCell ref="AQ50:AR50"/>
    <mergeCell ref="AS50:AT50"/>
    <mergeCell ref="AU50:AV50"/>
    <mergeCell ref="A50:B50"/>
    <mergeCell ref="C50:V50"/>
    <mergeCell ref="BI51:BJ51"/>
    <mergeCell ref="BK51:BL51"/>
    <mergeCell ref="BM51:BN51"/>
    <mergeCell ref="Y50:Z50"/>
    <mergeCell ref="AA50:AB50"/>
    <mergeCell ref="AC50:AD50"/>
    <mergeCell ref="AE50:AF50"/>
    <mergeCell ref="BE49:BF49"/>
    <mergeCell ref="BG49:BH49"/>
    <mergeCell ref="BI49:BJ49"/>
    <mergeCell ref="BK49:BL49"/>
    <mergeCell ref="BM49:BN49"/>
    <mergeCell ref="BI50:BJ50"/>
    <mergeCell ref="BK50:BL50"/>
    <mergeCell ref="BM50:BN50"/>
    <mergeCell ref="BO49:BQ49"/>
    <mergeCell ref="AS49:AT49"/>
    <mergeCell ref="AU49:AV49"/>
    <mergeCell ref="AW49:AX49"/>
    <mergeCell ref="AY49:AZ49"/>
    <mergeCell ref="BA49:BB49"/>
    <mergeCell ref="BC49:BD49"/>
    <mergeCell ref="BO48:BQ48"/>
    <mergeCell ref="A49:B49"/>
    <mergeCell ref="C49:V49"/>
    <mergeCell ref="AA49:AB49"/>
    <mergeCell ref="AC49:AD49"/>
    <mergeCell ref="AE49:AF49"/>
    <mergeCell ref="AG49:AH49"/>
    <mergeCell ref="AK49:AL49"/>
    <mergeCell ref="AO49:AP49"/>
    <mergeCell ref="AQ49:AR49"/>
    <mergeCell ref="BC48:BD48"/>
    <mergeCell ref="BE48:BF48"/>
    <mergeCell ref="BG48:BH48"/>
    <mergeCell ref="BI48:BJ48"/>
    <mergeCell ref="BK48:BL48"/>
    <mergeCell ref="BM48:BN48"/>
    <mergeCell ref="AQ48:AR48"/>
    <mergeCell ref="AW48:AX48"/>
    <mergeCell ref="AY48:AZ48"/>
    <mergeCell ref="BA48:BB48"/>
    <mergeCell ref="AE48:AF48"/>
    <mergeCell ref="AG48:AH48"/>
    <mergeCell ref="AI48:AJ48"/>
    <mergeCell ref="AK48:AL48"/>
    <mergeCell ref="AM48:AN48"/>
    <mergeCell ref="AO48:AP48"/>
    <mergeCell ref="BI47:BJ47"/>
    <mergeCell ref="BK47:BL47"/>
    <mergeCell ref="BM47:BN47"/>
    <mergeCell ref="BO47:BQ47"/>
    <mergeCell ref="A48:B48"/>
    <mergeCell ref="C48:V48"/>
    <mergeCell ref="W48:X48"/>
    <mergeCell ref="Y48:Z48"/>
    <mergeCell ref="AA48:AB48"/>
    <mergeCell ref="AC48:AD48"/>
    <mergeCell ref="AW47:AX47"/>
    <mergeCell ref="AY47:AZ47"/>
    <mergeCell ref="BA47:BB47"/>
    <mergeCell ref="BC47:BD47"/>
    <mergeCell ref="BE47:BF47"/>
    <mergeCell ref="BG47:BH47"/>
    <mergeCell ref="AK47:AL47"/>
    <mergeCell ref="AM47:AN47"/>
    <mergeCell ref="AO47:AP47"/>
    <mergeCell ref="AQ47:AR47"/>
    <mergeCell ref="AS47:AT47"/>
    <mergeCell ref="AU47:AV47"/>
    <mergeCell ref="AS48:AT48"/>
    <mergeCell ref="AU48:AV48"/>
    <mergeCell ref="BO46:BQ46"/>
    <mergeCell ref="A47:B47"/>
    <mergeCell ref="C47:V47"/>
    <mergeCell ref="W47:X47"/>
    <mergeCell ref="Y47:Z47"/>
    <mergeCell ref="AA47:AB47"/>
    <mergeCell ref="AC47:AD47"/>
    <mergeCell ref="AE47:AF47"/>
    <mergeCell ref="AG47:AH47"/>
    <mergeCell ref="AI47:AJ47"/>
    <mergeCell ref="BC46:BD46"/>
    <mergeCell ref="BE46:BF46"/>
    <mergeCell ref="BG46:BH46"/>
    <mergeCell ref="BI46:BJ46"/>
    <mergeCell ref="BK46:BL46"/>
    <mergeCell ref="BM46:BN46"/>
    <mergeCell ref="AQ46:AR46"/>
    <mergeCell ref="AS46:AT46"/>
    <mergeCell ref="AU46:AV46"/>
    <mergeCell ref="AW46:AX46"/>
    <mergeCell ref="AY46:AZ46"/>
    <mergeCell ref="BA46:BB46"/>
    <mergeCell ref="AE46:AF46"/>
    <mergeCell ref="AG46:AH46"/>
    <mergeCell ref="AI46:AJ46"/>
    <mergeCell ref="AK46:AL46"/>
    <mergeCell ref="AM46:AN46"/>
    <mergeCell ref="AO46:AP46"/>
    <mergeCell ref="BI45:BJ45"/>
    <mergeCell ref="BK45:BL45"/>
    <mergeCell ref="BM45:BN45"/>
    <mergeCell ref="BO45:BQ45"/>
    <mergeCell ref="A46:B46"/>
    <mergeCell ref="C46:V46"/>
    <mergeCell ref="W46:X46"/>
    <mergeCell ref="Y46:Z46"/>
    <mergeCell ref="AA46:AB46"/>
    <mergeCell ref="AC46:AD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44:B44"/>
    <mergeCell ref="C44:V44"/>
    <mergeCell ref="W44:X44"/>
    <mergeCell ref="Y44:Z44"/>
    <mergeCell ref="AA44:AB44"/>
    <mergeCell ref="AC44:AD44"/>
    <mergeCell ref="AS45:AT45"/>
    <mergeCell ref="AU45:AV45"/>
    <mergeCell ref="BO44:BQ44"/>
    <mergeCell ref="A45:B45"/>
    <mergeCell ref="C45:V45"/>
    <mergeCell ref="W45:X45"/>
    <mergeCell ref="Y45:Z45"/>
    <mergeCell ref="AA45:AB45"/>
    <mergeCell ref="AC45:AD45"/>
    <mergeCell ref="AE45:AF45"/>
    <mergeCell ref="AG45:AH45"/>
    <mergeCell ref="AI45:AJ45"/>
    <mergeCell ref="BC44:BD44"/>
    <mergeCell ref="BE44:BF44"/>
    <mergeCell ref="BG44:BH44"/>
    <mergeCell ref="BI44:BJ44"/>
    <mergeCell ref="BK44:BL44"/>
    <mergeCell ref="BM44:BN44"/>
    <mergeCell ref="AY43:AZ43"/>
    <mergeCell ref="BA43:BB43"/>
    <mergeCell ref="BC43:BD43"/>
    <mergeCell ref="AE44:AF44"/>
    <mergeCell ref="AG44:AH44"/>
    <mergeCell ref="AI44:AJ44"/>
    <mergeCell ref="AK44:AL44"/>
    <mergeCell ref="AM44:AN44"/>
    <mergeCell ref="AO44:AP44"/>
    <mergeCell ref="AQ44:AR44"/>
    <mergeCell ref="AS44:AT44"/>
    <mergeCell ref="AU44:AV44"/>
    <mergeCell ref="AW44:AX44"/>
    <mergeCell ref="AY44:AZ44"/>
    <mergeCell ref="BA44:BB44"/>
    <mergeCell ref="BK42:BL42"/>
    <mergeCell ref="BM42:BN42"/>
    <mergeCell ref="BO42:BQ42"/>
    <mergeCell ref="BC42:BD42"/>
    <mergeCell ref="BE42:BF42"/>
    <mergeCell ref="BG42:BH42"/>
    <mergeCell ref="BI42:BJ42"/>
    <mergeCell ref="BE43:BF43"/>
    <mergeCell ref="BG43:BH43"/>
    <mergeCell ref="BI43:BJ43"/>
    <mergeCell ref="BK43:BL43"/>
    <mergeCell ref="BM43:BN43"/>
    <mergeCell ref="BO43:BQ43"/>
    <mergeCell ref="A43:B43"/>
    <mergeCell ref="C43:V43"/>
    <mergeCell ref="W43:X43"/>
    <mergeCell ref="Y43:Z43"/>
    <mergeCell ref="AA43:AB43"/>
    <mergeCell ref="AC43:AD43"/>
    <mergeCell ref="AE43:AF43"/>
    <mergeCell ref="AY42:AZ42"/>
    <mergeCell ref="BA42:BB42"/>
    <mergeCell ref="AM42:AN42"/>
    <mergeCell ref="AO42:AP42"/>
    <mergeCell ref="AQ42:AR42"/>
    <mergeCell ref="AS42:AT42"/>
    <mergeCell ref="AU42:AV42"/>
    <mergeCell ref="AW42:AX42"/>
    <mergeCell ref="AG43:AH43"/>
    <mergeCell ref="AI43:AJ43"/>
    <mergeCell ref="AK43:AL43"/>
    <mergeCell ref="AM43:AN43"/>
    <mergeCell ref="AO43:AP43"/>
    <mergeCell ref="AQ43:AR43"/>
    <mergeCell ref="AS43:AT43"/>
    <mergeCell ref="AU43:AV43"/>
    <mergeCell ref="AW43:AX43"/>
    <mergeCell ref="BO41:BQ41"/>
    <mergeCell ref="A42:B42"/>
    <mergeCell ref="C42:V42"/>
    <mergeCell ref="Y42:Z42"/>
    <mergeCell ref="AA42:AB42"/>
    <mergeCell ref="AC42:AD42"/>
    <mergeCell ref="AE42:AF42"/>
    <mergeCell ref="AG42:AH42"/>
    <mergeCell ref="AI42:AJ42"/>
    <mergeCell ref="AK42:AL42"/>
    <mergeCell ref="BC41:BD41"/>
    <mergeCell ref="BE41:BF41"/>
    <mergeCell ref="BG41:BH41"/>
    <mergeCell ref="BI41:BJ41"/>
    <mergeCell ref="BK41:BL41"/>
    <mergeCell ref="BM41:BN41"/>
    <mergeCell ref="AQ41:AR41"/>
    <mergeCell ref="AS41:AT41"/>
    <mergeCell ref="AU41:AV41"/>
    <mergeCell ref="AW41:AX41"/>
    <mergeCell ref="AY41:AZ41"/>
    <mergeCell ref="BA41:BB41"/>
    <mergeCell ref="AE41:AF41"/>
    <mergeCell ref="AG41:AH41"/>
    <mergeCell ref="AI41:AJ41"/>
    <mergeCell ref="AK41:AL41"/>
    <mergeCell ref="AM41:AN41"/>
    <mergeCell ref="AO41:AP41"/>
    <mergeCell ref="BI40:BJ40"/>
    <mergeCell ref="BK40:BL40"/>
    <mergeCell ref="BM40:BN40"/>
    <mergeCell ref="BO40:BQ40"/>
    <mergeCell ref="A41:B41"/>
    <mergeCell ref="C41:V41"/>
    <mergeCell ref="W41:X41"/>
    <mergeCell ref="Y41:Z41"/>
    <mergeCell ref="AA41:AB41"/>
    <mergeCell ref="AC41:AD41"/>
    <mergeCell ref="AW40:AX40"/>
    <mergeCell ref="AY40:AZ40"/>
    <mergeCell ref="BA40:BB40"/>
    <mergeCell ref="BC40:BD40"/>
    <mergeCell ref="BE40:BF40"/>
    <mergeCell ref="BG40:BH40"/>
    <mergeCell ref="AK40:AL40"/>
    <mergeCell ref="AM40:AN40"/>
    <mergeCell ref="AO40:AP40"/>
    <mergeCell ref="AQ40:AR40"/>
    <mergeCell ref="A39:B39"/>
    <mergeCell ref="C39:V39"/>
    <mergeCell ref="W39:X39"/>
    <mergeCell ref="Y39:Z39"/>
    <mergeCell ref="AA39:AB39"/>
    <mergeCell ref="AC39:AD39"/>
    <mergeCell ref="AS40:AT40"/>
    <mergeCell ref="AU40:AV40"/>
    <mergeCell ref="BO39:BQ39"/>
    <mergeCell ref="A40:B40"/>
    <mergeCell ref="C40:V40"/>
    <mergeCell ref="W40:X40"/>
    <mergeCell ref="Y40:Z40"/>
    <mergeCell ref="AA40:AB40"/>
    <mergeCell ref="AC40:AD40"/>
    <mergeCell ref="AE40:AF40"/>
    <mergeCell ref="AG40:AH40"/>
    <mergeCell ref="AI40:AJ40"/>
    <mergeCell ref="BC39:BD39"/>
    <mergeCell ref="BE39:BF39"/>
    <mergeCell ref="BG39:BH39"/>
    <mergeCell ref="BI39:BJ39"/>
    <mergeCell ref="BK39:BL39"/>
    <mergeCell ref="BM39:BN39"/>
    <mergeCell ref="BO38:BQ38"/>
    <mergeCell ref="AS38:AT38"/>
    <mergeCell ref="AU38:AV38"/>
    <mergeCell ref="AW38:AX38"/>
    <mergeCell ref="AY38:AZ38"/>
    <mergeCell ref="BA38:BB38"/>
    <mergeCell ref="BC38:BD38"/>
    <mergeCell ref="AE39:AF39"/>
    <mergeCell ref="AG39:AH39"/>
    <mergeCell ref="AI39:AJ39"/>
    <mergeCell ref="AK39:AL39"/>
    <mergeCell ref="AM39:AN39"/>
    <mergeCell ref="AO39:AP39"/>
    <mergeCell ref="AQ39:AR39"/>
    <mergeCell ref="AS39:AT39"/>
    <mergeCell ref="AU39:AV39"/>
    <mergeCell ref="AW39:AX39"/>
    <mergeCell ref="AY39:AZ39"/>
    <mergeCell ref="BA39:BB39"/>
    <mergeCell ref="AQ38:AR38"/>
    <mergeCell ref="BG37:BH37"/>
    <mergeCell ref="BI37:BJ37"/>
    <mergeCell ref="BK37:BL37"/>
    <mergeCell ref="BE38:BF38"/>
    <mergeCell ref="BG38:BH38"/>
    <mergeCell ref="BI38:BJ38"/>
    <mergeCell ref="BK38:BL38"/>
    <mergeCell ref="BM38:BN38"/>
    <mergeCell ref="BM37:BN37"/>
    <mergeCell ref="BO37:BQ37"/>
    <mergeCell ref="A38:B38"/>
    <mergeCell ref="C38:V38"/>
    <mergeCell ref="AA38:AB38"/>
    <mergeCell ref="AC38:AD38"/>
    <mergeCell ref="AE38:AF38"/>
    <mergeCell ref="AU37:AV37"/>
    <mergeCell ref="AW37:AX37"/>
    <mergeCell ref="AY37:AZ37"/>
    <mergeCell ref="BA37:BB37"/>
    <mergeCell ref="BC37:BD37"/>
    <mergeCell ref="BE37:BF37"/>
    <mergeCell ref="AI37:AJ37"/>
    <mergeCell ref="AK37:AL37"/>
    <mergeCell ref="AM37:AN37"/>
    <mergeCell ref="AO37:AP37"/>
    <mergeCell ref="AQ37:AR37"/>
    <mergeCell ref="AS37:AT37"/>
    <mergeCell ref="AG38:AH38"/>
    <mergeCell ref="AI38:AJ38"/>
    <mergeCell ref="AK38:AL38"/>
    <mergeCell ref="AM38:AN38"/>
    <mergeCell ref="AO38:AP38"/>
    <mergeCell ref="BI36:BJ36"/>
    <mergeCell ref="BK36:BL36"/>
    <mergeCell ref="BM36:BN36"/>
    <mergeCell ref="A37:B37"/>
    <mergeCell ref="C37:V37"/>
    <mergeCell ref="Y37:Z37"/>
    <mergeCell ref="AA37:AB37"/>
    <mergeCell ref="AC37:AD37"/>
    <mergeCell ref="AE37:AF37"/>
    <mergeCell ref="AG37:AH37"/>
    <mergeCell ref="AW36:AX36"/>
    <mergeCell ref="AY36:AZ36"/>
    <mergeCell ref="BA36:BB36"/>
    <mergeCell ref="BC36:BD36"/>
    <mergeCell ref="BE36:BF36"/>
    <mergeCell ref="BG36:BH36"/>
    <mergeCell ref="AK36:AL36"/>
    <mergeCell ref="AM36:AN36"/>
    <mergeCell ref="AO36:AP36"/>
    <mergeCell ref="AQ36:AR36"/>
    <mergeCell ref="AS36:AT36"/>
    <mergeCell ref="AU36:AV36"/>
    <mergeCell ref="A35:B36"/>
    <mergeCell ref="C35:V35"/>
    <mergeCell ref="BK34:BL34"/>
    <mergeCell ref="BM34:BN34"/>
    <mergeCell ref="BO34:BQ34"/>
    <mergeCell ref="BM35:BN35"/>
    <mergeCell ref="BO35:BQ36"/>
    <mergeCell ref="C36:V36"/>
    <mergeCell ref="W36:X36"/>
    <mergeCell ref="Y36:Z36"/>
    <mergeCell ref="AA36:AB36"/>
    <mergeCell ref="AC36:AD36"/>
    <mergeCell ref="AE36:AF36"/>
    <mergeCell ref="AG36:AH36"/>
    <mergeCell ref="AI36:AJ36"/>
    <mergeCell ref="BA35:BB35"/>
    <mergeCell ref="BC35:BD35"/>
    <mergeCell ref="BE35:BF35"/>
    <mergeCell ref="BG35:BH35"/>
    <mergeCell ref="BI35:BJ35"/>
    <mergeCell ref="BK35:BL35"/>
    <mergeCell ref="AO35:AP35"/>
    <mergeCell ref="AQ35:AR35"/>
    <mergeCell ref="AS35:AT35"/>
    <mergeCell ref="AU35:AV35"/>
    <mergeCell ref="AW35:AX35"/>
    <mergeCell ref="W35:X35"/>
    <mergeCell ref="Y35:Z35"/>
    <mergeCell ref="AA35:AB35"/>
    <mergeCell ref="AU34:AV34"/>
    <mergeCell ref="AW34:AX34"/>
    <mergeCell ref="AY34:AZ34"/>
    <mergeCell ref="BA34:BB34"/>
    <mergeCell ref="BC34:BD34"/>
    <mergeCell ref="BE34:BF34"/>
    <mergeCell ref="AI34:AJ34"/>
    <mergeCell ref="AK34:AL34"/>
    <mergeCell ref="AM34:AN34"/>
    <mergeCell ref="AO34:AP34"/>
    <mergeCell ref="AQ34:AR34"/>
    <mergeCell ref="AS34:AT34"/>
    <mergeCell ref="AG35:AH35"/>
    <mergeCell ref="AI35:AJ35"/>
    <mergeCell ref="AK35:AL35"/>
    <mergeCell ref="AM35:AN35"/>
    <mergeCell ref="AY35:AZ35"/>
    <mergeCell ref="AC35:AD35"/>
    <mergeCell ref="AE35:AF35"/>
    <mergeCell ref="BO33:BQ33"/>
    <mergeCell ref="AS33:AT33"/>
    <mergeCell ref="AU33:AV33"/>
    <mergeCell ref="AW33:AX33"/>
    <mergeCell ref="AY33:AZ33"/>
    <mergeCell ref="BA33:BB33"/>
    <mergeCell ref="BC33:BD33"/>
    <mergeCell ref="A34:B34"/>
    <mergeCell ref="C34:V34"/>
    <mergeCell ref="AA34:AB34"/>
    <mergeCell ref="AC34:AD34"/>
    <mergeCell ref="AE34:AF34"/>
    <mergeCell ref="AG34:AH34"/>
    <mergeCell ref="BE33:BF33"/>
    <mergeCell ref="BG33:BH33"/>
    <mergeCell ref="BI33:BJ33"/>
    <mergeCell ref="AG33:AH33"/>
    <mergeCell ref="AI33:AJ33"/>
    <mergeCell ref="AK33:AL33"/>
    <mergeCell ref="AM33:AN33"/>
    <mergeCell ref="AO33:AP33"/>
    <mergeCell ref="AQ33:AR33"/>
    <mergeCell ref="BG34:BH34"/>
    <mergeCell ref="BI34:BJ34"/>
    <mergeCell ref="A33:B33"/>
    <mergeCell ref="C33:V33"/>
    <mergeCell ref="AA33:AB33"/>
    <mergeCell ref="AC33:AD33"/>
    <mergeCell ref="AE33:AF33"/>
    <mergeCell ref="AE29:AF32"/>
    <mergeCell ref="AG29:AN29"/>
    <mergeCell ref="AO29:BB29"/>
    <mergeCell ref="BC29:BN29"/>
    <mergeCell ref="AG30:AH32"/>
    <mergeCell ref="AI30:AJ32"/>
    <mergeCell ref="AK30:AL32"/>
    <mergeCell ref="AM30:AN32"/>
    <mergeCell ref="BK33:BL33"/>
    <mergeCell ref="BM33:BN33"/>
    <mergeCell ref="AY31:BB31"/>
    <mergeCell ref="BC31:BD31"/>
    <mergeCell ref="BE31:BH31"/>
    <mergeCell ref="AO30:AP30"/>
    <mergeCell ref="AQ30:AV30"/>
    <mergeCell ref="BI31:BJ31"/>
    <mergeCell ref="BK31:BN31"/>
    <mergeCell ref="AO32:AP32"/>
    <mergeCell ref="AQ32:AR32"/>
    <mergeCell ref="AS32:AT32"/>
    <mergeCell ref="AU32:AV32"/>
    <mergeCell ref="AW32:AX32"/>
    <mergeCell ref="AY32:AZ32"/>
    <mergeCell ref="BA32:BB32"/>
    <mergeCell ref="BC32:BD32"/>
    <mergeCell ref="BE32:BF32"/>
    <mergeCell ref="BG32:BH32"/>
    <mergeCell ref="BI32:BJ32"/>
    <mergeCell ref="BK32:BL32"/>
    <mergeCell ref="BM32:BN32"/>
    <mergeCell ref="BB19:BC19"/>
    <mergeCell ref="BD19:BE19"/>
    <mergeCell ref="BF19:BG19"/>
    <mergeCell ref="BH19:BI19"/>
    <mergeCell ref="BJ19:BK19"/>
    <mergeCell ref="BL19:BM19"/>
    <mergeCell ref="BN19:BO19"/>
    <mergeCell ref="A27:BQ27"/>
    <mergeCell ref="A28:B32"/>
    <mergeCell ref="C28:V32"/>
    <mergeCell ref="W28:X32"/>
    <mergeCell ref="Y28:Z32"/>
    <mergeCell ref="AA28:AN28"/>
    <mergeCell ref="AO28:BN28"/>
    <mergeCell ref="BO28:BQ32"/>
    <mergeCell ref="AA29:AB32"/>
    <mergeCell ref="AC29:AD32"/>
    <mergeCell ref="AW30:BB30"/>
    <mergeCell ref="BC30:BH30"/>
    <mergeCell ref="BI30:BN30"/>
    <mergeCell ref="AO31:AP31"/>
    <mergeCell ref="AQ31:AR31"/>
    <mergeCell ref="AS31:AV31"/>
    <mergeCell ref="AW31:AX31"/>
    <mergeCell ref="AT18:BA18"/>
    <mergeCell ref="BB18:BC18"/>
    <mergeCell ref="BD18:BE18"/>
    <mergeCell ref="BF18:BG18"/>
    <mergeCell ref="BH18:BI18"/>
    <mergeCell ref="BJ18:BK18"/>
    <mergeCell ref="BL13:BM16"/>
    <mergeCell ref="BN13:BO16"/>
    <mergeCell ref="BB17:BC17"/>
    <mergeCell ref="BD17:BE17"/>
    <mergeCell ref="BF17:BG17"/>
    <mergeCell ref="BH17:BI17"/>
    <mergeCell ref="BJ17:BK17"/>
    <mergeCell ref="BL17:BM17"/>
    <mergeCell ref="BN17:BO17"/>
    <mergeCell ref="AX13:BA13"/>
    <mergeCell ref="BB13:BC16"/>
    <mergeCell ref="BD13:BE16"/>
    <mergeCell ref="BF13:BG16"/>
    <mergeCell ref="BH13:BI16"/>
    <mergeCell ref="BJ13:BK16"/>
    <mergeCell ref="BL18:BM18"/>
    <mergeCell ref="BN18:BO18"/>
    <mergeCell ref="A2:BQ2"/>
    <mergeCell ref="A3:BQ3"/>
    <mergeCell ref="P5:AZ5"/>
    <mergeCell ref="D6:I6"/>
    <mergeCell ref="Z7:AX8"/>
    <mergeCell ref="R9:X9"/>
    <mergeCell ref="X13:Z13"/>
    <mergeCell ref="AB13:AE13"/>
    <mergeCell ref="AG13:AI13"/>
    <mergeCell ref="AK13:AN13"/>
    <mergeCell ref="AO13:AR13"/>
    <mergeCell ref="AT13:AV13"/>
    <mergeCell ref="A13:A16"/>
    <mergeCell ref="B13:E13"/>
    <mergeCell ref="G13:I13"/>
    <mergeCell ref="K13:N13"/>
    <mergeCell ref="O13:R13"/>
    <mergeCell ref="T13:V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</vt:lpstr>
      <vt:lpstr>ЗО</vt:lpstr>
      <vt:lpstr>ДО!Заголовки_для_печати</vt:lpstr>
      <vt:lpstr>ДО!Область_печати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2024-04-25T12:16:01Z</cp:lastPrinted>
  <dcterms:created xsi:type="dcterms:W3CDTF">2019-03-18T13:20:47Z</dcterms:created>
  <dcterms:modified xsi:type="dcterms:W3CDTF">2024-04-25T12:16:09Z</dcterms:modified>
</cp:coreProperties>
</file>