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9FC8EB3A-ABE3-4E14-875D-4EAB3BB14DA2}" xr6:coauthVersionLast="47" xr6:coauthVersionMax="47" xr10:uidLastSave="{00000000-0000-0000-0000-000000000000}"/>
  <bookViews>
    <workbookView xWindow="0" yWindow="39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Лист1!$A$33:$BT$142</definedName>
    <definedName name="_xlnm.Print_Area" localSheetId="0">Лист1!$A$1:$BS$197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42" i="1" l="1"/>
  <c r="AM142" i="1"/>
  <c r="AB66" i="1" l="1"/>
  <c r="Z33" i="1" l="1"/>
  <c r="AB38" i="1"/>
  <c r="AK148" i="1" l="1"/>
  <c r="BM22" i="1" l="1"/>
  <c r="BK22" i="1"/>
  <c r="BI22" i="1"/>
  <c r="BG22" i="1"/>
  <c r="BD22" i="1"/>
  <c r="BO21" i="1"/>
  <c r="BO20" i="1"/>
  <c r="BO19" i="1"/>
  <c r="BO18" i="1"/>
  <c r="BO17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O22" i="1" l="1"/>
  <c r="AS141" i="1" l="1"/>
  <c r="BN142" i="1" l="1"/>
  <c r="BK142" i="1"/>
  <c r="BH142" i="1"/>
  <c r="BE142" i="1"/>
  <c r="BB142" i="1"/>
  <c r="AY142" i="1"/>
  <c r="AV142" i="1"/>
  <c r="AS142" i="1"/>
  <c r="BN141" i="1"/>
  <c r="BK141" i="1"/>
  <c r="BH141" i="1"/>
  <c r="BE141" i="1"/>
  <c r="BB141" i="1"/>
  <c r="AY141" i="1"/>
  <c r="AV141" i="1"/>
  <c r="AP141" i="1"/>
  <c r="AM141" i="1"/>
  <c r="X142" i="1" l="1"/>
  <c r="X141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8" i="1"/>
  <c r="BT69" i="1"/>
  <c r="BT70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9" i="1"/>
  <c r="BT140" i="1"/>
  <c r="BT141" i="1"/>
  <c r="BT142" i="1"/>
  <c r="BT35" i="1"/>
  <c r="AB90" i="1" l="1"/>
  <c r="AB87" i="1"/>
  <c r="AB128" i="1"/>
  <c r="AB127" i="1"/>
  <c r="AB126" i="1"/>
  <c r="AB125" i="1"/>
  <c r="AB123" i="1"/>
  <c r="AB121" i="1"/>
  <c r="AB120" i="1"/>
  <c r="AB119" i="1"/>
  <c r="AB118" i="1"/>
  <c r="AB117" i="1"/>
  <c r="AB116" i="1"/>
  <c r="AB113" i="1"/>
  <c r="AB104" i="1"/>
  <c r="AB103" i="1"/>
  <c r="AB101" i="1"/>
  <c r="AB100" i="1"/>
  <c r="AB99" i="1"/>
  <c r="AB98" i="1"/>
  <c r="AB97" i="1"/>
  <c r="AB96" i="1"/>
  <c r="AB95" i="1"/>
  <c r="AB94" i="1"/>
  <c r="AB93" i="1"/>
  <c r="AB86" i="1"/>
  <c r="AB84" i="1"/>
  <c r="AB83" i="1"/>
  <c r="AB81" i="1"/>
  <c r="AB79" i="1"/>
  <c r="AB78" i="1"/>
  <c r="AB77" i="1"/>
  <c r="AB75" i="1"/>
  <c r="AB74" i="1"/>
  <c r="AB73" i="1"/>
  <c r="AB70" i="1"/>
  <c r="AB69" i="1"/>
  <c r="AB65" i="1"/>
  <c r="AB62" i="1"/>
  <c r="AB60" i="1"/>
  <c r="AB59" i="1"/>
  <c r="AB57" i="1"/>
  <c r="AB54" i="1"/>
  <c r="AB52" i="1"/>
  <c r="AB51" i="1"/>
  <c r="AB49" i="1"/>
  <c r="AB48" i="1"/>
  <c r="AB47" i="1"/>
  <c r="AB45" i="1"/>
  <c r="AB44" i="1"/>
  <c r="AB43" i="1"/>
  <c r="AB41" i="1"/>
  <c r="AB40" i="1"/>
  <c r="AB37" i="1"/>
  <c r="AB36" i="1"/>
  <c r="AB35" i="1"/>
  <c r="BQ128" i="1"/>
  <c r="BQ127" i="1"/>
  <c r="BQ126" i="1"/>
  <c r="BQ125" i="1"/>
  <c r="BQ123" i="1"/>
  <c r="BQ122" i="1"/>
  <c r="BQ121" i="1"/>
  <c r="BQ120" i="1"/>
  <c r="BQ119" i="1"/>
  <c r="BQ118" i="1"/>
  <c r="BQ117" i="1"/>
  <c r="BQ116" i="1"/>
  <c r="BQ114" i="1"/>
  <c r="BQ113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1" i="1"/>
  <c r="BQ90" i="1"/>
  <c r="BQ87" i="1"/>
  <c r="BQ86" i="1"/>
  <c r="BQ84" i="1"/>
  <c r="BQ83" i="1"/>
  <c r="BQ82" i="1"/>
  <c r="BQ81" i="1"/>
  <c r="BQ79" i="1"/>
  <c r="BQ78" i="1"/>
  <c r="BQ77" i="1"/>
  <c r="BQ75" i="1"/>
  <c r="BQ74" i="1"/>
  <c r="BQ73" i="1"/>
  <c r="BQ70" i="1"/>
  <c r="BQ69" i="1"/>
  <c r="BQ66" i="1"/>
  <c r="BQ65" i="1"/>
  <c r="BQ63" i="1"/>
  <c r="BQ62" i="1"/>
  <c r="BQ60" i="1"/>
  <c r="BQ59" i="1"/>
  <c r="BQ58" i="1"/>
  <c r="BQ57" i="1"/>
  <c r="BQ55" i="1"/>
  <c r="BQ54" i="1"/>
  <c r="BQ53" i="1"/>
  <c r="BQ52" i="1"/>
  <c r="BQ51" i="1"/>
  <c r="BQ49" i="1"/>
  <c r="BQ48" i="1"/>
  <c r="BQ47" i="1"/>
  <c r="BQ45" i="1"/>
  <c r="BQ44" i="1"/>
  <c r="BQ43" i="1"/>
  <c r="BQ41" i="1"/>
  <c r="BQ40" i="1"/>
  <c r="BQ38" i="1"/>
  <c r="BQ37" i="1"/>
  <c r="BQ36" i="1"/>
  <c r="BQ35" i="1"/>
  <c r="BP71" i="1"/>
  <c r="BO71" i="1"/>
  <c r="BN71" i="1"/>
  <c r="BN140" i="1" s="1"/>
  <c r="BM71" i="1"/>
  <c r="BL71" i="1"/>
  <c r="BK71" i="1"/>
  <c r="BK140" i="1" s="1"/>
  <c r="BJ71" i="1"/>
  <c r="BI71" i="1"/>
  <c r="BH71" i="1"/>
  <c r="BH140" i="1" s="1"/>
  <c r="BG71" i="1"/>
  <c r="BF71" i="1"/>
  <c r="BE71" i="1"/>
  <c r="BE140" i="1" s="1"/>
  <c r="BD71" i="1"/>
  <c r="BC71" i="1"/>
  <c r="BB71" i="1"/>
  <c r="BB140" i="1" s="1"/>
  <c r="BA71" i="1"/>
  <c r="AZ71" i="1"/>
  <c r="AY71" i="1"/>
  <c r="AY140" i="1" s="1"/>
  <c r="AX71" i="1"/>
  <c r="AW71" i="1"/>
  <c r="AV71" i="1"/>
  <c r="AV140" i="1" s="1"/>
  <c r="AU71" i="1"/>
  <c r="AT71" i="1"/>
  <c r="AS71" i="1"/>
  <c r="AS140" i="1" s="1"/>
  <c r="AR71" i="1"/>
  <c r="AQ71" i="1"/>
  <c r="AP71" i="1"/>
  <c r="AP140" i="1" s="1"/>
  <c r="AO71" i="1"/>
  <c r="AN71" i="1"/>
  <c r="AM71" i="1"/>
  <c r="AM140" i="1" s="1"/>
  <c r="AL71" i="1"/>
  <c r="AJ71" i="1"/>
  <c r="AH71" i="1"/>
  <c r="AF71" i="1"/>
  <c r="AD71" i="1"/>
  <c r="Z71" i="1"/>
  <c r="BT71" i="1" s="1"/>
  <c r="X71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F33" i="1"/>
  <c r="AD33" i="1"/>
  <c r="X33" i="1"/>
  <c r="X140" i="1" l="1"/>
  <c r="BQ33" i="1"/>
  <c r="X138" i="1"/>
  <c r="AP138" i="1"/>
  <c r="BB138" i="1"/>
  <c r="BN138" i="1"/>
  <c r="AV138" i="1"/>
  <c r="AL138" i="1"/>
  <c r="AR138" i="1"/>
  <c r="AX138" i="1"/>
  <c r="BD138" i="1"/>
  <c r="BJ138" i="1"/>
  <c r="BP138" i="1"/>
  <c r="AO138" i="1"/>
  <c r="AU138" i="1"/>
  <c r="BA138" i="1"/>
  <c r="BD139" i="1" s="1"/>
  <c r="AT138" i="1"/>
  <c r="AT139" i="1" s="1"/>
  <c r="Z138" i="1"/>
  <c r="BT138" i="1" s="1"/>
  <c r="AJ138" i="1"/>
  <c r="AQ138" i="1"/>
  <c r="AQ139" i="1" s="1"/>
  <c r="BH138" i="1"/>
  <c r="AS138" i="1"/>
  <c r="AF138" i="1"/>
  <c r="BL138" i="1"/>
  <c r="BL139" i="1" s="1"/>
  <c r="AH138" i="1"/>
  <c r="AD138" i="1"/>
  <c r="BO138" i="1"/>
  <c r="BO139" i="1" s="1"/>
  <c r="BC138" i="1"/>
  <c r="BC139" i="1" s="1"/>
  <c r="BF138" i="1"/>
  <c r="BF139" i="1" s="1"/>
  <c r="BM138" i="1"/>
  <c r="BK138" i="1"/>
  <c r="BI138" i="1"/>
  <c r="BG138" i="1"/>
  <c r="BE138" i="1"/>
  <c r="AB71" i="1"/>
  <c r="AB33" i="1"/>
  <c r="AZ138" i="1"/>
  <c r="AZ139" i="1" s="1"/>
  <c r="AW138" i="1"/>
  <c r="AW139" i="1" s="1"/>
  <c r="AN138" i="1"/>
  <c r="AN139" i="1" s="1"/>
  <c r="AM138" i="1"/>
  <c r="AY138" i="1"/>
  <c r="BQ71" i="1"/>
  <c r="AX139" i="1" l="1"/>
  <c r="AD139" i="1"/>
  <c r="BI139" i="1"/>
  <c r="AB139" i="1"/>
  <c r="AB138" i="1"/>
  <c r="AR139" i="1"/>
  <c r="BJ139" i="1"/>
  <c r="BP139" i="1"/>
  <c r="X139" i="1"/>
  <c r="BQ138" i="1"/>
  <c r="BQ139" i="1" s="1"/>
  <c r="BS139" i="1" l="1"/>
</calcChain>
</file>

<file path=xl/sharedStrings.xml><?xml version="1.0" encoding="utf-8"?>
<sst xmlns="http://schemas.openxmlformats.org/spreadsheetml/2006/main" count="685" uniqueCount="426">
  <si>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</si>
  <si>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</si>
  <si>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Профилизации:</t>
  </si>
  <si>
    <t>Контроль качества промышленной продукции</t>
  </si>
  <si>
    <t>Контроль качества продовольственной продукции</t>
  </si>
  <si>
    <t>I. График образовательного процесса</t>
  </si>
  <si>
    <t>II. Сводные данные по бюджету времени (в неделях)</t>
  </si>
  <si>
    <t>КУРСЫ</t>
  </si>
  <si>
    <t>Учебные практики</t>
  </si>
  <si>
    <t>Дипломное проектирование</t>
  </si>
  <si>
    <t>Итоговая аттестация</t>
  </si>
  <si>
    <t>I</t>
  </si>
  <si>
    <t>:</t>
  </si>
  <si>
    <t>О</t>
  </si>
  <si>
    <t>II</t>
  </si>
  <si>
    <t>Х</t>
  </si>
  <si>
    <t>III</t>
  </si>
  <si>
    <t>IV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</si>
  <si>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</si>
  <si>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</si>
  <si>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</si>
  <si>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</si>
  <si>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</si>
  <si>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</si>
  <si>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</si>
  <si>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</si>
  <si>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</si>
  <si>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III. План образовательного процесса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</si>
  <si>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</si>
  <si>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</si>
  <si>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</si>
  <si>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</si>
  <si>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</si>
  <si>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Код компетенции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</si>
  <si>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</si>
  <si>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</si>
  <si>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</si>
  <si>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</si>
  <si>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</si>
  <si>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</si>
  <si>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</si>
  <si>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</si>
  <si>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</si>
  <si>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</si>
  <si>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</si>
  <si>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</si>
  <si>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</si>
  <si>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</si>
  <si>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</si>
  <si>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</si>
  <si>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</si>
  <si>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Всего часов</t>
  </si>
  <si>
    <t>Ауд.часов</t>
  </si>
  <si>
    <t>Зач.единиц</t>
  </si>
  <si>
    <t>Срок обучения: 5 лет</t>
  </si>
  <si>
    <t>Лабораторно-экзаменационная (установочная) сессия</t>
  </si>
  <si>
    <t>ВСЕГО</t>
  </si>
  <si>
    <t>V</t>
  </si>
  <si>
    <t>V курс</t>
  </si>
  <si>
    <t>УС</t>
  </si>
  <si>
    <t>9 семестр</t>
  </si>
  <si>
    <t>10 семестр</t>
  </si>
  <si>
    <t>недели</t>
  </si>
  <si>
    <t>1</t>
  </si>
  <si>
    <t>1.1</t>
  </si>
  <si>
    <t>1.1.1</t>
  </si>
  <si>
    <t>1.1.2</t>
  </si>
  <si>
    <t>1.1.3</t>
  </si>
  <si>
    <t>1.2</t>
  </si>
  <si>
    <t>1.3</t>
  </si>
  <si>
    <t>1.3.1</t>
  </si>
  <si>
    <t>1.3.2</t>
  </si>
  <si>
    <t>1.4</t>
  </si>
  <si>
    <t>1.4.1</t>
  </si>
  <si>
    <t>1.4.2</t>
  </si>
  <si>
    <t>1.4.3</t>
  </si>
  <si>
    <t>1.5</t>
  </si>
  <si>
    <t>1.5.1</t>
  </si>
  <si>
    <t>1.5.2</t>
  </si>
  <si>
    <t>1.5.3</t>
  </si>
  <si>
    <t>1.6</t>
  </si>
  <si>
    <t>1.6.1</t>
  </si>
  <si>
    <t>1.6.2</t>
  </si>
  <si>
    <t>1.6.3</t>
  </si>
  <si>
    <t>1.6.4</t>
  </si>
  <si>
    <t>1.6.5</t>
  </si>
  <si>
    <t>1.7</t>
  </si>
  <si>
    <t>1.7.1</t>
  </si>
  <si>
    <t>1.7.2</t>
  </si>
  <si>
    <t>1.7.3</t>
  </si>
  <si>
    <t>1.7.4</t>
  </si>
  <si>
    <t>1.8</t>
  </si>
  <si>
    <t>1.8.1</t>
  </si>
  <si>
    <t>1.8.2</t>
  </si>
  <si>
    <t>1.9</t>
  </si>
  <si>
    <t>1.9.1</t>
  </si>
  <si>
    <t>1.9.2</t>
  </si>
  <si>
    <t>1.10</t>
  </si>
  <si>
    <t>1.10.1</t>
  </si>
  <si>
    <t>1.10.2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</si>
  <si>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</si>
  <si>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</si>
  <si>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</si>
  <si>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</si>
  <si>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</si>
  <si>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</si>
  <si>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</si>
  <si>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</si>
  <si>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</si>
  <si>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2.3</t>
  </si>
  <si>
    <t>2.3.1</t>
  </si>
  <si>
    <t>2.3.2</t>
  </si>
  <si>
    <t>2.3.3</t>
  </si>
  <si>
    <t>2.3.4</t>
  </si>
  <si>
    <t>2.4</t>
  </si>
  <si>
    <t>2.4.1</t>
  </si>
  <si>
    <t>2.4.2</t>
  </si>
  <si>
    <t>2.5</t>
  </si>
  <si>
    <t>2.5.1</t>
  </si>
  <si>
    <t>2.5.2</t>
  </si>
  <si>
    <t>2.6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</si>
  <si>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</si>
  <si>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</si>
  <si>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</si>
  <si>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</si>
  <si>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</si>
  <si>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</si>
  <si>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</si>
  <si>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</si>
  <si>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</si>
  <si>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</si>
  <si>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</si>
  <si>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2.7</t>
  </si>
  <si>
    <t>2.8</t>
  </si>
  <si>
    <t>2.8.1</t>
  </si>
  <si>
    <t>2.8.2</t>
  </si>
  <si>
    <t>2.9</t>
  </si>
  <si>
    <t>2.9.1</t>
  </si>
  <si>
    <t>2.9.2</t>
  </si>
  <si>
    <t>2.9.3</t>
  </si>
  <si>
    <t>2.9.4</t>
  </si>
  <si>
    <t>2.9.5</t>
  </si>
  <si>
    <t>2.9.6</t>
  </si>
  <si>
    <t>2.9.7</t>
  </si>
  <si>
    <t>2.9.8</t>
  </si>
  <si>
    <t>2.10</t>
  </si>
  <si>
    <t>2.10.1</t>
  </si>
  <si>
    <t>2.10.2</t>
  </si>
  <si>
    <t>2.10.3</t>
  </si>
  <si>
    <t>2.11</t>
  </si>
  <si>
    <t>2.12</t>
  </si>
  <si>
    <t>2.12.1</t>
  </si>
  <si>
    <t>2.12.2</t>
  </si>
  <si>
    <t>2.13</t>
  </si>
  <si>
    <t>2.13.1</t>
  </si>
  <si>
    <t>2.13.2</t>
  </si>
  <si>
    <t>2.13.3</t>
  </si>
  <si>
    <t>Социально-гуманитарный модуль 1</t>
  </si>
  <si>
    <t>Иностранный язык</t>
  </si>
  <si>
    <t>Физико-математический модуль</t>
  </si>
  <si>
    <t>Модуль "Химия-1"</t>
  </si>
  <si>
    <t>Модуль "Техническое регулирование"</t>
  </si>
  <si>
    <t>Модуль "Испытания и контроль качества"</t>
  </si>
  <si>
    <t>Модуль "Менеджмент качества"</t>
  </si>
  <si>
    <t>Модуль "Оценка соответствия"</t>
  </si>
  <si>
    <t>Модуль "Информатика и инженерная графика"</t>
  </si>
  <si>
    <t>Социально-гуманитарный модуль 2</t>
  </si>
  <si>
    <t>Модуль "Химия-2"</t>
  </si>
  <si>
    <t>Модуль "Экономика предприятия"</t>
  </si>
  <si>
    <t>Модуль "Автоматизация измерений"</t>
  </si>
  <si>
    <t>Модуль "Стандартизация типовых технологических процессов"</t>
  </si>
  <si>
    <t>Модуль "Методы контроля промышленных товаров"</t>
  </si>
  <si>
    <t>Материаловедение</t>
  </si>
  <si>
    <t>Модуль "Методы контроля продовольственных товаров"</t>
  </si>
  <si>
    <t>Модуль "Обеспечение качества и безопасности продукции"</t>
  </si>
  <si>
    <t>История белорусской государственности</t>
  </si>
  <si>
    <t>Современная политэкономия</t>
  </si>
  <si>
    <t>Философия</t>
  </si>
  <si>
    <t>Высшая математика</t>
  </si>
  <si>
    <t>Физика</t>
  </si>
  <si>
    <t>Теоретические основы химии</t>
  </si>
  <si>
    <t>Неорганическая химия</t>
  </si>
  <si>
    <t>Аналитическая химия</t>
  </si>
  <si>
    <t xml:space="preserve">Метрология </t>
  </si>
  <si>
    <t>Техническое нормирование и стандартизация</t>
  </si>
  <si>
    <t>Научно-техническая экспертиза и нормоконтроль</t>
  </si>
  <si>
    <t>Планирование и организация эксперимента</t>
  </si>
  <si>
    <t>Организация и технология испытаний</t>
  </si>
  <si>
    <t>Курсовая работа по учебной дисциплине "Организация и технология испытаний"</t>
  </si>
  <si>
    <t>Надлежащая лабораторная практика</t>
  </si>
  <si>
    <t>Курсовая работа по учебной дисциплине "Надлежащая лабораторная практика"</t>
  </si>
  <si>
    <t>Системный менеджмент</t>
  </si>
  <si>
    <t>Курсовая работа по учебной дисциплине "Системный менеджмент"</t>
  </si>
  <si>
    <t>Квалиметрия систем, процессов и продукции</t>
  </si>
  <si>
    <t>Статистические методы управления качеством</t>
  </si>
  <si>
    <t>Оценка сответствия и аккредитации органов по оценке соответствия</t>
  </si>
  <si>
    <t>Курсовая работа по учебной дисциплине "Оценка соответствия и аккредитации органов по оценке соответствия"</t>
  </si>
  <si>
    <t>Информатика</t>
  </si>
  <si>
    <t>Инженерная и машинная графика</t>
  </si>
  <si>
    <t>Модуль "Безопасность жизнедеятельности"</t>
  </si>
  <si>
    <t>Безопасность жизнедеятельности человека*</t>
  </si>
  <si>
    <t>Охрана труда</t>
  </si>
  <si>
    <t>Политология</t>
  </si>
  <si>
    <t>Основы права / Социальная психология / Личностно-профессиональное развитие специалиста</t>
  </si>
  <si>
    <t>Социальная экология</t>
  </si>
  <si>
    <t>Радиохимия</t>
  </si>
  <si>
    <t>Физическая и коллоидная химия</t>
  </si>
  <si>
    <t>Органическая химия</t>
  </si>
  <si>
    <t>Экономика предприятия</t>
  </si>
  <si>
    <t>Курсовая работа по учебной дисциплине "Экономика предприятия"</t>
  </si>
  <si>
    <t>Маркетинг с основами логистики</t>
  </si>
  <si>
    <t>Научная инновационная деятельность</t>
  </si>
  <si>
    <t>Электротехника и электроника</t>
  </si>
  <si>
    <t>Автоматизация измерений и технологических процессов</t>
  </si>
  <si>
    <t>Типовые технологические процессы в производстве промышленной продукции</t>
  </si>
  <si>
    <t>Курсовая работа по учебной дисциплине "Типовые технологические процессы в производстве промышленной продукции"</t>
  </si>
  <si>
    <t>Резонансные методы**</t>
  </si>
  <si>
    <t>Сенсорный контроль**</t>
  </si>
  <si>
    <t>Хроматография**</t>
  </si>
  <si>
    <t>Неразрушающий контроль и диагностика</t>
  </si>
  <si>
    <t>Механические и термические методы</t>
  </si>
  <si>
    <t>Электрофизические методы</t>
  </si>
  <si>
    <t>Курсовая работа по учебной дисциплине модуля по выбору студента</t>
  </si>
  <si>
    <t>Учебно-исследовательская работа студентов</t>
  </si>
  <si>
    <t>Типовые технологические процессы в производстве пищевой продукции</t>
  </si>
  <si>
    <t>Курсовая работа по учебной дисциплине "Типовые технологические процессы в производстве пищевой продукции"</t>
  </si>
  <si>
    <t>Современные методы технохимического контроля**</t>
  </si>
  <si>
    <t>Оптические методы контроля качества продукции**</t>
  </si>
  <si>
    <t>Основы пищевой безопасности</t>
  </si>
  <si>
    <t>Химия пищевого производства</t>
  </si>
  <si>
    <t>Великая Отечественная война советского народа (в контексте Второй мировой войны)</t>
  </si>
  <si>
    <t>Коррупция и ее общественная опасность</t>
  </si>
  <si>
    <t>Белорусский язык (профессиональная лексика)</t>
  </si>
  <si>
    <t>Физика и техника измерений</t>
  </si>
  <si>
    <t>Основы управления интеллектуальной собственностью</t>
  </si>
  <si>
    <t>Обзорные лекции по специальности</t>
  </si>
  <si>
    <t>Количество часов учебных занятий</t>
  </si>
  <si>
    <t>Количество часов учебных занятий в неделю</t>
  </si>
  <si>
    <t>Количество курсовых работ</t>
  </si>
  <si>
    <t>Количество экзаменов</t>
  </si>
  <si>
    <t>Количество зачетов</t>
  </si>
  <si>
    <t>/10</t>
  </si>
  <si>
    <t>/4</t>
  </si>
  <si>
    <t>/72</t>
  </si>
  <si>
    <t>/36</t>
  </si>
  <si>
    <t>/8</t>
  </si>
  <si>
    <t>/2</t>
  </si>
  <si>
    <t>/16</t>
  </si>
  <si>
    <t>/60</t>
  </si>
  <si>
    <t>/34</t>
  </si>
  <si>
    <t>/6</t>
  </si>
  <si>
    <t>Проректор по учебной работе</t>
  </si>
  <si>
    <t>А.А.Сакович</t>
  </si>
  <si>
    <t>Заведующий кафедрой физико-химических методов</t>
  </si>
  <si>
    <t>С.А.Ламоткин</t>
  </si>
  <si>
    <t>и обеспечения качества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</si>
  <si>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</si>
  <si>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</si>
  <si>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</si>
  <si>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</si>
  <si>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Название практики</t>
  </si>
  <si>
    <t>Семестр</t>
  </si>
  <si>
    <t>Недель</t>
  </si>
  <si>
    <t>Зачетных единиц</t>
  </si>
  <si>
    <t>1. Государственный экзамен
2. Защита дипломного проекта (дипломной работы)</t>
  </si>
  <si>
    <t>Технологическая первая</t>
  </si>
  <si>
    <t>13</t>
  </si>
  <si>
    <t>Технологическая вторая</t>
  </si>
  <si>
    <t>Преддипломная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</si>
  <si>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</si>
  <si>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</si>
  <si>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</si>
  <si>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</si>
  <si>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</si>
  <si>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</si>
  <si>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</si>
  <si>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</si>
  <si>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</si>
  <si>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</si>
  <si>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</si>
  <si>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1.2, 2.1.2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</si>
  <si>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</si>
  <si>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</si>
  <si>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</si>
  <si>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</si>
  <si>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УК-7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</si>
  <si>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</si>
  <si>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УК-8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</si>
  <si>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</si>
  <si>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УК-9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</si>
  <si>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</si>
  <si>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</si>
  <si>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</si>
  <si>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</si>
  <si>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современным социально-экологическим мировоззрением, руководствоваться его ценностными ориентациями и социально-экологическими знаниями в профессиональной деятельности</t>
  </si>
  <si>
    <t>УК-13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</si>
  <si>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</si>
  <si>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УК-14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</si>
  <si>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</si>
  <si>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УК-15</t>
  </si>
  <si>
    <t>Обладать способностью анализировать социально-психологические явления в социуме и прогнозировать тенденции их развития, использовать социально-психологические знания при управлении коллективной работой в профессиональной деятельности, эффективно использовать навыки делового общения в профессиональной среде</t>
  </si>
  <si>
    <t>УК-16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</si>
  <si>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</si>
  <si>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БПК-1</t>
  </si>
  <si>
    <t>Применять основные математические понятия и методы для анализа и решения задач, возникающих в сфере профессиональной деятельности</t>
  </si>
  <si>
    <t>БПК-2</t>
  </si>
  <si>
    <t>Организовывать выполнение измерений физических величин, применять основные законы физики при использовании и разработке методов измерения физических величин,  обработке и интерпретации результатов измерений</t>
  </si>
  <si>
    <t>БПК-3</t>
  </si>
  <si>
    <t>Применять теоретические положения химии, технику химических расчетов и методы химических экспериментальных исследований для прогнозирования свойств соединений на основании строения вещества, химического и межмолекулярного взаимодействия</t>
  </si>
  <si>
    <t>1.4, 2.2</t>
  </si>
  <si>
    <t>БПК-4</t>
  </si>
  <si>
    <t>Применять положения национального и международного законодательства в области технического нормирования, стандартизации, обеспечения единства измерений для разработки  технических нормативных правовых актов, технической документации, методик выполнения измерений, организовывать работу соответствующих служб и проводить научно-техническую экспертизу и нормоконтроль документов</t>
  </si>
  <si>
    <t>БПК-5</t>
  </si>
  <si>
    <t>На основе существующих подходов и нормативных тебований к моделированию эксперимента и прогнозированию его результатов выполнять промышленные испытания, получать, обрабатывать, интерпретировать и использовать результаты испытаний продукции</t>
  </si>
  <si>
    <t>БПК-6</t>
  </si>
  <si>
    <t>Применять теорию качества, статистические методы, квалиметрию, эффективные методы менеджмента качества, основные положения национального и международного законодательства  для  управления качеством продукции</t>
  </si>
  <si>
    <t>БПК-7</t>
  </si>
  <si>
    <t>Применять международные, региональные и национальные правила оценки соответствия и аккредитации органов по оценке соответствия в своей практической деятельности</t>
  </si>
  <si>
    <t>БПК-8</t>
  </si>
  <si>
    <t>Разрабатывать и выполнять графические изображения для проектно-сметной и другой документации с учетом требований Единой системы конструкторской документации</t>
  </si>
  <si>
    <t>БПК-9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</si>
  <si>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</si>
  <si>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БПК-10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</si>
  <si>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</si>
  <si>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</si>
  <si>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2.3.1, 2.3.2</t>
  </si>
  <si>
    <t>СК-2</t>
  </si>
  <si>
    <t>Анализировать товарную, ценовую, сбытовую и коммуникационную стратегии предприятия для управления движением материальных потоков в процессе закупки сырья и материалов, производства и распределения готовой продукции</t>
  </si>
  <si>
    <t>СК-3</t>
  </si>
  <si>
    <t>Применять национальное законодательство в области научной и инновационной деятельности, законы развития технических систем для составления проектов и представления результатов научной и инновационной деятельности</t>
  </si>
  <si>
    <t>СК-4</t>
  </si>
  <si>
    <t>Владеть навыками испытаний электротехнических и электронных компонентов систем измерения и автоматики</t>
  </si>
  <si>
    <t>СК-5</t>
  </si>
  <si>
    <t>Анализировать эффективность производственных процессов на предприятии, рассчитывать показатели эффективности использования производственных ресурсов, выявлять резервы и обосновывать направления улучшения их использования</t>
  </si>
  <si>
    <t>СК-6</t>
  </si>
  <si>
    <t>Применять устройство средств измерений, теорию методов контроля качества и состава сырья, компонентов и продукции для проведения экспертизы и определения соответствия установленным требованиям (в соответствии с профилизацией)</t>
  </si>
  <si>
    <t>СК-7</t>
  </si>
  <si>
    <t>Выбирать и использовать конструкционные материалы в зависимости от условий эксплуатации, особенностей конструкции оборудования и требований к качеству  продукции (в соответствии с профилизацией)</t>
  </si>
  <si>
    <t>СК-8</t>
  </si>
  <si>
    <t>Организовать и контролировать технологические операции и процессы производства продукции для обеспечения их результативности и эффективности (в соответствии с профилизацией)</t>
  </si>
  <si>
    <t>СК-9</t>
  </si>
  <si>
    <t>Знать физические основы организации и выполнения измерений физических величин, преобразования сигналов</t>
  </si>
  <si>
    <t>СК-10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</si>
  <si>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</si>
  <si>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СК-12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</si>
  <si>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</si>
  <si>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</si>
  <si>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</si>
  <si>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</si>
  <si>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**</t>
  </si>
  <si>
    <t>10</t>
  </si>
  <si>
    <t>Системы менеджмента безопасности пищевой продукции и их сертификация</t>
  </si>
  <si>
    <t>Идентификация и экспертиза промышленных товаров</t>
  </si>
  <si>
    <t>Идентификация и экспертиза пищевых продуктов</t>
  </si>
  <si>
    <t>Использовать тенденции развития современных форм производства для оценки эффективности проектных, технологических и других решений, а также экономических результатов деятельности предприятия</t>
  </si>
  <si>
    <t>Применять законодательные и нормативные требования в обеспечении качества и безопасности продукции (в соответствии с профилизацией)</t>
  </si>
  <si>
    <t>По учебным дисциплинам предусмотрены общие лекции для всех профилизаций, практические и лабораторные занятия для каждой профилизации проводятся раздельно.</t>
  </si>
  <si>
    <t xml:space="preserve"> 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</si>
  <si>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</si>
  <si>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</si>
  <si>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>С.А. Прохорчик</t>
  </si>
  <si>
    <t>Квалификация:</t>
  </si>
  <si>
    <t>Степень: Бакалавр</t>
  </si>
  <si>
    <t>Форма получения образования: заочная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</si>
  <si>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</si>
  <si>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</si>
  <si>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</si>
  <si>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</si>
  <si>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</si>
  <si>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</si>
  <si>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</si>
  <si>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</si>
  <si>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</si>
  <si>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</si>
  <si>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</si>
  <si>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</si>
  <si>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</si>
  <si>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лабораторно-экзаменационная (установочная) сессия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</si>
  <si>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</si>
  <si>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</si>
  <si>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Количество аудиторных часов</t>
  </si>
  <si>
    <t>Всего зачетных единиц</t>
  </si>
  <si>
    <t>Всего</t>
  </si>
  <si>
    <t>Инженер</t>
  </si>
  <si>
    <t>Специальность: 6-05-0716-07 Физико-химические методы и приборы контроля качества продукции</t>
  </si>
  <si>
    <t>Ознакомительная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</si>
  <si>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</si>
  <si>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</si>
  <si>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</si>
  <si>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</si>
  <si>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>Профилизация: Контроль качества продовольственной продукции</t>
  </si>
  <si>
    <t>Профилизация: Контроль качества промышленной продукции</t>
  </si>
  <si>
    <t>1.6.3, 1.6.5, 1.7.2, 1.8.2, 2.3.2, 2.5.2, 2.6.10, 2.6.11, 2.8.2, 2.9.7, 2.9.8</t>
  </si>
  <si>
    <t>2.6, 2.9</t>
  </si>
  <si>
    <t>2.7, 2.11</t>
  </si>
  <si>
    <t>2.5, 2.8</t>
  </si>
  <si>
    <t>2.13.4</t>
  </si>
  <si>
    <t>2 недели</t>
  </si>
  <si>
    <t>3 недели</t>
  </si>
  <si>
    <t>УТВЕРЖДЕНО</t>
  </si>
  <si>
    <t>Ректором БГТУ</t>
  </si>
  <si>
    <t>И.В.Войтовым</t>
  </si>
  <si>
    <t>28.04.2023</t>
  </si>
  <si>
    <t>Регистрационный № 05-071-021/уч.</t>
  </si>
  <si>
    <t>№ рег. 
в БГТУ</t>
  </si>
  <si>
    <t>2030/2023</t>
  </si>
  <si>
    <t>2083/2024</t>
  </si>
  <si>
    <t>2085/2024</t>
  </si>
  <si>
    <t>Кафедра</t>
  </si>
  <si>
    <t>* -</t>
  </si>
  <si>
    <t>2110.1/2024</t>
  </si>
  <si>
    <t>ИБиП</t>
  </si>
  <si>
    <t>ЭТиМ</t>
  </si>
  <si>
    <t>ФиП</t>
  </si>
  <si>
    <t>МКиТП</t>
  </si>
  <si>
    <t>ВМ</t>
  </si>
  <si>
    <t>физики</t>
  </si>
  <si>
    <t>ХТЭПиМЭТ</t>
  </si>
  <si>
    <t>ФКиАХ</t>
  </si>
  <si>
    <t>ФХМиОК</t>
  </si>
  <si>
    <t>ИиВД</t>
  </si>
  <si>
    <t>ИГ</t>
  </si>
  <si>
    <t>БЖД</t>
  </si>
  <si>
    <t>ФиП / ФиП/ 
ИБиП</t>
  </si>
  <si>
    <t>ОХ</t>
  </si>
  <si>
    <t>БФ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</si>
</sst>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sz val="15"/>
      <color theme="1"/>
      <name val="Arial Narrow"/>
      <family val="2"/>
      <charset val="204"/>
    </font>
    <font>
      <b/>
      <sz val="15"/>
      <color theme="1"/>
      <name val="Arial Narrow"/>
      <family val="2"/>
      <charset val="204"/>
    </font>
    <font>
      <sz val="16"/>
      <name val="Arial"/>
      <family val="2"/>
      <charset val="204"/>
    </font>
    <font>
      <sz val="17"/>
      <color theme="1"/>
      <name val="Calibri"/>
      <family val="2"/>
      <charset val="204"/>
      <scheme val="minor"/>
    </font>
    <font>
      <sz val="18"/>
      <color rgb="FF006600"/>
      <name val="Arial"/>
      <family val="2"/>
      <charset val="204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rgb="FFFF0000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b/>
      <sz val="22"/>
      <name val="Arial Narrow"/>
      <family val="2"/>
      <charset val="204"/>
    </font>
    <font>
      <b/>
      <sz val="20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17.5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Calibri"/>
      <family val="2"/>
      <charset val="204"/>
      <scheme val="minor"/>
    </font>
    <font>
      <sz val="18"/>
      <color theme="1"/>
      <name val="Arial Narrow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sz val="18"/>
      <color theme="1"/>
      <name val="Arial"/>
      <family val="2"/>
      <charset val="204"/>
    </font>
    <font>
      <b/>
      <sz val="18"/>
      <color theme="0"/>
      <name val="Arial Narrow"/>
      <family val="2"/>
      <charset val="204"/>
    </font>
    <font>
      <b/>
      <sz val="1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theme="1"/>
      <name val="Arial"/>
      <family val="2"/>
      <charset val="204"/>
    </font>
    <font>
      <b/>
      <sz val="19"/>
      <color theme="1"/>
      <name val="Arial Narrow"/>
      <family val="2"/>
      <charset val="204"/>
    </font>
    <font>
      <sz val="19"/>
      <color theme="1"/>
      <name val="Calibri"/>
      <family val="2"/>
      <charset val="204"/>
      <scheme val="minor"/>
    </font>
    <font>
      <sz val="19"/>
      <name val="Arial Narrow"/>
      <family val="2"/>
      <charset val="204"/>
    </font>
    <font>
      <sz val="19"/>
      <color rgb="FF006600"/>
      <name val="Arial"/>
      <family val="2"/>
      <charset val="204"/>
    </font>
    <font>
      <vertAlign val="superscript"/>
      <sz val="19"/>
      <name val="Arial"/>
      <family val="2"/>
      <charset val="204"/>
    </font>
    <font>
      <sz val="19"/>
      <name val="Calibri"/>
      <family val="2"/>
      <charset val="204"/>
      <scheme val="minor"/>
    </font>
    <font>
      <sz val="19"/>
      <color theme="1" tint="0.499984740745262"/>
      <name val="Arial"/>
      <family val="2"/>
      <charset val="204"/>
    </font>
    <font>
      <sz val="19"/>
      <color theme="1"/>
      <name val="Arial Narrow"/>
      <family val="2"/>
      <charset val="204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23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auto="1"/>
      </right>
      <top style="hair">
        <color auto="1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auto="1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auto="1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double">
        <color indexed="64"/>
      </right>
      <top/>
      <bottom/>
      <diagonal/>
    </border>
    <border>
      <left style="hair">
        <color auto="1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theme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theme="1"/>
      </bottom>
      <diagonal/>
    </border>
    <border>
      <left/>
      <right style="hair">
        <color auto="1"/>
      </right>
      <top style="hair">
        <color auto="1"/>
      </top>
      <bottom style="double">
        <color theme="1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double">
        <color indexed="64"/>
      </left>
      <right style="thin">
        <color indexed="64"/>
      </right>
      <top/>
      <bottom style="double">
        <color theme="1"/>
      </bottom>
      <diagonal/>
    </border>
    <border>
      <left/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/>
      <top/>
      <bottom style="double">
        <color theme="1"/>
      </bottom>
      <diagonal/>
    </border>
    <border>
      <left style="thin">
        <color indexed="64"/>
      </left>
      <right style="hair">
        <color indexed="64"/>
      </right>
      <top/>
      <bottom style="double">
        <color theme="1"/>
      </bottom>
      <diagonal/>
    </border>
    <border>
      <left style="double">
        <color indexed="64"/>
      </left>
      <right style="hair">
        <color indexed="64"/>
      </right>
      <top/>
      <bottom style="double">
        <color theme="1"/>
      </bottom>
      <diagonal/>
    </border>
    <border>
      <left style="hair">
        <color auto="1"/>
      </left>
      <right style="thin">
        <color auto="1"/>
      </right>
      <top/>
      <bottom style="double">
        <color theme="1"/>
      </bottom>
      <diagonal/>
    </border>
    <border>
      <left style="hair">
        <color auto="1"/>
      </left>
      <right style="double">
        <color indexed="64"/>
      </right>
      <top/>
      <bottom style="double">
        <color theme="1"/>
      </bottom>
      <diagonal/>
    </border>
    <border>
      <left style="double">
        <color indexed="64"/>
      </left>
      <right/>
      <top style="double">
        <color theme="1"/>
      </top>
      <bottom style="double">
        <color indexed="64"/>
      </bottom>
      <diagonal/>
    </border>
    <border>
      <left/>
      <right/>
      <top style="double">
        <color theme="1"/>
      </top>
      <bottom style="double">
        <color indexed="64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double">
        <color auto="1"/>
      </right>
      <top style="double">
        <color indexed="64"/>
      </top>
      <bottom/>
      <diagonal/>
    </border>
    <border>
      <left style="double">
        <color indexed="64"/>
      </left>
      <right style="hair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theme="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double">
        <color theme="1"/>
      </right>
      <top style="thin">
        <color theme="1"/>
      </top>
      <bottom/>
      <diagonal/>
    </border>
    <border>
      <left style="double">
        <color theme="1"/>
      </left>
      <right style="thin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1">
    <xf numFmtId="0" fontId="0" fillId="0" borderId="0"/>
  </cellStyleXfs>
  <cellXfs count="1058">
    <xf numFmtId="0" fontId="0" fillId="0" borderId="0" xfId="0"/>
    <xf numFmtId="0" fontId="2" fillId="0" borderId="0" xfId="0" applyFont="1" applyProtection="1">
      <protection locked="0"/>
    </xf>
    <xf numFmtId="0" fontId="0" fillId="2" borderId="0" xfId="0" applyFill="1"/>
    <xf numFmtId="0" fontId="3" fillId="0" borderId="136" xfId="0" applyFont="1" applyBorder="1" applyAlignment="1" applyProtection="1">
      <alignment horizontal="right" vertical="center"/>
      <protection locked="0"/>
    </xf>
    <xf numFmtId="0" fontId="3" fillId="0" borderId="140" xfId="0" applyFont="1" applyBorder="1" applyAlignment="1" applyProtection="1">
      <alignment horizontal="right" vertical="center"/>
      <protection locked="0"/>
    </xf>
    <xf numFmtId="0" fontId="3" fillId="0" borderId="141" xfId="0" applyFont="1" applyBorder="1" applyAlignment="1" applyProtection="1">
      <alignment horizontal="right" vertical="center"/>
      <protection locked="0"/>
    </xf>
    <xf numFmtId="0" fontId="10" fillId="0" borderId="159" xfId="0" applyFont="1" applyBorder="1" applyAlignment="1" applyProtection="1">
      <alignment horizontal="center" textRotation="90"/>
      <protection locked="0"/>
    </xf>
    <xf numFmtId="0" fontId="10" fillId="0" borderId="160" xfId="0" applyFont="1" applyBorder="1" applyAlignment="1" applyProtection="1">
      <alignment horizontal="center" textRotation="90"/>
      <protection locked="0"/>
    </xf>
    <xf numFmtId="0" fontId="10" fillId="0" borderId="161" xfId="0" applyFont="1" applyBorder="1" applyAlignment="1" applyProtection="1">
      <alignment horizontal="center" textRotation="90"/>
      <protection locked="0"/>
    </xf>
    <xf numFmtId="0" fontId="10" fillId="0" borderId="162" xfId="0" applyFont="1" applyBorder="1" applyAlignment="1" applyProtection="1">
      <alignment horizontal="center" textRotation="90"/>
      <protection locked="0"/>
    </xf>
    <xf numFmtId="0" fontId="10" fillId="0" borderId="163" xfId="0" applyFont="1" applyBorder="1" applyAlignment="1" applyProtection="1">
      <alignment horizontal="center" textRotation="90"/>
      <protection locked="0"/>
    </xf>
    <xf numFmtId="0" fontId="10" fillId="0" borderId="164" xfId="0" applyFont="1" applyBorder="1" applyAlignment="1" applyProtection="1">
      <alignment horizontal="center" textRotation="90"/>
      <protection locked="0"/>
    </xf>
    <xf numFmtId="0" fontId="10" fillId="0" borderId="165" xfId="0" applyFont="1" applyBorder="1" applyAlignment="1" applyProtection="1">
      <alignment horizontal="center" textRotation="90"/>
      <protection locked="0"/>
    </xf>
    <xf numFmtId="0" fontId="34" fillId="0" borderId="165" xfId="0" applyFont="1" applyBorder="1" applyAlignment="1" applyProtection="1">
      <alignment horizontal="center" textRotation="90"/>
      <protection locked="0"/>
    </xf>
    <xf numFmtId="0" fontId="5" fillId="0" borderId="39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 wrapText="1"/>
      <protection locked="0"/>
    </xf>
    <xf numFmtId="0" fontId="5" fillId="0" borderId="36" xfId="0" applyFont="1" applyBorder="1" applyAlignment="1" applyProtection="1">
      <alignment horizontal="center" vertical="center" wrapText="1"/>
      <protection locked="0"/>
    </xf>
    <xf numFmtId="0" fontId="41" fillId="0" borderId="89" xfId="0" applyFont="1" applyBorder="1" applyAlignment="1">
      <alignment horizontal="center" vertical="center" wrapText="1"/>
    </xf>
    <xf numFmtId="0" fontId="41" fillId="0" borderId="70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72" xfId="0" applyFont="1" applyBorder="1" applyAlignment="1">
      <alignment horizontal="center" vertical="center" wrapText="1"/>
    </xf>
    <xf numFmtId="0" fontId="41" fillId="0" borderId="88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1" fillId="0" borderId="75" xfId="0" applyFont="1" applyBorder="1" applyAlignment="1">
      <alignment horizontal="center" vertical="center" wrapText="1"/>
    </xf>
    <xf numFmtId="0" fontId="41" fillId="0" borderId="74" xfId="0" applyFont="1" applyBorder="1" applyAlignment="1">
      <alignment horizontal="center" vertical="center" wrapText="1"/>
    </xf>
    <xf numFmtId="0" fontId="5" fillId="0" borderId="40" xfId="0" applyFont="1" applyBorder="1" applyAlignment="1" applyProtection="1">
      <alignment horizontal="center" vertical="center" wrapText="1"/>
      <protection locked="0"/>
    </xf>
    <xf numFmtId="0" fontId="41" fillId="0" borderId="39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49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3" fillId="0" borderId="43" xfId="0" applyFont="1" applyBorder="1" applyAlignment="1" applyProtection="1">
      <alignment horizontal="right" vertical="center"/>
      <protection locked="0"/>
    </xf>
    <xf numFmtId="0" fontId="13" fillId="0" borderId="43" xfId="0" applyFont="1" applyBorder="1" applyAlignment="1" applyProtection="1">
      <alignment horizontal="left" vertical="center"/>
      <protection locked="0"/>
    </xf>
    <xf numFmtId="0" fontId="44" fillId="0" borderId="42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5" fillId="0" borderId="94" xfId="0" applyFont="1" applyBorder="1" applyAlignment="1" applyProtection="1">
      <alignment horizontal="center" vertical="center" wrapText="1"/>
      <protection locked="0"/>
    </xf>
    <xf numFmtId="0" fontId="16" fillId="0" borderId="43" xfId="0" applyFont="1" applyBorder="1" applyAlignment="1">
      <alignment horizontal="left" vertical="center" wrapText="1"/>
    </xf>
    <xf numFmtId="0" fontId="3" fillId="3" borderId="91" xfId="0" applyFont="1" applyFill="1" applyBorder="1" applyAlignment="1" applyProtection="1">
      <alignment horizontal="right" vertical="center"/>
      <protection locked="0"/>
    </xf>
    <xf numFmtId="0" fontId="13" fillId="3" borderId="92" xfId="0" applyFont="1" applyFill="1" applyBorder="1" applyAlignment="1" applyProtection="1">
      <alignment horizontal="left" vertical="center"/>
      <protection locked="0"/>
    </xf>
    <xf numFmtId="0" fontId="3" fillId="3" borderId="83" xfId="0" applyFont="1" applyFill="1" applyBorder="1" applyAlignment="1" applyProtection="1">
      <alignment horizontal="right" vertical="center"/>
      <protection locked="0"/>
    </xf>
    <xf numFmtId="0" fontId="13" fillId="3" borderId="82" xfId="0" applyFont="1" applyFill="1" applyBorder="1" applyAlignment="1" applyProtection="1">
      <alignment horizontal="left" vertical="center"/>
      <protection locked="0"/>
    </xf>
    <xf numFmtId="0" fontId="16" fillId="3" borderId="43" xfId="0" applyFont="1" applyFill="1" applyBorder="1" applyAlignment="1">
      <alignment horizontal="left" vertical="center" wrapText="1"/>
    </xf>
    <xf numFmtId="0" fontId="41" fillId="3" borderId="36" xfId="0" applyFont="1" applyFill="1" applyBorder="1" applyAlignment="1">
      <alignment horizontal="center" vertical="center" wrapText="1"/>
    </xf>
    <xf numFmtId="0" fontId="41" fillId="3" borderId="40" xfId="0" applyFont="1" applyFill="1" applyBorder="1" applyAlignment="1">
      <alignment horizontal="center" vertical="center" wrapText="1"/>
    </xf>
    <xf numFmtId="0" fontId="41" fillId="3" borderId="49" xfId="0" applyFont="1" applyFill="1" applyBorder="1" applyAlignment="1">
      <alignment horizontal="center" vertical="center" wrapText="1"/>
    </xf>
    <xf numFmtId="0" fontId="41" fillId="3" borderId="39" xfId="0" applyFont="1" applyFill="1" applyBorder="1" applyAlignment="1">
      <alignment horizontal="center" vertical="center" wrapText="1"/>
    </xf>
    <xf numFmtId="0" fontId="41" fillId="3" borderId="44" xfId="0" applyFont="1" applyFill="1" applyBorder="1" applyAlignment="1">
      <alignment horizontal="center" vertical="center" wrapText="1"/>
    </xf>
    <xf numFmtId="0" fontId="41" fillId="3" borderId="45" xfId="0" applyFont="1" applyFill="1" applyBorder="1" applyAlignment="1">
      <alignment horizontal="center" vertical="center" wrapText="1"/>
    </xf>
    <xf numFmtId="0" fontId="41" fillId="3" borderId="75" xfId="0" applyFont="1" applyFill="1" applyBorder="1" applyAlignment="1">
      <alignment horizontal="center" vertical="center" wrapText="1"/>
    </xf>
    <xf numFmtId="0" fontId="41" fillId="3" borderId="74" xfId="0" applyFont="1" applyFill="1" applyBorder="1" applyAlignment="1">
      <alignment horizontal="center" vertical="center" wrapText="1"/>
    </xf>
    <xf numFmtId="0" fontId="41" fillId="3" borderId="14" xfId="0" applyFont="1" applyFill="1" applyBorder="1" applyAlignment="1">
      <alignment horizontal="center" vertical="center" wrapText="1"/>
    </xf>
    <xf numFmtId="0" fontId="41" fillId="3" borderId="72" xfId="0" applyFont="1" applyFill="1" applyBorder="1" applyAlignment="1">
      <alignment horizontal="center" vertical="center" wrapText="1"/>
    </xf>
    <xf numFmtId="0" fontId="41" fillId="3" borderId="16" xfId="0" applyFont="1" applyFill="1" applyBorder="1" applyAlignment="1">
      <alignment horizontal="center" vertical="center" wrapText="1"/>
    </xf>
    <xf numFmtId="0" fontId="44" fillId="3" borderId="42" xfId="0" applyFont="1" applyFill="1" applyBorder="1" applyAlignment="1">
      <alignment horizontal="center" vertical="center" wrapText="1"/>
    </xf>
    <xf numFmtId="0" fontId="44" fillId="3" borderId="44" xfId="0" applyFont="1" applyFill="1" applyBorder="1" applyAlignment="1">
      <alignment horizontal="center" vertical="center" wrapText="1"/>
    </xf>
    <xf numFmtId="0" fontId="3" fillId="4" borderId="136" xfId="0" applyFont="1" applyFill="1" applyBorder="1" applyAlignment="1" applyProtection="1">
      <alignment horizontal="right" vertical="center"/>
      <protection locked="0"/>
    </xf>
    <xf numFmtId="0" fontId="3" fillId="4" borderId="140" xfId="0" applyFont="1" applyFill="1" applyBorder="1" applyAlignment="1" applyProtection="1">
      <alignment horizontal="right" vertical="center"/>
      <protection locked="0"/>
    </xf>
    <xf numFmtId="0" fontId="3" fillId="4" borderId="141" xfId="0" applyFont="1" applyFill="1" applyBorder="1" applyAlignment="1" applyProtection="1">
      <alignment horizontal="right" vertical="center"/>
      <protection locked="0"/>
    </xf>
    <xf numFmtId="0" fontId="10" fillId="4" borderId="158" xfId="0" applyFont="1" applyFill="1" applyBorder="1" applyAlignment="1" applyProtection="1">
      <alignment horizontal="center" textRotation="90" wrapText="1"/>
      <protection locked="0"/>
    </xf>
    <xf numFmtId="0" fontId="10" fillId="4" borderId="159" xfId="0" applyFont="1" applyFill="1" applyBorder="1" applyAlignment="1" applyProtection="1">
      <alignment horizontal="center" textRotation="90"/>
      <protection locked="0"/>
    </xf>
    <xf numFmtId="0" fontId="10" fillId="4" borderId="160" xfId="0" applyFont="1" applyFill="1" applyBorder="1" applyAlignment="1" applyProtection="1">
      <alignment horizontal="center" textRotation="90"/>
      <protection locked="0"/>
    </xf>
    <xf numFmtId="0" fontId="10" fillId="4" borderId="161" xfId="0" applyFont="1" applyFill="1" applyBorder="1" applyAlignment="1" applyProtection="1">
      <alignment horizontal="center" textRotation="90"/>
      <protection locked="0"/>
    </xf>
    <xf numFmtId="0" fontId="10" fillId="4" borderId="162" xfId="0" applyFont="1" applyFill="1" applyBorder="1" applyAlignment="1" applyProtection="1">
      <alignment horizontal="center" textRotation="90"/>
      <protection locked="0"/>
    </xf>
    <xf numFmtId="0" fontId="10" fillId="4" borderId="163" xfId="0" applyFont="1" applyFill="1" applyBorder="1" applyAlignment="1" applyProtection="1">
      <alignment horizontal="center" textRotation="90"/>
      <protection locked="0"/>
    </xf>
    <xf numFmtId="0" fontId="10" fillId="4" borderId="164" xfId="0" applyFont="1" applyFill="1" applyBorder="1" applyAlignment="1" applyProtection="1">
      <alignment horizontal="center" textRotation="90"/>
      <protection locked="0"/>
    </xf>
    <xf numFmtId="0" fontId="10" fillId="4" borderId="165" xfId="0" applyFont="1" applyFill="1" applyBorder="1" applyAlignment="1" applyProtection="1">
      <alignment horizontal="center" textRotation="90"/>
      <protection locked="0"/>
    </xf>
    <xf numFmtId="0" fontId="41" fillId="4" borderId="80" xfId="0" applyFont="1" applyFill="1" applyBorder="1" applyAlignment="1">
      <alignment horizontal="center" vertical="center" wrapText="1"/>
    </xf>
    <xf numFmtId="0" fontId="41" fillId="4" borderId="36" xfId="0" applyFont="1" applyFill="1" applyBorder="1" applyAlignment="1">
      <alignment horizontal="center" vertical="center" wrapText="1"/>
    </xf>
    <xf numFmtId="0" fontId="41" fillId="4" borderId="40" xfId="0" applyFont="1" applyFill="1" applyBorder="1" applyAlignment="1">
      <alignment horizontal="center" vertical="center" wrapText="1"/>
    </xf>
    <xf numFmtId="0" fontId="41" fillId="4" borderId="49" xfId="0" applyFont="1" applyFill="1" applyBorder="1" applyAlignment="1">
      <alignment horizontal="center" vertical="center" wrapText="1"/>
    </xf>
    <xf numFmtId="0" fontId="41" fillId="4" borderId="44" xfId="0" applyFont="1" applyFill="1" applyBorder="1" applyAlignment="1">
      <alignment horizontal="center" vertical="center" wrapText="1"/>
    </xf>
    <xf numFmtId="0" fontId="41" fillId="4" borderId="45" xfId="0" applyFont="1" applyFill="1" applyBorder="1" applyAlignment="1">
      <alignment horizontal="center" vertical="center" wrapText="1"/>
    </xf>
    <xf numFmtId="0" fontId="41" fillId="4" borderId="41" xfId="0" applyFont="1" applyFill="1" applyBorder="1" applyAlignment="1">
      <alignment horizontal="center" vertical="center" wrapText="1"/>
    </xf>
    <xf numFmtId="0" fontId="41" fillId="4" borderId="16" xfId="0" applyFont="1" applyFill="1" applyBorder="1" applyAlignment="1">
      <alignment horizontal="center" vertical="center" wrapText="1"/>
    </xf>
    <xf numFmtId="0" fontId="41" fillId="4" borderId="48" xfId="0" applyFont="1" applyFill="1" applyBorder="1" applyAlignment="1">
      <alignment horizontal="center" vertical="center" wrapText="1"/>
    </xf>
    <xf numFmtId="0" fontId="41" fillId="4" borderId="72" xfId="0" applyFont="1" applyFill="1" applyBorder="1" applyAlignment="1">
      <alignment horizontal="center" vertical="center" wrapText="1"/>
    </xf>
    <xf numFmtId="0" fontId="41" fillId="4" borderId="74" xfId="0" applyFont="1" applyFill="1" applyBorder="1" applyAlignment="1">
      <alignment horizontal="center" vertical="center" wrapText="1"/>
    </xf>
    <xf numFmtId="0" fontId="41" fillId="4" borderId="14" xfId="0" applyFont="1" applyFill="1" applyBorder="1" applyAlignment="1">
      <alignment horizontal="center" vertical="center" wrapText="1"/>
    </xf>
    <xf numFmtId="0" fontId="41" fillId="4" borderId="75" xfId="0" applyFont="1" applyFill="1" applyBorder="1" applyAlignment="1">
      <alignment horizontal="center" vertical="center" wrapText="1"/>
    </xf>
    <xf numFmtId="0" fontId="41" fillId="4" borderId="82" xfId="0" applyFont="1" applyFill="1" applyBorder="1" applyAlignment="1">
      <alignment horizontal="center" vertical="center" wrapText="1"/>
    </xf>
    <xf numFmtId="0" fontId="41" fillId="4" borderId="86" xfId="0" applyFont="1" applyFill="1" applyBorder="1" applyAlignment="1">
      <alignment horizontal="center" vertical="center" wrapText="1"/>
    </xf>
    <xf numFmtId="0" fontId="41" fillId="4" borderId="87" xfId="0" applyFont="1" applyFill="1" applyBorder="1" applyAlignment="1">
      <alignment horizontal="center" vertical="center" wrapText="1"/>
    </xf>
    <xf numFmtId="0" fontId="41" fillId="4" borderId="88" xfId="0" applyFont="1" applyFill="1" applyBorder="1" applyAlignment="1">
      <alignment horizontal="center" vertical="center" wrapText="1"/>
    </xf>
    <xf numFmtId="0" fontId="41" fillId="4" borderId="84" xfId="0" applyFont="1" applyFill="1" applyBorder="1" applyAlignment="1">
      <alignment horizontal="center" vertical="center" wrapText="1"/>
    </xf>
    <xf numFmtId="0" fontId="41" fillId="4" borderId="89" xfId="0" applyFont="1" applyFill="1" applyBorder="1" applyAlignment="1">
      <alignment horizontal="center" vertical="center" wrapText="1"/>
    </xf>
    <xf numFmtId="0" fontId="41" fillId="4" borderId="96" xfId="0" applyFont="1" applyFill="1" applyBorder="1" applyAlignment="1">
      <alignment horizontal="center" vertical="center" wrapText="1"/>
    </xf>
    <xf numFmtId="0" fontId="41" fillId="4" borderId="70" xfId="0" applyFont="1" applyFill="1" applyBorder="1" applyAlignment="1">
      <alignment horizontal="center" vertical="center" wrapText="1"/>
    </xf>
    <xf numFmtId="0" fontId="41" fillId="4" borderId="39" xfId="0" applyFont="1" applyFill="1" applyBorder="1" applyAlignment="1">
      <alignment horizontal="center" vertical="center" wrapText="1"/>
    </xf>
    <xf numFmtId="0" fontId="41" fillId="4" borderId="0" xfId="0" applyFont="1" applyFill="1" applyAlignment="1">
      <alignment horizontal="center" vertical="center" wrapText="1"/>
    </xf>
    <xf numFmtId="0" fontId="5" fillId="4" borderId="39" xfId="0" applyFont="1" applyFill="1" applyBorder="1" applyAlignment="1" applyProtection="1">
      <alignment horizontal="center" vertical="center" wrapText="1"/>
      <protection locked="0"/>
    </xf>
    <xf numFmtId="0" fontId="5" fillId="4" borderId="40" xfId="0" applyFont="1" applyFill="1" applyBorder="1" applyAlignment="1" applyProtection="1">
      <alignment horizontal="center" vertical="center" wrapText="1"/>
      <protection locked="0"/>
    </xf>
    <xf numFmtId="0" fontId="5" fillId="4" borderId="46" xfId="0" applyFont="1" applyFill="1" applyBorder="1" applyAlignment="1" applyProtection="1">
      <alignment horizontal="center" vertical="center" wrapText="1"/>
      <protection locked="0"/>
    </xf>
    <xf numFmtId="0" fontId="5" fillId="4" borderId="36" xfId="0" applyFont="1" applyFill="1" applyBorder="1" applyAlignment="1" applyProtection="1">
      <alignment horizontal="center" vertical="center" wrapText="1"/>
      <protection locked="0"/>
    </xf>
    <xf numFmtId="0" fontId="5" fillId="4" borderId="45" xfId="0" applyFont="1" applyFill="1" applyBorder="1" applyAlignment="1" applyProtection="1">
      <alignment horizontal="center" vertical="center" wrapText="1"/>
      <protection locked="0"/>
    </xf>
    <xf numFmtId="0" fontId="5" fillId="4" borderId="37" xfId="0" applyFont="1" applyFill="1" applyBorder="1" applyAlignment="1" applyProtection="1">
      <alignment horizontal="center" vertical="center" wrapText="1"/>
      <protection locked="0"/>
    </xf>
    <xf numFmtId="0" fontId="5" fillId="4" borderId="41" xfId="0" applyFont="1" applyFill="1" applyBorder="1" applyAlignment="1" applyProtection="1">
      <alignment horizontal="center" vertical="center" wrapText="1"/>
      <protection locked="0"/>
    </xf>
    <xf numFmtId="0" fontId="40" fillId="4" borderId="42" xfId="0" applyFont="1" applyFill="1" applyBorder="1"/>
    <xf numFmtId="0" fontId="0" fillId="4" borderId="0" xfId="0" applyFill="1"/>
    <xf numFmtId="0" fontId="41" fillId="4" borderId="79" xfId="0" applyFont="1" applyFill="1" applyBorder="1" applyAlignment="1">
      <alignment horizontal="left" vertical="center" wrapText="1"/>
    </xf>
    <xf numFmtId="0" fontId="41" fillId="4" borderId="90" xfId="0" applyFont="1" applyFill="1" applyBorder="1" applyAlignment="1">
      <alignment horizontal="left" vertical="center" wrapText="1"/>
    </xf>
    <xf numFmtId="49" fontId="15" fillId="0" borderId="0" xfId="0" applyNumberFormat="1" applyFont="1" applyAlignment="1" applyProtection="1">
      <alignment vertical="center"/>
      <protection locked="0"/>
    </xf>
    <xf numFmtId="49" fontId="29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0" xfId="0" applyFont="1" applyProtection="1">
      <protection locked="0"/>
    </xf>
    <xf numFmtId="49" fontId="29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5" fillId="0" borderId="0" xfId="0" applyFont="1" applyAlignment="1" applyProtection="1">
      <alignment horizontal="left"/>
      <protection locked="0"/>
    </xf>
    <xf numFmtId="0" fontId="26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wrapText="1"/>
      <protection locked="0"/>
    </xf>
    <xf numFmtId="0" fontId="21" fillId="0" borderId="0" xfId="0" applyFont="1" applyAlignment="1" applyProtection="1">
      <alignment horizontal="left"/>
      <protection locked="0"/>
    </xf>
    <xf numFmtId="0" fontId="29" fillId="0" borderId="0" xfId="0" applyFont="1" applyAlignment="1" applyProtection="1">
      <alignment horizontal="left"/>
      <protection locked="0"/>
    </xf>
    <xf numFmtId="0" fontId="30" fillId="0" borderId="0" xfId="0" applyFont="1" applyProtection="1">
      <protection locked="0"/>
    </xf>
    <xf numFmtId="49" fontId="21" fillId="0" borderId="0" xfId="0" applyNumberFormat="1" applyFont="1" applyAlignment="1" applyProtection="1">
      <alignment vertical="center"/>
      <protection locked="0"/>
    </xf>
    <xf numFmtId="49" fontId="29" fillId="0" borderId="0" xfId="0" applyNumberFormat="1" applyFont="1" applyAlignment="1" applyProtection="1">
      <alignment horizontal="left"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0" borderId="0" xfId="0" applyFont="1"/>
    <xf numFmtId="0" fontId="23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10" fillId="0" borderId="123" xfId="0" applyFont="1" applyBorder="1" applyAlignment="1">
      <alignment horizontal="center" vertical="center"/>
    </xf>
    <xf numFmtId="0" fontId="34" fillId="0" borderId="126" xfId="0" applyFont="1" applyBorder="1" applyAlignment="1">
      <alignment horizontal="center" vertical="center"/>
    </xf>
    <xf numFmtId="0" fontId="34" fillId="0" borderId="127" xfId="0" applyFont="1" applyBorder="1" applyAlignment="1">
      <alignment horizontal="center" vertical="center"/>
    </xf>
    <xf numFmtId="0" fontId="34" fillId="0" borderId="128" xfId="0" applyFont="1" applyBorder="1" applyAlignment="1">
      <alignment horizontal="center" vertical="center"/>
    </xf>
    <xf numFmtId="0" fontId="10" fillId="0" borderId="130" xfId="0" applyFont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0" fontId="10" fillId="0" borderId="132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 wrapText="1"/>
    </xf>
    <xf numFmtId="0" fontId="35" fillId="0" borderId="22" xfId="0" applyFont="1" applyBorder="1" applyAlignment="1" applyProtection="1">
      <alignment horizontal="left" vertical="center" wrapText="1"/>
      <protection locked="0"/>
    </xf>
    <xf numFmtId="0" fontId="35" fillId="0" borderId="9" xfId="0" applyFont="1" applyBorder="1" applyAlignment="1" applyProtection="1">
      <alignment horizontal="center" vertical="center"/>
      <protection locked="0"/>
    </xf>
    <xf numFmtId="0" fontId="35" fillId="0" borderId="10" xfId="0" applyFont="1" applyBorder="1" applyAlignment="1" applyProtection="1">
      <alignment horizontal="center" vertical="center" wrapText="1"/>
      <protection locked="0"/>
    </xf>
    <xf numFmtId="0" fontId="35" fillId="0" borderId="9" xfId="0" applyFont="1" applyBorder="1" applyAlignment="1" applyProtection="1">
      <alignment horizontal="center" vertical="center" wrapText="1"/>
      <protection locked="0"/>
    </xf>
    <xf numFmtId="0" fontId="35" fillId="0" borderId="10" xfId="0" applyFont="1" applyBorder="1" applyAlignment="1" applyProtection="1">
      <alignment horizontal="center"/>
      <protection locked="0"/>
    </xf>
    <xf numFmtId="49" fontId="35" fillId="0" borderId="10" xfId="0" applyNumberFormat="1" applyFont="1" applyBorder="1" applyAlignment="1" applyProtection="1">
      <alignment horizontal="center" vertical="center" wrapText="1"/>
      <protection locked="0"/>
    </xf>
    <xf numFmtId="0" fontId="35" fillId="0" borderId="179" xfId="0" applyFont="1" applyBorder="1" applyAlignment="1" applyProtection="1">
      <alignment horizontal="center" vertical="center" wrapText="1"/>
      <protection locked="0"/>
    </xf>
    <xf numFmtId="0" fontId="35" fillId="0" borderId="204" xfId="0" applyFont="1" applyBorder="1" applyAlignment="1">
      <alignment horizontal="center" vertical="center" wrapText="1"/>
    </xf>
    <xf numFmtId="0" fontId="35" fillId="0" borderId="24" xfId="0" applyFont="1" applyBorder="1" applyAlignment="1" applyProtection="1">
      <alignment horizontal="center" vertical="center" wrapText="1"/>
      <protection locked="0"/>
    </xf>
    <xf numFmtId="0" fontId="35" fillId="0" borderId="25" xfId="0" applyFont="1" applyBorder="1" applyAlignment="1" applyProtection="1">
      <alignment horizontal="center" vertical="center"/>
      <protection locked="0"/>
    </xf>
    <xf numFmtId="0" fontId="35" fillId="0" borderId="24" xfId="0" applyFont="1" applyBorder="1" applyAlignment="1" applyProtection="1">
      <alignment horizontal="center" vertical="center"/>
      <protection locked="0"/>
    </xf>
    <xf numFmtId="0" fontId="35" fillId="0" borderId="25" xfId="0" applyFont="1" applyBorder="1" applyAlignment="1" applyProtection="1">
      <alignment horizontal="center" vertical="center" wrapText="1"/>
      <protection locked="0"/>
    </xf>
    <xf numFmtId="49" fontId="35" fillId="0" borderId="24" xfId="0" applyNumberFormat="1" applyFont="1" applyBorder="1" applyAlignment="1" applyProtection="1">
      <alignment horizontal="center" vertical="center" wrapText="1"/>
      <protection locked="0"/>
    </xf>
    <xf numFmtId="49" fontId="35" fillId="0" borderId="114" xfId="0" applyNumberFormat="1" applyFont="1" applyBorder="1" applyAlignment="1" applyProtection="1">
      <alignment horizontal="center" vertical="center" wrapText="1"/>
      <protection locked="0"/>
    </xf>
    <xf numFmtId="0" fontId="35" fillId="0" borderId="27" xfId="0" applyFont="1" applyBorder="1" applyAlignment="1" applyProtection="1">
      <alignment horizontal="center" vertical="center" wrapText="1"/>
      <protection locked="0"/>
    </xf>
    <xf numFmtId="0" fontId="35" fillId="0" borderId="28" xfId="0" applyFont="1" applyBorder="1" applyAlignment="1" applyProtection="1">
      <alignment horizontal="center" vertical="center" wrapText="1"/>
      <protection locked="0"/>
    </xf>
    <xf numFmtId="0" fontId="35" fillId="0" borderId="203" xfId="0" applyFont="1" applyBorder="1" applyAlignment="1" applyProtection="1">
      <alignment horizontal="center" vertical="center" wrapText="1"/>
      <protection locked="0"/>
    </xf>
    <xf numFmtId="0" fontId="35" fillId="0" borderId="205" xfId="0" applyFont="1" applyBorder="1" applyAlignment="1" applyProtection="1">
      <alignment horizontal="center" vertical="center" wrapText="1"/>
      <protection locked="0"/>
    </xf>
    <xf numFmtId="49" fontId="35" fillId="0" borderId="195" xfId="0" applyNumberFormat="1" applyFont="1" applyBorder="1" applyAlignment="1" applyProtection="1">
      <alignment horizontal="center" vertical="center"/>
      <protection locked="0"/>
    </xf>
    <xf numFmtId="49" fontId="35" fillId="0" borderId="114" xfId="0" applyNumberFormat="1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35" fillId="0" borderId="199" xfId="0" applyFont="1" applyBorder="1" applyAlignment="1" applyProtection="1">
      <alignment horizontal="center" vertical="center"/>
      <protection locked="0"/>
    </xf>
    <xf numFmtId="0" fontId="35" fillId="0" borderId="200" xfId="0" applyFont="1" applyBorder="1" applyAlignment="1" applyProtection="1">
      <alignment horizontal="center" vertical="center"/>
      <protection locked="0"/>
    </xf>
    <xf numFmtId="0" fontId="35" fillId="0" borderId="202" xfId="0" applyFont="1" applyBorder="1" applyAlignment="1" applyProtection="1">
      <alignment horizontal="center" vertical="center"/>
      <protection locked="0"/>
    </xf>
    <xf numFmtId="0" fontId="35" fillId="0" borderId="201" xfId="0" applyFont="1" applyBorder="1" applyAlignment="1" applyProtection="1">
      <alignment horizontal="center" vertical="center"/>
      <protection locked="0"/>
    </xf>
    <xf numFmtId="0" fontId="35" fillId="0" borderId="201" xfId="0" applyFont="1" applyBorder="1" applyAlignment="1" applyProtection="1">
      <alignment horizontal="center" vertical="center" wrapText="1"/>
      <protection locked="0"/>
    </xf>
    <xf numFmtId="0" fontId="35" fillId="0" borderId="175" xfId="0" applyFont="1" applyBorder="1" applyAlignment="1">
      <alignment horizontal="center" vertical="center" wrapText="1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97" xfId="0" applyFont="1" applyBorder="1" applyAlignment="1" applyProtection="1">
      <alignment horizontal="center" vertical="center"/>
      <protection locked="0"/>
    </xf>
    <xf numFmtId="0" fontId="35" fillId="0" borderId="196" xfId="0" applyFont="1" applyBorder="1" applyAlignment="1" applyProtection="1">
      <alignment horizontal="center" vertical="center"/>
      <protection locked="0"/>
    </xf>
    <xf numFmtId="0" fontId="35" fillId="0" borderId="31" xfId="0" applyFont="1" applyBorder="1" applyAlignment="1" applyProtection="1">
      <alignment horizontal="center" vertical="center"/>
      <protection locked="0"/>
    </xf>
    <xf numFmtId="0" fontId="35" fillId="0" borderId="29" xfId="0" applyFont="1" applyBorder="1" applyAlignment="1" applyProtection="1">
      <alignment horizontal="center" vertical="center" wrapText="1"/>
      <protection locked="0"/>
    </xf>
    <xf numFmtId="49" fontId="35" fillId="0" borderId="30" xfId="0" applyNumberFormat="1" applyFont="1" applyBorder="1" applyAlignment="1" applyProtection="1">
      <alignment horizontal="center" vertical="center"/>
      <protection locked="0"/>
    </xf>
    <xf numFmtId="49" fontId="35" fillId="0" borderId="18" xfId="0" applyNumberFormat="1" applyFont="1" applyBorder="1" applyAlignment="1" applyProtection="1">
      <alignment horizontal="center" vertical="center"/>
      <protection locked="0"/>
    </xf>
    <xf numFmtId="49" fontId="35" fillId="0" borderId="19" xfId="0" applyNumberFormat="1" applyFont="1" applyBorder="1" applyAlignment="1" applyProtection="1">
      <alignment horizontal="center" vertical="center"/>
      <protection locked="0"/>
    </xf>
    <xf numFmtId="49" fontId="35" fillId="0" borderId="29" xfId="0" applyNumberFormat="1" applyFont="1" applyBorder="1" applyAlignment="1" applyProtection="1">
      <alignment horizontal="center" vertical="center"/>
      <protection locked="0"/>
    </xf>
    <xf numFmtId="49" fontId="35" fillId="0" borderId="31" xfId="0" applyNumberFormat="1" applyFont="1" applyBorder="1" applyAlignment="1" applyProtection="1">
      <alignment horizontal="center" vertical="center"/>
      <protection locked="0"/>
    </xf>
    <xf numFmtId="49" fontId="35" fillId="0" borderId="18" xfId="0" applyNumberFormat="1" applyFont="1" applyBorder="1" applyAlignment="1" applyProtection="1">
      <alignment horizontal="center" vertical="center" wrapText="1"/>
      <protection locked="0"/>
    </xf>
    <xf numFmtId="0" fontId="35" fillId="0" borderId="19" xfId="0" applyFont="1" applyBorder="1" applyAlignment="1" applyProtection="1">
      <alignment horizontal="center" vertical="center" wrapText="1"/>
      <protection locked="0"/>
    </xf>
    <xf numFmtId="0" fontId="35" fillId="0" borderId="206" xfId="0" applyFont="1" applyBorder="1" applyAlignment="1" applyProtection="1">
      <alignment horizontal="center" vertical="center" wrapText="1"/>
      <protection locked="0"/>
    </xf>
    <xf numFmtId="0" fontId="34" fillId="0" borderId="0" xfId="0" applyFont="1"/>
    <xf numFmtId="0" fontId="34" fillId="0" borderId="0" xfId="0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left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left" vertical="center"/>
    </xf>
    <xf numFmtId="0" fontId="3" fillId="0" borderId="1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49" fontId="31" fillId="0" borderId="127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31" fillId="0" borderId="127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0" fontId="42" fillId="5" borderId="67" xfId="0" applyFont="1" applyFill="1" applyBorder="1" applyAlignment="1">
      <alignment horizontal="left"/>
    </xf>
    <xf numFmtId="0" fontId="39" fillId="5" borderId="65" xfId="0" applyFont="1" applyFill="1" applyBorder="1" applyAlignment="1">
      <alignment horizontal="center" vertical="center"/>
    </xf>
    <xf numFmtId="0" fontId="39" fillId="5" borderId="71" xfId="0" applyFont="1" applyFill="1" applyBorder="1" applyAlignment="1">
      <alignment horizontal="center" vertical="center"/>
    </xf>
    <xf numFmtId="0" fontId="39" fillId="5" borderId="73" xfId="0" applyFont="1" applyFill="1" applyBorder="1" applyAlignment="1">
      <alignment horizontal="center" vertical="center"/>
    </xf>
    <xf numFmtId="0" fontId="39" fillId="5" borderId="67" xfId="0" applyFont="1" applyFill="1" applyBorder="1" applyAlignment="1">
      <alignment horizontal="center" vertical="center"/>
    </xf>
    <xf numFmtId="0" fontId="39" fillId="5" borderId="98" xfId="0" applyFont="1" applyFill="1" applyBorder="1" applyAlignment="1">
      <alignment horizontal="center" vertical="center"/>
    </xf>
    <xf numFmtId="0" fontId="39" fillId="5" borderId="99" xfId="0" applyFont="1" applyFill="1" applyBorder="1" applyAlignment="1">
      <alignment horizontal="center" vertical="center"/>
    </xf>
    <xf numFmtId="0" fontId="39" fillId="5" borderId="109" xfId="0" applyFont="1" applyFill="1" applyBorder="1" applyAlignment="1">
      <alignment horizontal="center" vertical="center"/>
    </xf>
    <xf numFmtId="0" fontId="39" fillId="5" borderId="112" xfId="0" applyFont="1" applyFill="1" applyBorder="1" applyAlignment="1">
      <alignment horizontal="center" vertical="center"/>
    </xf>
    <xf numFmtId="0" fontId="9" fillId="5" borderId="174" xfId="0" applyFont="1" applyFill="1" applyBorder="1" applyAlignment="1">
      <alignment horizontal="center" vertical="center"/>
    </xf>
    <xf numFmtId="0" fontId="1" fillId="5" borderId="0" xfId="0" applyFont="1" applyFill="1"/>
    <xf numFmtId="0" fontId="42" fillId="5" borderId="33" xfId="0" applyFont="1" applyFill="1" applyBorder="1" applyAlignment="1">
      <alignment horizontal="left" vertical="center" wrapText="1"/>
    </xf>
    <xf numFmtId="0" fontId="39" fillId="5" borderId="77" xfId="0" applyFont="1" applyFill="1" applyBorder="1" applyAlignment="1">
      <alignment horizontal="center" vertical="center" wrapText="1"/>
    </xf>
    <xf numFmtId="0" fontId="39" fillId="5" borderId="78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39" fillId="5" borderId="76" xfId="0" applyFont="1" applyFill="1" applyBorder="1" applyAlignment="1">
      <alignment horizontal="center" vertical="center" wrapText="1"/>
    </xf>
    <xf numFmtId="0" fontId="39" fillId="5" borderId="34" xfId="0" applyFont="1" applyFill="1" applyBorder="1" applyAlignment="1">
      <alignment horizontal="center" vertical="center" wrapText="1"/>
    </xf>
    <xf numFmtId="0" fontId="39" fillId="5" borderId="2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39" fillId="5" borderId="75" xfId="0" applyFont="1" applyFill="1" applyBorder="1" applyAlignment="1">
      <alignment horizontal="center" vertical="center" wrapText="1"/>
    </xf>
    <xf numFmtId="0" fontId="39" fillId="5" borderId="74" xfId="0" applyFont="1" applyFill="1" applyBorder="1" applyAlignment="1">
      <alignment horizontal="center" vertical="center" wrapText="1"/>
    </xf>
    <xf numFmtId="0" fontId="39" fillId="5" borderId="14" xfId="0" applyFont="1" applyFill="1" applyBorder="1" applyAlignment="1">
      <alignment horizontal="center" vertical="center" wrapText="1"/>
    </xf>
    <xf numFmtId="0" fontId="39" fillId="5" borderId="72" xfId="0" applyFont="1" applyFill="1" applyBorder="1" applyAlignment="1">
      <alignment horizontal="center" vertical="center" wrapText="1"/>
    </xf>
    <xf numFmtId="0" fontId="39" fillId="5" borderId="16" xfId="0" applyFont="1" applyFill="1" applyBorder="1" applyAlignment="1">
      <alignment horizontal="center" vertical="center" wrapText="1"/>
    </xf>
    <xf numFmtId="0" fontId="39" fillId="5" borderId="173" xfId="0" applyFont="1" applyFill="1" applyBorder="1" applyAlignment="1">
      <alignment horizontal="left" vertical="center" wrapText="1"/>
    </xf>
    <xf numFmtId="0" fontId="42" fillId="5" borderId="43" xfId="0" applyFont="1" applyFill="1" applyBorder="1" applyAlignment="1">
      <alignment horizontal="left" vertical="center" wrapText="1"/>
    </xf>
    <xf numFmtId="0" fontId="39" fillId="5" borderId="48" xfId="0" applyFont="1" applyFill="1" applyBorder="1" applyAlignment="1">
      <alignment horizontal="center" vertical="center" wrapText="1"/>
    </xf>
    <xf numFmtId="0" fontId="39" fillId="5" borderId="52" xfId="0" applyFont="1" applyFill="1" applyBorder="1" applyAlignment="1">
      <alignment horizontal="center" vertical="center" wrapText="1"/>
    </xf>
    <xf numFmtId="0" fontId="39" fillId="5" borderId="39" xfId="0" applyFont="1" applyFill="1" applyBorder="1" applyAlignment="1">
      <alignment horizontal="center" vertical="center" wrapText="1"/>
    </xf>
    <xf numFmtId="0" fontId="39" fillId="5" borderId="40" xfId="0" applyFont="1" applyFill="1" applyBorder="1" applyAlignment="1">
      <alignment horizontal="center" vertical="center" wrapText="1"/>
    </xf>
    <xf numFmtId="0" fontId="39" fillId="5" borderId="49" xfId="0" applyFont="1" applyFill="1" applyBorder="1" applyAlignment="1">
      <alignment horizontal="center" vertical="center" wrapText="1"/>
    </xf>
    <xf numFmtId="0" fontId="39" fillId="5" borderId="36" xfId="0" applyFont="1" applyFill="1" applyBorder="1" applyAlignment="1">
      <alignment horizontal="center" vertical="center" wrapText="1"/>
    </xf>
    <xf numFmtId="0" fontId="39" fillId="5" borderId="44" xfId="0" applyFont="1" applyFill="1" applyBorder="1" applyAlignment="1">
      <alignment horizontal="center" vertical="center" wrapText="1"/>
    </xf>
    <xf numFmtId="0" fontId="39" fillId="5" borderId="45" xfId="0" applyFont="1" applyFill="1" applyBorder="1" applyAlignment="1">
      <alignment horizontal="center" vertical="center" wrapText="1"/>
    </xf>
    <xf numFmtId="0" fontId="41" fillId="5" borderId="79" xfId="0" applyFont="1" applyFill="1" applyBorder="1" applyAlignment="1">
      <alignment horizontal="left" vertical="center" wrapText="1"/>
    </xf>
    <xf numFmtId="0" fontId="0" fillId="5" borderId="0" xfId="0" applyFill="1"/>
    <xf numFmtId="0" fontId="39" fillId="5" borderId="96" xfId="0" applyFont="1" applyFill="1" applyBorder="1" applyAlignment="1">
      <alignment horizontal="center" vertical="center" wrapText="1"/>
    </xf>
    <xf numFmtId="0" fontId="39" fillId="5" borderId="53" xfId="0" applyFont="1" applyFill="1" applyBorder="1" applyAlignment="1">
      <alignment horizontal="center" vertical="center" wrapText="1"/>
    </xf>
    <xf numFmtId="0" fontId="39" fillId="5" borderId="51" xfId="0" applyFont="1" applyFill="1" applyBorder="1" applyAlignment="1">
      <alignment horizontal="center" vertical="center" wrapText="1"/>
    </xf>
    <xf numFmtId="0" fontId="39" fillId="5" borderId="35" xfId="0" applyFont="1" applyFill="1" applyBorder="1" applyAlignment="1">
      <alignment horizontal="center" vertical="center" wrapText="1"/>
    </xf>
    <xf numFmtId="0" fontId="39" fillId="5" borderId="55" xfId="0" applyFont="1" applyFill="1" applyBorder="1" applyAlignment="1">
      <alignment horizontal="center" vertical="center" wrapText="1"/>
    </xf>
    <xf numFmtId="0" fontId="39" fillId="5" borderId="92" xfId="0" applyFont="1" applyFill="1" applyBorder="1" applyAlignment="1">
      <alignment horizontal="center" vertical="center" wrapText="1"/>
    </xf>
    <xf numFmtId="0" fontId="39" fillId="5" borderId="50" xfId="0" applyFont="1" applyFill="1" applyBorder="1" applyAlignment="1">
      <alignment horizontal="center" vertical="center" wrapText="1"/>
    </xf>
    <xf numFmtId="0" fontId="39" fillId="5" borderId="70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left" vertical="center" wrapText="1"/>
    </xf>
    <xf numFmtId="0" fontId="41" fillId="5" borderId="48" xfId="0" applyFont="1" applyFill="1" applyBorder="1" applyAlignment="1">
      <alignment horizontal="center" vertical="center" wrapText="1"/>
    </xf>
    <xf numFmtId="0" fontId="41" fillId="5" borderId="72" xfId="0" applyFont="1" applyFill="1" applyBorder="1" applyAlignment="1">
      <alignment horizontal="center" vertical="center" wrapText="1"/>
    </xf>
    <xf numFmtId="0" fontId="41" fillId="5" borderId="74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1" fillId="5" borderId="16" xfId="0" applyFont="1" applyFill="1" applyBorder="1" applyAlignment="1">
      <alignment horizontal="center" vertical="center" wrapText="1"/>
    </xf>
    <xf numFmtId="0" fontId="41" fillId="5" borderId="75" xfId="0" applyFont="1" applyFill="1" applyBorder="1" applyAlignment="1">
      <alignment horizontal="center" vertical="center" wrapText="1"/>
    </xf>
    <xf numFmtId="0" fontId="41" fillId="5" borderId="96" xfId="0" applyFont="1" applyFill="1" applyBorder="1" applyAlignment="1">
      <alignment horizontal="center" vertical="center" wrapText="1"/>
    </xf>
    <xf numFmtId="0" fontId="41" fillId="5" borderId="70" xfId="0" applyFont="1" applyFill="1" applyBorder="1" applyAlignment="1">
      <alignment horizontal="center" vertical="center" wrapText="1"/>
    </xf>
    <xf numFmtId="0" fontId="41" fillId="5" borderId="80" xfId="0" applyFont="1" applyFill="1" applyBorder="1" applyAlignment="1">
      <alignment horizontal="center" vertical="center" wrapText="1"/>
    </xf>
    <xf numFmtId="0" fontId="41" fillId="5" borderId="36" xfId="0" applyFont="1" applyFill="1" applyBorder="1" applyAlignment="1">
      <alignment horizontal="center" vertical="center" wrapText="1"/>
    </xf>
    <xf numFmtId="0" fontId="41" fillId="5" borderId="40" xfId="0" applyFont="1" applyFill="1" applyBorder="1" applyAlignment="1">
      <alignment horizontal="center" vertical="center" wrapText="1"/>
    </xf>
    <xf numFmtId="0" fontId="41" fillId="5" borderId="49" xfId="0" applyFont="1" applyFill="1" applyBorder="1" applyAlignment="1">
      <alignment horizontal="center" vertical="center" wrapText="1"/>
    </xf>
    <xf numFmtId="0" fontId="41" fillId="5" borderId="44" xfId="0" applyFont="1" applyFill="1" applyBorder="1" applyAlignment="1">
      <alignment horizontal="center" vertical="center" wrapText="1"/>
    </xf>
    <xf numFmtId="0" fontId="41" fillId="5" borderId="45" xfId="0" applyFont="1" applyFill="1" applyBorder="1" applyAlignment="1">
      <alignment horizontal="center" vertical="center" wrapText="1"/>
    </xf>
    <xf numFmtId="0" fontId="41" fillId="5" borderId="41" xfId="0" applyFont="1" applyFill="1" applyBorder="1" applyAlignment="1">
      <alignment horizontal="center" vertical="center" wrapText="1"/>
    </xf>
    <xf numFmtId="0" fontId="41" fillId="5" borderId="39" xfId="0" applyFont="1" applyFill="1" applyBorder="1" applyAlignment="1">
      <alignment horizontal="center" vertical="center" wrapText="1"/>
    </xf>
    <xf numFmtId="0" fontId="41" fillId="5" borderId="47" xfId="0" applyFont="1" applyFill="1" applyBorder="1" applyAlignment="1">
      <alignment horizontal="center" vertical="center" wrapText="1"/>
    </xf>
    <xf numFmtId="0" fontId="41" fillId="5" borderId="55" xfId="0" applyFont="1" applyFill="1" applyBorder="1" applyAlignment="1">
      <alignment horizontal="center" vertical="center" wrapText="1"/>
    </xf>
    <xf numFmtId="0" fontId="41" fillId="5" borderId="51" xfId="0" applyFont="1" applyFill="1" applyBorder="1" applyAlignment="1">
      <alignment horizontal="center" vertical="center" wrapText="1"/>
    </xf>
    <xf numFmtId="0" fontId="41" fillId="5" borderId="35" xfId="0" applyFont="1" applyFill="1" applyBorder="1" applyAlignment="1">
      <alignment horizontal="center" vertical="center" wrapText="1"/>
    </xf>
    <xf numFmtId="0" fontId="41" fillId="5" borderId="53" xfId="0" applyFont="1" applyFill="1" applyBorder="1" applyAlignment="1">
      <alignment horizontal="center" vertical="center" wrapText="1"/>
    </xf>
    <xf numFmtId="0" fontId="41" fillId="5" borderId="92" xfId="0" applyFont="1" applyFill="1" applyBorder="1" applyAlignment="1">
      <alignment horizontal="center" vertical="center" wrapText="1"/>
    </xf>
    <xf numFmtId="0" fontId="41" fillId="5" borderId="50" xfId="0" applyFont="1" applyFill="1" applyBorder="1" applyAlignment="1">
      <alignment horizontal="center" vertical="center" wrapText="1"/>
    </xf>
    <xf numFmtId="0" fontId="41" fillId="5" borderId="52" xfId="0" applyFont="1" applyFill="1" applyBorder="1" applyAlignment="1">
      <alignment horizontal="center" vertical="center" wrapText="1"/>
    </xf>
    <xf numFmtId="0" fontId="41" fillId="5" borderId="86" xfId="0" applyFont="1" applyFill="1" applyBorder="1" applyAlignment="1">
      <alignment horizontal="center" vertical="center" wrapText="1"/>
    </xf>
    <xf numFmtId="0" fontId="41" fillId="5" borderId="87" xfId="0" applyFont="1" applyFill="1" applyBorder="1" applyAlignment="1">
      <alignment horizontal="center" vertical="center" wrapText="1"/>
    </xf>
    <xf numFmtId="0" fontId="41" fillId="5" borderId="88" xfId="0" applyFont="1" applyFill="1" applyBorder="1" applyAlignment="1">
      <alignment horizontal="center" vertical="center" wrapText="1"/>
    </xf>
    <xf numFmtId="0" fontId="41" fillId="5" borderId="84" xfId="0" applyFont="1" applyFill="1" applyBorder="1" applyAlignment="1">
      <alignment horizontal="center" vertical="center" wrapText="1"/>
    </xf>
    <xf numFmtId="0" fontId="41" fillId="5" borderId="85" xfId="0" applyFont="1" applyFill="1" applyBorder="1" applyAlignment="1">
      <alignment horizontal="center" vertical="center" wrapText="1"/>
    </xf>
    <xf numFmtId="0" fontId="41" fillId="5" borderId="82" xfId="0" applyFont="1" applyFill="1" applyBorder="1" applyAlignment="1">
      <alignment horizontal="center" vertical="center" wrapText="1"/>
    </xf>
    <xf numFmtId="0" fontId="41" fillId="5" borderId="89" xfId="0" applyFont="1" applyFill="1" applyBorder="1" applyAlignment="1">
      <alignment horizontal="center" vertical="center" wrapText="1"/>
    </xf>
    <xf numFmtId="0" fontId="41" fillId="5" borderId="97" xfId="0" applyFont="1" applyFill="1" applyBorder="1" applyAlignment="1">
      <alignment horizontal="center" vertical="center" wrapText="1"/>
    </xf>
    <xf numFmtId="0" fontId="39" fillId="5" borderId="80" xfId="0" applyFont="1" applyFill="1" applyBorder="1" applyAlignment="1">
      <alignment horizontal="center" vertical="center" wrapText="1"/>
    </xf>
    <xf numFmtId="0" fontId="39" fillId="5" borderId="41" xfId="0" applyFont="1" applyFill="1" applyBorder="1" applyAlignment="1">
      <alignment horizontal="center" vertical="center" wrapText="1"/>
    </xf>
    <xf numFmtId="0" fontId="39" fillId="5" borderId="79" xfId="0" applyFont="1" applyFill="1" applyBorder="1" applyAlignment="1">
      <alignment horizontal="left" vertical="center" wrapText="1"/>
    </xf>
    <xf numFmtId="0" fontId="39" fillId="5" borderId="37" xfId="0" applyFont="1" applyFill="1" applyBorder="1" applyAlignment="1">
      <alignment horizontal="center" vertical="center" wrapText="1"/>
    </xf>
    <xf numFmtId="0" fontId="16" fillId="5" borderId="93" xfId="0" applyFont="1" applyFill="1" applyBorder="1" applyAlignment="1">
      <alignment horizontal="left" vertical="center" wrapText="1"/>
    </xf>
    <xf numFmtId="0" fontId="41" fillId="5" borderId="93" xfId="0" applyFont="1" applyFill="1" applyBorder="1" applyAlignment="1">
      <alignment horizontal="center" vertical="center" wrapText="1"/>
    </xf>
    <xf numFmtId="0" fontId="41" fillId="5" borderId="59" xfId="0" applyFont="1" applyFill="1" applyBorder="1" applyAlignment="1">
      <alignment horizontal="center" vertical="center" wrapText="1"/>
    </xf>
    <xf numFmtId="0" fontId="41" fillId="5" borderId="56" xfId="0" applyFont="1" applyFill="1" applyBorder="1" applyAlignment="1">
      <alignment horizontal="center" vertical="center" wrapText="1"/>
    </xf>
    <xf numFmtId="0" fontId="41" fillId="5" borderId="95" xfId="0" applyFont="1" applyFill="1" applyBorder="1" applyAlignment="1">
      <alignment horizontal="left" vertical="center" wrapText="1"/>
    </xf>
    <xf numFmtId="0" fontId="42" fillId="5" borderId="67" xfId="0" applyFont="1" applyFill="1" applyBorder="1" applyAlignment="1">
      <alignment horizontal="left" vertical="center" wrapText="1"/>
    </xf>
    <xf numFmtId="0" fontId="39" fillId="5" borderId="65" xfId="0" applyFont="1" applyFill="1" applyBorder="1" applyAlignment="1">
      <alignment horizontal="center" vertical="center" wrapText="1"/>
    </xf>
    <xf numFmtId="0" fontId="39" fillId="5" borderId="98" xfId="0" applyFont="1" applyFill="1" applyBorder="1" applyAlignment="1">
      <alignment horizontal="center" vertical="center" wrapText="1"/>
    </xf>
    <xf numFmtId="0" fontId="39" fillId="5" borderId="73" xfId="0" applyFont="1" applyFill="1" applyBorder="1" applyAlignment="1">
      <alignment horizontal="center" vertical="center" wrapText="1"/>
    </xf>
    <xf numFmtId="0" fontId="39" fillId="5" borderId="67" xfId="0" applyFont="1" applyFill="1" applyBorder="1" applyAlignment="1">
      <alignment horizontal="center" vertical="center" wrapText="1"/>
    </xf>
    <xf numFmtId="0" fontId="39" fillId="5" borderId="68" xfId="0" applyFont="1" applyFill="1" applyBorder="1" applyAlignment="1">
      <alignment horizontal="center" vertical="center" wrapText="1"/>
    </xf>
    <xf numFmtId="0" fontId="39" fillId="5" borderId="99" xfId="0" applyFont="1" applyFill="1" applyBorder="1" applyAlignment="1">
      <alignment horizontal="center" vertical="center" wrapText="1"/>
    </xf>
    <xf numFmtId="0" fontId="39" fillId="5" borderId="112" xfId="0" applyFont="1" applyFill="1" applyBorder="1" applyAlignment="1">
      <alignment horizontal="center" vertical="center" wrapText="1"/>
    </xf>
    <xf numFmtId="0" fontId="39" fillId="5" borderId="71" xfId="0" applyFont="1" applyFill="1" applyBorder="1" applyAlignment="1">
      <alignment horizontal="center" vertical="center" wrapText="1"/>
    </xf>
    <xf numFmtId="0" fontId="39" fillId="5" borderId="109" xfId="0" applyFont="1" applyFill="1" applyBorder="1" applyAlignment="1">
      <alignment horizontal="center" vertical="center" wrapText="1"/>
    </xf>
    <xf numFmtId="0" fontId="39" fillId="5" borderId="172" xfId="0" applyFont="1" applyFill="1" applyBorder="1" applyAlignment="1">
      <alignment horizontal="left" vertical="center" wrapText="1"/>
    </xf>
    <xf numFmtId="0" fontId="42" fillId="5" borderId="83" xfId="0" applyFont="1" applyFill="1" applyBorder="1" applyAlignment="1">
      <alignment horizontal="left" vertical="center" wrapText="1"/>
    </xf>
    <xf numFmtId="0" fontId="39" fillId="5" borderId="86" xfId="0" applyFont="1" applyFill="1" applyBorder="1" applyAlignment="1">
      <alignment horizontal="center" vertical="center" wrapText="1"/>
    </xf>
    <xf numFmtId="0" fontId="39" fillId="5" borderId="87" xfId="0" applyFont="1" applyFill="1" applyBorder="1" applyAlignment="1">
      <alignment horizontal="center" vertical="center" wrapText="1"/>
    </xf>
    <xf numFmtId="0" fontId="39" fillId="5" borderId="85" xfId="0" applyFont="1" applyFill="1" applyBorder="1" applyAlignment="1">
      <alignment horizontal="center" vertical="center" wrapText="1"/>
    </xf>
    <xf numFmtId="0" fontId="39" fillId="5" borderId="84" xfId="0" applyFont="1" applyFill="1" applyBorder="1" applyAlignment="1">
      <alignment horizontal="center" vertical="center" wrapText="1"/>
    </xf>
    <xf numFmtId="0" fontId="39" fillId="5" borderId="82" xfId="0" applyFont="1" applyFill="1" applyBorder="1" applyAlignment="1">
      <alignment horizontal="center" vertical="center" wrapText="1"/>
    </xf>
    <xf numFmtId="0" fontId="39" fillId="5" borderId="89" xfId="0" applyFont="1" applyFill="1" applyBorder="1" applyAlignment="1">
      <alignment horizontal="center" vertical="center" wrapText="1"/>
    </xf>
    <xf numFmtId="0" fontId="39" fillId="5" borderId="97" xfId="0" applyFont="1" applyFill="1" applyBorder="1" applyAlignment="1">
      <alignment horizontal="center" vertical="center" wrapText="1"/>
    </xf>
    <xf numFmtId="0" fontId="39" fillId="5" borderId="90" xfId="0" applyFont="1" applyFill="1" applyBorder="1" applyAlignment="1">
      <alignment horizontal="left" vertical="center" wrapText="1"/>
    </xf>
    <xf numFmtId="0" fontId="3" fillId="5" borderId="43" xfId="0" applyFont="1" applyFill="1" applyBorder="1" applyAlignment="1" applyProtection="1">
      <alignment horizontal="right" vertical="center"/>
      <protection locked="0"/>
    </xf>
    <xf numFmtId="0" fontId="13" fillId="5" borderId="43" xfId="0" applyFont="1" applyFill="1" applyBorder="1" applyAlignment="1" applyProtection="1">
      <alignment horizontal="left" vertical="center"/>
      <protection locked="0"/>
    </xf>
    <xf numFmtId="0" fontId="39" fillId="5" borderId="43" xfId="0" applyFont="1" applyFill="1" applyBorder="1" applyAlignment="1">
      <alignment horizontal="center" vertical="center" wrapText="1"/>
    </xf>
    <xf numFmtId="49" fontId="42" fillId="5" borderId="43" xfId="0" applyNumberFormat="1" applyFont="1" applyFill="1" applyBorder="1" applyAlignment="1">
      <alignment horizontal="left" vertical="center" wrapText="1"/>
    </xf>
    <xf numFmtId="0" fontId="41" fillId="5" borderId="90" xfId="0" applyFont="1" applyFill="1" applyBorder="1" applyAlignment="1">
      <alignment horizontal="left" vertical="center" wrapText="1"/>
    </xf>
    <xf numFmtId="49" fontId="39" fillId="5" borderId="0" xfId="0" applyNumberFormat="1" applyFont="1" applyFill="1" applyAlignment="1">
      <alignment horizontal="center" vertical="center" wrapText="1"/>
    </xf>
    <xf numFmtId="0" fontId="42" fillId="5" borderId="0" xfId="0" applyFont="1" applyFill="1" applyAlignment="1">
      <alignment horizontal="left" vertical="center" wrapText="1"/>
    </xf>
    <xf numFmtId="0" fontId="38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center" vertical="center" wrapText="1"/>
    </xf>
    <xf numFmtId="0" fontId="41" fillId="5" borderId="0" xfId="0" applyFont="1" applyFill="1" applyAlignment="1">
      <alignment horizontal="center" vertical="center" wrapText="1"/>
    </xf>
    <xf numFmtId="0" fontId="41" fillId="5" borderId="0" xfId="0" applyFont="1" applyFill="1" applyAlignment="1">
      <alignment horizontal="left" vertical="center" wrapText="1"/>
    </xf>
    <xf numFmtId="0" fontId="3" fillId="5" borderId="33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Protection="1">
      <protection locked="0"/>
    </xf>
    <xf numFmtId="0" fontId="3" fillId="5" borderId="43" xfId="0" applyFont="1" applyFill="1" applyBorder="1" applyAlignment="1" applyProtection="1">
      <alignment horizontal="center" vertical="center" wrapText="1"/>
      <protection locked="0"/>
    </xf>
    <xf numFmtId="0" fontId="3" fillId="5" borderId="105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textRotation="90" wrapText="1"/>
      <protection locked="0"/>
    </xf>
    <xf numFmtId="0" fontId="10" fillId="5" borderId="119" xfId="0" applyFont="1" applyFill="1" applyBorder="1" applyAlignment="1" applyProtection="1">
      <alignment horizontal="center" textRotation="90"/>
      <protection locked="0"/>
    </xf>
    <xf numFmtId="0" fontId="10" fillId="5" borderId="190" xfId="0" applyFont="1" applyFill="1" applyBorder="1" applyAlignment="1" applyProtection="1">
      <alignment horizontal="center" textRotation="90"/>
      <protection locked="0"/>
    </xf>
    <xf numFmtId="0" fontId="10" fillId="5" borderId="120" xfId="0" applyFont="1" applyFill="1" applyBorder="1" applyAlignment="1" applyProtection="1">
      <alignment horizontal="center" textRotation="90"/>
      <protection locked="0"/>
    </xf>
    <xf numFmtId="0" fontId="10" fillId="5" borderId="191" xfId="0" applyFont="1" applyFill="1" applyBorder="1" applyAlignment="1" applyProtection="1">
      <alignment horizontal="center" textRotation="90"/>
      <protection locked="0"/>
    </xf>
    <xf numFmtId="0" fontId="10" fillId="5" borderId="192" xfId="0" applyFont="1" applyFill="1" applyBorder="1" applyAlignment="1" applyProtection="1">
      <alignment horizontal="center" textRotation="90"/>
      <protection locked="0"/>
    </xf>
    <xf numFmtId="0" fontId="10" fillId="5" borderId="193" xfId="0" applyFont="1" applyFill="1" applyBorder="1" applyAlignment="1" applyProtection="1">
      <alignment horizontal="center" textRotation="90"/>
      <protection locked="0"/>
    </xf>
    <xf numFmtId="0" fontId="10" fillId="5" borderId="194" xfId="0" applyFont="1" applyFill="1" applyBorder="1" applyAlignment="1" applyProtection="1">
      <alignment horizontal="center" textRotation="90"/>
      <protection locked="0"/>
    </xf>
    <xf numFmtId="0" fontId="34" fillId="5" borderId="194" xfId="0" applyFont="1" applyFill="1" applyBorder="1" applyAlignment="1" applyProtection="1">
      <alignment horizontal="center" textRotation="90"/>
      <protection locked="0"/>
    </xf>
    <xf numFmtId="0" fontId="5" fillId="5" borderId="39" xfId="0" applyFont="1" applyFill="1" applyBorder="1" applyAlignment="1" applyProtection="1">
      <alignment horizontal="center" vertical="center" wrapText="1"/>
      <protection locked="0"/>
    </xf>
    <xf numFmtId="0" fontId="5" fillId="5" borderId="40" xfId="0" applyFont="1" applyFill="1" applyBorder="1" applyAlignment="1" applyProtection="1">
      <alignment horizontal="center" vertical="center" wrapText="1"/>
      <protection locked="0"/>
    </xf>
    <xf numFmtId="0" fontId="5" fillId="5" borderId="46" xfId="0" applyFont="1" applyFill="1" applyBorder="1" applyAlignment="1" applyProtection="1">
      <alignment horizontal="center" vertical="center" wrapText="1"/>
      <protection locked="0"/>
    </xf>
    <xf numFmtId="0" fontId="5" fillId="5" borderId="36" xfId="0" applyFont="1" applyFill="1" applyBorder="1" applyAlignment="1" applyProtection="1">
      <alignment horizontal="center" vertical="center" wrapText="1"/>
      <protection locked="0"/>
    </xf>
    <xf numFmtId="0" fontId="5" fillId="5" borderId="45" xfId="0" applyFont="1" applyFill="1" applyBorder="1" applyAlignment="1" applyProtection="1">
      <alignment horizontal="center" vertical="center" wrapText="1"/>
      <protection locked="0"/>
    </xf>
    <xf numFmtId="0" fontId="5" fillId="5" borderId="37" xfId="0" applyFont="1" applyFill="1" applyBorder="1" applyAlignment="1" applyProtection="1">
      <alignment horizontal="center" vertical="center" wrapText="1"/>
      <protection locked="0"/>
    </xf>
    <xf numFmtId="0" fontId="5" fillId="5" borderId="41" xfId="0" applyFont="1" applyFill="1" applyBorder="1" applyAlignment="1" applyProtection="1">
      <alignment horizontal="center" vertical="center" wrapText="1"/>
      <protection locked="0"/>
    </xf>
    <xf numFmtId="0" fontId="16" fillId="5" borderId="105" xfId="0" applyFont="1" applyFill="1" applyBorder="1" applyAlignment="1">
      <alignment horizontal="left" vertical="center" wrapText="1"/>
    </xf>
    <xf numFmtId="0" fontId="41" fillId="5" borderId="57" xfId="0" applyFont="1" applyFill="1" applyBorder="1" applyAlignment="1">
      <alignment horizontal="center" vertical="center" wrapText="1"/>
    </xf>
    <xf numFmtId="0" fontId="5" fillId="5" borderId="61" xfId="0" applyFont="1" applyFill="1" applyBorder="1" applyAlignment="1">
      <alignment horizontal="center" vertical="center" wrapText="1"/>
    </xf>
    <xf numFmtId="0" fontId="5" fillId="5" borderId="59" xfId="0" applyFont="1" applyFill="1" applyBorder="1" applyAlignment="1" applyProtection="1">
      <alignment horizontal="center" vertical="center" wrapText="1"/>
      <protection locked="0"/>
    </xf>
    <xf numFmtId="0" fontId="5" fillId="5" borderId="62" xfId="0" applyFont="1" applyFill="1" applyBorder="1" applyAlignment="1" applyProtection="1">
      <alignment horizontal="center" vertical="center" wrapText="1"/>
      <protection locked="0"/>
    </xf>
    <xf numFmtId="0" fontId="5" fillId="5" borderId="58" xfId="0" applyFont="1" applyFill="1" applyBorder="1" applyAlignment="1">
      <alignment horizontal="center" vertical="center" wrapText="1"/>
    </xf>
    <xf numFmtId="0" fontId="5" fillId="5" borderId="63" xfId="0" applyFont="1" applyFill="1" applyBorder="1" applyAlignment="1" applyProtection="1">
      <alignment horizontal="center" vertical="center" wrapText="1"/>
      <protection locked="0"/>
    </xf>
    <xf numFmtId="1" fontId="5" fillId="5" borderId="64" xfId="0" applyNumberFormat="1" applyFont="1" applyFill="1" applyBorder="1" applyAlignment="1">
      <alignment horizontal="center" vertical="center" wrapText="1"/>
    </xf>
    <xf numFmtId="0" fontId="5" fillId="5" borderId="59" xfId="0" applyFont="1" applyFill="1" applyBorder="1" applyAlignment="1">
      <alignment horizontal="center" vertical="center" wrapText="1"/>
    </xf>
    <xf numFmtId="0" fontId="5" fillId="5" borderId="60" xfId="0" applyFont="1" applyFill="1" applyBorder="1" applyAlignment="1" applyProtection="1">
      <alignment horizontal="center" vertical="center" wrapText="1"/>
      <protection locked="0"/>
    </xf>
    <xf numFmtId="0" fontId="5" fillId="5" borderId="64" xfId="0" applyFont="1" applyFill="1" applyBorder="1" applyAlignment="1">
      <alignment horizontal="center" vertical="center" wrapText="1"/>
    </xf>
    <xf numFmtId="0" fontId="41" fillId="5" borderId="58" xfId="0" applyFont="1" applyFill="1" applyBorder="1" applyAlignment="1">
      <alignment horizontal="center" vertical="center" wrapText="1"/>
    </xf>
    <xf numFmtId="0" fontId="41" fillId="5" borderId="64" xfId="0" applyFont="1" applyFill="1" applyBorder="1" applyAlignment="1">
      <alignment horizontal="center" vertical="center" wrapText="1"/>
    </xf>
    <xf numFmtId="0" fontId="41" fillId="5" borderId="106" xfId="0" applyFont="1" applyFill="1" applyBorder="1" applyAlignment="1">
      <alignment horizontal="center" vertical="center" wrapText="1"/>
    </xf>
    <xf numFmtId="0" fontId="41" fillId="5" borderId="61" xfId="0" applyFont="1" applyFill="1" applyBorder="1" applyAlignment="1">
      <alignment horizontal="center" vertical="center" wrapText="1"/>
    </xf>
    <xf numFmtId="0" fontId="41" fillId="5" borderId="103" xfId="0" applyFont="1" applyFill="1" applyBorder="1" applyAlignment="1">
      <alignment horizontal="center" vertical="center" wrapText="1"/>
    </xf>
    <xf numFmtId="0" fontId="41" fillId="5" borderId="108" xfId="0" applyFont="1" applyFill="1" applyBorder="1" applyAlignment="1">
      <alignment horizontal="left" vertical="center" wrapText="1"/>
    </xf>
    <xf numFmtId="49" fontId="41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100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113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76" xfId="0" applyFont="1" applyBorder="1" applyAlignment="1">
      <alignment horizontal="center" vertical="center" wrapText="1"/>
    </xf>
    <xf numFmtId="0" fontId="41" fillId="0" borderId="173" xfId="0" applyFont="1" applyBorder="1" applyAlignment="1">
      <alignment horizontal="left" vertical="center" wrapText="1"/>
    </xf>
    <xf numFmtId="0" fontId="39" fillId="0" borderId="4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 applyProtection="1">
      <alignment horizontal="center" vertical="center" wrapText="1"/>
      <protection locked="0"/>
    </xf>
    <xf numFmtId="0" fontId="4" fillId="0" borderId="46" xfId="0" applyFont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>
      <alignment horizontal="center" vertical="center" wrapText="1"/>
    </xf>
    <xf numFmtId="0" fontId="45" fillId="0" borderId="46" xfId="0" applyFont="1" applyBorder="1" applyAlignment="1" applyProtection="1">
      <alignment horizontal="center" vertical="center" wrapText="1"/>
      <protection locked="0"/>
    </xf>
    <xf numFmtId="0" fontId="4" fillId="0" borderId="89" xfId="0" applyFont="1" applyBorder="1" applyAlignment="1">
      <alignment horizontal="center" vertical="center" wrapText="1"/>
    </xf>
    <xf numFmtId="0" fontId="4" fillId="0" borderId="88" xfId="0" applyFont="1" applyBorder="1" applyAlignment="1" applyProtection="1">
      <alignment horizontal="center" vertical="center" wrapText="1"/>
      <protection locked="0"/>
    </xf>
    <xf numFmtId="0" fontId="4" fillId="0" borderId="111" xfId="0" applyFont="1" applyBorder="1" applyAlignment="1" applyProtection="1">
      <alignment horizontal="center" vertical="center" wrapText="1"/>
      <protection locked="0"/>
    </xf>
    <xf numFmtId="0" fontId="4" fillId="0" borderId="85" xfId="0" applyFont="1" applyBorder="1" applyAlignment="1">
      <alignment horizontal="center" vertical="center" wrapText="1"/>
    </xf>
    <xf numFmtId="0" fontId="45" fillId="0" borderId="97" xfId="0" applyFont="1" applyBorder="1" applyAlignment="1" applyProtection="1">
      <alignment horizontal="center" vertical="center" wrapText="1"/>
      <protection locked="0"/>
    </xf>
    <xf numFmtId="0" fontId="4" fillId="0" borderId="94" xfId="0" applyFont="1" applyBorder="1" applyAlignment="1" applyProtection="1">
      <alignment horizontal="center" vertical="center" wrapText="1"/>
      <protection locked="0"/>
    </xf>
    <xf numFmtId="1" fontId="4" fillId="0" borderId="87" xfId="0" applyNumberFormat="1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5" fillId="0" borderId="94" xfId="0" applyFont="1" applyBorder="1" applyAlignment="1" applyProtection="1">
      <alignment horizontal="center" vertical="center" wrapText="1"/>
      <protection locked="0"/>
    </xf>
    <xf numFmtId="0" fontId="39" fillId="0" borderId="45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1" fontId="45" fillId="0" borderId="44" xfId="0" applyNumberFormat="1" applyFont="1" applyBorder="1" applyAlignment="1">
      <alignment horizontal="center" vertical="center" wrapText="1"/>
    </xf>
    <xf numFmtId="1" fontId="45" fillId="0" borderId="79" xfId="0" applyNumberFormat="1" applyFont="1" applyBorder="1" applyAlignment="1">
      <alignment horizontal="center" vertical="center" wrapText="1"/>
    </xf>
    <xf numFmtId="0" fontId="39" fillId="0" borderId="80" xfId="0" applyFont="1" applyBorder="1" applyAlignment="1">
      <alignment horizontal="center" vertical="center" wrapText="1"/>
    </xf>
    <xf numFmtId="0" fontId="41" fillId="0" borderId="79" xfId="0" applyFont="1" applyBorder="1" applyAlignment="1">
      <alignment horizontal="left" vertical="center" wrapText="1"/>
    </xf>
    <xf numFmtId="0" fontId="39" fillId="0" borderId="57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left" vertical="center" wrapText="1"/>
    </xf>
    <xf numFmtId="49" fontId="8" fillId="0" borderId="1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23" fillId="0" borderId="11" xfId="0" applyNumberFormat="1" applyFont="1" applyBorder="1" applyAlignment="1" applyProtection="1">
      <alignment horizontal="center" vertical="center" wrapText="1"/>
      <protection locked="0"/>
    </xf>
    <xf numFmtId="1" fontId="3" fillId="0" borderId="67" xfId="0" applyNumberFormat="1" applyFont="1" applyBorder="1" applyAlignment="1" applyProtection="1">
      <alignment horizontal="center" vertical="center" wrapText="1"/>
      <protection locked="0"/>
    </xf>
    <xf numFmtId="1" fontId="15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 applyProtection="1">
      <alignment horizontal="center" vertical="center" wrapText="1"/>
      <protection locked="0"/>
    </xf>
    <xf numFmtId="1" fontId="15" fillId="0" borderId="0" xfId="0" applyNumberFormat="1" applyFont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15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/>
    <xf numFmtId="0" fontId="12" fillId="0" borderId="0" xfId="0" applyFont="1"/>
    <xf numFmtId="0" fontId="17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 wrapText="1"/>
    </xf>
    <xf numFmtId="0" fontId="50" fillId="0" borderId="0" xfId="0" applyFont="1"/>
    <xf numFmtId="0" fontId="14" fillId="0" borderId="0" xfId="0" applyFont="1"/>
    <xf numFmtId="0" fontId="19" fillId="0" borderId="0" xfId="0" applyFont="1"/>
    <xf numFmtId="0" fontId="14" fillId="0" borderId="110" xfId="0" applyFont="1" applyBorder="1" applyAlignment="1">
      <alignment vertical="center"/>
    </xf>
    <xf numFmtId="0" fontId="14" fillId="0" borderId="110" xfId="0" applyFont="1" applyBorder="1"/>
    <xf numFmtId="0" fontId="20" fillId="0" borderId="0" xfId="0" applyFont="1"/>
    <xf numFmtId="0" fontId="55" fillId="0" borderId="0" xfId="0" applyFont="1"/>
    <xf numFmtId="0" fontId="18" fillId="0" borderId="11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4" fillId="0" borderId="115" xfId="0" applyFont="1" applyBorder="1" applyAlignment="1">
      <alignment vertical="center"/>
    </xf>
    <xf numFmtId="0" fontId="14" fillId="0" borderId="114" xfId="0" applyFont="1" applyBorder="1" applyAlignment="1">
      <alignment vertical="center"/>
    </xf>
    <xf numFmtId="0" fontId="14" fillId="0" borderId="114" xfId="0" applyFont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8" fillId="0" borderId="114" xfId="0" applyFont="1" applyBorder="1" applyAlignment="1">
      <alignment vertical="center"/>
    </xf>
    <xf numFmtId="0" fontId="20" fillId="0" borderId="114" xfId="0" applyFont="1" applyBorder="1"/>
    <xf numFmtId="0" fontId="14" fillId="0" borderId="0" xfId="0" applyFont="1" applyAlignment="1">
      <alignment horizontal="left"/>
    </xf>
    <xf numFmtId="0" fontId="19" fillId="0" borderId="114" xfId="0" applyFont="1" applyBorder="1"/>
    <xf numFmtId="0" fontId="14" fillId="0" borderId="0" xfId="0" applyFont="1" applyAlignment="1">
      <alignment horizontal="left" vertical="center"/>
    </xf>
    <xf numFmtId="0" fontId="41" fillId="3" borderId="80" xfId="0" applyFont="1" applyFill="1" applyBorder="1" applyAlignment="1">
      <alignment horizontal="center" vertical="center" wrapText="1"/>
    </xf>
    <xf numFmtId="0" fontId="41" fillId="3" borderId="52" xfId="0" applyFont="1" applyFill="1" applyBorder="1" applyAlignment="1">
      <alignment horizontal="center" vertical="center" wrapText="1"/>
    </xf>
    <xf numFmtId="0" fontId="41" fillId="3" borderId="70" xfId="0" applyFont="1" applyFill="1" applyBorder="1" applyAlignment="1">
      <alignment horizontal="center" vertical="center" wrapText="1"/>
    </xf>
    <xf numFmtId="0" fontId="41" fillId="3" borderId="79" xfId="0" applyFont="1" applyFill="1" applyBorder="1" applyAlignment="1">
      <alignment horizontal="left" vertical="center" wrapText="1"/>
    </xf>
    <xf numFmtId="0" fontId="41" fillId="3" borderId="82" xfId="0" applyFont="1" applyFill="1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41" fillId="3" borderId="41" xfId="0" applyFont="1" applyFill="1" applyBorder="1" applyAlignment="1">
      <alignment horizontal="center" vertical="center" wrapText="1"/>
    </xf>
    <xf numFmtId="0" fontId="47" fillId="3" borderId="0" xfId="0" applyFont="1" applyFill="1"/>
    <xf numFmtId="0" fontId="16" fillId="3" borderId="43" xfId="0" applyFont="1" applyFill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75" xfId="0" applyFont="1" applyBorder="1" applyAlignment="1" applyProtection="1">
      <alignment horizontal="center" vertical="center" wrapText="1"/>
      <protection locked="0"/>
    </xf>
    <xf numFmtId="0" fontId="15" fillId="3" borderId="95" xfId="0" applyFont="1" applyFill="1" applyBorder="1" applyAlignment="1">
      <alignment horizontal="left" vertical="center" wrapText="1"/>
    </xf>
    <xf numFmtId="0" fontId="15" fillId="3" borderId="90" xfId="0" applyFont="1" applyFill="1" applyBorder="1" applyAlignment="1">
      <alignment horizontal="left" vertical="center" wrapText="1"/>
    </xf>
    <xf numFmtId="0" fontId="14" fillId="0" borderId="43" xfId="0" applyFont="1" applyBorder="1" applyAlignment="1">
      <alignment horizontal="justify" vertical="center" wrapText="1"/>
    </xf>
    <xf numFmtId="0" fontId="50" fillId="0" borderId="43" xfId="0" applyFont="1" applyBorder="1" applyAlignment="1">
      <alignment vertical="center" wrapText="1"/>
    </xf>
    <xf numFmtId="0" fontId="50" fillId="0" borderId="43" xfId="0" applyFont="1" applyBorder="1"/>
    <xf numFmtId="49" fontId="3" fillId="0" borderId="45" xfId="0" applyNumberFormat="1" applyFont="1" applyBorder="1" applyAlignment="1">
      <alignment horizontal="center" vertical="center" wrapText="1"/>
    </xf>
    <xf numFmtId="0" fontId="44" fillId="0" borderId="40" xfId="0" applyFont="1" applyBorder="1"/>
    <xf numFmtId="0" fontId="44" fillId="0" borderId="41" xfId="0" applyFont="1" applyBorder="1"/>
    <xf numFmtId="0" fontId="3" fillId="5" borderId="184" xfId="0" applyFont="1" applyFill="1" applyBorder="1" applyAlignment="1" applyProtection="1">
      <alignment horizontal="center" vertical="center"/>
      <protection locked="0"/>
    </xf>
    <xf numFmtId="0" fontId="40" fillId="5" borderId="110" xfId="0" applyFont="1" applyFill="1" applyBorder="1" applyAlignment="1">
      <alignment horizontal="center" vertical="center"/>
    </xf>
    <xf numFmtId="0" fontId="40" fillId="5" borderId="27" xfId="0" applyFont="1" applyFill="1" applyBorder="1" applyAlignment="1">
      <alignment horizontal="center" vertical="center"/>
    </xf>
    <xf numFmtId="0" fontId="3" fillId="5" borderId="185" xfId="0" applyFont="1" applyFill="1" applyBorder="1" applyAlignment="1" applyProtection="1">
      <alignment horizontal="center" vertical="center"/>
      <protection locked="0"/>
    </xf>
    <xf numFmtId="0" fontId="3" fillId="5" borderId="110" xfId="0" applyFont="1" applyFill="1" applyBorder="1" applyAlignment="1" applyProtection="1">
      <alignment horizontal="center" vertical="center"/>
      <protection locked="0"/>
    </xf>
    <xf numFmtId="0" fontId="3" fillId="5" borderId="186" xfId="0" applyFont="1" applyFill="1" applyBorder="1" applyAlignment="1" applyProtection="1">
      <alignment horizontal="center" vertical="center"/>
      <protection locked="0"/>
    </xf>
    <xf numFmtId="1" fontId="34" fillId="0" borderId="65" xfId="0" applyNumberFormat="1" applyFont="1" applyBorder="1" applyAlignment="1">
      <alignment horizontal="center" vertical="center" wrapText="1"/>
    </xf>
    <xf numFmtId="0" fontId="11" fillId="0" borderId="67" xfId="0" applyFont="1" applyBorder="1"/>
    <xf numFmtId="0" fontId="11" fillId="0" borderId="66" xfId="0" applyFont="1" applyBorder="1"/>
    <xf numFmtId="49" fontId="51" fillId="0" borderId="89" xfId="0" applyNumberFormat="1" applyFont="1" applyBorder="1" applyAlignment="1">
      <alignment horizontal="center" vertical="center" wrapText="1"/>
    </xf>
    <xf numFmtId="0" fontId="56" fillId="0" borderId="88" xfId="0" applyFont="1" applyBorder="1"/>
    <xf numFmtId="0" fontId="56" fillId="0" borderId="97" xfId="0" applyFont="1" applyBorder="1"/>
    <xf numFmtId="49" fontId="51" fillId="0" borderId="45" xfId="0" applyNumberFormat="1" applyFont="1" applyBorder="1" applyAlignment="1">
      <alignment horizontal="center" vertical="center" wrapText="1"/>
    </xf>
    <xf numFmtId="0" fontId="56" fillId="0" borderId="40" xfId="0" applyFont="1" applyBorder="1"/>
    <xf numFmtId="0" fontId="56" fillId="0" borderId="41" xfId="0" applyFont="1" applyBorder="1"/>
    <xf numFmtId="0" fontId="8" fillId="0" borderId="42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4" fillId="0" borderId="115" xfId="0" applyFont="1" applyBorder="1" applyAlignment="1">
      <alignment horizontal="left"/>
    </xf>
    <xf numFmtId="0" fontId="0" fillId="0" borderId="115" xfId="0" applyBorder="1" applyAlignment="1">
      <alignment horizontal="left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/>
    </xf>
    <xf numFmtId="0" fontId="0" fillId="0" borderId="0" xfId="0"/>
    <xf numFmtId="49" fontId="3" fillId="0" borderId="58" xfId="0" applyNumberFormat="1" applyFont="1" applyBorder="1" applyAlignment="1">
      <alignment horizontal="center" vertical="center" wrapText="1"/>
    </xf>
    <xf numFmtId="0" fontId="44" fillId="0" borderId="59" xfId="0" applyFont="1" applyBorder="1"/>
    <xf numFmtId="0" fontId="44" fillId="0" borderId="60" xfId="0" applyFont="1" applyBorder="1"/>
    <xf numFmtId="0" fontId="14" fillId="0" borderId="67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7" xfId="0" applyFont="1" applyBorder="1"/>
    <xf numFmtId="0" fontId="14" fillId="0" borderId="33" xfId="0" applyFont="1" applyBorder="1" applyAlignment="1">
      <alignment horizontal="justify" vertical="center" wrapText="1"/>
    </xf>
    <xf numFmtId="0" fontId="50" fillId="0" borderId="33" xfId="0" applyFont="1" applyBorder="1" applyAlignment="1">
      <alignment vertical="center" wrapText="1"/>
    </xf>
    <xf numFmtId="0" fontId="50" fillId="0" borderId="33" xfId="0" applyFont="1" applyBorder="1"/>
    <xf numFmtId="0" fontId="3" fillId="5" borderId="182" xfId="0" applyFont="1" applyFill="1" applyBorder="1" applyAlignment="1">
      <alignment horizontal="center" vertical="center"/>
    </xf>
    <xf numFmtId="0" fontId="40" fillId="5" borderId="183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0" fillId="0" borderId="103" xfId="0" applyBorder="1" applyAlignment="1">
      <alignment horizontal="center" vertical="center" wrapText="1"/>
    </xf>
    <xf numFmtId="0" fontId="44" fillId="5" borderId="42" xfId="0" applyFont="1" applyFill="1" applyBorder="1" applyAlignment="1">
      <alignment horizontal="center" vertical="center" wrapText="1"/>
    </xf>
    <xf numFmtId="0" fontId="44" fillId="5" borderId="44" xfId="0" applyFont="1" applyFill="1" applyBorder="1" applyAlignment="1">
      <alignment horizontal="center" vertical="center" wrapText="1"/>
    </xf>
    <xf numFmtId="0" fontId="44" fillId="0" borderId="42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horizontal="center" vertical="center" wrapText="1"/>
    </xf>
    <xf numFmtId="0" fontId="44" fillId="5" borderId="104" xfId="0" applyFont="1" applyFill="1" applyBorder="1" applyAlignment="1">
      <alignment horizontal="center" vertical="center" wrapText="1"/>
    </xf>
    <xf numFmtId="0" fontId="44" fillId="5" borderId="103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57" fillId="0" borderId="34" xfId="0" applyFont="1" applyBorder="1" applyAlignment="1">
      <alignment horizontal="center" vertical="center" wrapText="1"/>
    </xf>
    <xf numFmtId="1" fontId="45" fillId="0" borderId="42" xfId="0" applyNumberFormat="1" applyFont="1" applyBorder="1" applyAlignment="1">
      <alignment horizontal="center" vertical="center" wrapText="1"/>
    </xf>
    <xf numFmtId="0" fontId="46" fillId="0" borderId="44" xfId="0" applyFont="1" applyBorder="1" applyAlignment="1">
      <alignment horizontal="center" vertical="center" wrapText="1"/>
    </xf>
    <xf numFmtId="0" fontId="49" fillId="0" borderId="105" xfId="0" applyFont="1" applyBorder="1" applyAlignment="1">
      <alignment horizontal="center" vertical="center" wrapText="1"/>
    </xf>
    <xf numFmtId="0" fontId="49" fillId="0" borderId="106" xfId="0" applyFont="1" applyBorder="1" applyAlignment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45" xfId="0" applyFont="1" applyFill="1" applyBorder="1" applyAlignment="1" applyProtection="1">
      <alignment horizontal="center" vertical="center"/>
      <protection locked="0"/>
    </xf>
    <xf numFmtId="0" fontId="3" fillId="5" borderId="41" xfId="0" applyFont="1" applyFill="1" applyBorder="1" applyAlignment="1" applyProtection="1">
      <alignment horizontal="center" vertical="center"/>
      <protection locked="0"/>
    </xf>
    <xf numFmtId="0" fontId="3" fillId="5" borderId="58" xfId="0" applyFont="1" applyFill="1" applyBorder="1" applyAlignment="1" applyProtection="1">
      <alignment horizontal="center" vertical="center"/>
      <protection locked="0"/>
    </xf>
    <xf numFmtId="0" fontId="3" fillId="5" borderId="60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5" borderId="45" xfId="0" applyFont="1" applyFill="1" applyBorder="1" applyAlignment="1" applyProtection="1">
      <alignment horizontal="center" vertical="center" wrapText="1"/>
      <protection locked="0"/>
    </xf>
    <xf numFmtId="0" fontId="3" fillId="5" borderId="40" xfId="0" applyFont="1" applyFill="1" applyBorder="1" applyAlignment="1" applyProtection="1">
      <alignment horizontal="center" vertical="center" wrapText="1"/>
      <protection locked="0"/>
    </xf>
    <xf numFmtId="0" fontId="3" fillId="5" borderId="41" xfId="0" applyFont="1" applyFill="1" applyBorder="1" applyAlignment="1" applyProtection="1">
      <alignment horizontal="center" vertical="center" wrapText="1"/>
      <protection locked="0"/>
    </xf>
    <xf numFmtId="0" fontId="3" fillId="5" borderId="58" xfId="0" applyFont="1" applyFill="1" applyBorder="1" applyAlignment="1" applyProtection="1">
      <alignment horizontal="center" vertical="center" wrapText="1"/>
      <protection locked="0"/>
    </xf>
    <xf numFmtId="0" fontId="3" fillId="5" borderId="59" xfId="0" applyFont="1" applyFill="1" applyBorder="1" applyAlignment="1" applyProtection="1">
      <alignment horizontal="center" vertical="center" wrapText="1"/>
      <protection locked="0"/>
    </xf>
    <xf numFmtId="0" fontId="3" fillId="5" borderId="60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center" vertical="center" textRotation="90" wrapText="1"/>
      <protection locked="0"/>
    </xf>
    <xf numFmtId="0" fontId="3" fillId="5" borderId="5" xfId="0" applyFont="1" applyFill="1" applyBorder="1" applyAlignment="1" applyProtection="1">
      <alignment horizontal="center" vertical="center" textRotation="90" wrapText="1"/>
      <protection locked="0"/>
    </xf>
    <xf numFmtId="0" fontId="3" fillId="5" borderId="45" xfId="0" applyFont="1" applyFill="1" applyBorder="1" applyAlignment="1" applyProtection="1">
      <alignment horizontal="center" vertical="center" textRotation="90" wrapText="1"/>
      <protection locked="0"/>
    </xf>
    <xf numFmtId="0" fontId="3" fillId="5" borderId="41" xfId="0" applyFont="1" applyFill="1" applyBorder="1" applyAlignment="1" applyProtection="1">
      <alignment horizontal="center" vertical="center" textRotation="90" wrapText="1"/>
      <protection locked="0"/>
    </xf>
    <xf numFmtId="0" fontId="3" fillId="5" borderId="58" xfId="0" applyFont="1" applyFill="1" applyBorder="1" applyAlignment="1" applyProtection="1">
      <alignment horizontal="center" vertical="center" textRotation="90" wrapText="1"/>
      <protection locked="0"/>
    </xf>
    <xf numFmtId="0" fontId="3" fillId="5" borderId="60" xfId="0" applyFont="1" applyFill="1" applyBorder="1" applyAlignment="1" applyProtection="1">
      <alignment horizontal="center" vertical="center" textRotation="90" wrapText="1"/>
      <protection locked="0"/>
    </xf>
    <xf numFmtId="0" fontId="3" fillId="5" borderId="6" xfId="0" applyFont="1" applyFill="1" applyBorder="1" applyAlignment="1" applyProtection="1">
      <alignment horizontal="center" vertical="center" textRotation="90"/>
      <protection locked="0"/>
    </xf>
    <xf numFmtId="0" fontId="3" fillId="5" borderId="3" xfId="0" applyFont="1" applyFill="1" applyBorder="1" applyAlignment="1" applyProtection="1">
      <alignment horizontal="center" vertical="center" textRotation="90"/>
      <protection locked="0"/>
    </xf>
    <xf numFmtId="0" fontId="3" fillId="5" borderId="39" xfId="0" applyFont="1" applyFill="1" applyBorder="1" applyAlignment="1" applyProtection="1">
      <alignment horizontal="center" vertical="center" textRotation="90"/>
      <protection locked="0"/>
    </xf>
    <xf numFmtId="0" fontId="3" fillId="5" borderId="46" xfId="0" applyFont="1" applyFill="1" applyBorder="1" applyAlignment="1" applyProtection="1">
      <alignment horizontal="center" vertical="center" textRotation="90"/>
      <protection locked="0"/>
    </xf>
    <xf numFmtId="0" fontId="3" fillId="5" borderId="64" xfId="0" applyFont="1" applyFill="1" applyBorder="1" applyAlignment="1" applyProtection="1">
      <alignment horizontal="center" vertical="center" textRotation="90"/>
      <protection locked="0"/>
    </xf>
    <xf numFmtId="0" fontId="3" fillId="5" borderId="62" xfId="0" applyFont="1" applyFill="1" applyBorder="1" applyAlignment="1" applyProtection="1">
      <alignment horizontal="center" vertical="center" textRotation="90"/>
      <protection locked="0"/>
    </xf>
    <xf numFmtId="0" fontId="10" fillId="5" borderId="176" xfId="0" applyFont="1" applyFill="1" applyBorder="1" applyAlignment="1">
      <alignment horizontal="center" vertical="center" textRotation="90" wrapText="1"/>
    </xf>
    <xf numFmtId="0" fontId="10" fillId="5" borderId="124" xfId="0" applyFont="1" applyFill="1" applyBorder="1" applyAlignment="1">
      <alignment horizontal="center" vertical="center" textRotation="90" wrapText="1"/>
    </xf>
    <xf numFmtId="0" fontId="10" fillId="5" borderId="133" xfId="0" applyFont="1" applyFill="1" applyBorder="1" applyAlignment="1">
      <alignment horizontal="center" vertical="center" textRotation="90" wrapText="1"/>
    </xf>
    <xf numFmtId="0" fontId="10" fillId="5" borderId="128" xfId="0" applyFont="1" applyFill="1" applyBorder="1" applyAlignment="1">
      <alignment horizontal="center" vertical="center" textRotation="90" wrapText="1"/>
    </xf>
    <xf numFmtId="0" fontId="10" fillId="5" borderId="187" xfId="0" applyFont="1" applyFill="1" applyBorder="1" applyAlignment="1">
      <alignment horizontal="center" vertical="center" textRotation="90" wrapText="1"/>
    </xf>
    <xf numFmtId="0" fontId="10" fillId="5" borderId="132" xfId="0" applyFont="1" applyFill="1" applyBorder="1" applyAlignment="1">
      <alignment horizontal="center" vertical="center" textRotation="90" wrapText="1"/>
    </xf>
    <xf numFmtId="0" fontId="10" fillId="5" borderId="177" xfId="0" applyFont="1" applyFill="1" applyBorder="1" applyAlignment="1">
      <alignment horizontal="center" vertical="center" textRotation="90" wrapText="1"/>
    </xf>
    <xf numFmtId="0" fontId="10" fillId="5" borderId="178" xfId="0" applyFont="1" applyFill="1" applyBorder="1" applyAlignment="1">
      <alignment horizontal="center" vertical="center" textRotation="90" wrapText="1"/>
    </xf>
    <xf numFmtId="0" fontId="10" fillId="5" borderId="134" xfId="0" applyFont="1" applyFill="1" applyBorder="1" applyAlignment="1">
      <alignment horizontal="center" vertical="center" textRotation="90" wrapText="1"/>
    </xf>
    <xf numFmtId="0" fontId="10" fillId="5" borderId="135" xfId="0" applyFont="1" applyFill="1" applyBorder="1" applyAlignment="1">
      <alignment horizontal="center" vertical="center" textRotation="90" wrapText="1"/>
    </xf>
    <xf numFmtId="0" fontId="10" fillId="5" borderId="188" xfId="0" applyFont="1" applyFill="1" applyBorder="1" applyAlignment="1">
      <alignment horizontal="center" vertical="center" textRotation="90" wrapText="1"/>
    </xf>
    <xf numFmtId="0" fontId="10" fillId="5" borderId="189" xfId="0" applyFont="1" applyFill="1" applyBorder="1" applyAlignment="1">
      <alignment horizontal="center" vertical="center" textRotation="90" wrapText="1"/>
    </xf>
    <xf numFmtId="0" fontId="3" fillId="5" borderId="180" xfId="0" applyFont="1" applyFill="1" applyBorder="1" applyAlignment="1" applyProtection="1">
      <alignment horizontal="center" vertical="center"/>
      <protection locked="0"/>
    </xf>
    <xf numFmtId="0" fontId="0" fillId="5" borderId="179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3" fillId="5" borderId="179" xfId="0" applyFont="1" applyFill="1" applyBorder="1" applyAlignment="1" applyProtection="1">
      <alignment horizontal="center" vertical="center"/>
      <protection locked="0"/>
    </xf>
    <xf numFmtId="0" fontId="3" fillId="5" borderId="23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 textRotation="90" wrapText="1"/>
      <protection locked="0"/>
    </xf>
    <xf numFmtId="0" fontId="3" fillId="5" borderId="8" xfId="0" applyFont="1" applyFill="1" applyBorder="1" applyAlignment="1" applyProtection="1">
      <alignment horizontal="center" vertical="center" textRotation="90" wrapText="1"/>
      <protection locked="0"/>
    </xf>
    <xf numFmtId="0" fontId="3" fillId="5" borderId="175" xfId="0" applyFont="1" applyFill="1" applyBorder="1" applyAlignment="1" applyProtection="1">
      <alignment horizontal="center" vertical="center" textRotation="90" wrapText="1"/>
      <protection locked="0"/>
    </xf>
    <xf numFmtId="0" fontId="3" fillId="5" borderId="0" xfId="0" applyFont="1" applyFill="1" applyAlignment="1" applyProtection="1">
      <alignment horizontal="center" vertical="center" textRotation="90" wrapText="1"/>
      <protection locked="0"/>
    </xf>
    <xf numFmtId="0" fontId="3" fillId="5" borderId="14" xfId="0" applyFont="1" applyFill="1" applyBorder="1" applyAlignment="1" applyProtection="1">
      <alignment horizontal="center" vertical="center" textRotation="90" wrapText="1"/>
      <protection locked="0"/>
    </xf>
    <xf numFmtId="0" fontId="3" fillId="5" borderId="1" xfId="0" applyFont="1" applyFill="1" applyBorder="1" applyAlignment="1" applyProtection="1">
      <alignment horizontal="center" vertical="center" textRotation="90" wrapText="1"/>
      <protection locked="0"/>
    </xf>
    <xf numFmtId="0" fontId="3" fillId="5" borderId="18" xfId="0" applyFont="1" applyFill="1" applyBorder="1" applyAlignment="1" applyProtection="1">
      <alignment horizontal="center" vertical="center" textRotation="90" wrapText="1"/>
      <protection locked="0"/>
    </xf>
    <xf numFmtId="0" fontId="3" fillId="5" borderId="136" xfId="0" applyFont="1" applyFill="1" applyBorder="1" applyAlignment="1" applyProtection="1">
      <alignment horizontal="center" vertical="center"/>
      <protection locked="0"/>
    </xf>
    <xf numFmtId="0" fontId="3" fillId="5" borderId="137" xfId="0" applyFont="1" applyFill="1" applyBorder="1" applyAlignment="1" applyProtection="1">
      <alignment horizontal="center" vertical="center"/>
      <protection locked="0"/>
    </xf>
    <xf numFmtId="0" fontId="3" fillId="5" borderId="138" xfId="0" applyFont="1" applyFill="1" applyBorder="1" applyAlignment="1" applyProtection="1">
      <alignment horizontal="center" vertical="center"/>
      <protection locked="0"/>
    </xf>
    <xf numFmtId="0" fontId="3" fillId="5" borderId="139" xfId="0" applyFont="1" applyFill="1" applyBorder="1" applyAlignment="1" applyProtection="1">
      <alignment horizontal="center" vertical="center"/>
      <protection locked="0"/>
    </xf>
    <xf numFmtId="0" fontId="3" fillId="5" borderId="114" xfId="0" applyFont="1" applyFill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horizontal="center" vertical="center"/>
      <protection locked="0"/>
    </xf>
    <xf numFmtId="0" fontId="3" fillId="5" borderId="140" xfId="0" applyFont="1" applyFill="1" applyBorder="1" applyAlignment="1" applyProtection="1">
      <alignment horizontal="center" vertical="center"/>
      <protection locked="0"/>
    </xf>
    <xf numFmtId="0" fontId="3" fillId="5" borderId="141" xfId="0" applyFont="1" applyFill="1" applyBorder="1" applyAlignment="1" applyProtection="1">
      <alignment horizontal="center" vertical="center"/>
      <protection locked="0"/>
    </xf>
    <xf numFmtId="0" fontId="3" fillId="5" borderId="142" xfId="0" applyFont="1" applyFill="1" applyBorder="1" applyAlignment="1" applyProtection="1">
      <alignment horizontal="center" vertical="center"/>
      <protection locked="0"/>
    </xf>
    <xf numFmtId="0" fontId="3" fillId="5" borderId="85" xfId="0" applyFont="1" applyFill="1" applyBorder="1" applyAlignment="1" applyProtection="1">
      <alignment horizontal="center" vertical="center" textRotation="90"/>
      <protection locked="0"/>
    </xf>
    <xf numFmtId="0" fontId="3" fillId="5" borderId="88" xfId="0" applyFont="1" applyFill="1" applyBorder="1" applyAlignment="1" applyProtection="1">
      <alignment horizontal="center" vertical="center" textRotation="90"/>
      <protection locked="0"/>
    </xf>
    <xf numFmtId="0" fontId="3" fillId="5" borderId="40" xfId="0" applyFont="1" applyFill="1" applyBorder="1" applyAlignment="1" applyProtection="1">
      <alignment horizontal="center" vertical="center" textRotation="90"/>
      <protection locked="0"/>
    </xf>
    <xf numFmtId="0" fontId="3" fillId="5" borderId="59" xfId="0" applyFont="1" applyFill="1" applyBorder="1" applyAlignment="1" applyProtection="1">
      <alignment horizontal="center" vertical="center" textRotation="90"/>
      <protection locked="0"/>
    </xf>
    <xf numFmtId="0" fontId="3" fillId="5" borderId="88" xfId="0" applyFont="1" applyFill="1" applyBorder="1" applyAlignment="1" applyProtection="1">
      <alignment horizontal="center" vertical="center" textRotation="90" wrapText="1"/>
      <protection locked="0"/>
    </xf>
    <xf numFmtId="0" fontId="3" fillId="5" borderId="40" xfId="0" applyFont="1" applyFill="1" applyBorder="1" applyAlignment="1" applyProtection="1">
      <alignment horizontal="center" vertical="center" textRotation="90" wrapText="1"/>
      <protection locked="0"/>
    </xf>
    <xf numFmtId="0" fontId="3" fillId="5" borderId="59" xfId="0" applyFont="1" applyFill="1" applyBorder="1" applyAlignment="1" applyProtection="1">
      <alignment horizontal="center" vertical="center" textRotation="90" wrapText="1"/>
      <protection locked="0"/>
    </xf>
    <xf numFmtId="0" fontId="3" fillId="5" borderId="97" xfId="0" applyFont="1" applyFill="1" applyBorder="1" applyAlignment="1" applyProtection="1">
      <alignment horizontal="center" vertical="center" textRotation="90" wrapText="1"/>
      <protection locked="0"/>
    </xf>
    <xf numFmtId="0" fontId="3" fillId="5" borderId="143" xfId="0" applyFont="1" applyFill="1" applyBorder="1" applyAlignment="1" applyProtection="1">
      <alignment horizontal="center" vertical="center" wrapText="1"/>
      <protection locked="0"/>
    </xf>
    <xf numFmtId="0" fontId="3" fillId="5" borderId="145" xfId="0" applyFont="1" applyFill="1" applyBorder="1" applyAlignment="1" applyProtection="1">
      <alignment horizontal="center" vertical="center" wrapText="1"/>
      <protection locked="0"/>
    </xf>
    <xf numFmtId="0" fontId="3" fillId="5" borderId="146" xfId="0" applyFont="1" applyFill="1" applyBorder="1" applyAlignment="1" applyProtection="1">
      <alignment horizontal="center" vertical="center"/>
      <protection locked="0"/>
    </xf>
    <xf numFmtId="0" fontId="3" fillId="5" borderId="24" xfId="0" applyFont="1" applyFill="1" applyBorder="1" applyAlignment="1" applyProtection="1">
      <alignment horizontal="center" vertical="center"/>
      <protection locked="0"/>
    </xf>
    <xf numFmtId="0" fontId="5" fillId="3" borderId="56" xfId="0" applyFont="1" applyFill="1" applyBorder="1" applyAlignment="1">
      <alignment horizontal="center" vertical="center" wrapText="1"/>
    </xf>
    <xf numFmtId="0" fontId="47" fillId="3" borderId="111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47" fillId="3" borderId="87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47" fillId="3" borderId="88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47" fillId="3" borderId="97" xfId="0" applyFont="1" applyFill="1" applyBorder="1" applyAlignment="1">
      <alignment horizontal="center" vertical="center" wrapText="1"/>
    </xf>
    <xf numFmtId="0" fontId="5" fillId="3" borderId="95" xfId="0" applyFont="1" applyFill="1" applyBorder="1" applyAlignment="1">
      <alignment horizontal="left" vertical="center" wrapText="1"/>
    </xf>
    <xf numFmtId="0" fontId="47" fillId="3" borderId="90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54" fillId="0" borderId="0" xfId="0" applyFont="1"/>
    <xf numFmtId="49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49" fontId="5" fillId="3" borderId="91" xfId="0" applyNumberFormat="1" applyFont="1" applyFill="1" applyBorder="1" applyAlignment="1">
      <alignment horizontal="center" vertical="center" wrapText="1"/>
    </xf>
    <xf numFmtId="49" fontId="5" fillId="3" borderId="92" xfId="0" applyNumberFormat="1" applyFont="1" applyFill="1" applyBorder="1" applyAlignment="1">
      <alignment horizontal="center" vertical="center" wrapText="1"/>
    </xf>
    <xf numFmtId="0" fontId="47" fillId="3" borderId="81" xfId="0" applyFont="1" applyFill="1" applyBorder="1" applyAlignment="1">
      <alignment horizontal="center" vertical="center" wrapText="1"/>
    </xf>
    <xf numFmtId="0" fontId="47" fillId="3" borderId="82" xfId="0" applyFont="1" applyFill="1" applyBorder="1" applyAlignment="1">
      <alignment horizontal="center" vertical="center" wrapText="1"/>
    </xf>
    <xf numFmtId="0" fontId="15" fillId="3" borderId="91" xfId="0" applyFont="1" applyFill="1" applyBorder="1" applyAlignment="1">
      <alignment horizontal="left" vertical="center" wrapText="1"/>
    </xf>
    <xf numFmtId="0" fontId="15" fillId="3" borderId="93" xfId="0" applyFont="1" applyFill="1" applyBorder="1" applyAlignment="1">
      <alignment horizontal="left" vertical="center" wrapText="1"/>
    </xf>
    <xf numFmtId="0" fontId="15" fillId="3" borderId="92" xfId="0" applyFont="1" applyFill="1" applyBorder="1" applyAlignment="1">
      <alignment horizontal="left" vertical="center" wrapText="1"/>
    </xf>
    <xf numFmtId="0" fontId="47" fillId="3" borderId="81" xfId="0" applyFont="1" applyFill="1" applyBorder="1" applyAlignment="1">
      <alignment horizontal="left" vertical="center" wrapText="1"/>
    </xf>
    <xf numFmtId="0" fontId="47" fillId="3" borderId="83" xfId="0" applyFont="1" applyFill="1" applyBorder="1" applyAlignment="1">
      <alignment horizontal="left" vertical="center" wrapText="1"/>
    </xf>
    <xf numFmtId="0" fontId="47" fillId="3" borderId="82" xfId="0" applyFont="1" applyFill="1" applyBorder="1" applyAlignment="1">
      <alignment horizontal="left" vertical="center" wrapText="1"/>
    </xf>
    <xf numFmtId="0" fontId="3" fillId="3" borderId="91" xfId="0" applyFont="1" applyFill="1" applyBorder="1" applyAlignment="1">
      <alignment horizontal="center" vertical="center" wrapText="1"/>
    </xf>
    <xf numFmtId="0" fontId="3" fillId="3" borderId="9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47" fillId="3" borderId="84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47" fillId="3" borderId="10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47" fillId="3" borderId="85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47" fillId="3" borderId="94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47" fillId="3" borderId="86" xfId="0" applyFont="1" applyFill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 wrapText="1"/>
    </xf>
    <xf numFmtId="0" fontId="14" fillId="0" borderId="175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0" fillId="0" borderId="0" xfId="0" applyFont="1"/>
    <xf numFmtId="0" fontId="14" fillId="0" borderId="105" xfId="0" applyFont="1" applyBorder="1" applyAlignment="1">
      <alignment horizontal="justify" vertical="center" wrapText="1"/>
    </xf>
    <xf numFmtId="0" fontId="50" fillId="0" borderId="105" xfId="0" applyFont="1" applyBorder="1" applyAlignment="1">
      <alignment vertical="center" wrapText="1"/>
    </xf>
    <xf numFmtId="0" fontId="50" fillId="0" borderId="105" xfId="0" applyFont="1" applyBorder="1"/>
    <xf numFmtId="0" fontId="14" fillId="0" borderId="43" xfId="0" applyFont="1" applyBorder="1" applyAlignment="1">
      <alignment horizontal="left" vertical="center" wrapText="1"/>
    </xf>
    <xf numFmtId="0" fontId="50" fillId="0" borderId="43" xfId="0" applyFont="1" applyBorder="1" applyAlignment="1">
      <alignment horizontal="left" vertical="center" wrapText="1"/>
    </xf>
    <xf numFmtId="0" fontId="50" fillId="0" borderId="43" xfId="0" applyFont="1" applyBorder="1" applyAlignment="1">
      <alignment horizontal="left"/>
    </xf>
    <xf numFmtId="49" fontId="15" fillId="0" borderId="64" xfId="0" applyNumberFormat="1" applyFont="1" applyBorder="1" applyAlignment="1" applyProtection="1">
      <alignment horizontal="left" vertical="center" wrapText="1"/>
      <protection locked="0"/>
    </xf>
    <xf numFmtId="49" fontId="15" fillId="0" borderId="59" xfId="0" applyNumberFormat="1" applyFont="1" applyBorder="1" applyAlignment="1" applyProtection="1">
      <alignment horizontal="left" vertical="center" wrapText="1"/>
      <protection locked="0"/>
    </xf>
    <xf numFmtId="0" fontId="15" fillId="0" borderId="59" xfId="0" applyFont="1" applyBorder="1" applyAlignment="1" applyProtection="1">
      <alignment horizontal="center" vertical="center" wrapText="1"/>
      <protection locked="0"/>
    </xf>
    <xf numFmtId="1" fontId="15" fillId="0" borderId="59" xfId="0" applyNumberFormat="1" applyFont="1" applyBorder="1" applyAlignment="1">
      <alignment horizontal="center" vertical="center" wrapText="1"/>
    </xf>
    <xf numFmtId="1" fontId="15" fillId="0" borderId="62" xfId="0" applyNumberFormat="1" applyFont="1" applyBorder="1" applyAlignment="1">
      <alignment horizontal="center" vertical="center" wrapText="1"/>
    </xf>
    <xf numFmtId="49" fontId="15" fillId="0" borderId="85" xfId="0" applyNumberFormat="1" applyFont="1" applyBorder="1" applyAlignment="1" applyProtection="1">
      <alignment horizontal="left" vertical="center" wrapText="1"/>
      <protection locked="0"/>
    </xf>
    <xf numFmtId="49" fontId="15" fillId="0" borderId="88" xfId="0" applyNumberFormat="1" applyFont="1" applyBorder="1" applyAlignment="1" applyProtection="1">
      <alignment horizontal="left" vertical="center" wrapText="1"/>
      <protection locked="0"/>
    </xf>
    <xf numFmtId="0" fontId="15" fillId="0" borderId="88" xfId="0" applyFont="1" applyBorder="1" applyAlignment="1" applyProtection="1">
      <alignment horizontal="center" vertical="center" wrapText="1"/>
      <protection locked="0"/>
    </xf>
    <xf numFmtId="1" fontId="15" fillId="0" borderId="88" xfId="0" applyNumberFormat="1" applyFont="1" applyBorder="1" applyAlignment="1">
      <alignment horizontal="center" vertical="center" wrapText="1"/>
    </xf>
    <xf numFmtId="1" fontId="15" fillId="0" borderId="94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 applyProtection="1">
      <alignment horizontal="left" vertical="center" wrapText="1"/>
      <protection locked="0"/>
    </xf>
    <xf numFmtId="49" fontId="15" fillId="0" borderId="11" xfId="0" applyNumberFormat="1" applyFont="1" applyBorder="1" applyAlignment="1" applyProtection="1">
      <alignment horizontal="left" vertical="center" wrapText="1"/>
      <protection locked="0"/>
    </xf>
    <xf numFmtId="49" fontId="15" fillId="0" borderId="116" xfId="0" applyNumberFormat="1" applyFont="1" applyBorder="1" applyAlignment="1" applyProtection="1">
      <alignment horizontal="left" vertical="center" wrapText="1"/>
      <protection locked="0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9" xfId="0" applyBorder="1" applyAlignment="1">
      <alignment horizontal="left" vertical="center" wrapText="1"/>
    </xf>
    <xf numFmtId="0" fontId="15" fillId="0" borderId="117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16" xfId="0" applyFont="1" applyBorder="1" applyAlignment="1" applyProtection="1">
      <alignment horizontal="center" vertical="center" wrapText="1"/>
      <protection locked="0"/>
    </xf>
    <xf numFmtId="0" fontId="0" fillId="0" borderId="1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1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9" xfId="0" applyBorder="1" applyAlignment="1">
      <alignment horizontal="center" vertical="center" wrapText="1"/>
    </xf>
    <xf numFmtId="1" fontId="15" fillId="0" borderId="117" xfId="0" applyNumberFormat="1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" fontId="34" fillId="0" borderId="171" xfId="0" applyNumberFormat="1" applyFont="1" applyBorder="1" applyAlignment="1">
      <alignment horizontal="center" vertical="center" wrapText="1"/>
    </xf>
    <xf numFmtId="1" fontId="34" fillId="0" borderId="73" xfId="0" applyNumberFormat="1" applyFont="1" applyBorder="1" applyAlignment="1">
      <alignment horizontal="center" vertical="center" wrapText="1"/>
    </xf>
    <xf numFmtId="1" fontId="34" fillId="0" borderId="109" xfId="0" applyNumberFormat="1" applyFont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49" fontId="23" fillId="0" borderId="168" xfId="0" applyNumberFormat="1" applyFont="1" applyBorder="1" applyAlignment="1" applyProtection="1">
      <alignment horizontal="center" vertical="center" wrapText="1"/>
      <protection locked="0"/>
    </xf>
    <xf numFmtId="49" fontId="23" fillId="0" borderId="169" xfId="0" applyNumberFormat="1" applyFont="1" applyBorder="1" applyAlignment="1" applyProtection="1">
      <alignment horizontal="center" vertical="center" wrapText="1"/>
      <protection locked="0"/>
    </xf>
    <xf numFmtId="49" fontId="23" fillId="0" borderId="170" xfId="0" applyNumberFormat="1" applyFont="1" applyBorder="1" applyAlignment="1" applyProtection="1">
      <alignment horizontal="center" vertical="center" wrapText="1"/>
      <protection locked="0"/>
    </xf>
    <xf numFmtId="49" fontId="23" fillId="0" borderId="116" xfId="0" applyNumberFormat="1" applyFont="1" applyBorder="1" applyAlignment="1" applyProtection="1">
      <alignment horizontal="center" vertical="center" wrapText="1"/>
      <protection locked="0"/>
    </xf>
    <xf numFmtId="49" fontId="23" fillId="0" borderId="117" xfId="0" applyNumberFormat="1" applyFont="1" applyBorder="1" applyAlignment="1" applyProtection="1">
      <alignment horizontal="center" vertical="center" wrapText="1"/>
      <protection locked="0"/>
    </xf>
    <xf numFmtId="49" fontId="23" fillId="0" borderId="13" xfId="0" applyNumberFormat="1" applyFont="1" applyBorder="1" applyAlignment="1" applyProtection="1">
      <alignment horizontal="center" vertical="center" wrapText="1"/>
      <protection locked="0"/>
    </xf>
    <xf numFmtId="49" fontId="23" fillId="0" borderId="11" xfId="0" applyNumberFormat="1" applyFont="1" applyBorder="1" applyAlignment="1" applyProtection="1">
      <alignment horizontal="center" vertical="center" wrapText="1"/>
      <protection locked="0"/>
    </xf>
    <xf numFmtId="49" fontId="23" fillId="0" borderId="12" xfId="0" applyNumberFormat="1" applyFont="1" applyBorder="1" applyAlignment="1" applyProtection="1">
      <alignment horizontal="center" vertical="center" wrapText="1"/>
      <protection locked="0"/>
    </xf>
    <xf numFmtId="1" fontId="23" fillId="0" borderId="65" xfId="0" applyNumberFormat="1" applyFont="1" applyBorder="1" applyAlignment="1" applyProtection="1">
      <alignment horizontal="center" vertical="center" wrapText="1"/>
      <protection locked="0"/>
    </xf>
    <xf numFmtId="1" fontId="23" fillId="0" borderId="67" xfId="0" applyNumberFormat="1" applyFont="1" applyBorder="1" applyAlignment="1" applyProtection="1">
      <alignment horizontal="center" vertical="center" wrapText="1"/>
      <protection locked="0"/>
    </xf>
    <xf numFmtId="0" fontId="36" fillId="0" borderId="66" xfId="0" applyFont="1" applyBorder="1"/>
    <xf numFmtId="49" fontId="3" fillId="0" borderId="171" xfId="0" applyNumberFormat="1" applyFont="1" applyBorder="1" applyAlignment="1" applyProtection="1">
      <alignment horizontal="center" vertical="center" wrapText="1"/>
      <protection locked="0"/>
    </xf>
    <xf numFmtId="49" fontId="3" fillId="0" borderId="73" xfId="0" applyNumberFormat="1" applyFont="1" applyBorder="1" applyAlignment="1" applyProtection="1">
      <alignment horizontal="center" vertical="center" wrapText="1"/>
      <protection locked="0"/>
    </xf>
    <xf numFmtId="0" fontId="3" fillId="0" borderId="73" xfId="0" applyFont="1" applyBorder="1" applyAlignment="1" applyProtection="1">
      <alignment horizontal="center" vertical="center"/>
      <protection locked="0"/>
    </xf>
    <xf numFmtId="0" fontId="3" fillId="0" borderId="73" xfId="0" applyFont="1" applyBorder="1" applyAlignment="1" applyProtection="1">
      <alignment horizontal="center" vertical="center" wrapText="1"/>
      <protection locked="0"/>
    </xf>
    <xf numFmtId="1" fontId="3" fillId="0" borderId="73" xfId="0" applyNumberFormat="1" applyFont="1" applyBorder="1" applyAlignment="1" applyProtection="1">
      <alignment horizontal="center" vertical="center" wrapText="1"/>
      <protection locked="0"/>
    </xf>
    <xf numFmtId="1" fontId="3" fillId="0" borderId="109" xfId="0" applyNumberFormat="1" applyFont="1" applyBorder="1" applyAlignment="1" applyProtection="1">
      <alignment horizontal="center" vertical="center" wrapText="1"/>
      <protection locked="0"/>
    </xf>
    <xf numFmtId="49" fontId="3" fillId="0" borderId="69" xfId="0" applyNumberFormat="1" applyFont="1" applyBorder="1" applyAlignment="1" applyProtection="1">
      <alignment horizontal="center" vertical="center" wrapText="1"/>
      <protection locked="0"/>
    </xf>
    <xf numFmtId="1" fontId="3" fillId="0" borderId="99" xfId="0" applyNumberFormat="1" applyFont="1" applyBorder="1" applyAlignment="1" applyProtection="1">
      <alignment horizontal="center" vertical="center" wrapText="1"/>
      <protection locked="0"/>
    </xf>
    <xf numFmtId="49" fontId="3" fillId="0" borderId="65" xfId="0" applyNumberFormat="1" applyFont="1" applyBorder="1" applyAlignment="1" applyProtection="1">
      <alignment horizontal="center" vertical="center" wrapText="1"/>
      <protection locked="0"/>
    </xf>
    <xf numFmtId="49" fontId="3" fillId="0" borderId="67" xfId="0" applyNumberFormat="1" applyFont="1" applyBorder="1" applyAlignment="1" applyProtection="1">
      <alignment horizontal="center" vertical="center" wrapText="1"/>
      <protection locked="0"/>
    </xf>
    <xf numFmtId="49" fontId="3" fillId="0" borderId="99" xfId="0" applyNumberFormat="1" applyFont="1" applyBorder="1" applyAlignment="1" applyProtection="1">
      <alignment horizontal="center" vertical="center" wrapText="1"/>
      <protection locked="0"/>
    </xf>
    <xf numFmtId="0" fontId="3" fillId="0" borderId="99" xfId="0" applyFont="1" applyBorder="1" applyAlignment="1" applyProtection="1">
      <alignment horizontal="center" vertical="center" wrapText="1"/>
      <protection locked="0"/>
    </xf>
    <xf numFmtId="0" fontId="3" fillId="0" borderId="67" xfId="0" applyFont="1" applyBorder="1" applyAlignment="1" applyProtection="1">
      <alignment horizontal="center" vertical="center" wrapText="1"/>
      <protection locked="0"/>
    </xf>
    <xf numFmtId="0" fontId="3" fillId="0" borderId="66" xfId="0" applyFont="1" applyBorder="1" applyAlignment="1" applyProtection="1">
      <alignment horizontal="center" vertical="center" wrapText="1"/>
      <protection locked="0"/>
    </xf>
    <xf numFmtId="1" fontId="15" fillId="0" borderId="13" xfId="0" applyNumberFormat="1" applyFont="1" applyBorder="1" applyAlignment="1" applyProtection="1">
      <alignment horizontal="left" vertical="center" wrapText="1"/>
      <protection locked="0"/>
    </xf>
    <xf numFmtId="1" fontId="15" fillId="0" borderId="11" xfId="0" applyNumberFormat="1" applyFont="1" applyBorder="1" applyAlignment="1" applyProtection="1">
      <alignment horizontal="left" vertical="center" wrapText="1"/>
      <protection locked="0"/>
    </xf>
    <xf numFmtId="0" fontId="0" fillId="0" borderId="12" xfId="0" applyBorder="1"/>
    <xf numFmtId="1" fontId="15" fillId="0" borderId="15" xfId="0" applyNumberFormat="1" applyFont="1" applyBorder="1" applyAlignment="1" applyProtection="1">
      <alignment horizontal="left" vertical="center" wrapText="1"/>
      <protection locked="0"/>
    </xf>
    <xf numFmtId="1" fontId="15" fillId="0" borderId="0" xfId="0" applyNumberFormat="1" applyFont="1" applyAlignment="1" applyProtection="1">
      <alignment horizontal="left" vertical="center" wrapText="1"/>
      <protection locked="0"/>
    </xf>
    <xf numFmtId="0" fontId="0" fillId="0" borderId="16" xfId="0" applyBorder="1"/>
    <xf numFmtId="1" fontId="15" fillId="0" borderId="21" xfId="0" applyNumberFormat="1" applyFont="1" applyBorder="1" applyAlignment="1" applyProtection="1">
      <alignment horizontal="left" vertical="center" wrapText="1"/>
      <protection locked="0"/>
    </xf>
    <xf numFmtId="1" fontId="1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20" xfId="0" applyBorder="1"/>
    <xf numFmtId="49" fontId="15" fillId="0" borderId="15" xfId="0" applyNumberFormat="1" applyFont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Alignment="1" applyProtection="1">
      <alignment horizontal="center" vertical="center" wrapText="1"/>
      <protection locked="0"/>
    </xf>
    <xf numFmtId="49" fontId="15" fillId="0" borderId="70" xfId="0" applyNumberFormat="1" applyFont="1" applyBorder="1" applyAlignment="1" applyProtection="1">
      <alignment horizontal="center" vertical="center" wrapText="1"/>
      <protection locked="0"/>
    </xf>
    <xf numFmtId="49" fontId="15" fillId="0" borderId="21" xfId="0" applyNumberFormat="1" applyFont="1" applyBorder="1" applyAlignment="1" applyProtection="1">
      <alignment horizontal="center" vertical="center" wrapText="1"/>
      <protection locked="0"/>
    </xf>
    <xf numFmtId="49" fontId="15" fillId="0" borderId="1" xfId="0" applyNumberFormat="1" applyFont="1" applyBorder="1" applyAlignment="1" applyProtection="1">
      <alignment horizontal="center" vertical="center" wrapText="1"/>
      <protection locked="0"/>
    </xf>
    <xf numFmtId="49" fontId="15" fillId="0" borderId="119" xfId="0" applyNumberFormat="1" applyFont="1" applyBorder="1" applyAlignment="1" applyProtection="1">
      <alignment horizontal="center" vertical="center" wrapText="1"/>
      <protection locked="0"/>
    </xf>
    <xf numFmtId="49" fontId="15" fillId="0" borderId="118" xfId="0" applyNumberFormat="1" applyFont="1" applyBorder="1" applyAlignment="1" applyProtection="1">
      <alignment horizontal="center" vertical="center" wrapText="1"/>
      <protection locked="0"/>
    </xf>
    <xf numFmtId="49" fontId="15" fillId="0" borderId="120" xfId="0" applyNumberFormat="1" applyFont="1" applyBorder="1" applyAlignment="1" applyProtection="1">
      <alignment horizontal="center" vertical="center" wrapText="1"/>
      <protection locked="0"/>
    </xf>
    <xf numFmtId="1" fontId="15" fillId="0" borderId="118" xfId="0" applyNumberFormat="1" applyFont="1" applyBorder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5" fillId="0" borderId="16" xfId="0" applyNumberFormat="1" applyFont="1" applyBorder="1" applyAlignment="1">
      <alignment horizontal="center" vertical="center" wrapText="1"/>
    </xf>
    <xf numFmtId="1" fontId="15" fillId="0" borderId="120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20" xfId="0" applyNumberFormat="1" applyFont="1" applyBorder="1" applyAlignment="1">
      <alignment horizontal="center" vertical="center" wrapText="1"/>
    </xf>
    <xf numFmtId="49" fontId="41" fillId="0" borderId="42" xfId="0" applyNumberFormat="1" applyFont="1" applyBorder="1" applyAlignment="1">
      <alignment horizontal="center" vertical="center" wrapText="1"/>
    </xf>
    <xf numFmtId="49" fontId="41" fillId="0" borderId="44" xfId="0" applyNumberFormat="1" applyFont="1" applyBorder="1" applyAlignment="1">
      <alignment horizontal="center" vertical="center" wrapText="1"/>
    </xf>
    <xf numFmtId="0" fontId="42" fillId="5" borderId="65" xfId="0" applyFont="1" applyFill="1" applyBorder="1" applyAlignment="1">
      <alignment horizontal="left"/>
    </xf>
    <xf numFmtId="0" fontId="42" fillId="5" borderId="67" xfId="0" applyFont="1" applyFill="1" applyBorder="1" applyAlignment="1">
      <alignment horizontal="left"/>
    </xf>
    <xf numFmtId="0" fontId="42" fillId="5" borderId="66" xfId="0" applyFont="1" applyFill="1" applyBorder="1" applyAlignment="1">
      <alignment horizontal="left"/>
    </xf>
    <xf numFmtId="0" fontId="42" fillId="5" borderId="32" xfId="0" applyFont="1" applyFill="1" applyBorder="1" applyAlignment="1">
      <alignment horizontal="left" vertical="center" wrapText="1"/>
    </xf>
    <xf numFmtId="0" fontId="42" fillId="5" borderId="33" xfId="0" applyFont="1" applyFill="1" applyBorder="1" applyAlignment="1">
      <alignment horizontal="left" vertical="center" wrapText="1"/>
    </xf>
    <xf numFmtId="0" fontId="42" fillId="5" borderId="34" xfId="0" applyFont="1" applyFill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6" fillId="0" borderId="43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49" fontId="39" fillId="5" borderId="65" xfId="0" applyNumberFormat="1" applyFont="1" applyFill="1" applyBorder="1" applyAlignment="1">
      <alignment horizontal="center" vertical="center" wrapText="1"/>
    </xf>
    <xf numFmtId="49" fontId="39" fillId="5" borderId="66" xfId="0" applyNumberFormat="1" applyFont="1" applyFill="1" applyBorder="1" applyAlignment="1">
      <alignment horizontal="center" vertical="center" wrapText="1"/>
    </xf>
    <xf numFmtId="49" fontId="39" fillId="5" borderId="32" xfId="0" applyNumberFormat="1" applyFont="1" applyFill="1" applyBorder="1" applyAlignment="1">
      <alignment horizontal="center" vertical="center" wrapText="1"/>
    </xf>
    <xf numFmtId="49" fontId="39" fillId="5" borderId="34" xfId="0" applyNumberFormat="1" applyFont="1" applyFill="1" applyBorder="1" applyAlignment="1">
      <alignment horizontal="center" vertical="center" wrapText="1"/>
    </xf>
    <xf numFmtId="0" fontId="38" fillId="5" borderId="67" xfId="0" applyFont="1" applyFill="1" applyBorder="1" applyAlignment="1">
      <alignment horizontal="center"/>
    </xf>
    <xf numFmtId="0" fontId="38" fillId="5" borderId="68" xfId="0" applyFont="1" applyFill="1" applyBorder="1" applyAlignment="1">
      <alignment horizontal="center"/>
    </xf>
    <xf numFmtId="0" fontId="38" fillId="5" borderId="98" xfId="0" applyFont="1" applyFill="1" applyBorder="1" applyAlignment="1">
      <alignment horizontal="center"/>
    </xf>
    <xf numFmtId="0" fontId="38" fillId="5" borderId="69" xfId="0" applyFont="1" applyFill="1" applyBorder="1" applyAlignment="1">
      <alignment horizontal="center"/>
    </xf>
    <xf numFmtId="0" fontId="38" fillId="5" borderId="99" xfId="0" applyFont="1" applyFill="1" applyBorder="1" applyAlignment="1">
      <alignment horizontal="center"/>
    </xf>
    <xf numFmtId="0" fontId="38" fillId="5" borderId="66" xfId="0" applyFont="1" applyFill="1" applyBorder="1" applyAlignment="1">
      <alignment horizontal="center"/>
    </xf>
    <xf numFmtId="0" fontId="38" fillId="5" borderId="32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44" fillId="3" borderId="42" xfId="0" applyFont="1" applyFill="1" applyBorder="1" applyAlignment="1">
      <alignment horizontal="center" vertical="center" wrapText="1"/>
    </xf>
    <xf numFmtId="0" fontId="44" fillId="3" borderId="44" xfId="0" applyFont="1" applyFill="1" applyBorder="1" applyAlignment="1">
      <alignment horizontal="center" vertical="center" wrapText="1"/>
    </xf>
    <xf numFmtId="0" fontId="44" fillId="3" borderId="49" xfId="0" applyFont="1" applyFill="1" applyBorder="1" applyAlignment="1">
      <alignment horizontal="center" vertical="center" wrapText="1"/>
    </xf>
    <xf numFmtId="0" fontId="44" fillId="3" borderId="101" xfId="0" applyFont="1" applyFill="1" applyBorder="1" applyAlignment="1">
      <alignment horizontal="center" vertical="center" wrapText="1"/>
    </xf>
    <xf numFmtId="0" fontId="44" fillId="3" borderId="43" xfId="0" applyFont="1" applyFill="1" applyBorder="1" applyAlignment="1">
      <alignment horizontal="center" vertical="center" wrapText="1"/>
    </xf>
    <xf numFmtId="0" fontId="44" fillId="3" borderId="39" xfId="0" applyFont="1" applyFill="1" applyBorder="1" applyAlignment="1">
      <alignment horizontal="center" vertical="center" wrapText="1"/>
    </xf>
    <xf numFmtId="0" fontId="44" fillId="3" borderId="46" xfId="0" applyFont="1" applyFill="1" applyBorder="1" applyAlignment="1">
      <alignment horizontal="center" vertical="center" wrapText="1"/>
    </xf>
    <xf numFmtId="0" fontId="38" fillId="5" borderId="42" xfId="0" applyFont="1" applyFill="1" applyBorder="1" applyAlignment="1">
      <alignment horizontal="center" vertical="center" wrapText="1"/>
    </xf>
    <xf numFmtId="0" fontId="38" fillId="5" borderId="44" xfId="0" applyFont="1" applyFill="1" applyBorder="1" applyAlignment="1">
      <alignment horizontal="center" vertical="center" wrapText="1"/>
    </xf>
    <xf numFmtId="0" fontId="38" fillId="5" borderId="49" xfId="0" applyFont="1" applyFill="1" applyBorder="1" applyAlignment="1">
      <alignment horizontal="center" vertical="center" wrapText="1"/>
    </xf>
    <xf numFmtId="49" fontId="41" fillId="5" borderId="42" xfId="0" applyNumberFormat="1" applyFont="1" applyFill="1" applyBorder="1" applyAlignment="1">
      <alignment horizontal="center" vertical="center" wrapText="1"/>
    </xf>
    <xf numFmtId="49" fontId="41" fillId="5" borderId="44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left" vertical="center" wrapText="1"/>
    </xf>
    <xf numFmtId="0" fontId="16" fillId="5" borderId="43" xfId="0" applyFont="1" applyFill="1" applyBorder="1" applyAlignment="1">
      <alignment horizontal="left" vertical="center" wrapText="1"/>
    </xf>
    <xf numFmtId="0" fontId="16" fillId="5" borderId="44" xfId="0" applyFont="1" applyFill="1" applyBorder="1" applyAlignment="1">
      <alignment horizontal="left" vertical="center" wrapText="1"/>
    </xf>
    <xf numFmtId="0" fontId="42" fillId="5" borderId="42" xfId="0" applyFont="1" applyFill="1" applyBorder="1" applyAlignment="1">
      <alignment horizontal="left" vertical="center" wrapText="1"/>
    </xf>
    <xf numFmtId="0" fontId="42" fillId="5" borderId="43" xfId="0" applyFont="1" applyFill="1" applyBorder="1" applyAlignment="1">
      <alignment horizontal="left" vertical="center" wrapText="1"/>
    </xf>
    <xf numFmtId="0" fontId="42" fillId="5" borderId="44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39" fillId="5" borderId="166" xfId="0" applyFont="1" applyFill="1" applyBorder="1" applyAlignment="1">
      <alignment horizontal="center" vertical="center"/>
    </xf>
    <xf numFmtId="0" fontId="58" fillId="5" borderId="167" xfId="0" applyFont="1" applyFill="1" applyBorder="1" applyAlignment="1">
      <alignment horizontal="center" vertical="center"/>
    </xf>
    <xf numFmtId="0" fontId="44" fillId="5" borderId="32" xfId="0" applyFont="1" applyFill="1" applyBorder="1" applyAlignment="1">
      <alignment horizontal="center" vertical="center" wrapText="1"/>
    </xf>
    <xf numFmtId="0" fontId="44" fillId="5" borderId="34" xfId="0" applyFont="1" applyFill="1" applyBorder="1" applyAlignment="1">
      <alignment horizontal="center" vertical="center" wrapText="1"/>
    </xf>
    <xf numFmtId="0" fontId="44" fillId="5" borderId="91" xfId="0" applyFont="1" applyFill="1" applyBorder="1" applyAlignment="1">
      <alignment horizontal="center" vertical="center" wrapText="1"/>
    </xf>
    <xf numFmtId="0" fontId="44" fillId="5" borderId="92" xfId="0" applyFont="1" applyFill="1" applyBorder="1" applyAlignment="1">
      <alignment horizontal="center" vertical="center" wrapText="1"/>
    </xf>
    <xf numFmtId="0" fontId="38" fillId="5" borderId="65" xfId="0" applyFont="1" applyFill="1" applyBorder="1" applyAlignment="1">
      <alignment horizontal="center" vertical="center" wrapText="1"/>
    </xf>
    <xf numFmtId="0" fontId="38" fillId="5" borderId="66" xfId="0" applyFont="1" applyFill="1" applyBorder="1" applyAlignment="1">
      <alignment horizontal="center" vertical="center" wrapText="1"/>
    </xf>
    <xf numFmtId="0" fontId="44" fillId="5" borderId="81" xfId="0" applyFont="1" applyFill="1" applyBorder="1" applyAlignment="1">
      <alignment horizontal="center" vertical="center" wrapText="1"/>
    </xf>
    <xf numFmtId="0" fontId="44" fillId="5" borderId="82" xfId="0" applyFont="1" applyFill="1" applyBorder="1" applyAlignment="1">
      <alignment horizontal="center" vertical="center" wrapText="1"/>
    </xf>
    <xf numFmtId="0" fontId="44" fillId="0" borderId="101" xfId="0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wrapText="1"/>
    </xf>
    <xf numFmtId="0" fontId="44" fillId="5" borderId="101" xfId="0" applyFont="1" applyFill="1" applyBorder="1" applyAlignment="1">
      <alignment horizontal="center" vertical="center" wrapText="1"/>
    </xf>
    <xf numFmtId="0" fontId="44" fillId="5" borderId="39" xfId="0" applyFont="1" applyFill="1" applyBorder="1" applyAlignment="1">
      <alignment horizontal="center" vertical="center" wrapText="1"/>
    </xf>
    <xf numFmtId="0" fontId="44" fillId="5" borderId="46" xfId="0" applyFont="1" applyFill="1" applyBorder="1" applyAlignment="1">
      <alignment horizontal="center" vertical="center" wrapText="1"/>
    </xf>
    <xf numFmtId="49" fontId="39" fillId="3" borderId="42" xfId="0" applyNumberFormat="1" applyFont="1" applyFill="1" applyBorder="1" applyAlignment="1">
      <alignment horizontal="center" vertical="center" wrapText="1"/>
    </xf>
    <xf numFmtId="49" fontId="39" fillId="3" borderId="44" xfId="0" applyNumberFormat="1" applyFont="1" applyFill="1" applyBorder="1" applyAlignment="1">
      <alignment horizontal="center" vertical="center" wrapText="1"/>
    </xf>
    <xf numFmtId="49" fontId="39" fillId="5" borderId="42" xfId="0" applyNumberFormat="1" applyFont="1" applyFill="1" applyBorder="1" applyAlignment="1">
      <alignment horizontal="center" vertical="center" wrapText="1"/>
    </xf>
    <xf numFmtId="49" fontId="39" fillId="5" borderId="44" xfId="0" applyNumberFormat="1" applyFont="1" applyFill="1" applyBorder="1" applyAlignment="1">
      <alignment horizontal="center" vertical="center" wrapText="1"/>
    </xf>
    <xf numFmtId="49" fontId="41" fillId="3" borderId="42" xfId="0" applyNumberFormat="1" applyFont="1" applyFill="1" applyBorder="1" applyAlignment="1">
      <alignment horizontal="center" vertical="center" wrapText="1"/>
    </xf>
    <xf numFmtId="49" fontId="41" fillId="3" borderId="44" xfId="0" applyNumberFormat="1" applyFont="1" applyFill="1" applyBorder="1" applyAlignment="1">
      <alignment horizontal="center" vertical="center" wrapText="1"/>
    </xf>
    <xf numFmtId="0" fontId="16" fillId="3" borderId="42" xfId="0" applyFont="1" applyFill="1" applyBorder="1" applyAlignment="1">
      <alignment horizontal="left" vertical="center" wrapText="1"/>
    </xf>
    <xf numFmtId="0" fontId="16" fillId="3" borderId="43" xfId="0" applyFont="1" applyFill="1" applyBorder="1" applyAlignment="1">
      <alignment horizontal="left" vertical="center" wrapText="1"/>
    </xf>
    <xf numFmtId="0" fontId="16" fillId="3" borderId="44" xfId="0" applyFont="1" applyFill="1" applyBorder="1" applyAlignment="1">
      <alignment horizontal="left" vertical="center" wrapText="1"/>
    </xf>
    <xf numFmtId="0" fontId="42" fillId="3" borderId="42" xfId="0" applyFont="1" applyFill="1" applyBorder="1" applyAlignment="1">
      <alignment horizontal="left" vertical="center" wrapText="1"/>
    </xf>
    <xf numFmtId="0" fontId="42" fillId="3" borderId="43" xfId="0" applyFont="1" applyFill="1" applyBorder="1" applyAlignment="1">
      <alignment horizontal="left" vertical="center" wrapText="1"/>
    </xf>
    <xf numFmtId="0" fontId="42" fillId="3" borderId="44" xfId="0" applyFont="1" applyFill="1" applyBorder="1" applyAlignment="1">
      <alignment horizontal="left" vertical="center" wrapText="1"/>
    </xf>
    <xf numFmtId="0" fontId="42" fillId="5" borderId="81" xfId="0" applyFont="1" applyFill="1" applyBorder="1" applyAlignment="1">
      <alignment horizontal="left" vertical="center" wrapText="1"/>
    </xf>
    <xf numFmtId="0" fontId="42" fillId="5" borderId="83" xfId="0" applyFont="1" applyFill="1" applyBorder="1" applyAlignment="1">
      <alignment horizontal="left" vertical="center" wrapText="1"/>
    </xf>
    <xf numFmtId="0" fontId="42" fillId="5" borderId="82" xfId="0" applyFont="1" applyFill="1" applyBorder="1" applyAlignment="1">
      <alignment horizontal="left" vertical="center" wrapText="1"/>
    </xf>
    <xf numFmtId="0" fontId="42" fillId="5" borderId="65" xfId="0" applyFont="1" applyFill="1" applyBorder="1" applyAlignment="1">
      <alignment horizontal="left" vertical="center" wrapText="1"/>
    </xf>
    <xf numFmtId="0" fontId="42" fillId="5" borderId="67" xfId="0" applyFont="1" applyFill="1" applyBorder="1" applyAlignment="1">
      <alignment horizontal="left" vertical="center" wrapText="1"/>
    </xf>
    <xf numFmtId="0" fontId="42" fillId="5" borderId="66" xfId="0" applyFont="1" applyFill="1" applyBorder="1" applyAlignment="1">
      <alignment horizontal="left" vertical="center" wrapText="1"/>
    </xf>
    <xf numFmtId="0" fontId="16" fillId="5" borderId="91" xfId="0" applyFont="1" applyFill="1" applyBorder="1" applyAlignment="1">
      <alignment horizontal="left" vertical="center" wrapText="1"/>
    </xf>
    <xf numFmtId="0" fontId="16" fillId="5" borderId="93" xfId="0" applyFont="1" applyFill="1" applyBorder="1" applyAlignment="1">
      <alignment horizontal="left" vertical="center" wrapText="1"/>
    </xf>
    <xf numFmtId="0" fontId="16" fillId="5" borderId="92" xfId="0" applyFont="1" applyFill="1" applyBorder="1" applyAlignment="1">
      <alignment horizontal="left" vertical="center" wrapText="1"/>
    </xf>
    <xf numFmtId="49" fontId="39" fillId="5" borderId="81" xfId="0" applyNumberFormat="1" applyFont="1" applyFill="1" applyBorder="1" applyAlignment="1">
      <alignment horizontal="center" vertical="center" wrapText="1"/>
    </xf>
    <xf numFmtId="49" fontId="39" fillId="5" borderId="82" xfId="0" applyNumberFormat="1" applyFont="1" applyFill="1" applyBorder="1" applyAlignment="1">
      <alignment horizontal="center" vertical="center" wrapText="1"/>
    </xf>
    <xf numFmtId="49" fontId="41" fillId="5" borderId="91" xfId="0" applyNumberFormat="1" applyFont="1" applyFill="1" applyBorder="1" applyAlignment="1">
      <alignment horizontal="center" vertical="center" wrapText="1"/>
    </xf>
    <xf numFmtId="49" fontId="41" fillId="5" borderId="92" xfId="0" applyNumberFormat="1" applyFont="1" applyFill="1" applyBorder="1" applyAlignment="1">
      <alignment horizontal="center" vertical="center" wrapText="1"/>
    </xf>
    <xf numFmtId="49" fontId="42" fillId="5" borderId="42" xfId="0" applyNumberFormat="1" applyFont="1" applyFill="1" applyBorder="1" applyAlignment="1">
      <alignment horizontal="left" vertical="center" wrapText="1"/>
    </xf>
    <xf numFmtId="49" fontId="42" fillId="5" borderId="43" xfId="0" applyNumberFormat="1" applyFont="1" applyFill="1" applyBorder="1" applyAlignment="1">
      <alignment horizontal="left" vertical="center" wrapText="1"/>
    </xf>
    <xf numFmtId="49" fontId="42" fillId="5" borderId="44" xfId="0" applyNumberFormat="1" applyFont="1" applyFill="1" applyBorder="1" applyAlignment="1">
      <alignment horizontal="left" vertical="center" wrapText="1"/>
    </xf>
    <xf numFmtId="0" fontId="44" fillId="0" borderId="49" xfId="0" applyFont="1" applyBorder="1" applyAlignment="1">
      <alignment horizontal="center" vertical="center" wrapText="1"/>
    </xf>
    <xf numFmtId="0" fontId="44" fillId="0" borderId="43" xfId="0" applyFont="1" applyBorder="1" applyAlignment="1">
      <alignment horizontal="center" vertical="center" wrapText="1"/>
    </xf>
    <xf numFmtId="0" fontId="38" fillId="5" borderId="101" xfId="0" applyFont="1" applyFill="1" applyBorder="1" applyAlignment="1">
      <alignment horizontal="center" vertical="center" wrapText="1"/>
    </xf>
    <xf numFmtId="0" fontId="44" fillId="5" borderId="43" xfId="0" applyFont="1" applyFill="1" applyBorder="1" applyAlignment="1">
      <alignment horizontal="center" vertical="center" wrapText="1"/>
    </xf>
    <xf numFmtId="0" fontId="44" fillId="5" borderId="49" xfId="0" applyFont="1" applyFill="1" applyBorder="1" applyAlignment="1">
      <alignment horizontal="center" vertical="center" wrapText="1"/>
    </xf>
    <xf numFmtId="0" fontId="9" fillId="5" borderId="65" xfId="0" applyFont="1" applyFill="1" applyBorder="1" applyAlignment="1">
      <alignment horizontal="center"/>
    </xf>
    <xf numFmtId="0" fontId="9" fillId="5" borderId="66" xfId="0" applyFont="1" applyFill="1" applyBorder="1" applyAlignment="1">
      <alignment horizontal="center"/>
    </xf>
    <xf numFmtId="0" fontId="38" fillId="5" borderId="65" xfId="0" applyFont="1" applyFill="1" applyBorder="1" applyAlignment="1">
      <alignment horizontal="center"/>
    </xf>
    <xf numFmtId="0" fontId="38" fillId="5" borderId="76" xfId="0" applyFont="1" applyFill="1" applyBorder="1" applyAlignment="1">
      <alignment horizontal="center" vertical="center" wrapText="1"/>
    </xf>
    <xf numFmtId="0" fontId="38" fillId="5" borderId="100" xfId="0" applyFont="1" applyFill="1" applyBorder="1" applyAlignment="1">
      <alignment horizontal="center" vertical="center" wrapText="1"/>
    </xf>
    <xf numFmtId="0" fontId="38" fillId="5" borderId="33" xfId="0" applyFont="1" applyFill="1" applyBorder="1" applyAlignment="1">
      <alignment horizontal="center" vertical="center" wrapText="1"/>
    </xf>
    <xf numFmtId="0" fontId="38" fillId="5" borderId="6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38" fillId="5" borderId="39" xfId="0" applyFont="1" applyFill="1" applyBorder="1" applyAlignment="1">
      <alignment horizontal="center" vertical="center" wrapText="1"/>
    </xf>
    <xf numFmtId="0" fontId="38" fillId="5" borderId="46" xfId="0" applyFont="1" applyFill="1" applyBorder="1" applyAlignment="1">
      <alignment horizontal="center" vertical="center" wrapText="1"/>
    </xf>
    <xf numFmtId="0" fontId="38" fillId="5" borderId="81" xfId="0" applyFont="1" applyFill="1" applyBorder="1" applyAlignment="1">
      <alignment horizontal="center" vertical="center" wrapText="1"/>
    </xf>
    <xf numFmtId="0" fontId="38" fillId="5" borderId="82" xfId="0" applyFont="1" applyFill="1" applyBorder="1" applyAlignment="1">
      <alignment horizontal="center" vertical="center" wrapText="1"/>
    </xf>
    <xf numFmtId="0" fontId="38" fillId="5" borderId="94" xfId="0" applyFont="1" applyFill="1" applyBorder="1" applyAlignment="1">
      <alignment horizontal="center" vertical="center" wrapText="1"/>
    </xf>
    <xf numFmtId="0" fontId="38" fillId="5" borderId="99" xfId="0" applyFont="1" applyFill="1" applyBorder="1" applyAlignment="1">
      <alignment horizontal="center" vertical="center" wrapText="1"/>
    </xf>
    <xf numFmtId="0" fontId="44" fillId="5" borderId="54" xfId="0" applyFont="1" applyFill="1" applyBorder="1" applyAlignment="1">
      <alignment horizontal="center" vertical="center" wrapText="1"/>
    </xf>
    <xf numFmtId="0" fontId="38" fillId="5" borderId="85" xfId="0" applyFont="1" applyFill="1" applyBorder="1" applyAlignment="1">
      <alignment horizontal="center" vertical="center" wrapText="1"/>
    </xf>
    <xf numFmtId="0" fontId="38" fillId="5" borderId="69" xfId="0" applyFont="1" applyFill="1" applyBorder="1" applyAlignment="1">
      <alignment horizontal="center" vertical="center" wrapText="1"/>
    </xf>
    <xf numFmtId="0" fontId="44" fillId="5" borderId="53" xfId="0" applyFont="1" applyFill="1" applyBorder="1" applyAlignment="1">
      <alignment horizontal="center" vertical="center" wrapText="1"/>
    </xf>
    <xf numFmtId="0" fontId="44" fillId="5" borderId="38" xfId="0" applyFont="1" applyFill="1" applyBorder="1" applyAlignment="1">
      <alignment horizontal="center" vertical="center" wrapText="1"/>
    </xf>
    <xf numFmtId="0" fontId="38" fillId="5" borderId="98" xfId="0" applyFont="1" applyFill="1" applyBorder="1" applyAlignment="1">
      <alignment horizontal="center" vertical="center" wrapText="1"/>
    </xf>
    <xf numFmtId="0" fontId="38" fillId="5" borderId="102" xfId="0" applyFont="1" applyFill="1" applyBorder="1" applyAlignment="1">
      <alignment horizontal="center" vertical="center" wrapText="1"/>
    </xf>
    <xf numFmtId="0" fontId="38" fillId="5" borderId="67" xfId="0" applyFont="1" applyFill="1" applyBorder="1" applyAlignment="1">
      <alignment horizontal="center" vertical="center" wrapText="1"/>
    </xf>
    <xf numFmtId="0" fontId="38" fillId="5" borderId="83" xfId="0" applyFont="1" applyFill="1" applyBorder="1" applyAlignment="1">
      <alignment horizontal="center" vertical="center" wrapText="1"/>
    </xf>
    <xf numFmtId="0" fontId="38" fillId="5" borderId="84" xfId="0" applyFont="1" applyFill="1" applyBorder="1" applyAlignment="1">
      <alignment horizontal="center" vertical="center" wrapText="1"/>
    </xf>
    <xf numFmtId="0" fontId="38" fillId="5" borderId="68" xfId="0" applyFont="1" applyFill="1" applyBorder="1" applyAlignment="1">
      <alignment horizontal="center" vertical="center" wrapText="1"/>
    </xf>
    <xf numFmtId="0" fontId="44" fillId="5" borderId="3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0" fontId="49" fillId="0" borderId="101" xfId="0" applyFont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49" fillId="0" borderId="49" xfId="0" applyFont="1" applyBorder="1" applyAlignment="1">
      <alignment horizontal="center" vertical="center" wrapText="1"/>
    </xf>
    <xf numFmtId="0" fontId="44" fillId="5" borderId="62" xfId="0" applyFont="1" applyFill="1" applyBorder="1" applyAlignment="1">
      <alignment horizontal="center" vertical="center" wrapText="1"/>
    </xf>
    <xf numFmtId="0" fontId="44" fillId="5" borderId="64" xfId="0" applyFont="1" applyFill="1" applyBorder="1" applyAlignment="1">
      <alignment horizontal="center" vertical="center" wrapText="1"/>
    </xf>
    <xf numFmtId="0" fontId="38" fillId="5" borderId="43" xfId="0" applyFont="1" applyFill="1" applyBorder="1" applyAlignment="1">
      <alignment horizontal="center" vertical="center" wrapText="1"/>
    </xf>
    <xf numFmtId="0" fontId="43" fillId="0" borderId="101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38" fillId="0" borderId="46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center" vertical="center" wrapText="1"/>
    </xf>
    <xf numFmtId="0" fontId="44" fillId="5" borderId="107" xfId="0" applyFont="1" applyFill="1" applyBorder="1" applyAlignment="1">
      <alignment horizontal="center" vertical="center" wrapText="1"/>
    </xf>
    <xf numFmtId="0" fontId="44" fillId="5" borderId="105" xfId="0" applyFont="1" applyFill="1" applyBorder="1" applyAlignment="1">
      <alignment horizontal="center" vertical="center" wrapText="1"/>
    </xf>
    <xf numFmtId="0" fontId="38" fillId="0" borderId="104" xfId="0" applyFont="1" applyBorder="1" applyAlignment="1">
      <alignment horizontal="center" vertical="center" wrapText="1"/>
    </xf>
    <xf numFmtId="0" fontId="38" fillId="0" borderId="106" xfId="0" applyFont="1" applyBorder="1" applyAlignment="1">
      <alignment horizontal="center" vertical="center" wrapText="1"/>
    </xf>
    <xf numFmtId="0" fontId="44" fillId="5" borderId="106" xfId="0" applyFont="1" applyFill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38" fillId="0" borderId="76" xfId="0" applyFont="1" applyBorder="1" applyAlignment="1">
      <alignment horizontal="center" vertical="center" wrapText="1"/>
    </xf>
    <xf numFmtId="0" fontId="43" fillId="0" borderId="42" xfId="0" applyFont="1" applyBorder="1" applyAlignment="1">
      <alignment horizontal="center" vertical="center" wrapText="1"/>
    </xf>
    <xf numFmtId="0" fontId="43" fillId="0" borderId="49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0" fontId="38" fillId="0" borderId="105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3" fillId="0" borderId="107" xfId="0" applyFont="1" applyBorder="1" applyAlignment="1">
      <alignment horizontal="center" vertical="center" wrapText="1"/>
    </xf>
    <xf numFmtId="0" fontId="43" fillId="0" borderId="103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38" fillId="0" borderId="100" xfId="0" applyFont="1" applyBorder="1" applyAlignment="1">
      <alignment horizontal="center" vertical="center" wrapText="1"/>
    </xf>
    <xf numFmtId="0" fontId="43" fillId="0" borderId="44" xfId="0" applyFont="1" applyBorder="1" applyAlignment="1">
      <alignment horizontal="center" vertical="center" wrapText="1"/>
    </xf>
    <xf numFmtId="49" fontId="41" fillId="5" borderId="42" xfId="0" applyNumberFormat="1" applyFont="1" applyFill="1" applyBorder="1" applyAlignment="1">
      <alignment horizontal="center" vertical="center"/>
    </xf>
    <xf numFmtId="49" fontId="41" fillId="5" borderId="44" xfId="0" applyNumberFormat="1" applyFont="1" applyFill="1" applyBorder="1" applyAlignment="1">
      <alignment horizontal="center" vertical="center"/>
    </xf>
    <xf numFmtId="49" fontId="39" fillId="5" borderId="42" xfId="0" applyNumberFormat="1" applyFont="1" applyFill="1" applyBorder="1" applyAlignment="1">
      <alignment horizontal="center" vertical="center"/>
    </xf>
    <xf numFmtId="49" fontId="39" fillId="5" borderId="44" xfId="0" applyNumberFormat="1" applyFont="1" applyFill="1" applyBorder="1" applyAlignment="1">
      <alignment horizontal="center" vertical="center"/>
    </xf>
    <xf numFmtId="49" fontId="41" fillId="0" borderId="42" xfId="0" applyNumberFormat="1" applyFont="1" applyBorder="1" applyAlignment="1">
      <alignment horizontal="center" vertical="center"/>
    </xf>
    <xf numFmtId="49" fontId="41" fillId="0" borderId="44" xfId="0" applyNumberFormat="1" applyFont="1" applyBorder="1" applyAlignment="1">
      <alignment horizontal="center" vertical="center"/>
    </xf>
    <xf numFmtId="0" fontId="49" fillId="0" borderId="107" xfId="0" applyFont="1" applyBorder="1" applyAlignment="1">
      <alignment horizontal="center" vertical="center" wrapText="1"/>
    </xf>
    <xf numFmtId="0" fontId="49" fillId="0" borderId="103" xfId="0" applyFont="1" applyBorder="1" applyAlignment="1">
      <alignment horizontal="center" vertical="center" wrapText="1"/>
    </xf>
    <xf numFmtId="0" fontId="16" fillId="5" borderId="104" xfId="0" applyFont="1" applyFill="1" applyBorder="1" applyAlignment="1">
      <alignment horizontal="left" vertical="center" wrapText="1"/>
    </xf>
    <xf numFmtId="0" fontId="16" fillId="5" borderId="105" xfId="0" applyFont="1" applyFill="1" applyBorder="1" applyAlignment="1">
      <alignment horizontal="left" vertical="center" wrapText="1"/>
    </xf>
    <xf numFmtId="0" fontId="16" fillId="5" borderId="103" xfId="0" applyFont="1" applyFill="1" applyBorder="1" applyAlignment="1">
      <alignment horizontal="left" vertical="center" wrapText="1"/>
    </xf>
    <xf numFmtId="49" fontId="42" fillId="0" borderId="32" xfId="0" applyNumberFormat="1" applyFont="1" applyBorder="1" applyAlignment="1">
      <alignment horizontal="left" vertical="center"/>
    </xf>
    <xf numFmtId="49" fontId="42" fillId="0" borderId="33" xfId="0" applyNumberFormat="1" applyFont="1" applyBorder="1" applyAlignment="1">
      <alignment horizontal="left" vertical="center"/>
    </xf>
    <xf numFmtId="49" fontId="42" fillId="0" borderId="34" xfId="0" applyNumberFormat="1" applyFont="1" applyBorder="1" applyAlignment="1">
      <alignment horizontal="left" vertical="center"/>
    </xf>
    <xf numFmtId="49" fontId="42" fillId="0" borderId="42" xfId="0" applyNumberFormat="1" applyFont="1" applyBorder="1" applyAlignment="1">
      <alignment horizontal="left" vertical="center"/>
    </xf>
    <xf numFmtId="49" fontId="42" fillId="0" borderId="43" xfId="0" applyNumberFormat="1" applyFont="1" applyBorder="1" applyAlignment="1">
      <alignment horizontal="left" vertical="center"/>
    </xf>
    <xf numFmtId="49" fontId="42" fillId="0" borderId="44" xfId="0" applyNumberFormat="1" applyFont="1" applyBorder="1" applyAlignment="1">
      <alignment horizontal="left" vertical="center"/>
    </xf>
    <xf numFmtId="49" fontId="42" fillId="0" borderId="91" xfId="0" applyNumberFormat="1" applyFont="1" applyBorder="1" applyAlignment="1">
      <alignment horizontal="left" vertical="center"/>
    </xf>
    <xf numFmtId="49" fontId="42" fillId="0" borderId="105" xfId="0" applyNumberFormat="1" applyFont="1" applyBorder="1" applyAlignment="1">
      <alignment horizontal="left" vertical="center"/>
    </xf>
    <xf numFmtId="49" fontId="42" fillId="0" borderId="103" xfId="0" applyNumberFormat="1" applyFont="1" applyBorder="1" applyAlignment="1">
      <alignment horizontal="left" vertical="center"/>
    </xf>
    <xf numFmtId="49" fontId="41" fillId="5" borderId="104" xfId="0" applyNumberFormat="1" applyFont="1" applyFill="1" applyBorder="1" applyAlignment="1">
      <alignment horizontal="center" vertical="center"/>
    </xf>
    <xf numFmtId="49" fontId="41" fillId="5" borderId="103" xfId="0" applyNumberFormat="1" applyFont="1" applyFill="1" applyBorder="1" applyAlignment="1">
      <alignment horizontal="center" vertical="center"/>
    </xf>
    <xf numFmtId="0" fontId="38" fillId="0" borderId="107" xfId="0" applyFont="1" applyBorder="1" applyAlignment="1">
      <alignment horizontal="center" vertical="center" wrapText="1"/>
    </xf>
    <xf numFmtId="0" fontId="38" fillId="0" borderId="64" xfId="0" applyFont="1" applyBorder="1" applyAlignment="1">
      <alignment horizontal="center" vertical="center" wrapText="1"/>
    </xf>
    <xf numFmtId="0" fontId="38" fillId="0" borderId="62" xfId="0" applyFont="1" applyBorder="1" applyAlignment="1">
      <alignment horizontal="center" vertical="center" wrapText="1"/>
    </xf>
    <xf numFmtId="0" fontId="38" fillId="0" borderId="103" xfId="0" applyFont="1" applyBorder="1" applyAlignment="1">
      <alignment horizontal="center" vertical="center" wrapText="1"/>
    </xf>
    <xf numFmtId="0" fontId="38" fillId="0" borderId="101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11" fillId="0" borderId="115" xfId="0" applyFont="1" applyBorder="1" applyAlignment="1">
      <alignment horizontal="left"/>
    </xf>
    <xf numFmtId="0" fontId="3" fillId="0" borderId="215" xfId="0" applyFont="1" applyBorder="1" applyAlignment="1">
      <alignment horizontal="center" vertical="center" wrapText="1"/>
    </xf>
    <xf numFmtId="0" fontId="3" fillId="0" borderId="216" xfId="0" applyFont="1" applyBorder="1" applyAlignment="1">
      <alignment horizontal="center" vertical="center" wrapText="1"/>
    </xf>
    <xf numFmtId="0" fontId="0" fillId="0" borderId="216" xfId="0" applyBorder="1" applyAlignment="1">
      <alignment horizontal="center" vertical="center" wrapText="1"/>
    </xf>
    <xf numFmtId="0" fontId="3" fillId="0" borderId="179" xfId="0" applyFont="1" applyBorder="1" applyAlignment="1" applyProtection="1">
      <alignment horizontal="center" vertical="center"/>
      <protection locked="0"/>
    </xf>
    <xf numFmtId="0" fontId="0" fillId="0" borderId="17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80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7" fillId="4" borderId="137" xfId="0" applyFont="1" applyFill="1" applyBorder="1" applyAlignment="1" applyProtection="1">
      <alignment horizontal="center" vertical="center"/>
      <protection locked="0"/>
    </xf>
    <xf numFmtId="0" fontId="37" fillId="4" borderId="142" xfId="0" applyFont="1" applyFill="1" applyBorder="1" applyAlignment="1" applyProtection="1">
      <alignment horizontal="center" vertical="center"/>
      <protection locked="0"/>
    </xf>
    <xf numFmtId="0" fontId="37" fillId="4" borderId="137" xfId="0" applyFont="1" applyFill="1" applyBorder="1" applyAlignment="1" applyProtection="1">
      <alignment horizontal="left" vertical="center"/>
      <protection locked="0"/>
    </xf>
    <xf numFmtId="0" fontId="37" fillId="4" borderId="142" xfId="0" applyFont="1" applyFill="1" applyBorder="1" applyAlignment="1" applyProtection="1">
      <alignment horizontal="left" vertical="center"/>
      <protection locked="0"/>
    </xf>
    <xf numFmtId="0" fontId="34" fillId="4" borderId="72" xfId="0" applyFont="1" applyFill="1" applyBorder="1" applyAlignment="1" applyProtection="1">
      <alignment horizontal="center" vertical="center"/>
      <protection locked="0"/>
    </xf>
    <xf numFmtId="0" fontId="34" fillId="4" borderId="74" xfId="0" applyFont="1" applyFill="1" applyBorder="1" applyAlignment="1" applyProtection="1">
      <alignment horizontal="center" vertical="center"/>
      <protection locked="0"/>
    </xf>
    <xf numFmtId="0" fontId="34" fillId="4" borderId="118" xfId="0" applyFont="1" applyFill="1" applyBorder="1" applyAlignment="1" applyProtection="1">
      <alignment horizontal="center" vertical="center"/>
      <protection locked="0"/>
    </xf>
    <xf numFmtId="0" fontId="34" fillId="4" borderId="75" xfId="0" applyFont="1" applyFill="1" applyBorder="1" applyAlignment="1" applyProtection="1">
      <alignment horizontal="center" vertical="center"/>
      <protection locked="0"/>
    </xf>
    <xf numFmtId="0" fontId="34" fillId="4" borderId="144" xfId="0" applyFont="1" applyFill="1" applyBorder="1" applyAlignment="1" applyProtection="1">
      <alignment horizontal="center" vertical="center"/>
      <protection locked="0"/>
    </xf>
    <xf numFmtId="0" fontId="3" fillId="0" borderId="210" xfId="0" applyFont="1" applyBorder="1" applyAlignment="1">
      <alignment horizontal="center" vertical="center" wrapText="1"/>
    </xf>
    <xf numFmtId="0" fontId="3" fillId="0" borderId="201" xfId="0" applyFont="1" applyBorder="1" applyAlignment="1">
      <alignment horizontal="center" vertical="center" wrapText="1"/>
    </xf>
    <xf numFmtId="0" fontId="0" fillId="0" borderId="201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9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4" fillId="0" borderId="121" xfId="0" applyFont="1" applyBorder="1" applyAlignment="1">
      <alignment horizontal="center" vertical="center" textRotation="255"/>
    </xf>
    <xf numFmtId="0" fontId="34" fillId="0" borderId="125" xfId="0" applyFont="1" applyBorder="1" applyAlignment="1">
      <alignment horizontal="center" vertical="center" textRotation="255"/>
    </xf>
    <xf numFmtId="0" fontId="34" fillId="0" borderId="129" xfId="0" applyFont="1" applyBorder="1" applyAlignment="1">
      <alignment horizontal="center" vertical="center" textRotation="255"/>
    </xf>
    <xf numFmtId="0" fontId="10" fillId="0" borderId="122" xfId="0" applyFont="1" applyBorder="1" applyAlignment="1">
      <alignment horizontal="center" vertical="center"/>
    </xf>
    <xf numFmtId="0" fontId="10" fillId="0" borderId="123" xfId="0" applyFont="1" applyBorder="1" applyAlignment="1">
      <alignment horizontal="center" vertical="center"/>
    </xf>
    <xf numFmtId="0" fontId="10" fillId="0" borderId="124" xfId="0" applyFont="1" applyBorder="1" applyAlignment="1">
      <alignment horizontal="center" vertical="center"/>
    </xf>
    <xf numFmtId="0" fontId="5" fillId="0" borderId="207" xfId="0" applyFont="1" applyBorder="1" applyAlignment="1">
      <alignment horizontal="center" vertical="center" textRotation="90" wrapText="1"/>
    </xf>
    <xf numFmtId="0" fontId="5" fillId="0" borderId="208" xfId="0" applyFont="1" applyBorder="1" applyAlignment="1">
      <alignment horizontal="center" vertical="center" textRotation="90" wrapText="1"/>
    </xf>
    <xf numFmtId="0" fontId="0" fillId="0" borderId="208" xfId="0" applyBorder="1" applyAlignment="1">
      <alignment horizontal="center" vertical="center" textRotation="90" wrapText="1"/>
    </xf>
    <xf numFmtId="0" fontId="5" fillId="0" borderId="210" xfId="0" applyFont="1" applyBorder="1" applyAlignment="1">
      <alignment horizontal="center" vertical="center" textRotation="90" wrapText="1"/>
    </xf>
    <xf numFmtId="0" fontId="5" fillId="0" borderId="201" xfId="0" applyFont="1" applyBorder="1" applyAlignment="1">
      <alignment horizontal="center" vertical="center" textRotation="90" wrapText="1"/>
    </xf>
    <xf numFmtId="0" fontId="0" fillId="0" borderId="201" xfId="0" applyBorder="1" applyAlignment="1">
      <alignment horizontal="center" vertical="center" textRotation="90" wrapText="1"/>
    </xf>
    <xf numFmtId="0" fontId="5" fillId="0" borderId="212" xfId="0" applyFont="1" applyBorder="1" applyAlignment="1">
      <alignment horizontal="center" vertical="center" textRotation="90" wrapText="1"/>
    </xf>
    <xf numFmtId="0" fontId="5" fillId="0" borderId="213" xfId="0" applyFont="1" applyBorder="1" applyAlignment="1">
      <alignment horizontal="center" vertical="center" textRotation="90" wrapText="1"/>
    </xf>
    <xf numFmtId="0" fontId="0" fillId="0" borderId="213" xfId="0" applyBorder="1" applyAlignment="1">
      <alignment horizontal="center" vertical="center" textRotation="90" wrapText="1"/>
    </xf>
    <xf numFmtId="0" fontId="3" fillId="0" borderId="208" xfId="0" applyFont="1" applyBorder="1" applyAlignment="1">
      <alignment horizontal="center" vertical="center" textRotation="90" wrapText="1"/>
    </xf>
    <xf numFmtId="0" fontId="0" fillId="0" borderId="209" xfId="0" applyBorder="1" applyAlignment="1">
      <alignment horizontal="center" vertical="center" textRotation="90" wrapText="1"/>
    </xf>
    <xf numFmtId="0" fontId="0" fillId="0" borderId="211" xfId="0" applyBorder="1" applyAlignment="1">
      <alignment horizontal="center" vertical="center" textRotation="90" wrapText="1"/>
    </xf>
    <xf numFmtId="0" fontId="0" fillId="0" borderId="214" xfId="0" applyBorder="1" applyAlignment="1">
      <alignment horizontal="center" vertical="center" textRotation="90" wrapText="1"/>
    </xf>
    <xf numFmtId="0" fontId="3" fillId="2" borderId="2" xfId="0" applyFont="1" applyFill="1" applyBorder="1" applyAlignment="1" applyProtection="1">
      <alignment horizontal="center" vertical="center" textRotation="90" wrapText="1"/>
      <protection locked="0"/>
    </xf>
    <xf numFmtId="0" fontId="3" fillId="2" borderId="5" xfId="0" applyFont="1" applyFill="1" applyBorder="1" applyAlignment="1" applyProtection="1">
      <alignment horizontal="center" vertical="center" textRotation="90" wrapText="1"/>
      <protection locked="0"/>
    </xf>
    <xf numFmtId="0" fontId="3" fillId="2" borderId="45" xfId="0" applyFont="1" applyFill="1" applyBorder="1" applyAlignment="1" applyProtection="1">
      <alignment horizontal="center" vertical="center" textRotation="90" wrapText="1"/>
      <protection locked="0"/>
    </xf>
    <xf numFmtId="0" fontId="3" fillId="2" borderId="41" xfId="0" applyFont="1" applyFill="1" applyBorder="1" applyAlignment="1" applyProtection="1">
      <alignment horizontal="center" vertical="center" textRotation="90" wrapText="1"/>
      <protection locked="0"/>
    </xf>
    <xf numFmtId="0" fontId="3" fillId="2" borderId="148" xfId="0" applyFont="1" applyFill="1" applyBorder="1" applyAlignment="1" applyProtection="1">
      <alignment horizontal="center" vertical="center" textRotation="90" wrapText="1"/>
      <protection locked="0"/>
    </xf>
    <xf numFmtId="0" fontId="3" fillId="2" borderId="150" xfId="0" applyFont="1" applyFill="1" applyBorder="1" applyAlignment="1" applyProtection="1">
      <alignment horizontal="center" vertical="center" textRotation="90" wrapText="1"/>
      <protection locked="0"/>
    </xf>
    <xf numFmtId="0" fontId="3" fillId="2" borderId="0" xfId="0" applyFont="1" applyFill="1" applyAlignment="1" applyProtection="1">
      <alignment horizontal="center" vertical="center" textRotation="90" wrapText="1"/>
      <protection locked="0"/>
    </xf>
    <xf numFmtId="0" fontId="3" fillId="2" borderId="14" xfId="0" applyFont="1" applyFill="1" applyBorder="1" applyAlignment="1" applyProtection="1">
      <alignment horizontal="center" vertical="center" textRotation="90" wrapText="1"/>
      <protection locked="0"/>
    </xf>
    <xf numFmtId="0" fontId="3" fillId="2" borderId="156" xfId="0" applyFont="1" applyFill="1" applyBorder="1" applyAlignment="1" applyProtection="1">
      <alignment horizontal="center" vertical="center" textRotation="90" wrapText="1"/>
      <protection locked="0"/>
    </xf>
    <xf numFmtId="0" fontId="3" fillId="2" borderId="157" xfId="0" applyFont="1" applyFill="1" applyBorder="1" applyAlignment="1" applyProtection="1">
      <alignment horizontal="center" vertical="center" textRotation="90" wrapText="1"/>
      <protection locked="0"/>
    </xf>
    <xf numFmtId="0" fontId="3" fillId="0" borderId="136" xfId="0" applyFont="1" applyBorder="1" applyAlignment="1" applyProtection="1">
      <alignment horizontal="center" vertical="center"/>
      <protection locked="0"/>
    </xf>
    <xf numFmtId="0" fontId="3" fillId="0" borderId="137" xfId="0" applyFont="1" applyBorder="1" applyAlignment="1" applyProtection="1">
      <alignment horizontal="center" vertical="center"/>
      <protection locked="0"/>
    </xf>
    <xf numFmtId="0" fontId="3" fillId="0" borderId="138" xfId="0" applyFont="1" applyBorder="1" applyAlignment="1" applyProtection="1">
      <alignment horizontal="center" vertical="center"/>
      <protection locked="0"/>
    </xf>
    <xf numFmtId="0" fontId="3" fillId="4" borderId="139" xfId="0" applyFont="1" applyFill="1" applyBorder="1" applyAlignment="1" applyProtection="1">
      <alignment horizontal="center" vertical="center"/>
      <protection locked="0"/>
    </xf>
    <xf numFmtId="0" fontId="3" fillId="4" borderId="114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3" fillId="4" borderId="140" xfId="0" applyFont="1" applyFill="1" applyBorder="1" applyAlignment="1" applyProtection="1">
      <alignment horizontal="center" vertical="center"/>
      <protection locked="0"/>
    </xf>
    <xf numFmtId="0" fontId="3" fillId="4" borderId="137" xfId="0" applyFont="1" applyFill="1" applyBorder="1" applyAlignment="1" applyProtection="1">
      <alignment horizontal="center" vertical="center"/>
      <protection locked="0"/>
    </xf>
    <xf numFmtId="0" fontId="3" fillId="4" borderId="138" xfId="0" applyFont="1" applyFill="1" applyBorder="1" applyAlignment="1" applyProtection="1">
      <alignment horizontal="center" vertical="center"/>
      <protection locked="0"/>
    </xf>
    <xf numFmtId="0" fontId="3" fillId="0" borderId="141" xfId="0" applyFont="1" applyBorder="1" applyAlignment="1" applyProtection="1">
      <alignment horizontal="center" vertical="center"/>
      <protection locked="0"/>
    </xf>
    <xf numFmtId="0" fontId="3" fillId="0" borderId="142" xfId="0" applyFont="1" applyBorder="1" applyAlignment="1" applyProtection="1">
      <alignment horizontal="center" vertical="center"/>
      <protection locked="0"/>
    </xf>
    <xf numFmtId="0" fontId="3" fillId="0" borderId="140" xfId="0" applyFont="1" applyBorder="1" applyAlignment="1" applyProtection="1">
      <alignment horizontal="center" vertical="center"/>
      <protection locked="0"/>
    </xf>
    <xf numFmtId="0" fontId="3" fillId="0" borderId="85" xfId="0" applyFont="1" applyBorder="1" applyAlignment="1" applyProtection="1">
      <alignment horizontal="center" vertical="center" textRotation="90"/>
      <protection locked="0"/>
    </xf>
    <xf numFmtId="0" fontId="3" fillId="0" borderId="88" xfId="0" applyFont="1" applyBorder="1" applyAlignment="1" applyProtection="1">
      <alignment horizontal="center" vertical="center" textRotation="90"/>
      <protection locked="0"/>
    </xf>
    <xf numFmtId="0" fontId="3" fillId="0" borderId="39" xfId="0" applyFont="1" applyBorder="1" applyAlignment="1" applyProtection="1">
      <alignment horizontal="center" vertical="center" textRotation="90"/>
      <protection locked="0"/>
    </xf>
    <xf numFmtId="0" fontId="3" fillId="0" borderId="40" xfId="0" applyFont="1" applyBorder="1" applyAlignment="1" applyProtection="1">
      <alignment horizontal="center" vertical="center" textRotation="90"/>
      <protection locked="0"/>
    </xf>
    <xf numFmtId="0" fontId="3" fillId="0" borderId="151" xfId="0" applyFont="1" applyBorder="1" applyAlignment="1" applyProtection="1">
      <alignment horizontal="center" vertical="center" textRotation="90"/>
      <protection locked="0"/>
    </xf>
    <xf numFmtId="0" fontId="3" fillId="0" borderId="149" xfId="0" applyFont="1" applyBorder="1" applyAlignment="1" applyProtection="1">
      <alignment horizontal="center" vertical="center" textRotation="90"/>
      <protection locked="0"/>
    </xf>
    <xf numFmtId="0" fontId="3" fillId="0" borderId="88" xfId="0" applyFont="1" applyBorder="1" applyAlignment="1" applyProtection="1">
      <alignment horizontal="center" vertical="center" textRotation="90" wrapText="1"/>
      <protection locked="0"/>
    </xf>
    <xf numFmtId="0" fontId="3" fillId="0" borderId="40" xfId="0" applyFont="1" applyBorder="1" applyAlignment="1" applyProtection="1">
      <alignment horizontal="center" vertical="center" textRotation="90" wrapText="1"/>
      <protection locked="0"/>
    </xf>
    <xf numFmtId="0" fontId="3" fillId="0" borderId="149" xfId="0" applyFont="1" applyBorder="1" applyAlignment="1" applyProtection="1">
      <alignment horizontal="center" vertical="center" textRotation="90" wrapText="1"/>
      <protection locked="0"/>
    </xf>
    <xf numFmtId="0" fontId="3" fillId="0" borderId="97" xfId="0" applyFont="1" applyBorder="1" applyAlignment="1" applyProtection="1">
      <alignment horizontal="center" vertical="center" textRotation="90" wrapText="1"/>
      <protection locked="0"/>
    </xf>
    <xf numFmtId="0" fontId="3" fillId="0" borderId="41" xfId="0" applyFont="1" applyBorder="1" applyAlignment="1" applyProtection="1">
      <alignment horizontal="center" vertical="center" textRotation="90" wrapText="1"/>
      <protection locked="0"/>
    </xf>
    <xf numFmtId="0" fontId="3" fillId="0" borderId="150" xfId="0" applyFont="1" applyBorder="1" applyAlignment="1" applyProtection="1">
      <alignment horizontal="center" vertical="center" textRotation="90" wrapText="1"/>
      <protection locked="0"/>
    </xf>
    <xf numFmtId="0" fontId="3" fillId="4" borderId="143" xfId="0" applyFont="1" applyFill="1" applyBorder="1" applyAlignment="1" applyProtection="1">
      <alignment horizontal="center" vertical="center" wrapText="1"/>
      <protection locked="0"/>
    </xf>
    <xf numFmtId="0" fontId="3" fillId="4" borderId="145" xfId="0" applyFont="1" applyFill="1" applyBorder="1" applyAlignment="1" applyProtection="1">
      <alignment horizontal="center" vertical="center" wrapText="1"/>
      <protection locked="0"/>
    </xf>
    <xf numFmtId="0" fontId="34" fillId="4" borderId="70" xfId="0" applyFont="1" applyFill="1" applyBorder="1" applyAlignment="1" applyProtection="1">
      <alignment horizontal="center" vertical="center"/>
      <protection locked="0"/>
    </xf>
    <xf numFmtId="0" fontId="31" fillId="0" borderId="216" xfId="0" applyFont="1" applyBorder="1" applyAlignment="1">
      <alignment horizontal="center" vertical="center" wrapText="1"/>
    </xf>
    <xf numFmtId="0" fontId="1" fillId="0" borderId="217" xfId="0" applyFont="1" applyBorder="1" applyAlignment="1">
      <alignment horizontal="center" vertical="center" wrapText="1"/>
    </xf>
    <xf numFmtId="0" fontId="31" fillId="0" borderId="201" xfId="0" applyFont="1" applyBorder="1" applyAlignment="1">
      <alignment horizontal="center" vertical="center" wrapText="1"/>
    </xf>
    <xf numFmtId="0" fontId="1" fillId="0" borderId="211" xfId="0" applyFont="1" applyBorder="1" applyAlignment="1">
      <alignment horizontal="center" vertical="center" wrapText="1"/>
    </xf>
    <xf numFmtId="0" fontId="37" fillId="0" borderId="137" xfId="0" applyFont="1" applyBorder="1" applyAlignment="1" applyProtection="1">
      <alignment horizontal="left" vertical="center"/>
      <protection locked="0"/>
    </xf>
    <xf numFmtId="0" fontId="37" fillId="0" borderId="142" xfId="0" applyFont="1" applyBorder="1" applyAlignment="1" applyProtection="1">
      <alignment horizontal="left" vertical="center"/>
      <protection locked="0"/>
    </xf>
    <xf numFmtId="0" fontId="37" fillId="0" borderId="146" xfId="0" applyFont="1" applyBorder="1" applyAlignment="1" applyProtection="1">
      <alignment horizontal="left" vertical="center"/>
      <protection locked="0"/>
    </xf>
    <xf numFmtId="0" fontId="3" fillId="0" borderId="218" xfId="0" applyFont="1" applyBorder="1" applyAlignment="1">
      <alignment horizontal="center" vertical="center" wrapText="1"/>
    </xf>
    <xf numFmtId="0" fontId="3" fillId="0" borderId="219" xfId="0" applyFont="1" applyBorder="1" applyAlignment="1">
      <alignment horizontal="center" vertical="center" wrapText="1"/>
    </xf>
    <xf numFmtId="0" fontId="0" fillId="0" borderId="219" xfId="0" applyBorder="1" applyAlignment="1">
      <alignment horizontal="center" vertical="center" wrapText="1"/>
    </xf>
    <xf numFmtId="0" fontId="31" fillId="0" borderId="219" xfId="0" applyFont="1" applyBorder="1" applyAlignment="1">
      <alignment horizontal="center" vertical="center" wrapText="1"/>
    </xf>
    <xf numFmtId="0" fontId="1" fillId="0" borderId="220" xfId="0" applyFont="1" applyBorder="1" applyAlignment="1">
      <alignment horizontal="center" vertical="center" wrapText="1"/>
    </xf>
    <xf numFmtId="0" fontId="31" fillId="0" borderId="221" xfId="0" applyFont="1" applyBorder="1" applyAlignment="1">
      <alignment horizontal="center" vertical="center"/>
    </xf>
    <xf numFmtId="0" fontId="31" fillId="0" borderId="222" xfId="0" applyFont="1" applyBorder="1" applyAlignment="1">
      <alignment horizontal="center" vertical="center"/>
    </xf>
    <xf numFmtId="0" fontId="0" fillId="0" borderId="222" xfId="0" applyBorder="1" applyAlignment="1">
      <alignment horizontal="center" vertical="center"/>
    </xf>
    <xf numFmtId="0" fontId="0" fillId="0" borderId="223" xfId="0" applyBorder="1" applyAlignment="1">
      <alignment horizontal="center" vertical="center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16" xfId="0" applyFont="1" applyBorder="1" applyAlignment="1" applyProtection="1">
      <alignment horizontal="center" vertical="center"/>
      <protection locked="0"/>
    </xf>
    <xf numFmtId="0" fontId="37" fillId="4" borderId="146" xfId="0" applyFont="1" applyFill="1" applyBorder="1" applyAlignment="1" applyProtection="1">
      <alignment horizontal="left" vertical="center"/>
      <protection locked="0"/>
    </xf>
    <xf numFmtId="0" fontId="37" fillId="4" borderId="138" xfId="0" applyFont="1" applyFill="1" applyBorder="1" applyAlignment="1" applyProtection="1">
      <alignment horizontal="left" vertical="center"/>
      <protection locked="0"/>
    </xf>
    <xf numFmtId="0" fontId="34" fillId="4" borderId="96" xfId="0" applyFont="1" applyFill="1" applyBorder="1" applyAlignment="1" applyProtection="1">
      <alignment horizontal="center" vertical="center"/>
      <protection locked="0"/>
    </xf>
    <xf numFmtId="0" fontId="34" fillId="0" borderId="70" xfId="0" applyFont="1" applyBorder="1" applyAlignment="1" applyProtection="1">
      <alignment horizontal="center" vertical="center"/>
      <protection locked="0"/>
    </xf>
    <xf numFmtId="0" fontId="34" fillId="0" borderId="74" xfId="0" applyFont="1" applyBorder="1" applyAlignment="1" applyProtection="1">
      <alignment horizontal="center" vertical="center"/>
      <protection locked="0"/>
    </xf>
    <xf numFmtId="0" fontId="34" fillId="0" borderId="118" xfId="0" applyFont="1" applyBorder="1" applyAlignment="1" applyProtection="1">
      <alignment horizontal="center" vertical="center"/>
      <protection locked="0"/>
    </xf>
    <xf numFmtId="0" fontId="34" fillId="0" borderId="72" xfId="0" applyFont="1" applyBorder="1" applyAlignment="1" applyProtection="1">
      <alignment horizontal="center" vertical="center"/>
      <protection locked="0"/>
    </xf>
    <xf numFmtId="0" fontId="34" fillId="0" borderId="75" xfId="0" applyFont="1" applyBorder="1" applyAlignment="1" applyProtection="1">
      <alignment horizontal="center" vertical="center"/>
      <protection locked="0"/>
    </xf>
    <xf numFmtId="0" fontId="34" fillId="0" borderId="144" xfId="0" applyFont="1" applyBorder="1" applyAlignment="1" applyProtection="1">
      <alignment horizontal="center" vertical="center"/>
      <protection locked="0"/>
    </xf>
    <xf numFmtId="0" fontId="34" fillId="0" borderId="96" xfId="0" applyFont="1" applyBorder="1" applyAlignment="1" applyProtection="1">
      <alignment horizontal="center" vertical="center"/>
      <protection locked="0"/>
    </xf>
    <xf numFmtId="0" fontId="34" fillId="0" borderId="14" xfId="0" applyFont="1" applyBorder="1" applyAlignment="1" applyProtection="1">
      <alignment horizontal="center" vertical="center"/>
      <protection locked="0"/>
    </xf>
    <xf numFmtId="0" fontId="37" fillId="0" borderId="138" xfId="0" applyFont="1" applyBorder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6" fillId="0" borderId="0" xfId="0" applyFont="1"/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3" fillId="2" borderId="46" xfId="0" applyFont="1" applyFill="1" applyBorder="1" applyAlignment="1" applyProtection="1">
      <alignment horizontal="center" vertical="center"/>
      <protection locked="0"/>
    </xf>
    <xf numFmtId="0" fontId="3" fillId="2" borderId="148" xfId="0" applyFont="1" applyFill="1" applyBorder="1" applyAlignment="1" applyProtection="1">
      <alignment horizontal="center" vertical="center"/>
      <protection locked="0"/>
    </xf>
    <xf numFmtId="0" fontId="3" fillId="2" borderId="147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45" xfId="0" applyFont="1" applyBorder="1" applyAlignment="1" applyProtection="1">
      <alignment horizontal="center"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148" xfId="0" applyFont="1" applyBorder="1" applyAlignment="1" applyProtection="1">
      <alignment horizontal="center" vertical="center" wrapText="1"/>
      <protection locked="0"/>
    </xf>
    <xf numFmtId="0" fontId="3" fillId="0" borderId="149" xfId="0" applyFont="1" applyBorder="1" applyAlignment="1" applyProtection="1">
      <alignment horizontal="center" vertical="center" wrapText="1"/>
      <protection locked="0"/>
    </xf>
    <xf numFmtId="0" fontId="3" fillId="0" borderId="150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textRotation="90" wrapText="1"/>
      <protection locked="0"/>
    </xf>
    <xf numFmtId="0" fontId="3" fillId="0" borderId="5" xfId="0" applyFont="1" applyBorder="1" applyAlignment="1" applyProtection="1">
      <alignment horizontal="center" vertical="center" textRotation="90" wrapText="1"/>
      <protection locked="0"/>
    </xf>
    <xf numFmtId="0" fontId="3" fillId="0" borderId="45" xfId="0" applyFont="1" applyBorder="1" applyAlignment="1" applyProtection="1">
      <alignment horizontal="center" vertical="center" textRotation="90" wrapText="1"/>
      <protection locked="0"/>
    </xf>
    <xf numFmtId="0" fontId="3" fillId="0" borderId="148" xfId="0" applyFont="1" applyBorder="1" applyAlignment="1" applyProtection="1">
      <alignment horizontal="center" vertical="center" textRotation="90" wrapText="1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6" xfId="0" applyFont="1" applyBorder="1" applyAlignment="1" applyProtection="1">
      <alignment horizontal="center" vertical="center" textRotation="90"/>
      <protection locked="0"/>
    </xf>
    <xf numFmtId="0" fontId="3" fillId="0" borderId="147" xfId="0" applyFont="1" applyBorder="1" applyAlignment="1" applyProtection="1">
      <alignment horizontal="center" vertical="center" textRotation="90"/>
      <protection locked="0"/>
    </xf>
    <xf numFmtId="0" fontId="10" fillId="0" borderId="176" xfId="0" applyFont="1" applyBorder="1" applyAlignment="1">
      <alignment horizontal="center" vertical="center" textRotation="90" wrapText="1"/>
    </xf>
    <xf numFmtId="0" fontId="10" fillId="0" borderId="124" xfId="0" applyFont="1" applyBorder="1" applyAlignment="1">
      <alignment horizontal="center" vertical="center" textRotation="90" wrapText="1"/>
    </xf>
    <xf numFmtId="0" fontId="10" fillId="0" borderId="133" xfId="0" applyFont="1" applyBorder="1" applyAlignment="1">
      <alignment horizontal="center" vertical="center" textRotation="90" wrapText="1"/>
    </xf>
    <xf numFmtId="0" fontId="10" fillId="0" borderId="128" xfId="0" applyFont="1" applyBorder="1" applyAlignment="1">
      <alignment horizontal="center" vertical="center" textRotation="90" wrapText="1"/>
    </xf>
    <xf numFmtId="0" fontId="10" fillId="0" borderId="152" xfId="0" applyFont="1" applyBorder="1" applyAlignment="1">
      <alignment horizontal="center" vertical="center" textRotation="90" wrapText="1"/>
    </xf>
    <xf numFmtId="0" fontId="10" fillId="0" borderId="153" xfId="0" applyFont="1" applyBorder="1" applyAlignment="1">
      <alignment horizontal="center" vertical="center" textRotation="90" wrapText="1"/>
    </xf>
    <xf numFmtId="0" fontId="10" fillId="0" borderId="177" xfId="0" applyFont="1" applyBorder="1" applyAlignment="1">
      <alignment horizontal="center" vertical="center" textRotation="90" wrapText="1"/>
    </xf>
    <xf numFmtId="0" fontId="10" fillId="0" borderId="178" xfId="0" applyFont="1" applyBorder="1" applyAlignment="1">
      <alignment horizontal="center" vertical="center" textRotation="90" wrapText="1"/>
    </xf>
    <xf numFmtId="0" fontId="10" fillId="0" borderId="134" xfId="0" applyFont="1" applyBorder="1" applyAlignment="1">
      <alignment horizontal="center" vertical="center" textRotation="90" wrapText="1"/>
    </xf>
    <xf numFmtId="0" fontId="10" fillId="0" borderId="135" xfId="0" applyFont="1" applyBorder="1" applyAlignment="1">
      <alignment horizontal="center" vertical="center" textRotation="90" wrapText="1"/>
    </xf>
    <xf numFmtId="0" fontId="10" fillId="0" borderId="154" xfId="0" applyFont="1" applyBorder="1" applyAlignment="1">
      <alignment horizontal="center" vertical="center" textRotation="90" wrapText="1"/>
    </xf>
    <xf numFmtId="0" fontId="10" fillId="0" borderId="155" xfId="0" applyFont="1" applyBorder="1" applyAlignment="1">
      <alignment horizontal="center" vertical="center" textRotation="90" wrapText="1"/>
    </xf>
    <xf numFmtId="0" fontId="3" fillId="0" borderId="12" xfId="0" applyFont="1" applyFill="1" applyBorder="1" applyAlignment="1" applyProtection="1">
      <alignment horizontal="center" vertical="center" textRotation="90" wrapText="1"/>
      <protection locked="0"/>
    </xf>
    <xf numFmtId="0" fontId="3" fillId="0" borderId="16" xfId="0" applyFont="1" applyFill="1" applyBorder="1" applyAlignment="1" applyProtection="1">
      <alignment horizontal="center" vertical="center" textRotation="90" wrapText="1"/>
      <protection locked="0"/>
    </xf>
    <xf numFmtId="0" fontId="3" fillId="0" borderId="181" xfId="0" applyFont="1" applyFill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311651</xdr:rowOff>
    </xdr:from>
    <xdr:to>
      <xdr:col>2</xdr:col>
      <xdr:colOff>292554</xdr:colOff>
      <xdr:row>3</xdr:row>
      <xdr:rowOff>301625</xdr:rowOff>
    </xdr:to>
    <xdr:pic>
      <xdr:nvPicPr>
        <xdr:cNvPr id="4" name="Picture 2" descr="gerb_BGTU_6_6c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1651"/>
          <a:ext cx="1070429" cy="1291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02"/>
  <sheetViews>
    <sheetView showZeros="0" tabSelected="1" view="pageBreakPreview" topLeftCell="A26" zoomScale="40" zoomScaleNormal="70" zoomScaleSheetLayoutView="40" workbookViewId="0">
      <selection activeCell="BS28" sqref="BS28:BS32"/>
    </sheetView>
  </sheetViews>
  <sheetFormatPr defaultRowHeight="15" x14ac:dyDescent="0.25"/>
  <cols>
    <col min="1" max="1" width="6.42578125" style="2" customWidth="1"/>
    <col min="2" max="2" width="5.28515625" style="2" customWidth="1"/>
    <col min="3" max="17" width="5.28515625" customWidth="1"/>
    <col min="18" max="18" width="6.140625" customWidth="1"/>
    <col min="19" max="19" width="24.28515625" customWidth="1"/>
    <col min="20" max="21" width="5.28515625" customWidth="1"/>
    <col min="22" max="22" width="5.140625" customWidth="1"/>
    <col min="23" max="23" width="5.5703125" customWidth="1"/>
    <col min="24" max="24" width="5.85546875" customWidth="1"/>
    <col min="25" max="25" width="6.140625" customWidth="1"/>
    <col min="26" max="26" width="5.85546875" customWidth="1"/>
    <col min="27" max="27" width="7" customWidth="1"/>
    <col min="28" max="28" width="5.7109375" customWidth="1"/>
    <col min="29" max="29" width="7.5703125" customWidth="1"/>
    <col min="30" max="30" width="4.7109375" customWidth="1"/>
    <col min="31" max="31" width="5.42578125" customWidth="1"/>
    <col min="32" max="33" width="5.140625" customWidth="1"/>
    <col min="34" max="34" width="5.42578125" customWidth="1"/>
    <col min="35" max="35" width="5.140625" customWidth="1"/>
    <col min="36" max="37" width="5" customWidth="1"/>
    <col min="38" max="38" width="6.5703125" style="100" customWidth="1"/>
    <col min="39" max="39" width="8.140625" style="100" customWidth="1"/>
    <col min="40" max="41" width="5.7109375" style="100" customWidth="1"/>
    <col min="42" max="42" width="7.7109375" style="100" customWidth="1"/>
    <col min="43" max="44" width="5.7109375" style="100" customWidth="1"/>
    <col min="45" max="45" width="6.7109375" style="100" customWidth="1"/>
    <col min="46" max="47" width="5.7109375" style="100" customWidth="1"/>
    <col min="48" max="48" width="6.7109375" style="100" customWidth="1"/>
    <col min="49" max="50" width="5.7109375" style="100" customWidth="1"/>
    <col min="51" max="51" width="7.7109375" customWidth="1"/>
    <col min="52" max="52" width="6.140625" customWidth="1"/>
    <col min="53" max="53" width="5.7109375" customWidth="1"/>
    <col min="54" max="54" width="7.85546875" customWidth="1"/>
    <col min="55" max="55" width="6" customWidth="1"/>
    <col min="56" max="56" width="6.28515625" customWidth="1"/>
    <col min="57" max="57" width="6.7109375" customWidth="1"/>
    <col min="58" max="58" width="6.28515625" customWidth="1"/>
    <col min="59" max="59" width="5.7109375" customWidth="1"/>
    <col min="60" max="60" width="6.140625" customWidth="1"/>
    <col min="61" max="61" width="6.5703125" customWidth="1"/>
    <col min="62" max="62" width="6.140625" customWidth="1"/>
    <col min="63" max="63" width="7.85546875" customWidth="1"/>
    <col min="64" max="65" width="6.140625" customWidth="1"/>
    <col min="66" max="66" width="6.85546875" customWidth="1"/>
    <col min="67" max="68" width="6.140625" customWidth="1"/>
    <col min="69" max="69" width="5.140625" customWidth="1"/>
    <col min="70" max="70" width="4.85546875" customWidth="1"/>
    <col min="71" max="71" width="20" style="100" customWidth="1"/>
    <col min="227" max="228" width="4.140625" customWidth="1"/>
    <col min="229" max="243" width="4.7109375" customWidth="1"/>
    <col min="244" max="246" width="3.7109375" customWidth="1"/>
    <col min="247" max="247" width="4.28515625" customWidth="1"/>
    <col min="248" max="259" width="3.7109375" customWidth="1"/>
    <col min="260" max="260" width="5.42578125" customWidth="1"/>
    <col min="261" max="261" width="4.7109375" customWidth="1"/>
    <col min="262" max="262" width="3.7109375" customWidth="1"/>
    <col min="263" max="263" width="5.42578125" customWidth="1"/>
    <col min="264" max="264" width="4.7109375" customWidth="1"/>
    <col min="265" max="265" width="3.7109375" customWidth="1"/>
    <col min="266" max="266" width="5.42578125" customWidth="1"/>
    <col min="267" max="267" width="4.7109375" customWidth="1"/>
    <col min="268" max="268" width="3.7109375" customWidth="1"/>
    <col min="269" max="269" width="5.42578125" customWidth="1"/>
    <col min="270" max="270" width="4.7109375" customWidth="1"/>
    <col min="271" max="271" width="3.7109375" customWidth="1"/>
    <col min="272" max="272" width="5.42578125" customWidth="1"/>
    <col min="273" max="273" width="4.7109375" customWidth="1"/>
    <col min="274" max="274" width="3.7109375" customWidth="1"/>
    <col min="275" max="275" width="5.42578125" customWidth="1"/>
    <col min="276" max="276" width="4.7109375" customWidth="1"/>
    <col min="277" max="277" width="3.7109375" customWidth="1"/>
    <col min="278" max="278" width="5.42578125" customWidth="1"/>
    <col min="279" max="279" width="4.7109375" customWidth="1"/>
    <col min="280" max="282" width="4.140625" customWidth="1"/>
    <col min="283" max="286" width="3.7109375" customWidth="1"/>
    <col min="287" max="287" width="4.7109375" customWidth="1"/>
    <col min="288" max="288" width="5.140625" customWidth="1"/>
    <col min="289" max="289" width="4.5703125" customWidth="1"/>
    <col min="483" max="484" width="4.140625" customWidth="1"/>
    <col min="485" max="499" width="4.7109375" customWidth="1"/>
    <col min="500" max="502" width="3.7109375" customWidth="1"/>
    <col min="503" max="503" width="4.28515625" customWidth="1"/>
    <col min="504" max="515" width="3.7109375" customWidth="1"/>
    <col min="516" max="516" width="5.42578125" customWidth="1"/>
    <col min="517" max="517" width="4.7109375" customWidth="1"/>
    <col min="518" max="518" width="3.7109375" customWidth="1"/>
    <col min="519" max="519" width="5.42578125" customWidth="1"/>
    <col min="520" max="520" width="4.7109375" customWidth="1"/>
    <col min="521" max="521" width="3.7109375" customWidth="1"/>
    <col min="522" max="522" width="5.42578125" customWidth="1"/>
    <col min="523" max="523" width="4.7109375" customWidth="1"/>
    <col min="524" max="524" width="3.7109375" customWidth="1"/>
    <col min="525" max="525" width="5.42578125" customWidth="1"/>
    <col min="526" max="526" width="4.7109375" customWidth="1"/>
    <col min="527" max="527" width="3.7109375" customWidth="1"/>
    <col min="528" max="528" width="5.42578125" customWidth="1"/>
    <col min="529" max="529" width="4.7109375" customWidth="1"/>
    <col min="530" max="530" width="3.7109375" customWidth="1"/>
    <col min="531" max="531" width="5.42578125" customWidth="1"/>
    <col min="532" max="532" width="4.7109375" customWidth="1"/>
    <col min="533" max="533" width="3.7109375" customWidth="1"/>
    <col min="534" max="534" width="5.42578125" customWidth="1"/>
    <col min="535" max="535" width="4.7109375" customWidth="1"/>
    <col min="536" max="538" width="4.140625" customWidth="1"/>
    <col min="539" max="542" width="3.7109375" customWidth="1"/>
    <col min="543" max="543" width="4.7109375" customWidth="1"/>
    <col min="544" max="544" width="5.140625" customWidth="1"/>
    <col min="545" max="545" width="4.5703125" customWidth="1"/>
    <col min="739" max="740" width="4.140625" customWidth="1"/>
    <col min="741" max="755" width="4.7109375" customWidth="1"/>
    <col min="756" max="758" width="3.7109375" customWidth="1"/>
    <col min="759" max="759" width="4.28515625" customWidth="1"/>
    <col min="760" max="771" width="3.7109375" customWidth="1"/>
    <col min="772" max="772" width="5.42578125" customWidth="1"/>
    <col min="773" max="773" width="4.7109375" customWidth="1"/>
    <col min="774" max="774" width="3.7109375" customWidth="1"/>
    <col min="775" max="775" width="5.42578125" customWidth="1"/>
    <col min="776" max="776" width="4.7109375" customWidth="1"/>
    <col min="777" max="777" width="3.7109375" customWidth="1"/>
    <col min="778" max="778" width="5.42578125" customWidth="1"/>
    <col min="779" max="779" width="4.7109375" customWidth="1"/>
    <col min="780" max="780" width="3.7109375" customWidth="1"/>
    <col min="781" max="781" width="5.42578125" customWidth="1"/>
    <col min="782" max="782" width="4.7109375" customWidth="1"/>
    <col min="783" max="783" width="3.7109375" customWidth="1"/>
    <col min="784" max="784" width="5.42578125" customWidth="1"/>
    <col min="785" max="785" width="4.7109375" customWidth="1"/>
    <col min="786" max="786" width="3.7109375" customWidth="1"/>
    <col min="787" max="787" width="5.42578125" customWidth="1"/>
    <col min="788" max="788" width="4.7109375" customWidth="1"/>
    <col min="789" max="789" width="3.7109375" customWidth="1"/>
    <col min="790" max="790" width="5.42578125" customWidth="1"/>
    <col min="791" max="791" width="4.7109375" customWidth="1"/>
    <col min="792" max="794" width="4.140625" customWidth="1"/>
    <col min="795" max="798" width="3.7109375" customWidth="1"/>
    <col min="799" max="799" width="4.7109375" customWidth="1"/>
    <col min="800" max="800" width="5.140625" customWidth="1"/>
    <col min="801" max="801" width="4.5703125" customWidth="1"/>
    <col min="995" max="996" width="4.140625" customWidth="1"/>
    <col min="997" max="1011" width="4.7109375" customWidth="1"/>
    <col min="1012" max="1014" width="3.7109375" customWidth="1"/>
    <col min="1015" max="1015" width="4.28515625" customWidth="1"/>
    <col min="1016" max="1027" width="3.7109375" customWidth="1"/>
    <col min="1028" max="1028" width="5.42578125" customWidth="1"/>
    <col min="1029" max="1029" width="4.7109375" customWidth="1"/>
    <col min="1030" max="1030" width="3.7109375" customWidth="1"/>
    <col min="1031" max="1031" width="5.42578125" customWidth="1"/>
    <col min="1032" max="1032" width="4.7109375" customWidth="1"/>
    <col min="1033" max="1033" width="3.7109375" customWidth="1"/>
    <col min="1034" max="1034" width="5.42578125" customWidth="1"/>
    <col min="1035" max="1035" width="4.7109375" customWidth="1"/>
    <col min="1036" max="1036" width="3.7109375" customWidth="1"/>
    <col min="1037" max="1037" width="5.42578125" customWidth="1"/>
    <col min="1038" max="1038" width="4.7109375" customWidth="1"/>
    <col min="1039" max="1039" width="3.7109375" customWidth="1"/>
    <col min="1040" max="1040" width="5.42578125" customWidth="1"/>
    <col min="1041" max="1041" width="4.7109375" customWidth="1"/>
    <col min="1042" max="1042" width="3.7109375" customWidth="1"/>
    <col min="1043" max="1043" width="5.42578125" customWidth="1"/>
    <col min="1044" max="1044" width="4.7109375" customWidth="1"/>
    <col min="1045" max="1045" width="3.7109375" customWidth="1"/>
    <col min="1046" max="1046" width="5.42578125" customWidth="1"/>
    <col min="1047" max="1047" width="4.7109375" customWidth="1"/>
    <col min="1048" max="1050" width="4.140625" customWidth="1"/>
    <col min="1051" max="1054" width="3.7109375" customWidth="1"/>
    <col min="1055" max="1055" width="4.7109375" customWidth="1"/>
    <col min="1056" max="1056" width="5.140625" customWidth="1"/>
    <col min="1057" max="1057" width="4.5703125" customWidth="1"/>
    <col min="1251" max="1252" width="4.140625" customWidth="1"/>
    <col min="1253" max="1267" width="4.7109375" customWidth="1"/>
    <col min="1268" max="1270" width="3.7109375" customWidth="1"/>
    <col min="1271" max="1271" width="4.28515625" customWidth="1"/>
    <col min="1272" max="1283" width="3.7109375" customWidth="1"/>
    <col min="1284" max="1284" width="5.42578125" customWidth="1"/>
    <col min="1285" max="1285" width="4.7109375" customWidth="1"/>
    <col min="1286" max="1286" width="3.7109375" customWidth="1"/>
    <col min="1287" max="1287" width="5.42578125" customWidth="1"/>
    <col min="1288" max="1288" width="4.7109375" customWidth="1"/>
    <col min="1289" max="1289" width="3.7109375" customWidth="1"/>
    <col min="1290" max="1290" width="5.42578125" customWidth="1"/>
    <col min="1291" max="1291" width="4.7109375" customWidth="1"/>
    <col min="1292" max="1292" width="3.7109375" customWidth="1"/>
    <col min="1293" max="1293" width="5.42578125" customWidth="1"/>
    <col min="1294" max="1294" width="4.7109375" customWidth="1"/>
    <col min="1295" max="1295" width="3.7109375" customWidth="1"/>
    <col min="1296" max="1296" width="5.42578125" customWidth="1"/>
    <col min="1297" max="1297" width="4.7109375" customWidth="1"/>
    <col min="1298" max="1298" width="3.7109375" customWidth="1"/>
    <col min="1299" max="1299" width="5.42578125" customWidth="1"/>
    <col min="1300" max="1300" width="4.7109375" customWidth="1"/>
    <col min="1301" max="1301" width="3.7109375" customWidth="1"/>
    <col min="1302" max="1302" width="5.42578125" customWidth="1"/>
    <col min="1303" max="1303" width="4.7109375" customWidth="1"/>
    <col min="1304" max="1306" width="4.140625" customWidth="1"/>
    <col min="1307" max="1310" width="3.7109375" customWidth="1"/>
    <col min="1311" max="1311" width="4.7109375" customWidth="1"/>
    <col min="1312" max="1312" width="5.140625" customWidth="1"/>
    <col min="1313" max="1313" width="4.5703125" customWidth="1"/>
    <col min="1507" max="1508" width="4.140625" customWidth="1"/>
    <col min="1509" max="1523" width="4.7109375" customWidth="1"/>
    <col min="1524" max="1526" width="3.7109375" customWidth="1"/>
    <col min="1527" max="1527" width="4.28515625" customWidth="1"/>
    <col min="1528" max="1539" width="3.7109375" customWidth="1"/>
    <col min="1540" max="1540" width="5.42578125" customWidth="1"/>
    <col min="1541" max="1541" width="4.7109375" customWidth="1"/>
    <col min="1542" max="1542" width="3.7109375" customWidth="1"/>
    <col min="1543" max="1543" width="5.42578125" customWidth="1"/>
    <col min="1544" max="1544" width="4.7109375" customWidth="1"/>
    <col min="1545" max="1545" width="3.7109375" customWidth="1"/>
    <col min="1546" max="1546" width="5.42578125" customWidth="1"/>
    <col min="1547" max="1547" width="4.7109375" customWidth="1"/>
    <col min="1548" max="1548" width="3.7109375" customWidth="1"/>
    <col min="1549" max="1549" width="5.42578125" customWidth="1"/>
    <col min="1550" max="1550" width="4.7109375" customWidth="1"/>
    <col min="1551" max="1551" width="3.7109375" customWidth="1"/>
    <col min="1552" max="1552" width="5.42578125" customWidth="1"/>
    <col min="1553" max="1553" width="4.7109375" customWidth="1"/>
    <col min="1554" max="1554" width="3.7109375" customWidth="1"/>
    <col min="1555" max="1555" width="5.42578125" customWidth="1"/>
    <col min="1556" max="1556" width="4.7109375" customWidth="1"/>
    <col min="1557" max="1557" width="3.7109375" customWidth="1"/>
    <col min="1558" max="1558" width="5.42578125" customWidth="1"/>
    <col min="1559" max="1559" width="4.7109375" customWidth="1"/>
    <col min="1560" max="1562" width="4.140625" customWidth="1"/>
    <col min="1563" max="1566" width="3.7109375" customWidth="1"/>
    <col min="1567" max="1567" width="4.7109375" customWidth="1"/>
    <col min="1568" max="1568" width="5.140625" customWidth="1"/>
    <col min="1569" max="1569" width="4.5703125" customWidth="1"/>
    <col min="1763" max="1764" width="4.140625" customWidth="1"/>
    <col min="1765" max="1779" width="4.7109375" customWidth="1"/>
    <col min="1780" max="1782" width="3.7109375" customWidth="1"/>
    <col min="1783" max="1783" width="4.28515625" customWidth="1"/>
    <col min="1784" max="1795" width="3.7109375" customWidth="1"/>
    <col min="1796" max="1796" width="5.42578125" customWidth="1"/>
    <col min="1797" max="1797" width="4.7109375" customWidth="1"/>
    <col min="1798" max="1798" width="3.7109375" customWidth="1"/>
    <col min="1799" max="1799" width="5.42578125" customWidth="1"/>
    <col min="1800" max="1800" width="4.7109375" customWidth="1"/>
    <col min="1801" max="1801" width="3.7109375" customWidth="1"/>
    <col min="1802" max="1802" width="5.42578125" customWidth="1"/>
    <col min="1803" max="1803" width="4.7109375" customWidth="1"/>
    <col min="1804" max="1804" width="3.7109375" customWidth="1"/>
    <col min="1805" max="1805" width="5.42578125" customWidth="1"/>
    <col min="1806" max="1806" width="4.7109375" customWidth="1"/>
    <col min="1807" max="1807" width="3.7109375" customWidth="1"/>
    <col min="1808" max="1808" width="5.42578125" customWidth="1"/>
    <col min="1809" max="1809" width="4.7109375" customWidth="1"/>
    <col min="1810" max="1810" width="3.7109375" customWidth="1"/>
    <col min="1811" max="1811" width="5.42578125" customWidth="1"/>
    <col min="1812" max="1812" width="4.7109375" customWidth="1"/>
    <col min="1813" max="1813" width="3.7109375" customWidth="1"/>
    <col min="1814" max="1814" width="5.42578125" customWidth="1"/>
    <col min="1815" max="1815" width="4.7109375" customWidth="1"/>
    <col min="1816" max="1818" width="4.140625" customWidth="1"/>
    <col min="1819" max="1822" width="3.7109375" customWidth="1"/>
    <col min="1823" max="1823" width="4.7109375" customWidth="1"/>
    <col min="1824" max="1824" width="5.140625" customWidth="1"/>
    <col min="1825" max="1825" width="4.5703125" customWidth="1"/>
    <col min="2019" max="2020" width="4.140625" customWidth="1"/>
    <col min="2021" max="2035" width="4.7109375" customWidth="1"/>
    <col min="2036" max="2038" width="3.7109375" customWidth="1"/>
    <col min="2039" max="2039" width="4.28515625" customWidth="1"/>
    <col min="2040" max="2051" width="3.7109375" customWidth="1"/>
    <col min="2052" max="2052" width="5.42578125" customWidth="1"/>
    <col min="2053" max="2053" width="4.7109375" customWidth="1"/>
    <col min="2054" max="2054" width="3.7109375" customWidth="1"/>
    <col min="2055" max="2055" width="5.42578125" customWidth="1"/>
    <col min="2056" max="2056" width="4.7109375" customWidth="1"/>
    <col min="2057" max="2057" width="3.7109375" customWidth="1"/>
    <col min="2058" max="2058" width="5.42578125" customWidth="1"/>
    <col min="2059" max="2059" width="4.7109375" customWidth="1"/>
    <col min="2060" max="2060" width="3.7109375" customWidth="1"/>
    <col min="2061" max="2061" width="5.42578125" customWidth="1"/>
    <col min="2062" max="2062" width="4.7109375" customWidth="1"/>
    <col min="2063" max="2063" width="3.7109375" customWidth="1"/>
    <col min="2064" max="2064" width="5.42578125" customWidth="1"/>
    <col min="2065" max="2065" width="4.7109375" customWidth="1"/>
    <col min="2066" max="2066" width="3.7109375" customWidth="1"/>
    <col min="2067" max="2067" width="5.42578125" customWidth="1"/>
    <col min="2068" max="2068" width="4.7109375" customWidth="1"/>
    <col min="2069" max="2069" width="3.7109375" customWidth="1"/>
    <col min="2070" max="2070" width="5.42578125" customWidth="1"/>
    <col min="2071" max="2071" width="4.7109375" customWidth="1"/>
    <col min="2072" max="2074" width="4.140625" customWidth="1"/>
    <col min="2075" max="2078" width="3.7109375" customWidth="1"/>
    <col min="2079" max="2079" width="4.7109375" customWidth="1"/>
    <col min="2080" max="2080" width="5.140625" customWidth="1"/>
    <col min="2081" max="2081" width="4.5703125" customWidth="1"/>
    <col min="2275" max="2276" width="4.140625" customWidth="1"/>
    <col min="2277" max="2291" width="4.7109375" customWidth="1"/>
    <col min="2292" max="2294" width="3.7109375" customWidth="1"/>
    <col min="2295" max="2295" width="4.28515625" customWidth="1"/>
    <col min="2296" max="2307" width="3.7109375" customWidth="1"/>
    <col min="2308" max="2308" width="5.42578125" customWidth="1"/>
    <col min="2309" max="2309" width="4.7109375" customWidth="1"/>
    <col min="2310" max="2310" width="3.7109375" customWidth="1"/>
    <col min="2311" max="2311" width="5.42578125" customWidth="1"/>
    <col min="2312" max="2312" width="4.7109375" customWidth="1"/>
    <col min="2313" max="2313" width="3.7109375" customWidth="1"/>
    <col min="2314" max="2314" width="5.42578125" customWidth="1"/>
    <col min="2315" max="2315" width="4.7109375" customWidth="1"/>
    <col min="2316" max="2316" width="3.7109375" customWidth="1"/>
    <col min="2317" max="2317" width="5.42578125" customWidth="1"/>
    <col min="2318" max="2318" width="4.7109375" customWidth="1"/>
    <col min="2319" max="2319" width="3.7109375" customWidth="1"/>
    <col min="2320" max="2320" width="5.42578125" customWidth="1"/>
    <col min="2321" max="2321" width="4.7109375" customWidth="1"/>
    <col min="2322" max="2322" width="3.7109375" customWidth="1"/>
    <col min="2323" max="2323" width="5.42578125" customWidth="1"/>
    <col min="2324" max="2324" width="4.7109375" customWidth="1"/>
    <col min="2325" max="2325" width="3.7109375" customWidth="1"/>
    <col min="2326" max="2326" width="5.42578125" customWidth="1"/>
    <col min="2327" max="2327" width="4.7109375" customWidth="1"/>
    <col min="2328" max="2330" width="4.140625" customWidth="1"/>
    <col min="2331" max="2334" width="3.7109375" customWidth="1"/>
    <col min="2335" max="2335" width="4.7109375" customWidth="1"/>
    <col min="2336" max="2336" width="5.140625" customWidth="1"/>
    <col min="2337" max="2337" width="4.5703125" customWidth="1"/>
    <col min="2531" max="2532" width="4.140625" customWidth="1"/>
    <col min="2533" max="2547" width="4.7109375" customWidth="1"/>
    <col min="2548" max="2550" width="3.7109375" customWidth="1"/>
    <col min="2551" max="2551" width="4.28515625" customWidth="1"/>
    <col min="2552" max="2563" width="3.7109375" customWidth="1"/>
    <col min="2564" max="2564" width="5.42578125" customWidth="1"/>
    <col min="2565" max="2565" width="4.7109375" customWidth="1"/>
    <col min="2566" max="2566" width="3.7109375" customWidth="1"/>
    <col min="2567" max="2567" width="5.42578125" customWidth="1"/>
    <col min="2568" max="2568" width="4.7109375" customWidth="1"/>
    <col min="2569" max="2569" width="3.7109375" customWidth="1"/>
    <col min="2570" max="2570" width="5.42578125" customWidth="1"/>
    <col min="2571" max="2571" width="4.7109375" customWidth="1"/>
    <col min="2572" max="2572" width="3.7109375" customWidth="1"/>
    <col min="2573" max="2573" width="5.42578125" customWidth="1"/>
    <col min="2574" max="2574" width="4.7109375" customWidth="1"/>
    <col min="2575" max="2575" width="3.7109375" customWidth="1"/>
    <col min="2576" max="2576" width="5.42578125" customWidth="1"/>
    <col min="2577" max="2577" width="4.7109375" customWidth="1"/>
    <col min="2578" max="2578" width="3.7109375" customWidth="1"/>
    <col min="2579" max="2579" width="5.42578125" customWidth="1"/>
    <col min="2580" max="2580" width="4.7109375" customWidth="1"/>
    <col min="2581" max="2581" width="3.7109375" customWidth="1"/>
    <col min="2582" max="2582" width="5.42578125" customWidth="1"/>
    <col min="2583" max="2583" width="4.7109375" customWidth="1"/>
    <col min="2584" max="2586" width="4.140625" customWidth="1"/>
    <col min="2587" max="2590" width="3.7109375" customWidth="1"/>
    <col min="2591" max="2591" width="4.7109375" customWidth="1"/>
    <col min="2592" max="2592" width="5.140625" customWidth="1"/>
    <col min="2593" max="2593" width="4.5703125" customWidth="1"/>
    <col min="2787" max="2788" width="4.140625" customWidth="1"/>
    <col min="2789" max="2803" width="4.7109375" customWidth="1"/>
    <col min="2804" max="2806" width="3.7109375" customWidth="1"/>
    <col min="2807" max="2807" width="4.28515625" customWidth="1"/>
    <col min="2808" max="2819" width="3.7109375" customWidth="1"/>
    <col min="2820" max="2820" width="5.42578125" customWidth="1"/>
    <col min="2821" max="2821" width="4.7109375" customWidth="1"/>
    <col min="2822" max="2822" width="3.7109375" customWidth="1"/>
    <col min="2823" max="2823" width="5.42578125" customWidth="1"/>
    <col min="2824" max="2824" width="4.7109375" customWidth="1"/>
    <col min="2825" max="2825" width="3.7109375" customWidth="1"/>
    <col min="2826" max="2826" width="5.42578125" customWidth="1"/>
    <col min="2827" max="2827" width="4.7109375" customWidth="1"/>
    <col min="2828" max="2828" width="3.7109375" customWidth="1"/>
    <col min="2829" max="2829" width="5.42578125" customWidth="1"/>
    <col min="2830" max="2830" width="4.7109375" customWidth="1"/>
    <col min="2831" max="2831" width="3.7109375" customWidth="1"/>
    <col min="2832" max="2832" width="5.42578125" customWidth="1"/>
    <col min="2833" max="2833" width="4.7109375" customWidth="1"/>
    <col min="2834" max="2834" width="3.7109375" customWidth="1"/>
    <col min="2835" max="2835" width="5.42578125" customWidth="1"/>
    <col min="2836" max="2836" width="4.7109375" customWidth="1"/>
    <col min="2837" max="2837" width="3.7109375" customWidth="1"/>
    <col min="2838" max="2838" width="5.42578125" customWidth="1"/>
    <col min="2839" max="2839" width="4.7109375" customWidth="1"/>
    <col min="2840" max="2842" width="4.140625" customWidth="1"/>
    <col min="2843" max="2846" width="3.7109375" customWidth="1"/>
    <col min="2847" max="2847" width="4.7109375" customWidth="1"/>
    <col min="2848" max="2848" width="5.140625" customWidth="1"/>
    <col min="2849" max="2849" width="4.5703125" customWidth="1"/>
    <col min="3043" max="3044" width="4.140625" customWidth="1"/>
    <col min="3045" max="3059" width="4.7109375" customWidth="1"/>
    <col min="3060" max="3062" width="3.7109375" customWidth="1"/>
    <col min="3063" max="3063" width="4.28515625" customWidth="1"/>
    <col min="3064" max="3075" width="3.7109375" customWidth="1"/>
    <col min="3076" max="3076" width="5.42578125" customWidth="1"/>
    <col min="3077" max="3077" width="4.7109375" customWidth="1"/>
    <col min="3078" max="3078" width="3.7109375" customWidth="1"/>
    <col min="3079" max="3079" width="5.42578125" customWidth="1"/>
    <col min="3080" max="3080" width="4.7109375" customWidth="1"/>
    <col min="3081" max="3081" width="3.7109375" customWidth="1"/>
    <col min="3082" max="3082" width="5.42578125" customWidth="1"/>
    <col min="3083" max="3083" width="4.7109375" customWidth="1"/>
    <col min="3084" max="3084" width="3.7109375" customWidth="1"/>
    <col min="3085" max="3085" width="5.42578125" customWidth="1"/>
    <col min="3086" max="3086" width="4.7109375" customWidth="1"/>
    <col min="3087" max="3087" width="3.7109375" customWidth="1"/>
    <col min="3088" max="3088" width="5.42578125" customWidth="1"/>
    <col min="3089" max="3089" width="4.7109375" customWidth="1"/>
    <col min="3090" max="3090" width="3.7109375" customWidth="1"/>
    <col min="3091" max="3091" width="5.42578125" customWidth="1"/>
    <col min="3092" max="3092" width="4.7109375" customWidth="1"/>
    <col min="3093" max="3093" width="3.7109375" customWidth="1"/>
    <col min="3094" max="3094" width="5.42578125" customWidth="1"/>
    <col min="3095" max="3095" width="4.7109375" customWidth="1"/>
    <col min="3096" max="3098" width="4.140625" customWidth="1"/>
    <col min="3099" max="3102" width="3.7109375" customWidth="1"/>
    <col min="3103" max="3103" width="4.7109375" customWidth="1"/>
    <col min="3104" max="3104" width="5.140625" customWidth="1"/>
    <col min="3105" max="3105" width="4.5703125" customWidth="1"/>
    <col min="3299" max="3300" width="4.140625" customWidth="1"/>
    <col min="3301" max="3315" width="4.7109375" customWidth="1"/>
    <col min="3316" max="3318" width="3.7109375" customWidth="1"/>
    <col min="3319" max="3319" width="4.28515625" customWidth="1"/>
    <col min="3320" max="3331" width="3.7109375" customWidth="1"/>
    <col min="3332" max="3332" width="5.42578125" customWidth="1"/>
    <col min="3333" max="3333" width="4.7109375" customWidth="1"/>
    <col min="3334" max="3334" width="3.7109375" customWidth="1"/>
    <col min="3335" max="3335" width="5.42578125" customWidth="1"/>
    <col min="3336" max="3336" width="4.7109375" customWidth="1"/>
    <col min="3337" max="3337" width="3.7109375" customWidth="1"/>
    <col min="3338" max="3338" width="5.42578125" customWidth="1"/>
    <col min="3339" max="3339" width="4.7109375" customWidth="1"/>
    <col min="3340" max="3340" width="3.7109375" customWidth="1"/>
    <col min="3341" max="3341" width="5.42578125" customWidth="1"/>
    <col min="3342" max="3342" width="4.7109375" customWidth="1"/>
    <col min="3343" max="3343" width="3.7109375" customWidth="1"/>
    <col min="3344" max="3344" width="5.42578125" customWidth="1"/>
    <col min="3345" max="3345" width="4.7109375" customWidth="1"/>
    <col min="3346" max="3346" width="3.7109375" customWidth="1"/>
    <col min="3347" max="3347" width="5.42578125" customWidth="1"/>
    <col min="3348" max="3348" width="4.7109375" customWidth="1"/>
    <col min="3349" max="3349" width="3.7109375" customWidth="1"/>
    <col min="3350" max="3350" width="5.42578125" customWidth="1"/>
    <col min="3351" max="3351" width="4.7109375" customWidth="1"/>
    <col min="3352" max="3354" width="4.140625" customWidth="1"/>
    <col min="3355" max="3358" width="3.7109375" customWidth="1"/>
    <col min="3359" max="3359" width="4.7109375" customWidth="1"/>
    <col min="3360" max="3360" width="5.140625" customWidth="1"/>
    <col min="3361" max="3361" width="4.5703125" customWidth="1"/>
    <col min="3555" max="3556" width="4.140625" customWidth="1"/>
    <col min="3557" max="3571" width="4.7109375" customWidth="1"/>
    <col min="3572" max="3574" width="3.7109375" customWidth="1"/>
    <col min="3575" max="3575" width="4.28515625" customWidth="1"/>
    <col min="3576" max="3587" width="3.7109375" customWidth="1"/>
    <col min="3588" max="3588" width="5.42578125" customWidth="1"/>
    <col min="3589" max="3589" width="4.7109375" customWidth="1"/>
    <col min="3590" max="3590" width="3.7109375" customWidth="1"/>
    <col min="3591" max="3591" width="5.42578125" customWidth="1"/>
    <col min="3592" max="3592" width="4.7109375" customWidth="1"/>
    <col min="3593" max="3593" width="3.7109375" customWidth="1"/>
    <col min="3594" max="3594" width="5.42578125" customWidth="1"/>
    <col min="3595" max="3595" width="4.7109375" customWidth="1"/>
    <col min="3596" max="3596" width="3.7109375" customWidth="1"/>
    <col min="3597" max="3597" width="5.42578125" customWidth="1"/>
    <col min="3598" max="3598" width="4.7109375" customWidth="1"/>
    <col min="3599" max="3599" width="3.7109375" customWidth="1"/>
    <col min="3600" max="3600" width="5.42578125" customWidth="1"/>
    <col min="3601" max="3601" width="4.7109375" customWidth="1"/>
    <col min="3602" max="3602" width="3.7109375" customWidth="1"/>
    <col min="3603" max="3603" width="5.42578125" customWidth="1"/>
    <col min="3604" max="3604" width="4.7109375" customWidth="1"/>
    <col min="3605" max="3605" width="3.7109375" customWidth="1"/>
    <col min="3606" max="3606" width="5.42578125" customWidth="1"/>
    <col min="3607" max="3607" width="4.7109375" customWidth="1"/>
    <col min="3608" max="3610" width="4.140625" customWidth="1"/>
    <col min="3611" max="3614" width="3.7109375" customWidth="1"/>
    <col min="3615" max="3615" width="4.7109375" customWidth="1"/>
    <col min="3616" max="3616" width="5.140625" customWidth="1"/>
    <col min="3617" max="3617" width="4.5703125" customWidth="1"/>
    <col min="3811" max="3812" width="4.140625" customWidth="1"/>
    <col min="3813" max="3827" width="4.7109375" customWidth="1"/>
    <col min="3828" max="3830" width="3.7109375" customWidth="1"/>
    <col min="3831" max="3831" width="4.28515625" customWidth="1"/>
    <col min="3832" max="3843" width="3.7109375" customWidth="1"/>
    <col min="3844" max="3844" width="5.42578125" customWidth="1"/>
    <col min="3845" max="3845" width="4.7109375" customWidth="1"/>
    <col min="3846" max="3846" width="3.7109375" customWidth="1"/>
    <col min="3847" max="3847" width="5.42578125" customWidth="1"/>
    <col min="3848" max="3848" width="4.7109375" customWidth="1"/>
    <col min="3849" max="3849" width="3.7109375" customWidth="1"/>
    <col min="3850" max="3850" width="5.42578125" customWidth="1"/>
    <col min="3851" max="3851" width="4.7109375" customWidth="1"/>
    <col min="3852" max="3852" width="3.7109375" customWidth="1"/>
    <col min="3853" max="3853" width="5.42578125" customWidth="1"/>
    <col min="3854" max="3854" width="4.7109375" customWidth="1"/>
    <col min="3855" max="3855" width="3.7109375" customWidth="1"/>
    <col min="3856" max="3856" width="5.42578125" customWidth="1"/>
    <col min="3857" max="3857" width="4.7109375" customWidth="1"/>
    <col min="3858" max="3858" width="3.7109375" customWidth="1"/>
    <col min="3859" max="3859" width="5.42578125" customWidth="1"/>
    <col min="3860" max="3860" width="4.7109375" customWidth="1"/>
    <col min="3861" max="3861" width="3.7109375" customWidth="1"/>
    <col min="3862" max="3862" width="5.42578125" customWidth="1"/>
    <col min="3863" max="3863" width="4.7109375" customWidth="1"/>
    <col min="3864" max="3866" width="4.140625" customWidth="1"/>
    <col min="3867" max="3870" width="3.7109375" customWidth="1"/>
    <col min="3871" max="3871" width="4.7109375" customWidth="1"/>
    <col min="3872" max="3872" width="5.140625" customWidth="1"/>
    <col min="3873" max="3873" width="4.5703125" customWidth="1"/>
    <col min="4067" max="4068" width="4.140625" customWidth="1"/>
    <col min="4069" max="4083" width="4.7109375" customWidth="1"/>
    <col min="4084" max="4086" width="3.7109375" customWidth="1"/>
    <col min="4087" max="4087" width="4.28515625" customWidth="1"/>
    <col min="4088" max="4099" width="3.7109375" customWidth="1"/>
    <col min="4100" max="4100" width="5.42578125" customWidth="1"/>
    <col min="4101" max="4101" width="4.7109375" customWidth="1"/>
    <col min="4102" max="4102" width="3.7109375" customWidth="1"/>
    <col min="4103" max="4103" width="5.42578125" customWidth="1"/>
    <col min="4104" max="4104" width="4.7109375" customWidth="1"/>
    <col min="4105" max="4105" width="3.7109375" customWidth="1"/>
    <col min="4106" max="4106" width="5.42578125" customWidth="1"/>
    <col min="4107" max="4107" width="4.7109375" customWidth="1"/>
    <col min="4108" max="4108" width="3.7109375" customWidth="1"/>
    <col min="4109" max="4109" width="5.42578125" customWidth="1"/>
    <col min="4110" max="4110" width="4.7109375" customWidth="1"/>
    <col min="4111" max="4111" width="3.7109375" customWidth="1"/>
    <col min="4112" max="4112" width="5.42578125" customWidth="1"/>
    <col min="4113" max="4113" width="4.7109375" customWidth="1"/>
    <col min="4114" max="4114" width="3.7109375" customWidth="1"/>
    <col min="4115" max="4115" width="5.42578125" customWidth="1"/>
    <col min="4116" max="4116" width="4.7109375" customWidth="1"/>
    <col min="4117" max="4117" width="3.7109375" customWidth="1"/>
    <col min="4118" max="4118" width="5.42578125" customWidth="1"/>
    <col min="4119" max="4119" width="4.7109375" customWidth="1"/>
    <col min="4120" max="4122" width="4.140625" customWidth="1"/>
    <col min="4123" max="4126" width="3.7109375" customWidth="1"/>
    <col min="4127" max="4127" width="4.7109375" customWidth="1"/>
    <col min="4128" max="4128" width="5.140625" customWidth="1"/>
    <col min="4129" max="4129" width="4.5703125" customWidth="1"/>
    <col min="4323" max="4324" width="4.140625" customWidth="1"/>
    <col min="4325" max="4339" width="4.7109375" customWidth="1"/>
    <col min="4340" max="4342" width="3.7109375" customWidth="1"/>
    <col min="4343" max="4343" width="4.28515625" customWidth="1"/>
    <col min="4344" max="4355" width="3.7109375" customWidth="1"/>
    <col min="4356" max="4356" width="5.42578125" customWidth="1"/>
    <col min="4357" max="4357" width="4.7109375" customWidth="1"/>
    <col min="4358" max="4358" width="3.7109375" customWidth="1"/>
    <col min="4359" max="4359" width="5.42578125" customWidth="1"/>
    <col min="4360" max="4360" width="4.7109375" customWidth="1"/>
    <col min="4361" max="4361" width="3.7109375" customWidth="1"/>
    <col min="4362" max="4362" width="5.42578125" customWidth="1"/>
    <col min="4363" max="4363" width="4.7109375" customWidth="1"/>
    <col min="4364" max="4364" width="3.7109375" customWidth="1"/>
    <col min="4365" max="4365" width="5.42578125" customWidth="1"/>
    <col min="4366" max="4366" width="4.7109375" customWidth="1"/>
    <col min="4367" max="4367" width="3.7109375" customWidth="1"/>
    <col min="4368" max="4368" width="5.42578125" customWidth="1"/>
    <col min="4369" max="4369" width="4.7109375" customWidth="1"/>
    <col min="4370" max="4370" width="3.7109375" customWidth="1"/>
    <col min="4371" max="4371" width="5.42578125" customWidth="1"/>
    <col min="4372" max="4372" width="4.7109375" customWidth="1"/>
    <col min="4373" max="4373" width="3.7109375" customWidth="1"/>
    <col min="4374" max="4374" width="5.42578125" customWidth="1"/>
    <col min="4375" max="4375" width="4.7109375" customWidth="1"/>
    <col min="4376" max="4378" width="4.140625" customWidth="1"/>
    <col min="4379" max="4382" width="3.7109375" customWidth="1"/>
    <col min="4383" max="4383" width="4.7109375" customWidth="1"/>
    <col min="4384" max="4384" width="5.140625" customWidth="1"/>
    <col min="4385" max="4385" width="4.5703125" customWidth="1"/>
    <col min="4579" max="4580" width="4.140625" customWidth="1"/>
    <col min="4581" max="4595" width="4.7109375" customWidth="1"/>
    <col min="4596" max="4598" width="3.7109375" customWidth="1"/>
    <col min="4599" max="4599" width="4.28515625" customWidth="1"/>
    <col min="4600" max="4611" width="3.7109375" customWidth="1"/>
    <col min="4612" max="4612" width="5.42578125" customWidth="1"/>
    <col min="4613" max="4613" width="4.7109375" customWidth="1"/>
    <col min="4614" max="4614" width="3.7109375" customWidth="1"/>
    <col min="4615" max="4615" width="5.42578125" customWidth="1"/>
    <col min="4616" max="4616" width="4.7109375" customWidth="1"/>
    <col min="4617" max="4617" width="3.7109375" customWidth="1"/>
    <col min="4618" max="4618" width="5.42578125" customWidth="1"/>
    <col min="4619" max="4619" width="4.7109375" customWidth="1"/>
    <col min="4620" max="4620" width="3.7109375" customWidth="1"/>
    <col min="4621" max="4621" width="5.42578125" customWidth="1"/>
    <col min="4622" max="4622" width="4.7109375" customWidth="1"/>
    <col min="4623" max="4623" width="3.7109375" customWidth="1"/>
    <col min="4624" max="4624" width="5.42578125" customWidth="1"/>
    <col min="4625" max="4625" width="4.7109375" customWidth="1"/>
    <col min="4626" max="4626" width="3.7109375" customWidth="1"/>
    <col min="4627" max="4627" width="5.42578125" customWidth="1"/>
    <col min="4628" max="4628" width="4.7109375" customWidth="1"/>
    <col min="4629" max="4629" width="3.7109375" customWidth="1"/>
    <col min="4630" max="4630" width="5.42578125" customWidth="1"/>
    <col min="4631" max="4631" width="4.7109375" customWidth="1"/>
    <col min="4632" max="4634" width="4.140625" customWidth="1"/>
    <col min="4635" max="4638" width="3.7109375" customWidth="1"/>
    <col min="4639" max="4639" width="4.7109375" customWidth="1"/>
    <col min="4640" max="4640" width="5.140625" customWidth="1"/>
    <col min="4641" max="4641" width="4.5703125" customWidth="1"/>
    <col min="4835" max="4836" width="4.140625" customWidth="1"/>
    <col min="4837" max="4851" width="4.7109375" customWidth="1"/>
    <col min="4852" max="4854" width="3.7109375" customWidth="1"/>
    <col min="4855" max="4855" width="4.28515625" customWidth="1"/>
    <col min="4856" max="4867" width="3.7109375" customWidth="1"/>
    <col min="4868" max="4868" width="5.42578125" customWidth="1"/>
    <col min="4869" max="4869" width="4.7109375" customWidth="1"/>
    <col min="4870" max="4870" width="3.7109375" customWidth="1"/>
    <col min="4871" max="4871" width="5.42578125" customWidth="1"/>
    <col min="4872" max="4872" width="4.7109375" customWidth="1"/>
    <col min="4873" max="4873" width="3.7109375" customWidth="1"/>
    <col min="4874" max="4874" width="5.42578125" customWidth="1"/>
    <col min="4875" max="4875" width="4.7109375" customWidth="1"/>
    <col min="4876" max="4876" width="3.7109375" customWidth="1"/>
    <col min="4877" max="4877" width="5.42578125" customWidth="1"/>
    <col min="4878" max="4878" width="4.7109375" customWidth="1"/>
    <col min="4879" max="4879" width="3.7109375" customWidth="1"/>
    <col min="4880" max="4880" width="5.42578125" customWidth="1"/>
    <col min="4881" max="4881" width="4.7109375" customWidth="1"/>
    <col min="4882" max="4882" width="3.7109375" customWidth="1"/>
    <col min="4883" max="4883" width="5.42578125" customWidth="1"/>
    <col min="4884" max="4884" width="4.7109375" customWidth="1"/>
    <col min="4885" max="4885" width="3.7109375" customWidth="1"/>
    <col min="4886" max="4886" width="5.42578125" customWidth="1"/>
    <col min="4887" max="4887" width="4.7109375" customWidth="1"/>
    <col min="4888" max="4890" width="4.140625" customWidth="1"/>
    <col min="4891" max="4894" width="3.7109375" customWidth="1"/>
    <col min="4895" max="4895" width="4.7109375" customWidth="1"/>
    <col min="4896" max="4896" width="5.140625" customWidth="1"/>
    <col min="4897" max="4897" width="4.5703125" customWidth="1"/>
    <col min="5091" max="5092" width="4.140625" customWidth="1"/>
    <col min="5093" max="5107" width="4.7109375" customWidth="1"/>
    <col min="5108" max="5110" width="3.7109375" customWidth="1"/>
    <col min="5111" max="5111" width="4.28515625" customWidth="1"/>
    <col min="5112" max="5123" width="3.7109375" customWidth="1"/>
    <col min="5124" max="5124" width="5.42578125" customWidth="1"/>
    <col min="5125" max="5125" width="4.7109375" customWidth="1"/>
    <col min="5126" max="5126" width="3.7109375" customWidth="1"/>
    <col min="5127" max="5127" width="5.42578125" customWidth="1"/>
    <col min="5128" max="5128" width="4.7109375" customWidth="1"/>
    <col min="5129" max="5129" width="3.7109375" customWidth="1"/>
    <col min="5130" max="5130" width="5.42578125" customWidth="1"/>
    <col min="5131" max="5131" width="4.7109375" customWidth="1"/>
    <col min="5132" max="5132" width="3.7109375" customWidth="1"/>
    <col min="5133" max="5133" width="5.42578125" customWidth="1"/>
    <col min="5134" max="5134" width="4.7109375" customWidth="1"/>
    <col min="5135" max="5135" width="3.7109375" customWidth="1"/>
    <col min="5136" max="5136" width="5.42578125" customWidth="1"/>
    <col min="5137" max="5137" width="4.7109375" customWidth="1"/>
    <col min="5138" max="5138" width="3.7109375" customWidth="1"/>
    <col min="5139" max="5139" width="5.42578125" customWidth="1"/>
    <col min="5140" max="5140" width="4.7109375" customWidth="1"/>
    <col min="5141" max="5141" width="3.7109375" customWidth="1"/>
    <col min="5142" max="5142" width="5.42578125" customWidth="1"/>
    <col min="5143" max="5143" width="4.7109375" customWidth="1"/>
    <col min="5144" max="5146" width="4.140625" customWidth="1"/>
    <col min="5147" max="5150" width="3.7109375" customWidth="1"/>
    <col min="5151" max="5151" width="4.7109375" customWidth="1"/>
    <col min="5152" max="5152" width="5.140625" customWidth="1"/>
    <col min="5153" max="5153" width="4.5703125" customWidth="1"/>
    <col min="5347" max="5348" width="4.140625" customWidth="1"/>
    <col min="5349" max="5363" width="4.7109375" customWidth="1"/>
    <col min="5364" max="5366" width="3.7109375" customWidth="1"/>
    <col min="5367" max="5367" width="4.28515625" customWidth="1"/>
    <col min="5368" max="5379" width="3.7109375" customWidth="1"/>
    <col min="5380" max="5380" width="5.42578125" customWidth="1"/>
    <col min="5381" max="5381" width="4.7109375" customWidth="1"/>
    <col min="5382" max="5382" width="3.7109375" customWidth="1"/>
    <col min="5383" max="5383" width="5.42578125" customWidth="1"/>
    <col min="5384" max="5384" width="4.7109375" customWidth="1"/>
    <col min="5385" max="5385" width="3.7109375" customWidth="1"/>
    <col min="5386" max="5386" width="5.42578125" customWidth="1"/>
    <col min="5387" max="5387" width="4.7109375" customWidth="1"/>
    <col min="5388" max="5388" width="3.7109375" customWidth="1"/>
    <col min="5389" max="5389" width="5.42578125" customWidth="1"/>
    <col min="5390" max="5390" width="4.7109375" customWidth="1"/>
    <col min="5391" max="5391" width="3.7109375" customWidth="1"/>
    <col min="5392" max="5392" width="5.42578125" customWidth="1"/>
    <col min="5393" max="5393" width="4.7109375" customWidth="1"/>
    <col min="5394" max="5394" width="3.7109375" customWidth="1"/>
    <col min="5395" max="5395" width="5.42578125" customWidth="1"/>
    <col min="5396" max="5396" width="4.7109375" customWidth="1"/>
    <col min="5397" max="5397" width="3.7109375" customWidth="1"/>
    <col min="5398" max="5398" width="5.42578125" customWidth="1"/>
    <col min="5399" max="5399" width="4.7109375" customWidth="1"/>
    <col min="5400" max="5402" width="4.140625" customWidth="1"/>
    <col min="5403" max="5406" width="3.7109375" customWidth="1"/>
    <col min="5407" max="5407" width="4.7109375" customWidth="1"/>
    <col min="5408" max="5408" width="5.140625" customWidth="1"/>
    <col min="5409" max="5409" width="4.5703125" customWidth="1"/>
    <col min="5603" max="5604" width="4.140625" customWidth="1"/>
    <col min="5605" max="5619" width="4.7109375" customWidth="1"/>
    <col min="5620" max="5622" width="3.7109375" customWidth="1"/>
    <col min="5623" max="5623" width="4.28515625" customWidth="1"/>
    <col min="5624" max="5635" width="3.7109375" customWidth="1"/>
    <col min="5636" max="5636" width="5.42578125" customWidth="1"/>
    <col min="5637" max="5637" width="4.7109375" customWidth="1"/>
    <col min="5638" max="5638" width="3.7109375" customWidth="1"/>
    <col min="5639" max="5639" width="5.42578125" customWidth="1"/>
    <col min="5640" max="5640" width="4.7109375" customWidth="1"/>
    <col min="5641" max="5641" width="3.7109375" customWidth="1"/>
    <col min="5642" max="5642" width="5.42578125" customWidth="1"/>
    <col min="5643" max="5643" width="4.7109375" customWidth="1"/>
    <col min="5644" max="5644" width="3.7109375" customWidth="1"/>
    <col min="5645" max="5645" width="5.42578125" customWidth="1"/>
    <col min="5646" max="5646" width="4.7109375" customWidth="1"/>
    <col min="5647" max="5647" width="3.7109375" customWidth="1"/>
    <col min="5648" max="5648" width="5.42578125" customWidth="1"/>
    <col min="5649" max="5649" width="4.7109375" customWidth="1"/>
    <col min="5650" max="5650" width="3.7109375" customWidth="1"/>
    <col min="5651" max="5651" width="5.42578125" customWidth="1"/>
    <col min="5652" max="5652" width="4.7109375" customWidth="1"/>
    <col min="5653" max="5653" width="3.7109375" customWidth="1"/>
    <col min="5654" max="5654" width="5.42578125" customWidth="1"/>
    <col min="5655" max="5655" width="4.7109375" customWidth="1"/>
    <col min="5656" max="5658" width="4.140625" customWidth="1"/>
    <col min="5659" max="5662" width="3.7109375" customWidth="1"/>
    <col min="5663" max="5663" width="4.7109375" customWidth="1"/>
    <col min="5664" max="5664" width="5.140625" customWidth="1"/>
    <col min="5665" max="5665" width="4.5703125" customWidth="1"/>
    <col min="5859" max="5860" width="4.140625" customWidth="1"/>
    <col min="5861" max="5875" width="4.7109375" customWidth="1"/>
    <col min="5876" max="5878" width="3.7109375" customWidth="1"/>
    <col min="5879" max="5879" width="4.28515625" customWidth="1"/>
    <col min="5880" max="5891" width="3.7109375" customWidth="1"/>
    <col min="5892" max="5892" width="5.42578125" customWidth="1"/>
    <col min="5893" max="5893" width="4.7109375" customWidth="1"/>
    <col min="5894" max="5894" width="3.7109375" customWidth="1"/>
    <col min="5895" max="5895" width="5.42578125" customWidth="1"/>
    <col min="5896" max="5896" width="4.7109375" customWidth="1"/>
    <col min="5897" max="5897" width="3.7109375" customWidth="1"/>
    <col min="5898" max="5898" width="5.42578125" customWidth="1"/>
    <col min="5899" max="5899" width="4.7109375" customWidth="1"/>
    <col min="5900" max="5900" width="3.7109375" customWidth="1"/>
    <col min="5901" max="5901" width="5.42578125" customWidth="1"/>
    <col min="5902" max="5902" width="4.7109375" customWidth="1"/>
    <col min="5903" max="5903" width="3.7109375" customWidth="1"/>
    <col min="5904" max="5904" width="5.42578125" customWidth="1"/>
    <col min="5905" max="5905" width="4.7109375" customWidth="1"/>
    <col min="5906" max="5906" width="3.7109375" customWidth="1"/>
    <col min="5907" max="5907" width="5.42578125" customWidth="1"/>
    <col min="5908" max="5908" width="4.7109375" customWidth="1"/>
    <col min="5909" max="5909" width="3.7109375" customWidth="1"/>
    <col min="5910" max="5910" width="5.42578125" customWidth="1"/>
    <col min="5911" max="5911" width="4.7109375" customWidth="1"/>
    <col min="5912" max="5914" width="4.140625" customWidth="1"/>
    <col min="5915" max="5918" width="3.7109375" customWidth="1"/>
    <col min="5919" max="5919" width="4.7109375" customWidth="1"/>
    <col min="5920" max="5920" width="5.140625" customWidth="1"/>
    <col min="5921" max="5921" width="4.5703125" customWidth="1"/>
    <col min="6115" max="6116" width="4.140625" customWidth="1"/>
    <col min="6117" max="6131" width="4.7109375" customWidth="1"/>
    <col min="6132" max="6134" width="3.7109375" customWidth="1"/>
    <col min="6135" max="6135" width="4.28515625" customWidth="1"/>
    <col min="6136" max="6147" width="3.7109375" customWidth="1"/>
    <col min="6148" max="6148" width="5.42578125" customWidth="1"/>
    <col min="6149" max="6149" width="4.7109375" customWidth="1"/>
    <col min="6150" max="6150" width="3.7109375" customWidth="1"/>
    <col min="6151" max="6151" width="5.42578125" customWidth="1"/>
    <col min="6152" max="6152" width="4.7109375" customWidth="1"/>
    <col min="6153" max="6153" width="3.7109375" customWidth="1"/>
    <col min="6154" max="6154" width="5.42578125" customWidth="1"/>
    <col min="6155" max="6155" width="4.7109375" customWidth="1"/>
    <col min="6156" max="6156" width="3.7109375" customWidth="1"/>
    <col min="6157" max="6157" width="5.42578125" customWidth="1"/>
    <col min="6158" max="6158" width="4.7109375" customWidth="1"/>
    <col min="6159" max="6159" width="3.7109375" customWidth="1"/>
    <col min="6160" max="6160" width="5.42578125" customWidth="1"/>
    <col min="6161" max="6161" width="4.7109375" customWidth="1"/>
    <col min="6162" max="6162" width="3.7109375" customWidth="1"/>
    <col min="6163" max="6163" width="5.42578125" customWidth="1"/>
    <col min="6164" max="6164" width="4.7109375" customWidth="1"/>
    <col min="6165" max="6165" width="3.7109375" customWidth="1"/>
    <col min="6166" max="6166" width="5.42578125" customWidth="1"/>
    <col min="6167" max="6167" width="4.7109375" customWidth="1"/>
    <col min="6168" max="6170" width="4.140625" customWidth="1"/>
    <col min="6171" max="6174" width="3.7109375" customWidth="1"/>
    <col min="6175" max="6175" width="4.7109375" customWidth="1"/>
    <col min="6176" max="6176" width="5.140625" customWidth="1"/>
    <col min="6177" max="6177" width="4.5703125" customWidth="1"/>
    <col min="6371" max="6372" width="4.140625" customWidth="1"/>
    <col min="6373" max="6387" width="4.7109375" customWidth="1"/>
    <col min="6388" max="6390" width="3.7109375" customWidth="1"/>
    <col min="6391" max="6391" width="4.28515625" customWidth="1"/>
    <col min="6392" max="6403" width="3.7109375" customWidth="1"/>
    <col min="6404" max="6404" width="5.42578125" customWidth="1"/>
    <col min="6405" max="6405" width="4.7109375" customWidth="1"/>
    <col min="6406" max="6406" width="3.7109375" customWidth="1"/>
    <col min="6407" max="6407" width="5.42578125" customWidth="1"/>
    <col min="6408" max="6408" width="4.7109375" customWidth="1"/>
    <col min="6409" max="6409" width="3.7109375" customWidth="1"/>
    <col min="6410" max="6410" width="5.42578125" customWidth="1"/>
    <col min="6411" max="6411" width="4.7109375" customWidth="1"/>
    <col min="6412" max="6412" width="3.7109375" customWidth="1"/>
    <col min="6413" max="6413" width="5.42578125" customWidth="1"/>
    <col min="6414" max="6414" width="4.7109375" customWidth="1"/>
    <col min="6415" max="6415" width="3.7109375" customWidth="1"/>
    <col min="6416" max="6416" width="5.42578125" customWidth="1"/>
    <col min="6417" max="6417" width="4.7109375" customWidth="1"/>
    <col min="6418" max="6418" width="3.7109375" customWidth="1"/>
    <col min="6419" max="6419" width="5.42578125" customWidth="1"/>
    <col min="6420" max="6420" width="4.7109375" customWidth="1"/>
    <col min="6421" max="6421" width="3.7109375" customWidth="1"/>
    <col min="6422" max="6422" width="5.42578125" customWidth="1"/>
    <col min="6423" max="6423" width="4.7109375" customWidth="1"/>
    <col min="6424" max="6426" width="4.140625" customWidth="1"/>
    <col min="6427" max="6430" width="3.7109375" customWidth="1"/>
    <col min="6431" max="6431" width="4.7109375" customWidth="1"/>
    <col min="6432" max="6432" width="5.140625" customWidth="1"/>
    <col min="6433" max="6433" width="4.5703125" customWidth="1"/>
    <col min="6627" max="6628" width="4.140625" customWidth="1"/>
    <col min="6629" max="6643" width="4.7109375" customWidth="1"/>
    <col min="6644" max="6646" width="3.7109375" customWidth="1"/>
    <col min="6647" max="6647" width="4.28515625" customWidth="1"/>
    <col min="6648" max="6659" width="3.7109375" customWidth="1"/>
    <col min="6660" max="6660" width="5.42578125" customWidth="1"/>
    <col min="6661" max="6661" width="4.7109375" customWidth="1"/>
    <col min="6662" max="6662" width="3.7109375" customWidth="1"/>
    <col min="6663" max="6663" width="5.42578125" customWidth="1"/>
    <col min="6664" max="6664" width="4.7109375" customWidth="1"/>
    <col min="6665" max="6665" width="3.7109375" customWidth="1"/>
    <col min="6666" max="6666" width="5.42578125" customWidth="1"/>
    <col min="6667" max="6667" width="4.7109375" customWidth="1"/>
    <col min="6668" max="6668" width="3.7109375" customWidth="1"/>
    <col min="6669" max="6669" width="5.42578125" customWidth="1"/>
    <col min="6670" max="6670" width="4.7109375" customWidth="1"/>
    <col min="6671" max="6671" width="3.7109375" customWidth="1"/>
    <col min="6672" max="6672" width="5.42578125" customWidth="1"/>
    <col min="6673" max="6673" width="4.7109375" customWidth="1"/>
    <col min="6674" max="6674" width="3.7109375" customWidth="1"/>
    <col min="6675" max="6675" width="5.42578125" customWidth="1"/>
    <col min="6676" max="6676" width="4.7109375" customWidth="1"/>
    <col min="6677" max="6677" width="3.7109375" customWidth="1"/>
    <col min="6678" max="6678" width="5.42578125" customWidth="1"/>
    <col min="6679" max="6679" width="4.7109375" customWidth="1"/>
    <col min="6680" max="6682" width="4.140625" customWidth="1"/>
    <col min="6683" max="6686" width="3.7109375" customWidth="1"/>
    <col min="6687" max="6687" width="4.7109375" customWidth="1"/>
    <col min="6688" max="6688" width="5.140625" customWidth="1"/>
    <col min="6689" max="6689" width="4.5703125" customWidth="1"/>
    <col min="6883" max="6884" width="4.140625" customWidth="1"/>
    <col min="6885" max="6899" width="4.7109375" customWidth="1"/>
    <col min="6900" max="6902" width="3.7109375" customWidth="1"/>
    <col min="6903" max="6903" width="4.28515625" customWidth="1"/>
    <col min="6904" max="6915" width="3.7109375" customWidth="1"/>
    <col min="6916" max="6916" width="5.42578125" customWidth="1"/>
    <col min="6917" max="6917" width="4.7109375" customWidth="1"/>
    <col min="6918" max="6918" width="3.7109375" customWidth="1"/>
    <col min="6919" max="6919" width="5.42578125" customWidth="1"/>
    <col min="6920" max="6920" width="4.7109375" customWidth="1"/>
    <col min="6921" max="6921" width="3.7109375" customWidth="1"/>
    <col min="6922" max="6922" width="5.42578125" customWidth="1"/>
    <col min="6923" max="6923" width="4.7109375" customWidth="1"/>
    <col min="6924" max="6924" width="3.7109375" customWidth="1"/>
    <col min="6925" max="6925" width="5.42578125" customWidth="1"/>
    <col min="6926" max="6926" width="4.7109375" customWidth="1"/>
    <col min="6927" max="6927" width="3.7109375" customWidth="1"/>
    <col min="6928" max="6928" width="5.42578125" customWidth="1"/>
    <col min="6929" max="6929" width="4.7109375" customWidth="1"/>
    <col min="6930" max="6930" width="3.7109375" customWidth="1"/>
    <col min="6931" max="6931" width="5.42578125" customWidth="1"/>
    <col min="6932" max="6932" width="4.7109375" customWidth="1"/>
    <col min="6933" max="6933" width="3.7109375" customWidth="1"/>
    <col min="6934" max="6934" width="5.42578125" customWidth="1"/>
    <col min="6935" max="6935" width="4.7109375" customWidth="1"/>
    <col min="6936" max="6938" width="4.140625" customWidth="1"/>
    <col min="6939" max="6942" width="3.7109375" customWidth="1"/>
    <col min="6943" max="6943" width="4.7109375" customWidth="1"/>
    <col min="6944" max="6944" width="5.140625" customWidth="1"/>
    <col min="6945" max="6945" width="4.5703125" customWidth="1"/>
    <col min="7139" max="7140" width="4.140625" customWidth="1"/>
    <col min="7141" max="7155" width="4.7109375" customWidth="1"/>
    <col min="7156" max="7158" width="3.7109375" customWidth="1"/>
    <col min="7159" max="7159" width="4.28515625" customWidth="1"/>
    <col min="7160" max="7171" width="3.7109375" customWidth="1"/>
    <col min="7172" max="7172" width="5.42578125" customWidth="1"/>
    <col min="7173" max="7173" width="4.7109375" customWidth="1"/>
    <col min="7174" max="7174" width="3.7109375" customWidth="1"/>
    <col min="7175" max="7175" width="5.42578125" customWidth="1"/>
    <col min="7176" max="7176" width="4.7109375" customWidth="1"/>
    <col min="7177" max="7177" width="3.7109375" customWidth="1"/>
    <col min="7178" max="7178" width="5.42578125" customWidth="1"/>
    <col min="7179" max="7179" width="4.7109375" customWidth="1"/>
    <col min="7180" max="7180" width="3.7109375" customWidth="1"/>
    <col min="7181" max="7181" width="5.42578125" customWidth="1"/>
    <col min="7182" max="7182" width="4.7109375" customWidth="1"/>
    <col min="7183" max="7183" width="3.7109375" customWidth="1"/>
    <col min="7184" max="7184" width="5.42578125" customWidth="1"/>
    <col min="7185" max="7185" width="4.7109375" customWidth="1"/>
    <col min="7186" max="7186" width="3.7109375" customWidth="1"/>
    <col min="7187" max="7187" width="5.42578125" customWidth="1"/>
    <col min="7188" max="7188" width="4.7109375" customWidth="1"/>
    <col min="7189" max="7189" width="3.7109375" customWidth="1"/>
    <col min="7190" max="7190" width="5.42578125" customWidth="1"/>
    <col min="7191" max="7191" width="4.7109375" customWidth="1"/>
    <col min="7192" max="7194" width="4.140625" customWidth="1"/>
    <col min="7195" max="7198" width="3.7109375" customWidth="1"/>
    <col min="7199" max="7199" width="4.7109375" customWidth="1"/>
    <col min="7200" max="7200" width="5.140625" customWidth="1"/>
    <col min="7201" max="7201" width="4.5703125" customWidth="1"/>
    <col min="7395" max="7396" width="4.140625" customWidth="1"/>
    <col min="7397" max="7411" width="4.7109375" customWidth="1"/>
    <col min="7412" max="7414" width="3.7109375" customWidth="1"/>
    <col min="7415" max="7415" width="4.28515625" customWidth="1"/>
    <col min="7416" max="7427" width="3.7109375" customWidth="1"/>
    <col min="7428" max="7428" width="5.42578125" customWidth="1"/>
    <col min="7429" max="7429" width="4.7109375" customWidth="1"/>
    <col min="7430" max="7430" width="3.7109375" customWidth="1"/>
    <col min="7431" max="7431" width="5.42578125" customWidth="1"/>
    <col min="7432" max="7432" width="4.7109375" customWidth="1"/>
    <col min="7433" max="7433" width="3.7109375" customWidth="1"/>
    <col min="7434" max="7434" width="5.42578125" customWidth="1"/>
    <col min="7435" max="7435" width="4.7109375" customWidth="1"/>
    <col min="7436" max="7436" width="3.7109375" customWidth="1"/>
    <col min="7437" max="7437" width="5.42578125" customWidth="1"/>
    <col min="7438" max="7438" width="4.7109375" customWidth="1"/>
    <col min="7439" max="7439" width="3.7109375" customWidth="1"/>
    <col min="7440" max="7440" width="5.42578125" customWidth="1"/>
    <col min="7441" max="7441" width="4.7109375" customWidth="1"/>
    <col min="7442" max="7442" width="3.7109375" customWidth="1"/>
    <col min="7443" max="7443" width="5.42578125" customWidth="1"/>
    <col min="7444" max="7444" width="4.7109375" customWidth="1"/>
    <col min="7445" max="7445" width="3.7109375" customWidth="1"/>
    <col min="7446" max="7446" width="5.42578125" customWidth="1"/>
    <col min="7447" max="7447" width="4.7109375" customWidth="1"/>
    <col min="7448" max="7450" width="4.140625" customWidth="1"/>
    <col min="7451" max="7454" width="3.7109375" customWidth="1"/>
    <col min="7455" max="7455" width="4.7109375" customWidth="1"/>
    <col min="7456" max="7456" width="5.140625" customWidth="1"/>
    <col min="7457" max="7457" width="4.5703125" customWidth="1"/>
    <col min="7651" max="7652" width="4.140625" customWidth="1"/>
    <col min="7653" max="7667" width="4.7109375" customWidth="1"/>
    <col min="7668" max="7670" width="3.7109375" customWidth="1"/>
    <col min="7671" max="7671" width="4.28515625" customWidth="1"/>
    <col min="7672" max="7683" width="3.7109375" customWidth="1"/>
    <col min="7684" max="7684" width="5.42578125" customWidth="1"/>
    <col min="7685" max="7685" width="4.7109375" customWidth="1"/>
    <col min="7686" max="7686" width="3.7109375" customWidth="1"/>
    <col min="7687" max="7687" width="5.42578125" customWidth="1"/>
    <col min="7688" max="7688" width="4.7109375" customWidth="1"/>
    <col min="7689" max="7689" width="3.7109375" customWidth="1"/>
    <col min="7690" max="7690" width="5.42578125" customWidth="1"/>
    <col min="7691" max="7691" width="4.7109375" customWidth="1"/>
    <col min="7692" max="7692" width="3.7109375" customWidth="1"/>
    <col min="7693" max="7693" width="5.42578125" customWidth="1"/>
    <col min="7694" max="7694" width="4.7109375" customWidth="1"/>
    <col min="7695" max="7695" width="3.7109375" customWidth="1"/>
    <col min="7696" max="7696" width="5.42578125" customWidth="1"/>
    <col min="7697" max="7697" width="4.7109375" customWidth="1"/>
    <col min="7698" max="7698" width="3.7109375" customWidth="1"/>
    <col min="7699" max="7699" width="5.42578125" customWidth="1"/>
    <col min="7700" max="7700" width="4.7109375" customWidth="1"/>
    <col min="7701" max="7701" width="3.7109375" customWidth="1"/>
    <col min="7702" max="7702" width="5.42578125" customWidth="1"/>
    <col min="7703" max="7703" width="4.7109375" customWidth="1"/>
    <col min="7704" max="7706" width="4.140625" customWidth="1"/>
    <col min="7707" max="7710" width="3.7109375" customWidth="1"/>
    <col min="7711" max="7711" width="4.7109375" customWidth="1"/>
    <col min="7712" max="7712" width="5.140625" customWidth="1"/>
    <col min="7713" max="7713" width="4.5703125" customWidth="1"/>
    <col min="7907" max="7908" width="4.140625" customWidth="1"/>
    <col min="7909" max="7923" width="4.7109375" customWidth="1"/>
    <col min="7924" max="7926" width="3.7109375" customWidth="1"/>
    <col min="7927" max="7927" width="4.28515625" customWidth="1"/>
    <col min="7928" max="7939" width="3.7109375" customWidth="1"/>
    <col min="7940" max="7940" width="5.42578125" customWidth="1"/>
    <col min="7941" max="7941" width="4.7109375" customWidth="1"/>
    <col min="7942" max="7942" width="3.7109375" customWidth="1"/>
    <col min="7943" max="7943" width="5.42578125" customWidth="1"/>
    <col min="7944" max="7944" width="4.7109375" customWidth="1"/>
    <col min="7945" max="7945" width="3.7109375" customWidth="1"/>
    <col min="7946" max="7946" width="5.42578125" customWidth="1"/>
    <col min="7947" max="7947" width="4.7109375" customWidth="1"/>
    <col min="7948" max="7948" width="3.7109375" customWidth="1"/>
    <col min="7949" max="7949" width="5.42578125" customWidth="1"/>
    <col min="7950" max="7950" width="4.7109375" customWidth="1"/>
    <col min="7951" max="7951" width="3.7109375" customWidth="1"/>
    <col min="7952" max="7952" width="5.42578125" customWidth="1"/>
    <col min="7953" max="7953" width="4.7109375" customWidth="1"/>
    <col min="7954" max="7954" width="3.7109375" customWidth="1"/>
    <col min="7955" max="7955" width="5.42578125" customWidth="1"/>
    <col min="7956" max="7956" width="4.7109375" customWidth="1"/>
    <col min="7957" max="7957" width="3.7109375" customWidth="1"/>
    <col min="7958" max="7958" width="5.42578125" customWidth="1"/>
    <col min="7959" max="7959" width="4.7109375" customWidth="1"/>
    <col min="7960" max="7962" width="4.140625" customWidth="1"/>
    <col min="7963" max="7966" width="3.7109375" customWidth="1"/>
    <col min="7967" max="7967" width="4.7109375" customWidth="1"/>
    <col min="7968" max="7968" width="5.140625" customWidth="1"/>
    <col min="7969" max="7969" width="4.5703125" customWidth="1"/>
    <col min="8163" max="8164" width="4.140625" customWidth="1"/>
    <col min="8165" max="8179" width="4.7109375" customWidth="1"/>
    <col min="8180" max="8182" width="3.7109375" customWidth="1"/>
    <col min="8183" max="8183" width="4.28515625" customWidth="1"/>
    <col min="8184" max="8195" width="3.7109375" customWidth="1"/>
    <col min="8196" max="8196" width="5.42578125" customWidth="1"/>
    <col min="8197" max="8197" width="4.7109375" customWidth="1"/>
    <col min="8198" max="8198" width="3.7109375" customWidth="1"/>
    <col min="8199" max="8199" width="5.42578125" customWidth="1"/>
    <col min="8200" max="8200" width="4.7109375" customWidth="1"/>
    <col min="8201" max="8201" width="3.7109375" customWidth="1"/>
    <col min="8202" max="8202" width="5.42578125" customWidth="1"/>
    <col min="8203" max="8203" width="4.7109375" customWidth="1"/>
    <col min="8204" max="8204" width="3.7109375" customWidth="1"/>
    <col min="8205" max="8205" width="5.42578125" customWidth="1"/>
    <col min="8206" max="8206" width="4.7109375" customWidth="1"/>
    <col min="8207" max="8207" width="3.7109375" customWidth="1"/>
    <col min="8208" max="8208" width="5.42578125" customWidth="1"/>
    <col min="8209" max="8209" width="4.7109375" customWidth="1"/>
    <col min="8210" max="8210" width="3.7109375" customWidth="1"/>
    <col min="8211" max="8211" width="5.42578125" customWidth="1"/>
    <col min="8212" max="8212" width="4.7109375" customWidth="1"/>
    <col min="8213" max="8213" width="3.7109375" customWidth="1"/>
    <col min="8214" max="8214" width="5.42578125" customWidth="1"/>
    <col min="8215" max="8215" width="4.7109375" customWidth="1"/>
    <col min="8216" max="8218" width="4.140625" customWidth="1"/>
    <col min="8219" max="8222" width="3.7109375" customWidth="1"/>
    <col min="8223" max="8223" width="4.7109375" customWidth="1"/>
    <col min="8224" max="8224" width="5.140625" customWidth="1"/>
    <col min="8225" max="8225" width="4.5703125" customWidth="1"/>
    <col min="8419" max="8420" width="4.140625" customWidth="1"/>
    <col min="8421" max="8435" width="4.7109375" customWidth="1"/>
    <col min="8436" max="8438" width="3.7109375" customWidth="1"/>
    <col min="8439" max="8439" width="4.28515625" customWidth="1"/>
    <col min="8440" max="8451" width="3.7109375" customWidth="1"/>
    <col min="8452" max="8452" width="5.42578125" customWidth="1"/>
    <col min="8453" max="8453" width="4.7109375" customWidth="1"/>
    <col min="8454" max="8454" width="3.7109375" customWidth="1"/>
    <col min="8455" max="8455" width="5.42578125" customWidth="1"/>
    <col min="8456" max="8456" width="4.7109375" customWidth="1"/>
    <col min="8457" max="8457" width="3.7109375" customWidth="1"/>
    <col min="8458" max="8458" width="5.42578125" customWidth="1"/>
    <col min="8459" max="8459" width="4.7109375" customWidth="1"/>
    <col min="8460" max="8460" width="3.7109375" customWidth="1"/>
    <col min="8461" max="8461" width="5.42578125" customWidth="1"/>
    <col min="8462" max="8462" width="4.7109375" customWidth="1"/>
    <col min="8463" max="8463" width="3.7109375" customWidth="1"/>
    <col min="8464" max="8464" width="5.42578125" customWidth="1"/>
    <col min="8465" max="8465" width="4.7109375" customWidth="1"/>
    <col min="8466" max="8466" width="3.7109375" customWidth="1"/>
    <col min="8467" max="8467" width="5.42578125" customWidth="1"/>
    <col min="8468" max="8468" width="4.7109375" customWidth="1"/>
    <col min="8469" max="8469" width="3.7109375" customWidth="1"/>
    <col min="8470" max="8470" width="5.42578125" customWidth="1"/>
    <col min="8471" max="8471" width="4.7109375" customWidth="1"/>
    <col min="8472" max="8474" width="4.140625" customWidth="1"/>
    <col min="8475" max="8478" width="3.7109375" customWidth="1"/>
    <col min="8479" max="8479" width="4.7109375" customWidth="1"/>
    <col min="8480" max="8480" width="5.140625" customWidth="1"/>
    <col min="8481" max="8481" width="4.5703125" customWidth="1"/>
    <col min="8675" max="8676" width="4.140625" customWidth="1"/>
    <col min="8677" max="8691" width="4.7109375" customWidth="1"/>
    <col min="8692" max="8694" width="3.7109375" customWidth="1"/>
    <col min="8695" max="8695" width="4.28515625" customWidth="1"/>
    <col min="8696" max="8707" width="3.7109375" customWidth="1"/>
    <col min="8708" max="8708" width="5.42578125" customWidth="1"/>
    <col min="8709" max="8709" width="4.7109375" customWidth="1"/>
    <col min="8710" max="8710" width="3.7109375" customWidth="1"/>
    <col min="8711" max="8711" width="5.42578125" customWidth="1"/>
    <col min="8712" max="8712" width="4.7109375" customWidth="1"/>
    <col min="8713" max="8713" width="3.7109375" customWidth="1"/>
    <col min="8714" max="8714" width="5.42578125" customWidth="1"/>
    <col min="8715" max="8715" width="4.7109375" customWidth="1"/>
    <col min="8716" max="8716" width="3.7109375" customWidth="1"/>
    <col min="8717" max="8717" width="5.42578125" customWidth="1"/>
    <col min="8718" max="8718" width="4.7109375" customWidth="1"/>
    <col min="8719" max="8719" width="3.7109375" customWidth="1"/>
    <col min="8720" max="8720" width="5.42578125" customWidth="1"/>
    <col min="8721" max="8721" width="4.7109375" customWidth="1"/>
    <col min="8722" max="8722" width="3.7109375" customWidth="1"/>
    <col min="8723" max="8723" width="5.42578125" customWidth="1"/>
    <col min="8724" max="8724" width="4.7109375" customWidth="1"/>
    <col min="8725" max="8725" width="3.7109375" customWidth="1"/>
    <col min="8726" max="8726" width="5.42578125" customWidth="1"/>
    <col min="8727" max="8727" width="4.7109375" customWidth="1"/>
    <col min="8728" max="8730" width="4.140625" customWidth="1"/>
    <col min="8731" max="8734" width="3.7109375" customWidth="1"/>
    <col min="8735" max="8735" width="4.7109375" customWidth="1"/>
    <col min="8736" max="8736" width="5.140625" customWidth="1"/>
    <col min="8737" max="8737" width="4.5703125" customWidth="1"/>
    <col min="8931" max="8932" width="4.140625" customWidth="1"/>
    <col min="8933" max="8947" width="4.7109375" customWidth="1"/>
    <col min="8948" max="8950" width="3.7109375" customWidth="1"/>
    <col min="8951" max="8951" width="4.28515625" customWidth="1"/>
    <col min="8952" max="8963" width="3.7109375" customWidth="1"/>
    <col min="8964" max="8964" width="5.42578125" customWidth="1"/>
    <col min="8965" max="8965" width="4.7109375" customWidth="1"/>
    <col min="8966" max="8966" width="3.7109375" customWidth="1"/>
    <col min="8967" max="8967" width="5.42578125" customWidth="1"/>
    <col min="8968" max="8968" width="4.7109375" customWidth="1"/>
    <col min="8969" max="8969" width="3.7109375" customWidth="1"/>
    <col min="8970" max="8970" width="5.42578125" customWidth="1"/>
    <col min="8971" max="8971" width="4.7109375" customWidth="1"/>
    <col min="8972" max="8972" width="3.7109375" customWidth="1"/>
    <col min="8973" max="8973" width="5.42578125" customWidth="1"/>
    <col min="8974" max="8974" width="4.7109375" customWidth="1"/>
    <col min="8975" max="8975" width="3.7109375" customWidth="1"/>
    <col min="8976" max="8976" width="5.42578125" customWidth="1"/>
    <col min="8977" max="8977" width="4.7109375" customWidth="1"/>
    <col min="8978" max="8978" width="3.7109375" customWidth="1"/>
    <col min="8979" max="8979" width="5.42578125" customWidth="1"/>
    <col min="8980" max="8980" width="4.7109375" customWidth="1"/>
    <col min="8981" max="8981" width="3.7109375" customWidth="1"/>
    <col min="8982" max="8982" width="5.42578125" customWidth="1"/>
    <col min="8983" max="8983" width="4.7109375" customWidth="1"/>
    <col min="8984" max="8986" width="4.140625" customWidth="1"/>
    <col min="8987" max="8990" width="3.7109375" customWidth="1"/>
    <col min="8991" max="8991" width="4.7109375" customWidth="1"/>
    <col min="8992" max="8992" width="5.140625" customWidth="1"/>
    <col min="8993" max="8993" width="4.5703125" customWidth="1"/>
    <col min="9187" max="9188" width="4.140625" customWidth="1"/>
    <col min="9189" max="9203" width="4.7109375" customWidth="1"/>
    <col min="9204" max="9206" width="3.7109375" customWidth="1"/>
    <col min="9207" max="9207" width="4.28515625" customWidth="1"/>
    <col min="9208" max="9219" width="3.7109375" customWidth="1"/>
    <col min="9220" max="9220" width="5.42578125" customWidth="1"/>
    <col min="9221" max="9221" width="4.7109375" customWidth="1"/>
    <col min="9222" max="9222" width="3.7109375" customWidth="1"/>
    <col min="9223" max="9223" width="5.42578125" customWidth="1"/>
    <col min="9224" max="9224" width="4.7109375" customWidth="1"/>
    <col min="9225" max="9225" width="3.7109375" customWidth="1"/>
    <col min="9226" max="9226" width="5.42578125" customWidth="1"/>
    <col min="9227" max="9227" width="4.7109375" customWidth="1"/>
    <col min="9228" max="9228" width="3.7109375" customWidth="1"/>
    <col min="9229" max="9229" width="5.42578125" customWidth="1"/>
    <col min="9230" max="9230" width="4.7109375" customWidth="1"/>
    <col min="9231" max="9231" width="3.7109375" customWidth="1"/>
    <col min="9232" max="9232" width="5.42578125" customWidth="1"/>
    <col min="9233" max="9233" width="4.7109375" customWidth="1"/>
    <col min="9234" max="9234" width="3.7109375" customWidth="1"/>
    <col min="9235" max="9235" width="5.42578125" customWidth="1"/>
    <col min="9236" max="9236" width="4.7109375" customWidth="1"/>
    <col min="9237" max="9237" width="3.7109375" customWidth="1"/>
    <col min="9238" max="9238" width="5.42578125" customWidth="1"/>
    <col min="9239" max="9239" width="4.7109375" customWidth="1"/>
    <col min="9240" max="9242" width="4.140625" customWidth="1"/>
    <col min="9243" max="9246" width="3.7109375" customWidth="1"/>
    <col min="9247" max="9247" width="4.7109375" customWidth="1"/>
    <col min="9248" max="9248" width="5.140625" customWidth="1"/>
    <col min="9249" max="9249" width="4.5703125" customWidth="1"/>
    <col min="9443" max="9444" width="4.140625" customWidth="1"/>
    <col min="9445" max="9459" width="4.7109375" customWidth="1"/>
    <col min="9460" max="9462" width="3.7109375" customWidth="1"/>
    <col min="9463" max="9463" width="4.28515625" customWidth="1"/>
    <col min="9464" max="9475" width="3.7109375" customWidth="1"/>
    <col min="9476" max="9476" width="5.42578125" customWidth="1"/>
    <col min="9477" max="9477" width="4.7109375" customWidth="1"/>
    <col min="9478" max="9478" width="3.7109375" customWidth="1"/>
    <col min="9479" max="9479" width="5.42578125" customWidth="1"/>
    <col min="9480" max="9480" width="4.7109375" customWidth="1"/>
    <col min="9481" max="9481" width="3.7109375" customWidth="1"/>
    <col min="9482" max="9482" width="5.42578125" customWidth="1"/>
    <col min="9483" max="9483" width="4.7109375" customWidth="1"/>
    <col min="9484" max="9484" width="3.7109375" customWidth="1"/>
    <col min="9485" max="9485" width="5.42578125" customWidth="1"/>
    <col min="9486" max="9486" width="4.7109375" customWidth="1"/>
    <col min="9487" max="9487" width="3.7109375" customWidth="1"/>
    <col min="9488" max="9488" width="5.42578125" customWidth="1"/>
    <col min="9489" max="9489" width="4.7109375" customWidth="1"/>
    <col min="9490" max="9490" width="3.7109375" customWidth="1"/>
    <col min="9491" max="9491" width="5.42578125" customWidth="1"/>
    <col min="9492" max="9492" width="4.7109375" customWidth="1"/>
    <col min="9493" max="9493" width="3.7109375" customWidth="1"/>
    <col min="9494" max="9494" width="5.42578125" customWidth="1"/>
    <col min="9495" max="9495" width="4.7109375" customWidth="1"/>
    <col min="9496" max="9498" width="4.140625" customWidth="1"/>
    <col min="9499" max="9502" width="3.7109375" customWidth="1"/>
    <col min="9503" max="9503" width="4.7109375" customWidth="1"/>
    <col min="9504" max="9504" width="5.140625" customWidth="1"/>
    <col min="9505" max="9505" width="4.5703125" customWidth="1"/>
    <col min="9699" max="9700" width="4.140625" customWidth="1"/>
    <col min="9701" max="9715" width="4.7109375" customWidth="1"/>
    <col min="9716" max="9718" width="3.7109375" customWidth="1"/>
    <col min="9719" max="9719" width="4.28515625" customWidth="1"/>
    <col min="9720" max="9731" width="3.7109375" customWidth="1"/>
    <col min="9732" max="9732" width="5.42578125" customWidth="1"/>
    <col min="9733" max="9733" width="4.7109375" customWidth="1"/>
    <col min="9734" max="9734" width="3.7109375" customWidth="1"/>
    <col min="9735" max="9735" width="5.42578125" customWidth="1"/>
    <col min="9736" max="9736" width="4.7109375" customWidth="1"/>
    <col min="9737" max="9737" width="3.7109375" customWidth="1"/>
    <col min="9738" max="9738" width="5.42578125" customWidth="1"/>
    <col min="9739" max="9739" width="4.7109375" customWidth="1"/>
    <col min="9740" max="9740" width="3.7109375" customWidth="1"/>
    <col min="9741" max="9741" width="5.42578125" customWidth="1"/>
    <col min="9742" max="9742" width="4.7109375" customWidth="1"/>
    <col min="9743" max="9743" width="3.7109375" customWidth="1"/>
    <col min="9744" max="9744" width="5.42578125" customWidth="1"/>
    <col min="9745" max="9745" width="4.7109375" customWidth="1"/>
    <col min="9746" max="9746" width="3.7109375" customWidth="1"/>
    <col min="9747" max="9747" width="5.42578125" customWidth="1"/>
    <col min="9748" max="9748" width="4.7109375" customWidth="1"/>
    <col min="9749" max="9749" width="3.7109375" customWidth="1"/>
    <col min="9750" max="9750" width="5.42578125" customWidth="1"/>
    <col min="9751" max="9751" width="4.7109375" customWidth="1"/>
    <col min="9752" max="9754" width="4.140625" customWidth="1"/>
    <col min="9755" max="9758" width="3.7109375" customWidth="1"/>
    <col min="9759" max="9759" width="4.7109375" customWidth="1"/>
    <col min="9760" max="9760" width="5.140625" customWidth="1"/>
    <col min="9761" max="9761" width="4.5703125" customWidth="1"/>
    <col min="9955" max="9956" width="4.140625" customWidth="1"/>
    <col min="9957" max="9971" width="4.7109375" customWidth="1"/>
    <col min="9972" max="9974" width="3.7109375" customWidth="1"/>
    <col min="9975" max="9975" width="4.28515625" customWidth="1"/>
    <col min="9976" max="9987" width="3.7109375" customWidth="1"/>
    <col min="9988" max="9988" width="5.42578125" customWidth="1"/>
    <col min="9989" max="9989" width="4.7109375" customWidth="1"/>
    <col min="9990" max="9990" width="3.7109375" customWidth="1"/>
    <col min="9991" max="9991" width="5.42578125" customWidth="1"/>
    <col min="9992" max="9992" width="4.7109375" customWidth="1"/>
    <col min="9993" max="9993" width="3.7109375" customWidth="1"/>
    <col min="9994" max="9994" width="5.42578125" customWidth="1"/>
    <col min="9995" max="9995" width="4.7109375" customWidth="1"/>
    <col min="9996" max="9996" width="3.7109375" customWidth="1"/>
    <col min="9997" max="9997" width="5.42578125" customWidth="1"/>
    <col min="9998" max="9998" width="4.7109375" customWidth="1"/>
    <col min="9999" max="9999" width="3.7109375" customWidth="1"/>
    <col min="10000" max="10000" width="5.42578125" customWidth="1"/>
    <col min="10001" max="10001" width="4.7109375" customWidth="1"/>
    <col min="10002" max="10002" width="3.7109375" customWidth="1"/>
    <col min="10003" max="10003" width="5.42578125" customWidth="1"/>
    <col min="10004" max="10004" width="4.7109375" customWidth="1"/>
    <col min="10005" max="10005" width="3.7109375" customWidth="1"/>
    <col min="10006" max="10006" width="5.42578125" customWidth="1"/>
    <col min="10007" max="10007" width="4.7109375" customWidth="1"/>
    <col min="10008" max="10010" width="4.140625" customWidth="1"/>
    <col min="10011" max="10014" width="3.7109375" customWidth="1"/>
    <col min="10015" max="10015" width="4.7109375" customWidth="1"/>
    <col min="10016" max="10016" width="5.140625" customWidth="1"/>
    <col min="10017" max="10017" width="4.5703125" customWidth="1"/>
    <col min="10211" max="10212" width="4.140625" customWidth="1"/>
    <col min="10213" max="10227" width="4.7109375" customWidth="1"/>
    <col min="10228" max="10230" width="3.7109375" customWidth="1"/>
    <col min="10231" max="10231" width="4.28515625" customWidth="1"/>
    <col min="10232" max="10243" width="3.7109375" customWidth="1"/>
    <col min="10244" max="10244" width="5.42578125" customWidth="1"/>
    <col min="10245" max="10245" width="4.7109375" customWidth="1"/>
    <col min="10246" max="10246" width="3.7109375" customWidth="1"/>
    <col min="10247" max="10247" width="5.42578125" customWidth="1"/>
    <col min="10248" max="10248" width="4.7109375" customWidth="1"/>
    <col min="10249" max="10249" width="3.7109375" customWidth="1"/>
    <col min="10250" max="10250" width="5.42578125" customWidth="1"/>
    <col min="10251" max="10251" width="4.7109375" customWidth="1"/>
    <col min="10252" max="10252" width="3.7109375" customWidth="1"/>
    <col min="10253" max="10253" width="5.42578125" customWidth="1"/>
    <col min="10254" max="10254" width="4.7109375" customWidth="1"/>
    <col min="10255" max="10255" width="3.7109375" customWidth="1"/>
    <col min="10256" max="10256" width="5.42578125" customWidth="1"/>
    <col min="10257" max="10257" width="4.7109375" customWidth="1"/>
    <col min="10258" max="10258" width="3.7109375" customWidth="1"/>
    <col min="10259" max="10259" width="5.42578125" customWidth="1"/>
    <col min="10260" max="10260" width="4.7109375" customWidth="1"/>
    <col min="10261" max="10261" width="3.7109375" customWidth="1"/>
    <col min="10262" max="10262" width="5.42578125" customWidth="1"/>
    <col min="10263" max="10263" width="4.7109375" customWidth="1"/>
    <col min="10264" max="10266" width="4.140625" customWidth="1"/>
    <col min="10267" max="10270" width="3.7109375" customWidth="1"/>
    <col min="10271" max="10271" width="4.7109375" customWidth="1"/>
    <col min="10272" max="10272" width="5.140625" customWidth="1"/>
    <col min="10273" max="10273" width="4.5703125" customWidth="1"/>
    <col min="10467" max="10468" width="4.140625" customWidth="1"/>
    <col min="10469" max="10483" width="4.7109375" customWidth="1"/>
    <col min="10484" max="10486" width="3.7109375" customWidth="1"/>
    <col min="10487" max="10487" width="4.28515625" customWidth="1"/>
    <col min="10488" max="10499" width="3.7109375" customWidth="1"/>
    <col min="10500" max="10500" width="5.42578125" customWidth="1"/>
    <col min="10501" max="10501" width="4.7109375" customWidth="1"/>
    <col min="10502" max="10502" width="3.7109375" customWidth="1"/>
    <col min="10503" max="10503" width="5.42578125" customWidth="1"/>
    <col min="10504" max="10504" width="4.7109375" customWidth="1"/>
    <col min="10505" max="10505" width="3.7109375" customWidth="1"/>
    <col min="10506" max="10506" width="5.42578125" customWidth="1"/>
    <col min="10507" max="10507" width="4.7109375" customWidth="1"/>
    <col min="10508" max="10508" width="3.7109375" customWidth="1"/>
    <col min="10509" max="10509" width="5.42578125" customWidth="1"/>
    <col min="10510" max="10510" width="4.7109375" customWidth="1"/>
    <col min="10511" max="10511" width="3.7109375" customWidth="1"/>
    <col min="10512" max="10512" width="5.42578125" customWidth="1"/>
    <col min="10513" max="10513" width="4.7109375" customWidth="1"/>
    <col min="10514" max="10514" width="3.7109375" customWidth="1"/>
    <col min="10515" max="10515" width="5.42578125" customWidth="1"/>
    <col min="10516" max="10516" width="4.7109375" customWidth="1"/>
    <col min="10517" max="10517" width="3.7109375" customWidth="1"/>
    <col min="10518" max="10518" width="5.42578125" customWidth="1"/>
    <col min="10519" max="10519" width="4.7109375" customWidth="1"/>
    <col min="10520" max="10522" width="4.140625" customWidth="1"/>
    <col min="10523" max="10526" width="3.7109375" customWidth="1"/>
    <col min="10527" max="10527" width="4.7109375" customWidth="1"/>
    <col min="10528" max="10528" width="5.140625" customWidth="1"/>
    <col min="10529" max="10529" width="4.5703125" customWidth="1"/>
    <col min="10723" max="10724" width="4.140625" customWidth="1"/>
    <col min="10725" max="10739" width="4.7109375" customWidth="1"/>
    <col min="10740" max="10742" width="3.7109375" customWidth="1"/>
    <col min="10743" max="10743" width="4.28515625" customWidth="1"/>
    <col min="10744" max="10755" width="3.7109375" customWidth="1"/>
    <col min="10756" max="10756" width="5.42578125" customWidth="1"/>
    <col min="10757" max="10757" width="4.7109375" customWidth="1"/>
    <col min="10758" max="10758" width="3.7109375" customWidth="1"/>
    <col min="10759" max="10759" width="5.42578125" customWidth="1"/>
    <col min="10760" max="10760" width="4.7109375" customWidth="1"/>
    <col min="10761" max="10761" width="3.7109375" customWidth="1"/>
    <col min="10762" max="10762" width="5.42578125" customWidth="1"/>
    <col min="10763" max="10763" width="4.7109375" customWidth="1"/>
    <col min="10764" max="10764" width="3.7109375" customWidth="1"/>
    <col min="10765" max="10765" width="5.42578125" customWidth="1"/>
    <col min="10766" max="10766" width="4.7109375" customWidth="1"/>
    <col min="10767" max="10767" width="3.7109375" customWidth="1"/>
    <col min="10768" max="10768" width="5.42578125" customWidth="1"/>
    <col min="10769" max="10769" width="4.7109375" customWidth="1"/>
    <col min="10770" max="10770" width="3.7109375" customWidth="1"/>
    <col min="10771" max="10771" width="5.42578125" customWidth="1"/>
    <col min="10772" max="10772" width="4.7109375" customWidth="1"/>
    <col min="10773" max="10773" width="3.7109375" customWidth="1"/>
    <col min="10774" max="10774" width="5.42578125" customWidth="1"/>
    <col min="10775" max="10775" width="4.7109375" customWidth="1"/>
    <col min="10776" max="10778" width="4.140625" customWidth="1"/>
    <col min="10779" max="10782" width="3.7109375" customWidth="1"/>
    <col min="10783" max="10783" width="4.7109375" customWidth="1"/>
    <col min="10784" max="10784" width="5.140625" customWidth="1"/>
    <col min="10785" max="10785" width="4.5703125" customWidth="1"/>
    <col min="10979" max="10980" width="4.140625" customWidth="1"/>
    <col min="10981" max="10995" width="4.7109375" customWidth="1"/>
    <col min="10996" max="10998" width="3.7109375" customWidth="1"/>
    <col min="10999" max="10999" width="4.28515625" customWidth="1"/>
    <col min="11000" max="11011" width="3.7109375" customWidth="1"/>
    <col min="11012" max="11012" width="5.42578125" customWidth="1"/>
    <col min="11013" max="11013" width="4.7109375" customWidth="1"/>
    <col min="11014" max="11014" width="3.7109375" customWidth="1"/>
    <col min="11015" max="11015" width="5.42578125" customWidth="1"/>
    <col min="11016" max="11016" width="4.7109375" customWidth="1"/>
    <col min="11017" max="11017" width="3.7109375" customWidth="1"/>
    <col min="11018" max="11018" width="5.42578125" customWidth="1"/>
    <col min="11019" max="11019" width="4.7109375" customWidth="1"/>
    <col min="11020" max="11020" width="3.7109375" customWidth="1"/>
    <col min="11021" max="11021" width="5.42578125" customWidth="1"/>
    <col min="11022" max="11022" width="4.7109375" customWidth="1"/>
    <col min="11023" max="11023" width="3.7109375" customWidth="1"/>
    <col min="11024" max="11024" width="5.42578125" customWidth="1"/>
    <col min="11025" max="11025" width="4.7109375" customWidth="1"/>
    <col min="11026" max="11026" width="3.7109375" customWidth="1"/>
    <col min="11027" max="11027" width="5.42578125" customWidth="1"/>
    <col min="11028" max="11028" width="4.7109375" customWidth="1"/>
    <col min="11029" max="11029" width="3.7109375" customWidth="1"/>
    <col min="11030" max="11030" width="5.42578125" customWidth="1"/>
    <col min="11031" max="11031" width="4.7109375" customWidth="1"/>
    <col min="11032" max="11034" width="4.140625" customWidth="1"/>
    <col min="11035" max="11038" width="3.7109375" customWidth="1"/>
    <col min="11039" max="11039" width="4.7109375" customWidth="1"/>
    <col min="11040" max="11040" width="5.140625" customWidth="1"/>
    <col min="11041" max="11041" width="4.5703125" customWidth="1"/>
    <col min="11235" max="11236" width="4.140625" customWidth="1"/>
    <col min="11237" max="11251" width="4.7109375" customWidth="1"/>
    <col min="11252" max="11254" width="3.7109375" customWidth="1"/>
    <col min="11255" max="11255" width="4.28515625" customWidth="1"/>
    <col min="11256" max="11267" width="3.7109375" customWidth="1"/>
    <col min="11268" max="11268" width="5.42578125" customWidth="1"/>
    <col min="11269" max="11269" width="4.7109375" customWidth="1"/>
    <col min="11270" max="11270" width="3.7109375" customWidth="1"/>
    <col min="11271" max="11271" width="5.42578125" customWidth="1"/>
    <col min="11272" max="11272" width="4.7109375" customWidth="1"/>
    <col min="11273" max="11273" width="3.7109375" customWidth="1"/>
    <col min="11274" max="11274" width="5.42578125" customWidth="1"/>
    <col min="11275" max="11275" width="4.7109375" customWidth="1"/>
    <col min="11276" max="11276" width="3.7109375" customWidth="1"/>
    <col min="11277" max="11277" width="5.42578125" customWidth="1"/>
    <col min="11278" max="11278" width="4.7109375" customWidth="1"/>
    <col min="11279" max="11279" width="3.7109375" customWidth="1"/>
    <col min="11280" max="11280" width="5.42578125" customWidth="1"/>
    <col min="11281" max="11281" width="4.7109375" customWidth="1"/>
    <col min="11282" max="11282" width="3.7109375" customWidth="1"/>
    <col min="11283" max="11283" width="5.42578125" customWidth="1"/>
    <col min="11284" max="11284" width="4.7109375" customWidth="1"/>
    <col min="11285" max="11285" width="3.7109375" customWidth="1"/>
    <col min="11286" max="11286" width="5.42578125" customWidth="1"/>
    <col min="11287" max="11287" width="4.7109375" customWidth="1"/>
    <col min="11288" max="11290" width="4.140625" customWidth="1"/>
    <col min="11291" max="11294" width="3.7109375" customWidth="1"/>
    <col min="11295" max="11295" width="4.7109375" customWidth="1"/>
    <col min="11296" max="11296" width="5.140625" customWidth="1"/>
    <col min="11297" max="11297" width="4.5703125" customWidth="1"/>
    <col min="11491" max="11492" width="4.140625" customWidth="1"/>
    <col min="11493" max="11507" width="4.7109375" customWidth="1"/>
    <col min="11508" max="11510" width="3.7109375" customWidth="1"/>
    <col min="11511" max="11511" width="4.28515625" customWidth="1"/>
    <col min="11512" max="11523" width="3.7109375" customWidth="1"/>
    <col min="11524" max="11524" width="5.42578125" customWidth="1"/>
    <col min="11525" max="11525" width="4.7109375" customWidth="1"/>
    <col min="11526" max="11526" width="3.7109375" customWidth="1"/>
    <col min="11527" max="11527" width="5.42578125" customWidth="1"/>
    <col min="11528" max="11528" width="4.7109375" customWidth="1"/>
    <col min="11529" max="11529" width="3.7109375" customWidth="1"/>
    <col min="11530" max="11530" width="5.42578125" customWidth="1"/>
    <col min="11531" max="11531" width="4.7109375" customWidth="1"/>
    <col min="11532" max="11532" width="3.7109375" customWidth="1"/>
    <col min="11533" max="11533" width="5.42578125" customWidth="1"/>
    <col min="11534" max="11534" width="4.7109375" customWidth="1"/>
    <col min="11535" max="11535" width="3.7109375" customWidth="1"/>
    <col min="11536" max="11536" width="5.42578125" customWidth="1"/>
    <col min="11537" max="11537" width="4.7109375" customWidth="1"/>
    <col min="11538" max="11538" width="3.7109375" customWidth="1"/>
    <col min="11539" max="11539" width="5.42578125" customWidth="1"/>
    <col min="11540" max="11540" width="4.7109375" customWidth="1"/>
    <col min="11541" max="11541" width="3.7109375" customWidth="1"/>
    <col min="11542" max="11542" width="5.42578125" customWidth="1"/>
    <col min="11543" max="11543" width="4.7109375" customWidth="1"/>
    <col min="11544" max="11546" width="4.140625" customWidth="1"/>
    <col min="11547" max="11550" width="3.7109375" customWidth="1"/>
    <col min="11551" max="11551" width="4.7109375" customWidth="1"/>
    <col min="11552" max="11552" width="5.140625" customWidth="1"/>
    <col min="11553" max="11553" width="4.5703125" customWidth="1"/>
    <col min="11747" max="11748" width="4.140625" customWidth="1"/>
    <col min="11749" max="11763" width="4.7109375" customWidth="1"/>
    <col min="11764" max="11766" width="3.7109375" customWidth="1"/>
    <col min="11767" max="11767" width="4.28515625" customWidth="1"/>
    <col min="11768" max="11779" width="3.7109375" customWidth="1"/>
    <col min="11780" max="11780" width="5.42578125" customWidth="1"/>
    <col min="11781" max="11781" width="4.7109375" customWidth="1"/>
    <col min="11782" max="11782" width="3.7109375" customWidth="1"/>
    <col min="11783" max="11783" width="5.42578125" customWidth="1"/>
    <col min="11784" max="11784" width="4.7109375" customWidth="1"/>
    <col min="11785" max="11785" width="3.7109375" customWidth="1"/>
    <col min="11786" max="11786" width="5.42578125" customWidth="1"/>
    <col min="11787" max="11787" width="4.7109375" customWidth="1"/>
    <col min="11788" max="11788" width="3.7109375" customWidth="1"/>
    <col min="11789" max="11789" width="5.42578125" customWidth="1"/>
    <col min="11790" max="11790" width="4.7109375" customWidth="1"/>
    <col min="11791" max="11791" width="3.7109375" customWidth="1"/>
    <col min="11792" max="11792" width="5.42578125" customWidth="1"/>
    <col min="11793" max="11793" width="4.7109375" customWidth="1"/>
    <col min="11794" max="11794" width="3.7109375" customWidth="1"/>
    <col min="11795" max="11795" width="5.42578125" customWidth="1"/>
    <col min="11796" max="11796" width="4.7109375" customWidth="1"/>
    <col min="11797" max="11797" width="3.7109375" customWidth="1"/>
    <col min="11798" max="11798" width="5.42578125" customWidth="1"/>
    <col min="11799" max="11799" width="4.7109375" customWidth="1"/>
    <col min="11800" max="11802" width="4.140625" customWidth="1"/>
    <col min="11803" max="11806" width="3.7109375" customWidth="1"/>
    <col min="11807" max="11807" width="4.7109375" customWidth="1"/>
    <col min="11808" max="11808" width="5.140625" customWidth="1"/>
    <col min="11809" max="11809" width="4.5703125" customWidth="1"/>
    <col min="12003" max="12004" width="4.140625" customWidth="1"/>
    <col min="12005" max="12019" width="4.7109375" customWidth="1"/>
    <col min="12020" max="12022" width="3.7109375" customWidth="1"/>
    <col min="12023" max="12023" width="4.28515625" customWidth="1"/>
    <col min="12024" max="12035" width="3.7109375" customWidth="1"/>
    <col min="12036" max="12036" width="5.42578125" customWidth="1"/>
    <col min="12037" max="12037" width="4.7109375" customWidth="1"/>
    <col min="12038" max="12038" width="3.7109375" customWidth="1"/>
    <col min="12039" max="12039" width="5.42578125" customWidth="1"/>
    <col min="12040" max="12040" width="4.7109375" customWidth="1"/>
    <col min="12041" max="12041" width="3.7109375" customWidth="1"/>
    <col min="12042" max="12042" width="5.42578125" customWidth="1"/>
    <col min="12043" max="12043" width="4.7109375" customWidth="1"/>
    <col min="12044" max="12044" width="3.7109375" customWidth="1"/>
    <col min="12045" max="12045" width="5.42578125" customWidth="1"/>
    <col min="12046" max="12046" width="4.7109375" customWidth="1"/>
    <col min="12047" max="12047" width="3.7109375" customWidth="1"/>
    <col min="12048" max="12048" width="5.42578125" customWidth="1"/>
    <col min="12049" max="12049" width="4.7109375" customWidth="1"/>
    <col min="12050" max="12050" width="3.7109375" customWidth="1"/>
    <col min="12051" max="12051" width="5.42578125" customWidth="1"/>
    <col min="12052" max="12052" width="4.7109375" customWidth="1"/>
    <col min="12053" max="12053" width="3.7109375" customWidth="1"/>
    <col min="12054" max="12054" width="5.42578125" customWidth="1"/>
    <col min="12055" max="12055" width="4.7109375" customWidth="1"/>
    <col min="12056" max="12058" width="4.140625" customWidth="1"/>
    <col min="12059" max="12062" width="3.7109375" customWidth="1"/>
    <col min="12063" max="12063" width="4.7109375" customWidth="1"/>
    <col min="12064" max="12064" width="5.140625" customWidth="1"/>
    <col min="12065" max="12065" width="4.5703125" customWidth="1"/>
    <col min="12259" max="12260" width="4.140625" customWidth="1"/>
    <col min="12261" max="12275" width="4.7109375" customWidth="1"/>
    <col min="12276" max="12278" width="3.7109375" customWidth="1"/>
    <col min="12279" max="12279" width="4.28515625" customWidth="1"/>
    <col min="12280" max="12291" width="3.7109375" customWidth="1"/>
    <col min="12292" max="12292" width="5.42578125" customWidth="1"/>
    <col min="12293" max="12293" width="4.7109375" customWidth="1"/>
    <col min="12294" max="12294" width="3.7109375" customWidth="1"/>
    <col min="12295" max="12295" width="5.42578125" customWidth="1"/>
    <col min="12296" max="12296" width="4.7109375" customWidth="1"/>
    <col min="12297" max="12297" width="3.7109375" customWidth="1"/>
    <col min="12298" max="12298" width="5.42578125" customWidth="1"/>
    <col min="12299" max="12299" width="4.7109375" customWidth="1"/>
    <col min="12300" max="12300" width="3.7109375" customWidth="1"/>
    <col min="12301" max="12301" width="5.42578125" customWidth="1"/>
    <col min="12302" max="12302" width="4.7109375" customWidth="1"/>
    <col min="12303" max="12303" width="3.7109375" customWidth="1"/>
    <col min="12304" max="12304" width="5.42578125" customWidth="1"/>
    <col min="12305" max="12305" width="4.7109375" customWidth="1"/>
    <col min="12306" max="12306" width="3.7109375" customWidth="1"/>
    <col min="12307" max="12307" width="5.42578125" customWidth="1"/>
    <col min="12308" max="12308" width="4.7109375" customWidth="1"/>
    <col min="12309" max="12309" width="3.7109375" customWidth="1"/>
    <col min="12310" max="12310" width="5.42578125" customWidth="1"/>
    <col min="12311" max="12311" width="4.7109375" customWidth="1"/>
    <col min="12312" max="12314" width="4.140625" customWidth="1"/>
    <col min="12315" max="12318" width="3.7109375" customWidth="1"/>
    <col min="12319" max="12319" width="4.7109375" customWidth="1"/>
    <col min="12320" max="12320" width="5.140625" customWidth="1"/>
    <col min="12321" max="12321" width="4.5703125" customWidth="1"/>
    <col min="12515" max="12516" width="4.140625" customWidth="1"/>
    <col min="12517" max="12531" width="4.7109375" customWidth="1"/>
    <col min="12532" max="12534" width="3.7109375" customWidth="1"/>
    <col min="12535" max="12535" width="4.28515625" customWidth="1"/>
    <col min="12536" max="12547" width="3.7109375" customWidth="1"/>
    <col min="12548" max="12548" width="5.42578125" customWidth="1"/>
    <col min="12549" max="12549" width="4.7109375" customWidth="1"/>
    <col min="12550" max="12550" width="3.7109375" customWidth="1"/>
    <col min="12551" max="12551" width="5.42578125" customWidth="1"/>
    <col min="12552" max="12552" width="4.7109375" customWidth="1"/>
    <col min="12553" max="12553" width="3.7109375" customWidth="1"/>
    <col min="12554" max="12554" width="5.42578125" customWidth="1"/>
    <col min="12555" max="12555" width="4.7109375" customWidth="1"/>
    <col min="12556" max="12556" width="3.7109375" customWidth="1"/>
    <col min="12557" max="12557" width="5.42578125" customWidth="1"/>
    <col min="12558" max="12558" width="4.7109375" customWidth="1"/>
    <col min="12559" max="12559" width="3.7109375" customWidth="1"/>
    <col min="12560" max="12560" width="5.42578125" customWidth="1"/>
    <col min="12561" max="12561" width="4.7109375" customWidth="1"/>
    <col min="12562" max="12562" width="3.7109375" customWidth="1"/>
    <col min="12563" max="12563" width="5.42578125" customWidth="1"/>
    <col min="12564" max="12564" width="4.7109375" customWidth="1"/>
    <col min="12565" max="12565" width="3.7109375" customWidth="1"/>
    <col min="12566" max="12566" width="5.42578125" customWidth="1"/>
    <col min="12567" max="12567" width="4.7109375" customWidth="1"/>
    <col min="12568" max="12570" width="4.140625" customWidth="1"/>
    <col min="12571" max="12574" width="3.7109375" customWidth="1"/>
    <col min="12575" max="12575" width="4.7109375" customWidth="1"/>
    <col min="12576" max="12576" width="5.140625" customWidth="1"/>
    <col min="12577" max="12577" width="4.5703125" customWidth="1"/>
    <col min="12771" max="12772" width="4.140625" customWidth="1"/>
    <col min="12773" max="12787" width="4.7109375" customWidth="1"/>
    <col min="12788" max="12790" width="3.7109375" customWidth="1"/>
    <col min="12791" max="12791" width="4.28515625" customWidth="1"/>
    <col min="12792" max="12803" width="3.7109375" customWidth="1"/>
    <col min="12804" max="12804" width="5.42578125" customWidth="1"/>
    <col min="12805" max="12805" width="4.7109375" customWidth="1"/>
    <col min="12806" max="12806" width="3.7109375" customWidth="1"/>
    <col min="12807" max="12807" width="5.42578125" customWidth="1"/>
    <col min="12808" max="12808" width="4.7109375" customWidth="1"/>
    <col min="12809" max="12809" width="3.7109375" customWidth="1"/>
    <col min="12810" max="12810" width="5.42578125" customWidth="1"/>
    <col min="12811" max="12811" width="4.7109375" customWidth="1"/>
    <col min="12812" max="12812" width="3.7109375" customWidth="1"/>
    <col min="12813" max="12813" width="5.42578125" customWidth="1"/>
    <col min="12814" max="12814" width="4.7109375" customWidth="1"/>
    <col min="12815" max="12815" width="3.7109375" customWidth="1"/>
    <col min="12816" max="12816" width="5.42578125" customWidth="1"/>
    <col min="12817" max="12817" width="4.7109375" customWidth="1"/>
    <col min="12818" max="12818" width="3.7109375" customWidth="1"/>
    <col min="12819" max="12819" width="5.42578125" customWidth="1"/>
    <col min="12820" max="12820" width="4.7109375" customWidth="1"/>
    <col min="12821" max="12821" width="3.7109375" customWidth="1"/>
    <col min="12822" max="12822" width="5.42578125" customWidth="1"/>
    <col min="12823" max="12823" width="4.7109375" customWidth="1"/>
    <col min="12824" max="12826" width="4.140625" customWidth="1"/>
    <col min="12827" max="12830" width="3.7109375" customWidth="1"/>
    <col min="12831" max="12831" width="4.7109375" customWidth="1"/>
    <col min="12832" max="12832" width="5.140625" customWidth="1"/>
    <col min="12833" max="12833" width="4.5703125" customWidth="1"/>
    <col min="13027" max="13028" width="4.140625" customWidth="1"/>
    <col min="13029" max="13043" width="4.7109375" customWidth="1"/>
    <col min="13044" max="13046" width="3.7109375" customWidth="1"/>
    <col min="13047" max="13047" width="4.28515625" customWidth="1"/>
    <col min="13048" max="13059" width="3.7109375" customWidth="1"/>
    <col min="13060" max="13060" width="5.42578125" customWidth="1"/>
    <col min="13061" max="13061" width="4.7109375" customWidth="1"/>
    <col min="13062" max="13062" width="3.7109375" customWidth="1"/>
    <col min="13063" max="13063" width="5.42578125" customWidth="1"/>
    <col min="13064" max="13064" width="4.7109375" customWidth="1"/>
    <col min="13065" max="13065" width="3.7109375" customWidth="1"/>
    <col min="13066" max="13066" width="5.42578125" customWidth="1"/>
    <col min="13067" max="13067" width="4.7109375" customWidth="1"/>
    <col min="13068" max="13068" width="3.7109375" customWidth="1"/>
    <col min="13069" max="13069" width="5.42578125" customWidth="1"/>
    <col min="13070" max="13070" width="4.7109375" customWidth="1"/>
    <col min="13071" max="13071" width="3.7109375" customWidth="1"/>
    <col min="13072" max="13072" width="5.42578125" customWidth="1"/>
    <col min="13073" max="13073" width="4.7109375" customWidth="1"/>
    <col min="13074" max="13074" width="3.7109375" customWidth="1"/>
    <col min="13075" max="13075" width="5.42578125" customWidth="1"/>
    <col min="13076" max="13076" width="4.7109375" customWidth="1"/>
    <col min="13077" max="13077" width="3.7109375" customWidth="1"/>
    <col min="13078" max="13078" width="5.42578125" customWidth="1"/>
    <col min="13079" max="13079" width="4.7109375" customWidth="1"/>
    <col min="13080" max="13082" width="4.140625" customWidth="1"/>
    <col min="13083" max="13086" width="3.7109375" customWidth="1"/>
    <col min="13087" max="13087" width="4.7109375" customWidth="1"/>
    <col min="13088" max="13088" width="5.140625" customWidth="1"/>
    <col min="13089" max="13089" width="4.5703125" customWidth="1"/>
    <col min="13283" max="13284" width="4.140625" customWidth="1"/>
    <col min="13285" max="13299" width="4.7109375" customWidth="1"/>
    <col min="13300" max="13302" width="3.7109375" customWidth="1"/>
    <col min="13303" max="13303" width="4.28515625" customWidth="1"/>
    <col min="13304" max="13315" width="3.7109375" customWidth="1"/>
    <col min="13316" max="13316" width="5.42578125" customWidth="1"/>
    <col min="13317" max="13317" width="4.7109375" customWidth="1"/>
    <col min="13318" max="13318" width="3.7109375" customWidth="1"/>
    <col min="13319" max="13319" width="5.42578125" customWidth="1"/>
    <col min="13320" max="13320" width="4.7109375" customWidth="1"/>
    <col min="13321" max="13321" width="3.7109375" customWidth="1"/>
    <col min="13322" max="13322" width="5.42578125" customWidth="1"/>
    <col min="13323" max="13323" width="4.7109375" customWidth="1"/>
    <col min="13324" max="13324" width="3.7109375" customWidth="1"/>
    <col min="13325" max="13325" width="5.42578125" customWidth="1"/>
    <col min="13326" max="13326" width="4.7109375" customWidth="1"/>
    <col min="13327" max="13327" width="3.7109375" customWidth="1"/>
    <col min="13328" max="13328" width="5.42578125" customWidth="1"/>
    <col min="13329" max="13329" width="4.7109375" customWidth="1"/>
    <col min="13330" max="13330" width="3.7109375" customWidth="1"/>
    <col min="13331" max="13331" width="5.42578125" customWidth="1"/>
    <col min="13332" max="13332" width="4.7109375" customWidth="1"/>
    <col min="13333" max="13333" width="3.7109375" customWidth="1"/>
    <col min="13334" max="13334" width="5.42578125" customWidth="1"/>
    <col min="13335" max="13335" width="4.7109375" customWidth="1"/>
    <col min="13336" max="13338" width="4.140625" customWidth="1"/>
    <col min="13339" max="13342" width="3.7109375" customWidth="1"/>
    <col min="13343" max="13343" width="4.7109375" customWidth="1"/>
    <col min="13344" max="13344" width="5.140625" customWidth="1"/>
    <col min="13345" max="13345" width="4.5703125" customWidth="1"/>
    <col min="13539" max="13540" width="4.140625" customWidth="1"/>
    <col min="13541" max="13555" width="4.7109375" customWidth="1"/>
    <col min="13556" max="13558" width="3.7109375" customWidth="1"/>
    <col min="13559" max="13559" width="4.28515625" customWidth="1"/>
    <col min="13560" max="13571" width="3.7109375" customWidth="1"/>
    <col min="13572" max="13572" width="5.42578125" customWidth="1"/>
    <col min="13573" max="13573" width="4.7109375" customWidth="1"/>
    <col min="13574" max="13574" width="3.7109375" customWidth="1"/>
    <col min="13575" max="13575" width="5.42578125" customWidth="1"/>
    <col min="13576" max="13576" width="4.7109375" customWidth="1"/>
    <col min="13577" max="13577" width="3.7109375" customWidth="1"/>
    <col min="13578" max="13578" width="5.42578125" customWidth="1"/>
    <col min="13579" max="13579" width="4.7109375" customWidth="1"/>
    <col min="13580" max="13580" width="3.7109375" customWidth="1"/>
    <col min="13581" max="13581" width="5.42578125" customWidth="1"/>
    <col min="13582" max="13582" width="4.7109375" customWidth="1"/>
    <col min="13583" max="13583" width="3.7109375" customWidth="1"/>
    <col min="13584" max="13584" width="5.42578125" customWidth="1"/>
    <col min="13585" max="13585" width="4.7109375" customWidth="1"/>
    <col min="13586" max="13586" width="3.7109375" customWidth="1"/>
    <col min="13587" max="13587" width="5.42578125" customWidth="1"/>
    <col min="13588" max="13588" width="4.7109375" customWidth="1"/>
    <col min="13589" max="13589" width="3.7109375" customWidth="1"/>
    <col min="13590" max="13590" width="5.42578125" customWidth="1"/>
    <col min="13591" max="13591" width="4.7109375" customWidth="1"/>
    <col min="13592" max="13594" width="4.140625" customWidth="1"/>
    <col min="13595" max="13598" width="3.7109375" customWidth="1"/>
    <col min="13599" max="13599" width="4.7109375" customWidth="1"/>
    <col min="13600" max="13600" width="5.140625" customWidth="1"/>
    <col min="13601" max="13601" width="4.5703125" customWidth="1"/>
    <col min="13795" max="13796" width="4.140625" customWidth="1"/>
    <col min="13797" max="13811" width="4.7109375" customWidth="1"/>
    <col min="13812" max="13814" width="3.7109375" customWidth="1"/>
    <col min="13815" max="13815" width="4.28515625" customWidth="1"/>
    <col min="13816" max="13827" width="3.7109375" customWidth="1"/>
    <col min="13828" max="13828" width="5.42578125" customWidth="1"/>
    <col min="13829" max="13829" width="4.7109375" customWidth="1"/>
    <col min="13830" max="13830" width="3.7109375" customWidth="1"/>
    <col min="13831" max="13831" width="5.42578125" customWidth="1"/>
    <col min="13832" max="13832" width="4.7109375" customWidth="1"/>
    <col min="13833" max="13833" width="3.7109375" customWidth="1"/>
    <col min="13834" max="13834" width="5.42578125" customWidth="1"/>
    <col min="13835" max="13835" width="4.7109375" customWidth="1"/>
    <col min="13836" max="13836" width="3.7109375" customWidth="1"/>
    <col min="13837" max="13837" width="5.42578125" customWidth="1"/>
    <col min="13838" max="13838" width="4.7109375" customWidth="1"/>
    <col min="13839" max="13839" width="3.7109375" customWidth="1"/>
    <col min="13840" max="13840" width="5.42578125" customWidth="1"/>
    <col min="13841" max="13841" width="4.7109375" customWidth="1"/>
    <col min="13842" max="13842" width="3.7109375" customWidth="1"/>
    <col min="13843" max="13843" width="5.42578125" customWidth="1"/>
    <col min="13844" max="13844" width="4.7109375" customWidth="1"/>
    <col min="13845" max="13845" width="3.7109375" customWidth="1"/>
    <col min="13846" max="13846" width="5.42578125" customWidth="1"/>
    <col min="13847" max="13847" width="4.7109375" customWidth="1"/>
    <col min="13848" max="13850" width="4.140625" customWidth="1"/>
    <col min="13851" max="13854" width="3.7109375" customWidth="1"/>
    <col min="13855" max="13855" width="4.7109375" customWidth="1"/>
    <col min="13856" max="13856" width="5.140625" customWidth="1"/>
    <col min="13857" max="13857" width="4.5703125" customWidth="1"/>
    <col min="14051" max="14052" width="4.140625" customWidth="1"/>
    <col min="14053" max="14067" width="4.7109375" customWidth="1"/>
    <col min="14068" max="14070" width="3.7109375" customWidth="1"/>
    <col min="14071" max="14071" width="4.28515625" customWidth="1"/>
    <col min="14072" max="14083" width="3.7109375" customWidth="1"/>
    <col min="14084" max="14084" width="5.42578125" customWidth="1"/>
    <col min="14085" max="14085" width="4.7109375" customWidth="1"/>
    <col min="14086" max="14086" width="3.7109375" customWidth="1"/>
    <col min="14087" max="14087" width="5.42578125" customWidth="1"/>
    <col min="14088" max="14088" width="4.7109375" customWidth="1"/>
    <col min="14089" max="14089" width="3.7109375" customWidth="1"/>
    <col min="14090" max="14090" width="5.42578125" customWidth="1"/>
    <col min="14091" max="14091" width="4.7109375" customWidth="1"/>
    <col min="14092" max="14092" width="3.7109375" customWidth="1"/>
    <col min="14093" max="14093" width="5.42578125" customWidth="1"/>
    <col min="14094" max="14094" width="4.7109375" customWidth="1"/>
    <col min="14095" max="14095" width="3.7109375" customWidth="1"/>
    <col min="14096" max="14096" width="5.42578125" customWidth="1"/>
    <col min="14097" max="14097" width="4.7109375" customWidth="1"/>
    <col min="14098" max="14098" width="3.7109375" customWidth="1"/>
    <col min="14099" max="14099" width="5.42578125" customWidth="1"/>
    <col min="14100" max="14100" width="4.7109375" customWidth="1"/>
    <col min="14101" max="14101" width="3.7109375" customWidth="1"/>
    <col min="14102" max="14102" width="5.42578125" customWidth="1"/>
    <col min="14103" max="14103" width="4.7109375" customWidth="1"/>
    <col min="14104" max="14106" width="4.140625" customWidth="1"/>
    <col min="14107" max="14110" width="3.7109375" customWidth="1"/>
    <col min="14111" max="14111" width="4.7109375" customWidth="1"/>
    <col min="14112" max="14112" width="5.140625" customWidth="1"/>
    <col min="14113" max="14113" width="4.5703125" customWidth="1"/>
    <col min="14307" max="14308" width="4.140625" customWidth="1"/>
    <col min="14309" max="14323" width="4.7109375" customWidth="1"/>
    <col min="14324" max="14326" width="3.7109375" customWidth="1"/>
    <col min="14327" max="14327" width="4.28515625" customWidth="1"/>
    <col min="14328" max="14339" width="3.7109375" customWidth="1"/>
    <col min="14340" max="14340" width="5.42578125" customWidth="1"/>
    <col min="14341" max="14341" width="4.7109375" customWidth="1"/>
    <col min="14342" max="14342" width="3.7109375" customWidth="1"/>
    <col min="14343" max="14343" width="5.42578125" customWidth="1"/>
    <col min="14344" max="14344" width="4.7109375" customWidth="1"/>
    <col min="14345" max="14345" width="3.7109375" customWidth="1"/>
    <col min="14346" max="14346" width="5.42578125" customWidth="1"/>
    <col min="14347" max="14347" width="4.7109375" customWidth="1"/>
    <col min="14348" max="14348" width="3.7109375" customWidth="1"/>
    <col min="14349" max="14349" width="5.42578125" customWidth="1"/>
    <col min="14350" max="14350" width="4.7109375" customWidth="1"/>
    <col min="14351" max="14351" width="3.7109375" customWidth="1"/>
    <col min="14352" max="14352" width="5.42578125" customWidth="1"/>
    <col min="14353" max="14353" width="4.7109375" customWidth="1"/>
    <col min="14354" max="14354" width="3.7109375" customWidth="1"/>
    <col min="14355" max="14355" width="5.42578125" customWidth="1"/>
    <col min="14356" max="14356" width="4.7109375" customWidth="1"/>
    <col min="14357" max="14357" width="3.7109375" customWidth="1"/>
    <col min="14358" max="14358" width="5.42578125" customWidth="1"/>
    <col min="14359" max="14359" width="4.7109375" customWidth="1"/>
    <col min="14360" max="14362" width="4.140625" customWidth="1"/>
    <col min="14363" max="14366" width="3.7109375" customWidth="1"/>
    <col min="14367" max="14367" width="4.7109375" customWidth="1"/>
    <col min="14368" max="14368" width="5.140625" customWidth="1"/>
    <col min="14369" max="14369" width="4.5703125" customWidth="1"/>
    <col min="14563" max="14564" width="4.140625" customWidth="1"/>
    <col min="14565" max="14579" width="4.7109375" customWidth="1"/>
    <col min="14580" max="14582" width="3.7109375" customWidth="1"/>
    <col min="14583" max="14583" width="4.28515625" customWidth="1"/>
    <col min="14584" max="14595" width="3.7109375" customWidth="1"/>
    <col min="14596" max="14596" width="5.42578125" customWidth="1"/>
    <col min="14597" max="14597" width="4.7109375" customWidth="1"/>
    <col min="14598" max="14598" width="3.7109375" customWidth="1"/>
    <col min="14599" max="14599" width="5.42578125" customWidth="1"/>
    <col min="14600" max="14600" width="4.7109375" customWidth="1"/>
    <col min="14601" max="14601" width="3.7109375" customWidth="1"/>
    <col min="14602" max="14602" width="5.42578125" customWidth="1"/>
    <col min="14603" max="14603" width="4.7109375" customWidth="1"/>
    <col min="14604" max="14604" width="3.7109375" customWidth="1"/>
    <col min="14605" max="14605" width="5.42578125" customWidth="1"/>
    <col min="14606" max="14606" width="4.7109375" customWidth="1"/>
    <col min="14607" max="14607" width="3.7109375" customWidth="1"/>
    <col min="14608" max="14608" width="5.42578125" customWidth="1"/>
    <col min="14609" max="14609" width="4.7109375" customWidth="1"/>
    <col min="14610" max="14610" width="3.7109375" customWidth="1"/>
    <col min="14611" max="14611" width="5.42578125" customWidth="1"/>
    <col min="14612" max="14612" width="4.7109375" customWidth="1"/>
    <col min="14613" max="14613" width="3.7109375" customWidth="1"/>
    <col min="14614" max="14614" width="5.42578125" customWidth="1"/>
    <col min="14615" max="14615" width="4.7109375" customWidth="1"/>
    <col min="14616" max="14618" width="4.140625" customWidth="1"/>
    <col min="14619" max="14622" width="3.7109375" customWidth="1"/>
    <col min="14623" max="14623" width="4.7109375" customWidth="1"/>
    <col min="14624" max="14624" width="5.140625" customWidth="1"/>
    <col min="14625" max="14625" width="4.5703125" customWidth="1"/>
    <col min="14819" max="14820" width="4.140625" customWidth="1"/>
    <col min="14821" max="14835" width="4.7109375" customWidth="1"/>
    <col min="14836" max="14838" width="3.7109375" customWidth="1"/>
    <col min="14839" max="14839" width="4.28515625" customWidth="1"/>
    <col min="14840" max="14851" width="3.7109375" customWidth="1"/>
    <col min="14852" max="14852" width="5.42578125" customWidth="1"/>
    <col min="14853" max="14853" width="4.7109375" customWidth="1"/>
    <col min="14854" max="14854" width="3.7109375" customWidth="1"/>
    <col min="14855" max="14855" width="5.42578125" customWidth="1"/>
    <col min="14856" max="14856" width="4.7109375" customWidth="1"/>
    <col min="14857" max="14857" width="3.7109375" customWidth="1"/>
    <col min="14858" max="14858" width="5.42578125" customWidth="1"/>
    <col min="14859" max="14859" width="4.7109375" customWidth="1"/>
    <col min="14860" max="14860" width="3.7109375" customWidth="1"/>
    <col min="14861" max="14861" width="5.42578125" customWidth="1"/>
    <col min="14862" max="14862" width="4.7109375" customWidth="1"/>
    <col min="14863" max="14863" width="3.7109375" customWidth="1"/>
    <col min="14864" max="14864" width="5.42578125" customWidth="1"/>
    <col min="14865" max="14865" width="4.7109375" customWidth="1"/>
    <col min="14866" max="14866" width="3.7109375" customWidth="1"/>
    <col min="14867" max="14867" width="5.42578125" customWidth="1"/>
    <col min="14868" max="14868" width="4.7109375" customWidth="1"/>
    <col min="14869" max="14869" width="3.7109375" customWidth="1"/>
    <col min="14870" max="14870" width="5.42578125" customWidth="1"/>
    <col min="14871" max="14871" width="4.7109375" customWidth="1"/>
    <col min="14872" max="14874" width="4.140625" customWidth="1"/>
    <col min="14875" max="14878" width="3.7109375" customWidth="1"/>
    <col min="14879" max="14879" width="4.7109375" customWidth="1"/>
    <col min="14880" max="14880" width="5.140625" customWidth="1"/>
    <col min="14881" max="14881" width="4.5703125" customWidth="1"/>
    <col min="15075" max="15076" width="4.140625" customWidth="1"/>
    <col min="15077" max="15091" width="4.7109375" customWidth="1"/>
    <col min="15092" max="15094" width="3.7109375" customWidth="1"/>
    <col min="15095" max="15095" width="4.28515625" customWidth="1"/>
    <col min="15096" max="15107" width="3.7109375" customWidth="1"/>
    <col min="15108" max="15108" width="5.42578125" customWidth="1"/>
    <col min="15109" max="15109" width="4.7109375" customWidth="1"/>
    <col min="15110" max="15110" width="3.7109375" customWidth="1"/>
    <col min="15111" max="15111" width="5.42578125" customWidth="1"/>
    <col min="15112" max="15112" width="4.7109375" customWidth="1"/>
    <col min="15113" max="15113" width="3.7109375" customWidth="1"/>
    <col min="15114" max="15114" width="5.42578125" customWidth="1"/>
    <col min="15115" max="15115" width="4.7109375" customWidth="1"/>
    <col min="15116" max="15116" width="3.7109375" customWidth="1"/>
    <col min="15117" max="15117" width="5.42578125" customWidth="1"/>
    <col min="15118" max="15118" width="4.7109375" customWidth="1"/>
    <col min="15119" max="15119" width="3.7109375" customWidth="1"/>
    <col min="15120" max="15120" width="5.42578125" customWidth="1"/>
    <col min="15121" max="15121" width="4.7109375" customWidth="1"/>
    <col min="15122" max="15122" width="3.7109375" customWidth="1"/>
    <col min="15123" max="15123" width="5.42578125" customWidth="1"/>
    <col min="15124" max="15124" width="4.7109375" customWidth="1"/>
    <col min="15125" max="15125" width="3.7109375" customWidth="1"/>
    <col min="15126" max="15126" width="5.42578125" customWidth="1"/>
    <col min="15127" max="15127" width="4.7109375" customWidth="1"/>
    <col min="15128" max="15130" width="4.140625" customWidth="1"/>
    <col min="15131" max="15134" width="3.7109375" customWidth="1"/>
    <col min="15135" max="15135" width="4.7109375" customWidth="1"/>
    <col min="15136" max="15136" width="5.140625" customWidth="1"/>
    <col min="15137" max="15137" width="4.5703125" customWidth="1"/>
    <col min="15331" max="15332" width="4.140625" customWidth="1"/>
    <col min="15333" max="15347" width="4.7109375" customWidth="1"/>
    <col min="15348" max="15350" width="3.7109375" customWidth="1"/>
    <col min="15351" max="15351" width="4.28515625" customWidth="1"/>
    <col min="15352" max="15363" width="3.7109375" customWidth="1"/>
    <col min="15364" max="15364" width="5.42578125" customWidth="1"/>
    <col min="15365" max="15365" width="4.7109375" customWidth="1"/>
    <col min="15366" max="15366" width="3.7109375" customWidth="1"/>
    <col min="15367" max="15367" width="5.42578125" customWidth="1"/>
    <col min="15368" max="15368" width="4.7109375" customWidth="1"/>
    <col min="15369" max="15369" width="3.7109375" customWidth="1"/>
    <col min="15370" max="15370" width="5.42578125" customWidth="1"/>
    <col min="15371" max="15371" width="4.7109375" customWidth="1"/>
    <col min="15372" max="15372" width="3.7109375" customWidth="1"/>
    <col min="15373" max="15373" width="5.42578125" customWidth="1"/>
    <col min="15374" max="15374" width="4.7109375" customWidth="1"/>
    <col min="15375" max="15375" width="3.7109375" customWidth="1"/>
    <col min="15376" max="15376" width="5.42578125" customWidth="1"/>
    <col min="15377" max="15377" width="4.7109375" customWidth="1"/>
    <col min="15378" max="15378" width="3.7109375" customWidth="1"/>
    <col min="15379" max="15379" width="5.42578125" customWidth="1"/>
    <col min="15380" max="15380" width="4.7109375" customWidth="1"/>
    <col min="15381" max="15381" width="3.7109375" customWidth="1"/>
    <col min="15382" max="15382" width="5.42578125" customWidth="1"/>
    <col min="15383" max="15383" width="4.7109375" customWidth="1"/>
    <col min="15384" max="15386" width="4.140625" customWidth="1"/>
    <col min="15387" max="15390" width="3.7109375" customWidth="1"/>
    <col min="15391" max="15391" width="4.7109375" customWidth="1"/>
    <col min="15392" max="15392" width="5.140625" customWidth="1"/>
    <col min="15393" max="15393" width="4.5703125" customWidth="1"/>
    <col min="15587" max="15588" width="4.140625" customWidth="1"/>
    <col min="15589" max="15603" width="4.7109375" customWidth="1"/>
    <col min="15604" max="15606" width="3.7109375" customWidth="1"/>
    <col min="15607" max="15607" width="4.28515625" customWidth="1"/>
    <col min="15608" max="15619" width="3.7109375" customWidth="1"/>
    <col min="15620" max="15620" width="5.42578125" customWidth="1"/>
    <col min="15621" max="15621" width="4.7109375" customWidth="1"/>
    <col min="15622" max="15622" width="3.7109375" customWidth="1"/>
    <col min="15623" max="15623" width="5.42578125" customWidth="1"/>
    <col min="15624" max="15624" width="4.7109375" customWidth="1"/>
    <col min="15625" max="15625" width="3.7109375" customWidth="1"/>
    <col min="15626" max="15626" width="5.42578125" customWidth="1"/>
    <col min="15627" max="15627" width="4.7109375" customWidth="1"/>
    <col min="15628" max="15628" width="3.7109375" customWidth="1"/>
    <col min="15629" max="15629" width="5.42578125" customWidth="1"/>
    <col min="15630" max="15630" width="4.7109375" customWidth="1"/>
    <col min="15631" max="15631" width="3.7109375" customWidth="1"/>
    <col min="15632" max="15632" width="5.42578125" customWidth="1"/>
    <col min="15633" max="15633" width="4.7109375" customWidth="1"/>
    <col min="15634" max="15634" width="3.7109375" customWidth="1"/>
    <col min="15635" max="15635" width="5.42578125" customWidth="1"/>
    <col min="15636" max="15636" width="4.7109375" customWidth="1"/>
    <col min="15637" max="15637" width="3.7109375" customWidth="1"/>
    <col min="15638" max="15638" width="5.42578125" customWidth="1"/>
    <col min="15639" max="15639" width="4.7109375" customWidth="1"/>
    <col min="15640" max="15642" width="4.140625" customWidth="1"/>
    <col min="15643" max="15646" width="3.7109375" customWidth="1"/>
    <col min="15647" max="15647" width="4.7109375" customWidth="1"/>
    <col min="15648" max="15648" width="5.140625" customWidth="1"/>
    <col min="15649" max="15649" width="4.5703125" customWidth="1"/>
    <col min="15843" max="15844" width="4.140625" customWidth="1"/>
    <col min="15845" max="15859" width="4.7109375" customWidth="1"/>
    <col min="15860" max="15862" width="3.7109375" customWidth="1"/>
    <col min="15863" max="15863" width="4.28515625" customWidth="1"/>
    <col min="15864" max="15875" width="3.7109375" customWidth="1"/>
    <col min="15876" max="15876" width="5.42578125" customWidth="1"/>
    <col min="15877" max="15877" width="4.7109375" customWidth="1"/>
    <col min="15878" max="15878" width="3.7109375" customWidth="1"/>
    <col min="15879" max="15879" width="5.42578125" customWidth="1"/>
    <col min="15880" max="15880" width="4.7109375" customWidth="1"/>
    <col min="15881" max="15881" width="3.7109375" customWidth="1"/>
    <col min="15882" max="15882" width="5.42578125" customWidth="1"/>
    <col min="15883" max="15883" width="4.7109375" customWidth="1"/>
    <col min="15884" max="15884" width="3.7109375" customWidth="1"/>
    <col min="15885" max="15885" width="5.42578125" customWidth="1"/>
    <col min="15886" max="15886" width="4.7109375" customWidth="1"/>
    <col min="15887" max="15887" width="3.7109375" customWidth="1"/>
    <col min="15888" max="15888" width="5.42578125" customWidth="1"/>
    <col min="15889" max="15889" width="4.7109375" customWidth="1"/>
    <col min="15890" max="15890" width="3.7109375" customWidth="1"/>
    <col min="15891" max="15891" width="5.42578125" customWidth="1"/>
    <col min="15892" max="15892" width="4.7109375" customWidth="1"/>
    <col min="15893" max="15893" width="3.7109375" customWidth="1"/>
    <col min="15894" max="15894" width="5.42578125" customWidth="1"/>
    <col min="15895" max="15895" width="4.7109375" customWidth="1"/>
    <col min="15896" max="15898" width="4.140625" customWidth="1"/>
    <col min="15899" max="15902" width="3.7109375" customWidth="1"/>
    <col min="15903" max="15903" width="4.7109375" customWidth="1"/>
    <col min="15904" max="15904" width="5.140625" customWidth="1"/>
    <col min="15905" max="15905" width="4.5703125" customWidth="1"/>
    <col min="16099" max="16100" width="4.140625" customWidth="1"/>
    <col min="16101" max="16115" width="4.7109375" customWidth="1"/>
    <col min="16116" max="16118" width="3.7109375" customWidth="1"/>
    <col min="16119" max="16119" width="4.28515625" customWidth="1"/>
    <col min="16120" max="16131" width="3.7109375" customWidth="1"/>
    <col min="16132" max="16132" width="5.42578125" customWidth="1"/>
    <col min="16133" max="16133" width="4.7109375" customWidth="1"/>
    <col min="16134" max="16134" width="3.7109375" customWidth="1"/>
    <col min="16135" max="16135" width="5.42578125" customWidth="1"/>
    <col min="16136" max="16136" width="4.7109375" customWidth="1"/>
    <col min="16137" max="16137" width="3.7109375" customWidth="1"/>
    <col min="16138" max="16138" width="5.42578125" customWidth="1"/>
    <col min="16139" max="16139" width="4.7109375" customWidth="1"/>
    <col min="16140" max="16140" width="3.7109375" customWidth="1"/>
    <col min="16141" max="16141" width="5.42578125" customWidth="1"/>
    <col min="16142" max="16142" width="4.7109375" customWidth="1"/>
    <col min="16143" max="16143" width="3.7109375" customWidth="1"/>
    <col min="16144" max="16144" width="5.42578125" customWidth="1"/>
    <col min="16145" max="16145" width="4.7109375" customWidth="1"/>
    <col min="16146" max="16146" width="3.7109375" customWidth="1"/>
    <col min="16147" max="16147" width="5.42578125" customWidth="1"/>
    <col min="16148" max="16148" width="4.7109375" customWidth="1"/>
    <col min="16149" max="16149" width="3.7109375" customWidth="1"/>
    <col min="16150" max="16150" width="5.42578125" customWidth="1"/>
    <col min="16151" max="16151" width="4.7109375" customWidth="1"/>
    <col min="16152" max="16154" width="4.140625" customWidth="1"/>
    <col min="16155" max="16158" width="3.7109375" customWidth="1"/>
    <col min="16159" max="16159" width="4.7109375" customWidth="1"/>
    <col min="16160" max="16160" width="5.140625" customWidth="1"/>
    <col min="16161" max="16161" width="4.5703125" customWidth="1"/>
  </cols>
  <sheetData>
    <row r="1" spans="1:73" s="1" customFormat="1" ht="38.25" customHeight="1" x14ac:dyDescent="0.25">
      <c r="A1" s="926" t="s">
        <v>0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27"/>
      <c r="W1" s="927"/>
      <c r="X1" s="927"/>
      <c r="Y1" s="927"/>
      <c r="Z1" s="927"/>
      <c r="AA1" s="927"/>
      <c r="AB1" s="927"/>
      <c r="AC1" s="927"/>
      <c r="AD1" s="927"/>
      <c r="AE1" s="927"/>
      <c r="AF1" s="927"/>
      <c r="AG1" s="927"/>
      <c r="AH1" s="927"/>
      <c r="AI1" s="927"/>
      <c r="AJ1" s="927"/>
      <c r="AK1" s="927"/>
      <c r="AL1" s="927"/>
      <c r="AM1" s="927"/>
      <c r="AN1" s="927"/>
      <c r="AO1" s="927"/>
      <c r="AP1" s="927"/>
      <c r="AQ1" s="927"/>
      <c r="AR1" s="927"/>
      <c r="AS1" s="927"/>
      <c r="AT1" s="927"/>
      <c r="AU1" s="927"/>
      <c r="AV1" s="927"/>
      <c r="AW1" s="927"/>
      <c r="AX1" s="927"/>
      <c r="AY1" s="927"/>
      <c r="AZ1" s="927"/>
      <c r="BA1" s="927"/>
      <c r="BB1" s="927"/>
      <c r="BC1" s="927"/>
      <c r="BD1" s="927"/>
      <c r="BE1" s="927"/>
      <c r="BF1" s="927"/>
      <c r="BG1" s="927"/>
      <c r="BH1" s="927"/>
      <c r="BI1" s="927"/>
      <c r="BJ1" s="927"/>
      <c r="BK1" s="927"/>
      <c r="BL1" s="927"/>
      <c r="BM1" s="927"/>
      <c r="BN1" s="927"/>
      <c r="BO1" s="927"/>
      <c r="BP1" s="927"/>
      <c r="BQ1" s="927"/>
      <c r="BR1" s="927"/>
      <c r="BS1" s="927"/>
    </row>
    <row r="2" spans="1:73" s="1" customFormat="1" ht="30" x14ac:dyDescent="0.4">
      <c r="A2" s="103"/>
      <c r="B2" s="103"/>
      <c r="C2" s="103"/>
      <c r="D2" s="104" t="s">
        <v>399</v>
      </c>
      <c r="E2" s="103"/>
      <c r="F2" s="104"/>
      <c r="G2" s="103"/>
      <c r="H2" s="104"/>
      <c r="I2" s="103"/>
      <c r="J2" s="103"/>
      <c r="K2" s="105"/>
      <c r="L2" s="103"/>
      <c r="M2" s="103"/>
      <c r="N2" s="103"/>
      <c r="O2" s="103"/>
      <c r="Q2" s="106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6"/>
      <c r="BD2" s="108"/>
      <c r="BE2" s="109"/>
      <c r="BF2" s="109"/>
      <c r="BG2" s="105"/>
      <c r="BH2" s="105"/>
      <c r="BI2" s="109"/>
      <c r="BJ2" s="105"/>
      <c r="BK2" s="105"/>
      <c r="BL2" s="105"/>
      <c r="BM2" s="105"/>
      <c r="BN2" s="105"/>
      <c r="BO2" s="105"/>
      <c r="BP2" s="105"/>
      <c r="BQ2" s="105"/>
      <c r="BR2" s="105"/>
      <c r="BS2" s="109"/>
    </row>
    <row r="3" spans="1:73" s="1" customFormat="1" ht="33.75" x14ac:dyDescent="0.5">
      <c r="B3" s="103"/>
      <c r="C3" s="103"/>
      <c r="D3" s="110" t="s">
        <v>400</v>
      </c>
      <c r="E3" s="111"/>
      <c r="F3" s="110"/>
      <c r="G3" s="111"/>
      <c r="H3" s="110"/>
      <c r="I3" s="111"/>
      <c r="J3" s="103"/>
      <c r="K3" s="103"/>
      <c r="L3" s="103"/>
      <c r="M3" s="103"/>
      <c r="N3" s="103"/>
      <c r="O3" s="103"/>
      <c r="P3" s="928" t="s">
        <v>1</v>
      </c>
      <c r="Q3" s="929"/>
      <c r="R3" s="929"/>
      <c r="S3" s="929"/>
      <c r="T3" s="929"/>
      <c r="U3" s="929"/>
      <c r="V3" s="929"/>
      <c r="W3" s="929"/>
      <c r="X3" s="929"/>
      <c r="Y3" s="929"/>
      <c r="Z3" s="929"/>
      <c r="AA3" s="929"/>
      <c r="AB3" s="929"/>
      <c r="AC3" s="929"/>
      <c r="AD3" s="929"/>
      <c r="AE3" s="929"/>
      <c r="AF3" s="929"/>
      <c r="AG3" s="929"/>
      <c r="AH3" s="929"/>
      <c r="AI3" s="929"/>
      <c r="AJ3" s="929"/>
      <c r="AK3" s="929"/>
      <c r="AL3" s="929"/>
      <c r="AM3" s="929"/>
      <c r="AN3" s="929"/>
      <c r="AO3" s="929"/>
      <c r="AP3" s="929"/>
      <c r="AQ3" s="929"/>
      <c r="AR3" s="929"/>
      <c r="AS3" s="929"/>
      <c r="AT3" s="929"/>
      <c r="AU3" s="929"/>
      <c r="AV3" s="929"/>
      <c r="AW3" s="929"/>
      <c r="AX3" s="929"/>
      <c r="AY3" s="929"/>
      <c r="AZ3" s="929"/>
      <c r="BA3" s="929"/>
      <c r="BB3" s="929"/>
      <c r="BC3" s="929"/>
      <c r="BD3" s="112"/>
      <c r="BE3" s="109"/>
      <c r="BF3" s="109"/>
      <c r="BG3" s="105"/>
      <c r="BH3" s="105"/>
      <c r="BI3" s="109"/>
      <c r="BJ3" s="105"/>
      <c r="BK3" s="105"/>
      <c r="BL3" s="105"/>
      <c r="BM3" s="105"/>
      <c r="BN3" s="105"/>
      <c r="BO3" s="105"/>
      <c r="BP3" s="105"/>
      <c r="BQ3" s="105"/>
      <c r="BR3" s="105"/>
      <c r="BS3" s="109"/>
    </row>
    <row r="4" spans="1:73" s="1" customFormat="1" ht="27" x14ac:dyDescent="0.35">
      <c r="B4" s="103"/>
      <c r="C4" s="103"/>
      <c r="D4" s="110" t="s">
        <v>401</v>
      </c>
      <c r="E4" s="103"/>
      <c r="F4" s="110"/>
      <c r="G4" s="103"/>
      <c r="H4" s="110"/>
      <c r="I4" s="103"/>
      <c r="J4" s="103"/>
      <c r="K4" s="103"/>
      <c r="L4" s="103"/>
      <c r="M4" s="103"/>
      <c r="N4" s="103"/>
      <c r="O4" s="103"/>
      <c r="P4" s="113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3"/>
      <c r="BE4" s="109"/>
      <c r="BF4" s="109"/>
      <c r="BG4" s="115"/>
      <c r="BH4" s="105"/>
      <c r="BI4" s="109"/>
      <c r="BJ4" s="105"/>
      <c r="BK4" s="105"/>
      <c r="BL4" s="105"/>
      <c r="BM4" s="105"/>
      <c r="BN4" s="105"/>
      <c r="BO4" s="105"/>
      <c r="BP4" s="105"/>
      <c r="BQ4" s="105"/>
      <c r="BR4" s="105"/>
      <c r="BS4" s="109"/>
    </row>
    <row r="5" spans="1:73" s="1" customFormat="1" ht="30" customHeight="1" x14ac:dyDescent="0.45">
      <c r="B5" s="103"/>
      <c r="C5" s="103"/>
      <c r="D5" s="110" t="s">
        <v>402</v>
      </c>
      <c r="E5" s="103"/>
      <c r="F5" s="110"/>
      <c r="G5" s="103"/>
      <c r="H5" s="110"/>
      <c r="I5" s="103"/>
      <c r="J5" s="103"/>
      <c r="K5" s="105"/>
      <c r="L5" s="103"/>
      <c r="M5" s="103"/>
      <c r="N5" s="103"/>
      <c r="O5" s="103"/>
      <c r="P5" s="113"/>
      <c r="Q5" s="116"/>
      <c r="R5" s="496" t="s">
        <v>384</v>
      </c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  <c r="BB5" s="496"/>
      <c r="BC5" s="496"/>
      <c r="BD5" s="497"/>
      <c r="BE5" s="497"/>
      <c r="BF5" s="497"/>
      <c r="BG5" s="497"/>
      <c r="BH5" s="497"/>
      <c r="BJ5" s="117" t="s">
        <v>361</v>
      </c>
      <c r="BK5" s="118"/>
      <c r="BL5" s="109"/>
      <c r="BM5" s="105"/>
      <c r="BN5" s="105"/>
      <c r="BO5" s="105"/>
      <c r="BP5" s="105"/>
      <c r="BQ5" s="105"/>
      <c r="BR5" s="105"/>
      <c r="BS5" s="105"/>
      <c r="BT5" s="105"/>
      <c r="BU5" s="109"/>
    </row>
    <row r="6" spans="1:73" s="1" customFormat="1" ht="31.5" x14ac:dyDescent="0.35">
      <c r="B6" s="103"/>
      <c r="C6" s="103"/>
      <c r="D6" s="119" t="s">
        <v>403</v>
      </c>
      <c r="E6" s="103"/>
      <c r="F6" s="119"/>
      <c r="G6" s="103"/>
      <c r="H6" s="119"/>
      <c r="I6" s="103"/>
      <c r="J6" s="103"/>
      <c r="K6" s="105"/>
      <c r="L6" s="103"/>
      <c r="M6" s="103"/>
      <c r="N6" s="103"/>
      <c r="O6" s="103"/>
      <c r="P6" s="118"/>
      <c r="Q6" s="120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 t="s">
        <v>357</v>
      </c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18"/>
      <c r="BJ6" s="117" t="s">
        <v>383</v>
      </c>
      <c r="BK6" s="117"/>
      <c r="BL6" s="117"/>
      <c r="BM6" s="117"/>
      <c r="BN6" s="117"/>
      <c r="BO6" s="117"/>
      <c r="BP6" s="117"/>
      <c r="BQ6" s="117"/>
      <c r="BR6" s="117"/>
      <c r="BS6" s="105"/>
      <c r="BT6" s="105"/>
      <c r="BU6" s="109"/>
    </row>
    <row r="7" spans="1:73" s="1" customFormat="1" ht="30" customHeight="1" x14ac:dyDescent="0.4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9"/>
      <c r="Q7" s="120"/>
      <c r="R7" s="122"/>
      <c r="S7" s="122"/>
      <c r="T7" s="122"/>
      <c r="W7" s="122"/>
      <c r="X7" s="122"/>
      <c r="Y7" s="122" t="s">
        <v>2</v>
      </c>
      <c r="Z7" s="123"/>
      <c r="AA7" s="123"/>
      <c r="AB7" s="123"/>
      <c r="AC7" s="123"/>
      <c r="AD7" s="123"/>
      <c r="AE7" s="122" t="s">
        <v>3</v>
      </c>
      <c r="AG7" s="123"/>
      <c r="AH7" s="123"/>
      <c r="AJ7" s="123"/>
      <c r="AK7" s="123"/>
      <c r="AL7" s="123"/>
      <c r="AM7" s="123"/>
      <c r="AN7" s="123"/>
      <c r="AO7" s="123"/>
      <c r="AP7" s="123"/>
      <c r="AQ7" s="123"/>
      <c r="AR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J7" s="124"/>
      <c r="BK7" s="118"/>
      <c r="BL7" s="109"/>
      <c r="BM7" s="103"/>
      <c r="BN7" s="103"/>
      <c r="BO7" s="103"/>
      <c r="BP7" s="103"/>
      <c r="BQ7" s="103"/>
      <c r="BR7" s="103"/>
      <c r="BS7" s="103"/>
      <c r="BT7" s="103"/>
      <c r="BU7" s="103"/>
    </row>
    <row r="8" spans="1:73" s="1" customFormat="1" ht="30" x14ac:dyDescent="0.35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9"/>
      <c r="Q8" s="103"/>
      <c r="R8" s="103"/>
      <c r="S8" s="103"/>
      <c r="T8" s="103"/>
      <c r="V8" s="103"/>
      <c r="W8" s="103"/>
      <c r="X8" s="105"/>
      <c r="Y8" s="103"/>
      <c r="Z8" s="110"/>
      <c r="AA8" s="110"/>
      <c r="AB8" s="110"/>
      <c r="AC8" s="110"/>
      <c r="AD8" s="110"/>
      <c r="AE8" s="125" t="s">
        <v>4</v>
      </c>
      <c r="AG8" s="110"/>
      <c r="AH8" s="110"/>
      <c r="AJ8" s="110"/>
      <c r="AK8" s="110"/>
      <c r="AL8" s="110"/>
      <c r="AM8" s="110"/>
      <c r="AN8" s="110"/>
      <c r="AO8" s="110"/>
      <c r="AP8" s="110"/>
      <c r="AQ8" s="110"/>
      <c r="AR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J8" s="126" t="s">
        <v>362</v>
      </c>
      <c r="BK8" s="105"/>
      <c r="BL8" s="109"/>
      <c r="BM8" s="105"/>
      <c r="BN8" s="105"/>
      <c r="BO8" s="105"/>
      <c r="BP8" s="105"/>
      <c r="BQ8" s="105"/>
      <c r="BR8" s="105"/>
      <c r="BS8" s="105"/>
      <c r="BT8" s="105"/>
      <c r="BU8" s="109"/>
    </row>
    <row r="9" spans="1:73" s="130" customFormat="1" ht="30" x14ac:dyDescent="0.3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7"/>
      <c r="O9" s="127"/>
      <c r="P9" s="129"/>
      <c r="Q9" s="127"/>
      <c r="R9" s="127"/>
      <c r="S9" s="127"/>
      <c r="T9" s="127"/>
      <c r="V9" s="127"/>
      <c r="W9" s="127"/>
      <c r="X9" s="127"/>
      <c r="Y9" s="127"/>
      <c r="Z9" s="127"/>
      <c r="AA9" s="127"/>
      <c r="AB9" s="127"/>
      <c r="AC9" s="127"/>
      <c r="AD9" s="127"/>
      <c r="AE9" s="125"/>
      <c r="AF9" s="127"/>
      <c r="AG9" s="127"/>
      <c r="AH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J9" s="131"/>
      <c r="BK9" s="127"/>
      <c r="BL9" s="132"/>
      <c r="BM9" s="133"/>
      <c r="BN9" s="133"/>
      <c r="BO9" s="133"/>
      <c r="BP9" s="133"/>
      <c r="BQ9" s="133"/>
      <c r="BR9" s="133"/>
      <c r="BS9" s="133"/>
      <c r="BT9" s="133"/>
      <c r="BU9" s="133"/>
    </row>
    <row r="10" spans="1:73" s="130" customFormat="1" ht="27" x14ac:dyDescent="0.35">
      <c r="A10" s="127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7"/>
      <c r="O10" s="127"/>
      <c r="P10" s="129"/>
      <c r="Q10" s="930" t="s">
        <v>363</v>
      </c>
      <c r="R10" s="931"/>
      <c r="S10" s="931"/>
      <c r="T10" s="931"/>
      <c r="U10" s="931"/>
      <c r="V10" s="931"/>
      <c r="W10" s="931"/>
      <c r="X10" s="931"/>
      <c r="Y10" s="931"/>
      <c r="Z10" s="931"/>
      <c r="AA10" s="931"/>
      <c r="AB10" s="931"/>
      <c r="AC10" s="931"/>
      <c r="AD10" s="931"/>
      <c r="AE10" s="931"/>
      <c r="AF10" s="931"/>
      <c r="AG10" s="931"/>
      <c r="AH10" s="931"/>
      <c r="AI10" s="931"/>
      <c r="AJ10" s="931"/>
      <c r="AK10" s="931"/>
      <c r="AL10" s="931"/>
      <c r="AM10" s="931"/>
      <c r="AN10" s="931"/>
      <c r="AO10" s="931"/>
      <c r="AP10" s="931"/>
      <c r="AQ10" s="931"/>
      <c r="AR10" s="931"/>
      <c r="AS10" s="931"/>
      <c r="AT10" s="931"/>
      <c r="AU10" s="931"/>
      <c r="AV10" s="931"/>
      <c r="AW10" s="931"/>
      <c r="AX10" s="931"/>
      <c r="AY10" s="931"/>
      <c r="AZ10" s="931"/>
      <c r="BA10" s="931"/>
      <c r="BB10" s="931"/>
      <c r="BC10" s="931"/>
      <c r="BD10" s="127"/>
      <c r="BJ10" s="117" t="s">
        <v>54</v>
      </c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</row>
    <row r="11" spans="1:73" s="130" customFormat="1" ht="27" x14ac:dyDescent="0.35">
      <c r="A11" s="127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7"/>
      <c r="O11" s="127"/>
      <c r="P11" s="129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27"/>
      <c r="BG11" s="117"/>
      <c r="BH11" s="127"/>
      <c r="BI11" s="132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</row>
    <row r="12" spans="1:73" s="136" customFormat="1" ht="34.5" customHeight="1" thickBot="1" x14ac:dyDescent="0.4">
      <c r="B12" s="137" t="s">
        <v>5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BC12" s="137" t="s">
        <v>6</v>
      </c>
      <c r="BE12" s="140"/>
      <c r="BF12" s="140"/>
      <c r="BG12" s="140"/>
      <c r="BH12" s="140"/>
      <c r="BI12" s="140"/>
      <c r="BJ12" s="140"/>
      <c r="BK12" s="141"/>
      <c r="BL12" s="141"/>
      <c r="BM12" s="141"/>
      <c r="BN12" s="141"/>
      <c r="BO12" s="138"/>
      <c r="BP12" s="142"/>
      <c r="BQ12" s="143"/>
    </row>
    <row r="13" spans="1:73" s="136" customFormat="1" ht="39" customHeight="1" thickTop="1" x14ac:dyDescent="0.25">
      <c r="B13" s="932" t="s">
        <v>7</v>
      </c>
      <c r="C13" s="935" t="s">
        <v>364</v>
      </c>
      <c r="D13" s="936"/>
      <c r="E13" s="936"/>
      <c r="F13" s="936"/>
      <c r="G13" s="144"/>
      <c r="H13" s="936" t="s">
        <v>365</v>
      </c>
      <c r="I13" s="936"/>
      <c r="J13" s="936"/>
      <c r="K13" s="144"/>
      <c r="L13" s="936" t="s">
        <v>366</v>
      </c>
      <c r="M13" s="936"/>
      <c r="N13" s="936"/>
      <c r="O13" s="936"/>
      <c r="P13" s="936" t="s">
        <v>367</v>
      </c>
      <c r="Q13" s="936"/>
      <c r="R13" s="936"/>
      <c r="S13" s="936"/>
      <c r="T13" s="936"/>
      <c r="U13" s="144"/>
      <c r="V13" s="936" t="s">
        <v>368</v>
      </c>
      <c r="W13" s="936"/>
      <c r="X13" s="936"/>
      <c r="Y13" s="144"/>
      <c r="Z13" s="936" t="s">
        <v>369</v>
      </c>
      <c r="AA13" s="936"/>
      <c r="AB13" s="936"/>
      <c r="AC13" s="144"/>
      <c r="AD13" s="936" t="s">
        <v>370</v>
      </c>
      <c r="AE13" s="936"/>
      <c r="AF13" s="936"/>
      <c r="AG13" s="936"/>
      <c r="AH13" s="144"/>
      <c r="AI13" s="936" t="s">
        <v>371</v>
      </c>
      <c r="AJ13" s="936"/>
      <c r="AK13" s="936"/>
      <c r="AL13" s="144"/>
      <c r="AM13" s="936" t="s">
        <v>372</v>
      </c>
      <c r="AN13" s="936"/>
      <c r="AO13" s="936"/>
      <c r="AP13" s="936"/>
      <c r="AQ13" s="936" t="s">
        <v>373</v>
      </c>
      <c r="AR13" s="936"/>
      <c r="AS13" s="936"/>
      <c r="AT13" s="936"/>
      <c r="AU13" s="144"/>
      <c r="AV13" s="936" t="s">
        <v>374</v>
      </c>
      <c r="AW13" s="936"/>
      <c r="AX13" s="936"/>
      <c r="AY13" s="144"/>
      <c r="AZ13" s="936" t="s">
        <v>375</v>
      </c>
      <c r="BA13" s="936"/>
      <c r="BB13" s="936"/>
      <c r="BC13" s="937"/>
      <c r="BD13" s="938" t="s">
        <v>55</v>
      </c>
      <c r="BE13" s="939"/>
      <c r="BF13" s="940"/>
      <c r="BG13" s="939" t="s">
        <v>8</v>
      </c>
      <c r="BH13" s="940"/>
      <c r="BI13" s="939" t="s">
        <v>376</v>
      </c>
      <c r="BJ13" s="940"/>
      <c r="BK13" s="939" t="s">
        <v>9</v>
      </c>
      <c r="BL13" s="940"/>
      <c r="BM13" s="939" t="s">
        <v>10</v>
      </c>
      <c r="BN13" s="940"/>
      <c r="BO13" s="947" t="s">
        <v>56</v>
      </c>
      <c r="BP13" s="948"/>
      <c r="BQ13" s="143"/>
    </row>
    <row r="14" spans="1:73" s="136" customFormat="1" ht="39" customHeight="1" x14ac:dyDescent="0.25">
      <c r="B14" s="933"/>
      <c r="C14" s="145">
        <v>1</v>
      </c>
      <c r="D14" s="146">
        <v>8</v>
      </c>
      <c r="E14" s="146">
        <v>15</v>
      </c>
      <c r="F14" s="146">
        <v>22</v>
      </c>
      <c r="G14" s="146">
        <v>29</v>
      </c>
      <c r="H14" s="146">
        <v>6</v>
      </c>
      <c r="I14" s="146">
        <v>13</v>
      </c>
      <c r="J14" s="146">
        <v>20</v>
      </c>
      <c r="K14" s="146">
        <v>27</v>
      </c>
      <c r="L14" s="146">
        <v>3</v>
      </c>
      <c r="M14" s="146">
        <v>10</v>
      </c>
      <c r="N14" s="146">
        <v>17</v>
      </c>
      <c r="O14" s="146">
        <v>24</v>
      </c>
      <c r="P14" s="146">
        <v>1</v>
      </c>
      <c r="Q14" s="146">
        <v>8</v>
      </c>
      <c r="R14" s="146">
        <v>15</v>
      </c>
      <c r="S14" s="146"/>
      <c r="T14" s="146">
        <v>22</v>
      </c>
      <c r="U14" s="146">
        <v>29</v>
      </c>
      <c r="V14" s="146">
        <v>5</v>
      </c>
      <c r="W14" s="146">
        <v>12</v>
      </c>
      <c r="X14" s="146">
        <v>19</v>
      </c>
      <c r="Y14" s="146">
        <v>26</v>
      </c>
      <c r="Z14" s="146">
        <v>2</v>
      </c>
      <c r="AA14" s="146">
        <v>9</v>
      </c>
      <c r="AB14" s="146">
        <v>16</v>
      </c>
      <c r="AC14" s="146">
        <v>23</v>
      </c>
      <c r="AD14" s="146">
        <v>2</v>
      </c>
      <c r="AE14" s="146">
        <v>9</v>
      </c>
      <c r="AF14" s="146">
        <v>16</v>
      </c>
      <c r="AG14" s="146">
        <v>23</v>
      </c>
      <c r="AH14" s="146">
        <v>30</v>
      </c>
      <c r="AI14" s="146">
        <v>6</v>
      </c>
      <c r="AJ14" s="146">
        <v>13</v>
      </c>
      <c r="AK14" s="146">
        <v>20</v>
      </c>
      <c r="AL14" s="146">
        <v>27</v>
      </c>
      <c r="AM14" s="146">
        <v>4</v>
      </c>
      <c r="AN14" s="146">
        <v>11</v>
      </c>
      <c r="AO14" s="146">
        <v>18</v>
      </c>
      <c r="AP14" s="146">
        <v>25</v>
      </c>
      <c r="AQ14" s="146">
        <v>1</v>
      </c>
      <c r="AR14" s="146">
        <v>8</v>
      </c>
      <c r="AS14" s="146">
        <v>15</v>
      </c>
      <c r="AT14" s="146">
        <v>22</v>
      </c>
      <c r="AU14" s="146">
        <v>29</v>
      </c>
      <c r="AV14" s="146">
        <v>6</v>
      </c>
      <c r="AW14" s="146">
        <v>13</v>
      </c>
      <c r="AX14" s="146">
        <v>20</v>
      </c>
      <c r="AY14" s="146">
        <v>27</v>
      </c>
      <c r="AZ14" s="146">
        <v>3</v>
      </c>
      <c r="BA14" s="146">
        <v>10</v>
      </c>
      <c r="BB14" s="146">
        <v>17</v>
      </c>
      <c r="BC14" s="147">
        <v>24</v>
      </c>
      <c r="BD14" s="941"/>
      <c r="BE14" s="942"/>
      <c r="BF14" s="943"/>
      <c r="BG14" s="943"/>
      <c r="BH14" s="943"/>
      <c r="BI14" s="943"/>
      <c r="BJ14" s="943"/>
      <c r="BK14" s="943"/>
      <c r="BL14" s="943"/>
      <c r="BM14" s="943"/>
      <c r="BN14" s="943"/>
      <c r="BO14" s="943"/>
      <c r="BP14" s="949"/>
      <c r="BQ14" s="143"/>
    </row>
    <row r="15" spans="1:73" s="136" customFormat="1" ht="36.75" customHeight="1" x14ac:dyDescent="0.25">
      <c r="B15" s="933"/>
      <c r="C15" s="145">
        <v>7</v>
      </c>
      <c r="D15" s="146">
        <v>14</v>
      </c>
      <c r="E15" s="146">
        <v>21</v>
      </c>
      <c r="F15" s="146">
        <v>28</v>
      </c>
      <c r="G15" s="146">
        <v>5</v>
      </c>
      <c r="H15" s="146">
        <v>12</v>
      </c>
      <c r="I15" s="146">
        <v>19</v>
      </c>
      <c r="J15" s="146">
        <v>26</v>
      </c>
      <c r="K15" s="146">
        <v>2</v>
      </c>
      <c r="L15" s="146">
        <v>9</v>
      </c>
      <c r="M15" s="146">
        <v>16</v>
      </c>
      <c r="N15" s="146">
        <v>23</v>
      </c>
      <c r="O15" s="146">
        <v>30</v>
      </c>
      <c r="P15" s="146">
        <v>7</v>
      </c>
      <c r="Q15" s="146">
        <v>14</v>
      </c>
      <c r="R15" s="146">
        <v>21</v>
      </c>
      <c r="S15" s="146"/>
      <c r="T15" s="146">
        <v>28</v>
      </c>
      <c r="U15" s="146">
        <v>4</v>
      </c>
      <c r="V15" s="146">
        <v>11</v>
      </c>
      <c r="W15" s="146">
        <v>18</v>
      </c>
      <c r="X15" s="146">
        <v>25</v>
      </c>
      <c r="Y15" s="146">
        <v>1</v>
      </c>
      <c r="Z15" s="146">
        <v>8</v>
      </c>
      <c r="AA15" s="146">
        <v>15</v>
      </c>
      <c r="AB15" s="146">
        <v>22</v>
      </c>
      <c r="AC15" s="146">
        <v>1</v>
      </c>
      <c r="AD15" s="146">
        <v>8</v>
      </c>
      <c r="AE15" s="146">
        <v>15</v>
      </c>
      <c r="AF15" s="146">
        <v>22</v>
      </c>
      <c r="AG15" s="146">
        <v>29</v>
      </c>
      <c r="AH15" s="146">
        <v>5</v>
      </c>
      <c r="AI15" s="146">
        <v>12</v>
      </c>
      <c r="AJ15" s="146">
        <v>19</v>
      </c>
      <c r="AK15" s="146">
        <v>26</v>
      </c>
      <c r="AL15" s="146">
        <v>3</v>
      </c>
      <c r="AM15" s="146">
        <v>10</v>
      </c>
      <c r="AN15" s="146">
        <v>17</v>
      </c>
      <c r="AO15" s="146">
        <v>24</v>
      </c>
      <c r="AP15" s="146">
        <v>31</v>
      </c>
      <c r="AQ15" s="146">
        <v>7</v>
      </c>
      <c r="AR15" s="146">
        <v>14</v>
      </c>
      <c r="AS15" s="146">
        <v>21</v>
      </c>
      <c r="AT15" s="146">
        <v>28</v>
      </c>
      <c r="AU15" s="146">
        <v>5</v>
      </c>
      <c r="AV15" s="146">
        <v>12</v>
      </c>
      <c r="AW15" s="146">
        <v>19</v>
      </c>
      <c r="AX15" s="146">
        <v>26</v>
      </c>
      <c r="AY15" s="146">
        <v>2</v>
      </c>
      <c r="AZ15" s="146">
        <v>9</v>
      </c>
      <c r="BA15" s="146">
        <v>16</v>
      </c>
      <c r="BB15" s="146">
        <v>23</v>
      </c>
      <c r="BC15" s="147">
        <v>31</v>
      </c>
      <c r="BD15" s="941"/>
      <c r="BE15" s="942"/>
      <c r="BF15" s="943"/>
      <c r="BG15" s="943"/>
      <c r="BH15" s="943"/>
      <c r="BI15" s="943"/>
      <c r="BJ15" s="943"/>
      <c r="BK15" s="943"/>
      <c r="BL15" s="943"/>
      <c r="BM15" s="943"/>
      <c r="BN15" s="943"/>
      <c r="BO15" s="943"/>
      <c r="BP15" s="949"/>
      <c r="BQ15" s="143"/>
    </row>
    <row r="16" spans="1:73" s="136" customFormat="1" ht="35.25" customHeight="1" thickBot="1" x14ac:dyDescent="0.3">
      <c r="B16" s="934"/>
      <c r="C16" s="148">
        <v>1</v>
      </c>
      <c r="D16" s="149">
        <f t="shared" ref="D16:BC16" si="0">C16+1</f>
        <v>2</v>
      </c>
      <c r="E16" s="149">
        <f t="shared" si="0"/>
        <v>3</v>
      </c>
      <c r="F16" s="149">
        <f t="shared" si="0"/>
        <v>4</v>
      </c>
      <c r="G16" s="149">
        <f t="shared" si="0"/>
        <v>5</v>
      </c>
      <c r="H16" s="149">
        <f t="shared" si="0"/>
        <v>6</v>
      </c>
      <c r="I16" s="149">
        <f t="shared" si="0"/>
        <v>7</v>
      </c>
      <c r="J16" s="149">
        <f t="shared" si="0"/>
        <v>8</v>
      </c>
      <c r="K16" s="149">
        <f t="shared" si="0"/>
        <v>9</v>
      </c>
      <c r="L16" s="149">
        <f t="shared" si="0"/>
        <v>10</v>
      </c>
      <c r="M16" s="149">
        <f t="shared" si="0"/>
        <v>11</v>
      </c>
      <c r="N16" s="149">
        <f t="shared" si="0"/>
        <v>12</v>
      </c>
      <c r="O16" s="149">
        <f t="shared" si="0"/>
        <v>13</v>
      </c>
      <c r="P16" s="149">
        <f t="shared" si="0"/>
        <v>14</v>
      </c>
      <c r="Q16" s="149">
        <f t="shared" si="0"/>
        <v>15</v>
      </c>
      <c r="R16" s="149">
        <f t="shared" si="0"/>
        <v>16</v>
      </c>
      <c r="S16" s="149"/>
      <c r="T16" s="149">
        <f>R16+1</f>
        <v>17</v>
      </c>
      <c r="U16" s="149">
        <f t="shared" si="0"/>
        <v>18</v>
      </c>
      <c r="V16" s="149">
        <f t="shared" si="0"/>
        <v>19</v>
      </c>
      <c r="W16" s="149">
        <f t="shared" si="0"/>
        <v>20</v>
      </c>
      <c r="X16" s="149">
        <f t="shared" si="0"/>
        <v>21</v>
      </c>
      <c r="Y16" s="149">
        <f t="shared" si="0"/>
        <v>22</v>
      </c>
      <c r="Z16" s="149">
        <f t="shared" si="0"/>
        <v>23</v>
      </c>
      <c r="AA16" s="149">
        <f t="shared" si="0"/>
        <v>24</v>
      </c>
      <c r="AB16" s="149">
        <f t="shared" si="0"/>
        <v>25</v>
      </c>
      <c r="AC16" s="149">
        <f t="shared" si="0"/>
        <v>26</v>
      </c>
      <c r="AD16" s="149">
        <f t="shared" si="0"/>
        <v>27</v>
      </c>
      <c r="AE16" s="149">
        <f t="shared" si="0"/>
        <v>28</v>
      </c>
      <c r="AF16" s="149">
        <f t="shared" si="0"/>
        <v>29</v>
      </c>
      <c r="AG16" s="149">
        <f t="shared" si="0"/>
        <v>30</v>
      </c>
      <c r="AH16" s="149">
        <f t="shared" si="0"/>
        <v>31</v>
      </c>
      <c r="AI16" s="149">
        <f t="shared" si="0"/>
        <v>32</v>
      </c>
      <c r="AJ16" s="149">
        <f t="shared" si="0"/>
        <v>33</v>
      </c>
      <c r="AK16" s="149">
        <f t="shared" si="0"/>
        <v>34</v>
      </c>
      <c r="AL16" s="149">
        <f t="shared" si="0"/>
        <v>35</v>
      </c>
      <c r="AM16" s="149">
        <f t="shared" si="0"/>
        <v>36</v>
      </c>
      <c r="AN16" s="149">
        <f t="shared" si="0"/>
        <v>37</v>
      </c>
      <c r="AO16" s="149">
        <f t="shared" si="0"/>
        <v>38</v>
      </c>
      <c r="AP16" s="149">
        <f t="shared" si="0"/>
        <v>39</v>
      </c>
      <c r="AQ16" s="149">
        <f t="shared" si="0"/>
        <v>40</v>
      </c>
      <c r="AR16" s="149">
        <f t="shared" si="0"/>
        <v>41</v>
      </c>
      <c r="AS16" s="149">
        <f t="shared" si="0"/>
        <v>42</v>
      </c>
      <c r="AT16" s="149">
        <f t="shared" si="0"/>
        <v>43</v>
      </c>
      <c r="AU16" s="149">
        <f t="shared" si="0"/>
        <v>44</v>
      </c>
      <c r="AV16" s="149">
        <f t="shared" si="0"/>
        <v>45</v>
      </c>
      <c r="AW16" s="149">
        <f t="shared" si="0"/>
        <v>46</v>
      </c>
      <c r="AX16" s="149">
        <f t="shared" si="0"/>
        <v>47</v>
      </c>
      <c r="AY16" s="149">
        <f t="shared" si="0"/>
        <v>48</v>
      </c>
      <c r="AZ16" s="149">
        <f t="shared" si="0"/>
        <v>49</v>
      </c>
      <c r="BA16" s="149">
        <f t="shared" si="0"/>
        <v>50</v>
      </c>
      <c r="BB16" s="149">
        <f t="shared" si="0"/>
        <v>51</v>
      </c>
      <c r="BC16" s="150">
        <f t="shared" si="0"/>
        <v>52</v>
      </c>
      <c r="BD16" s="944"/>
      <c r="BE16" s="945"/>
      <c r="BF16" s="946"/>
      <c r="BG16" s="946"/>
      <c r="BH16" s="946"/>
      <c r="BI16" s="946"/>
      <c r="BJ16" s="946"/>
      <c r="BK16" s="946"/>
      <c r="BL16" s="946"/>
      <c r="BM16" s="946"/>
      <c r="BN16" s="946"/>
      <c r="BO16" s="946"/>
      <c r="BP16" s="950"/>
      <c r="BQ16" s="143"/>
    </row>
    <row r="17" spans="1:71" s="136" customFormat="1" ht="27" customHeight="1" thickTop="1" x14ac:dyDescent="0.3">
      <c r="B17" s="151" t="s">
        <v>11</v>
      </c>
      <c r="C17" s="152"/>
      <c r="D17" s="153"/>
      <c r="E17" s="153"/>
      <c r="F17" s="154" t="s">
        <v>12</v>
      </c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3"/>
      <c r="X17" s="153" t="s">
        <v>12</v>
      </c>
      <c r="Y17" s="154" t="s">
        <v>12</v>
      </c>
      <c r="Z17" s="154"/>
      <c r="AA17" s="154"/>
      <c r="AB17" s="154"/>
      <c r="AC17" s="155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3"/>
      <c r="AQ17" s="153" t="s">
        <v>12</v>
      </c>
      <c r="AR17" s="156" t="s">
        <v>12</v>
      </c>
      <c r="AS17" s="156"/>
      <c r="AT17" s="154"/>
      <c r="AU17" s="154"/>
      <c r="AV17" s="154"/>
      <c r="AW17" s="154"/>
      <c r="AX17" s="154"/>
      <c r="AY17" s="157"/>
      <c r="AZ17" s="155"/>
      <c r="BA17" s="155"/>
      <c r="BB17" s="155"/>
      <c r="BC17" s="158"/>
      <c r="BD17" s="906">
        <v>5</v>
      </c>
      <c r="BE17" s="907"/>
      <c r="BF17" s="908"/>
      <c r="BG17" s="907"/>
      <c r="BH17" s="908"/>
      <c r="BI17" s="907"/>
      <c r="BJ17" s="908"/>
      <c r="BK17" s="907"/>
      <c r="BL17" s="908"/>
      <c r="BM17" s="907"/>
      <c r="BN17" s="908"/>
      <c r="BO17" s="988">
        <f>SUM(BD17:BN17)</f>
        <v>5</v>
      </c>
      <c r="BP17" s="989"/>
      <c r="BQ17" s="143"/>
    </row>
    <row r="18" spans="1:71" s="136" customFormat="1" ht="24.75" customHeight="1" x14ac:dyDescent="0.25">
      <c r="B18" s="159" t="s">
        <v>14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1" t="s">
        <v>12</v>
      </c>
      <c r="P18" s="161" t="s">
        <v>12</v>
      </c>
      <c r="Q18" s="160"/>
      <c r="R18" s="161"/>
      <c r="S18" s="162"/>
      <c r="T18" s="162"/>
      <c r="U18" s="160"/>
      <c r="V18" s="160"/>
      <c r="W18" s="160"/>
      <c r="X18" s="160"/>
      <c r="Y18" s="160"/>
      <c r="Z18" s="160"/>
      <c r="AA18" s="160"/>
      <c r="AB18" s="160"/>
      <c r="AC18" s="163"/>
      <c r="AD18" s="160"/>
      <c r="AE18" s="161"/>
      <c r="AF18" s="161" t="s">
        <v>12</v>
      </c>
      <c r="AG18" s="161" t="s">
        <v>12</v>
      </c>
      <c r="AH18" s="161"/>
      <c r="AI18" s="160"/>
      <c r="AJ18" s="160"/>
      <c r="AK18" s="160"/>
      <c r="AL18" s="160"/>
      <c r="AM18" s="160"/>
      <c r="AN18" s="160"/>
      <c r="AO18" s="160"/>
      <c r="AP18" s="160"/>
      <c r="AQ18" s="163"/>
      <c r="AR18" s="160"/>
      <c r="AS18" s="160"/>
      <c r="AT18" s="160"/>
      <c r="AU18" s="160"/>
      <c r="AV18" s="160"/>
      <c r="AW18" s="160"/>
      <c r="AX18" s="160"/>
      <c r="AY18" s="164"/>
      <c r="AZ18" s="163"/>
      <c r="BA18" s="163"/>
      <c r="BB18" s="163"/>
      <c r="BC18" s="165"/>
      <c r="BD18" s="923">
        <v>4</v>
      </c>
      <c r="BE18" s="924"/>
      <c r="BF18" s="925"/>
      <c r="BG18" s="924"/>
      <c r="BH18" s="925"/>
      <c r="BI18" s="924"/>
      <c r="BJ18" s="925"/>
      <c r="BK18" s="924"/>
      <c r="BL18" s="925"/>
      <c r="BM18" s="924"/>
      <c r="BN18" s="925"/>
      <c r="BO18" s="990">
        <f>SUM(BD18:BN18)</f>
        <v>4</v>
      </c>
      <c r="BP18" s="991"/>
      <c r="BQ18" s="143"/>
    </row>
    <row r="19" spans="1:71" s="136" customFormat="1" ht="26.25" customHeight="1" x14ac:dyDescent="0.25">
      <c r="B19" s="151" t="s">
        <v>16</v>
      </c>
      <c r="C19" s="166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1" t="s">
        <v>12</v>
      </c>
      <c r="W19" s="161" t="s">
        <v>12</v>
      </c>
      <c r="X19" s="161" t="s">
        <v>12</v>
      </c>
      <c r="Y19" s="160"/>
      <c r="Z19" s="160"/>
      <c r="AA19" s="160"/>
      <c r="AB19" s="160"/>
      <c r="AC19" s="167"/>
      <c r="AD19" s="166"/>
      <c r="AE19" s="160"/>
      <c r="AF19" s="160"/>
      <c r="AG19" s="160"/>
      <c r="AH19" s="168"/>
      <c r="AI19" s="168"/>
      <c r="AJ19" s="168"/>
      <c r="AK19" s="168"/>
      <c r="AL19" s="168"/>
      <c r="AM19" s="160"/>
      <c r="AN19" s="161" t="s">
        <v>12</v>
      </c>
      <c r="AO19" s="161" t="s">
        <v>12</v>
      </c>
      <c r="AP19" s="162" t="s">
        <v>12</v>
      </c>
      <c r="AQ19" s="163"/>
      <c r="AR19" s="166"/>
      <c r="AS19" s="160"/>
      <c r="AT19" s="160"/>
      <c r="AU19" s="160"/>
      <c r="AV19" s="160"/>
      <c r="AW19" s="160"/>
      <c r="AX19" s="160"/>
      <c r="AY19" s="160"/>
      <c r="AZ19" s="163"/>
      <c r="BA19" s="163"/>
      <c r="BB19" s="163"/>
      <c r="BC19" s="169"/>
      <c r="BD19" s="923">
        <v>6</v>
      </c>
      <c r="BE19" s="924"/>
      <c r="BF19" s="925"/>
      <c r="BG19" s="924"/>
      <c r="BH19" s="925"/>
      <c r="BI19" s="924"/>
      <c r="BJ19" s="925"/>
      <c r="BK19" s="924"/>
      <c r="BL19" s="925"/>
      <c r="BM19" s="924"/>
      <c r="BN19" s="925"/>
      <c r="BO19" s="990">
        <f>SUM(BD19:BN19)</f>
        <v>6</v>
      </c>
      <c r="BP19" s="991"/>
      <c r="BQ19" s="143"/>
    </row>
    <row r="20" spans="1:71" s="136" customFormat="1" ht="29.25" customHeight="1" x14ac:dyDescent="0.25">
      <c r="B20" s="159" t="s">
        <v>17</v>
      </c>
      <c r="C20" s="166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1" t="s">
        <v>12</v>
      </c>
      <c r="W20" s="162" t="s">
        <v>12</v>
      </c>
      <c r="X20" s="161" t="s">
        <v>12</v>
      </c>
      <c r="Y20" s="170" t="s">
        <v>13</v>
      </c>
      <c r="Z20" s="171" t="s">
        <v>13</v>
      </c>
      <c r="AA20" s="172" t="s">
        <v>15</v>
      </c>
      <c r="AB20" s="173" t="s">
        <v>15</v>
      </c>
      <c r="AC20" s="174" t="s">
        <v>15</v>
      </c>
      <c r="AD20" s="173" t="s">
        <v>15</v>
      </c>
      <c r="AE20" s="174" t="s">
        <v>15</v>
      </c>
      <c r="AF20" s="174" t="s">
        <v>15</v>
      </c>
      <c r="AG20" s="175" t="s">
        <v>15</v>
      </c>
      <c r="AH20" s="176"/>
      <c r="AI20" s="176"/>
      <c r="AJ20" s="177"/>
      <c r="AK20" s="177"/>
      <c r="AL20" s="177"/>
      <c r="AM20" s="160"/>
      <c r="AN20" s="162" t="s">
        <v>12</v>
      </c>
      <c r="AO20" s="162" t="s">
        <v>12</v>
      </c>
      <c r="AP20" s="162" t="s">
        <v>12</v>
      </c>
      <c r="AQ20" s="160"/>
      <c r="AR20" s="160"/>
      <c r="AS20" s="160"/>
      <c r="AT20" s="160"/>
      <c r="AU20" s="160"/>
      <c r="AV20" s="160"/>
      <c r="AW20" s="160"/>
      <c r="AX20" s="160"/>
      <c r="AY20" s="160"/>
      <c r="AZ20" s="163"/>
      <c r="BA20" s="163"/>
      <c r="BB20" s="163"/>
      <c r="BC20" s="169"/>
      <c r="BD20" s="923">
        <v>6</v>
      </c>
      <c r="BE20" s="924"/>
      <c r="BF20" s="925"/>
      <c r="BG20" s="924">
        <v>2</v>
      </c>
      <c r="BH20" s="925"/>
      <c r="BI20" s="924">
        <v>7</v>
      </c>
      <c r="BJ20" s="925"/>
      <c r="BK20" s="924"/>
      <c r="BL20" s="925"/>
      <c r="BM20" s="924"/>
      <c r="BN20" s="925"/>
      <c r="BO20" s="990">
        <f>SUM(BD20:BN20)</f>
        <v>15</v>
      </c>
      <c r="BP20" s="991"/>
      <c r="BQ20" s="143"/>
    </row>
    <row r="21" spans="1:71" s="136" customFormat="1" ht="27" customHeight="1" thickBot="1" x14ac:dyDescent="0.3">
      <c r="B21" s="178" t="s">
        <v>57</v>
      </c>
      <c r="C21" s="179"/>
      <c r="D21" s="180"/>
      <c r="E21" s="180"/>
      <c r="F21" s="180"/>
      <c r="G21" s="180"/>
      <c r="H21" s="180"/>
      <c r="I21" s="180"/>
      <c r="J21" s="180" t="s">
        <v>12</v>
      </c>
      <c r="K21" s="180" t="s">
        <v>12</v>
      </c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1"/>
      <c r="Z21" s="182" t="s">
        <v>15</v>
      </c>
      <c r="AA21" s="183" t="s">
        <v>15</v>
      </c>
      <c r="AB21" s="184" t="s">
        <v>15</v>
      </c>
      <c r="AC21" s="184" t="s">
        <v>15</v>
      </c>
      <c r="AD21" s="184" t="s">
        <v>12</v>
      </c>
      <c r="AE21" s="185" t="s">
        <v>12</v>
      </c>
      <c r="AF21" s="185" t="s">
        <v>18</v>
      </c>
      <c r="AG21" s="185" t="s">
        <v>19</v>
      </c>
      <c r="AH21" s="186" t="s">
        <v>19</v>
      </c>
      <c r="AI21" s="186" t="s">
        <v>19</v>
      </c>
      <c r="AJ21" s="187" t="s">
        <v>19</v>
      </c>
      <c r="AK21" s="186" t="s">
        <v>19</v>
      </c>
      <c r="AL21" s="186" t="s">
        <v>19</v>
      </c>
      <c r="AM21" s="188" t="s">
        <v>19</v>
      </c>
      <c r="AN21" s="185" t="s">
        <v>19</v>
      </c>
      <c r="AO21" s="185" t="s">
        <v>19</v>
      </c>
      <c r="AP21" s="185" t="s">
        <v>19</v>
      </c>
      <c r="AQ21" s="185" t="s">
        <v>19</v>
      </c>
      <c r="AR21" s="188" t="s">
        <v>19</v>
      </c>
      <c r="AS21" s="189" t="s">
        <v>19</v>
      </c>
      <c r="AT21" s="188" t="s">
        <v>18</v>
      </c>
      <c r="AU21" s="190"/>
      <c r="AV21" s="190"/>
      <c r="AW21" s="190"/>
      <c r="AX21" s="180"/>
      <c r="AY21" s="180"/>
      <c r="AZ21" s="191"/>
      <c r="BA21" s="191"/>
      <c r="BB21" s="191"/>
      <c r="BC21" s="192"/>
      <c r="BD21" s="995">
        <v>4</v>
      </c>
      <c r="BE21" s="996"/>
      <c r="BF21" s="997"/>
      <c r="BG21" s="996"/>
      <c r="BH21" s="997"/>
      <c r="BI21" s="996">
        <v>4</v>
      </c>
      <c r="BJ21" s="997"/>
      <c r="BK21" s="996">
        <v>13</v>
      </c>
      <c r="BL21" s="997"/>
      <c r="BM21" s="996">
        <v>2</v>
      </c>
      <c r="BN21" s="997"/>
      <c r="BO21" s="998">
        <f>SUM(BD21:BN21)</f>
        <v>23</v>
      </c>
      <c r="BP21" s="999"/>
      <c r="BQ21" s="143"/>
    </row>
    <row r="22" spans="1:71" s="196" customFormat="1" ht="24.75" thickTop="1" thickBot="1" x14ac:dyDescent="0.35">
      <c r="A22" s="193"/>
      <c r="B22" s="193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D22" s="1000">
        <f>SUM(BD17:BE21)</f>
        <v>25</v>
      </c>
      <c r="BE22" s="1001"/>
      <c r="BF22" s="1002"/>
      <c r="BG22" s="1001">
        <f>SUM(BG17:BH21)</f>
        <v>2</v>
      </c>
      <c r="BH22" s="1002"/>
      <c r="BI22" s="1001">
        <f>SUM(BI17:BJ21)</f>
        <v>11</v>
      </c>
      <c r="BJ22" s="1002"/>
      <c r="BK22" s="1001">
        <f>SUM(BK17:BL21)</f>
        <v>13</v>
      </c>
      <c r="BL22" s="1002"/>
      <c r="BM22" s="1001">
        <f>SUM(BM17:BN21)</f>
        <v>2</v>
      </c>
      <c r="BN22" s="1002"/>
      <c r="BO22" s="1001">
        <f>SUM(BO17:BP21)</f>
        <v>53</v>
      </c>
      <c r="BP22" s="1003"/>
      <c r="BQ22" s="143"/>
    </row>
    <row r="23" spans="1:71" s="196" customFormat="1" ht="24" thickTop="1" x14ac:dyDescent="0.35">
      <c r="A23" s="193"/>
      <c r="B23" s="193"/>
      <c r="C23" s="197" t="s">
        <v>20</v>
      </c>
      <c r="D23" s="198"/>
      <c r="E23" s="199"/>
      <c r="F23" s="199"/>
      <c r="G23" s="199"/>
      <c r="H23" s="198"/>
      <c r="I23" s="200"/>
      <c r="J23" s="201" t="s">
        <v>21</v>
      </c>
      <c r="K23" s="197" t="s">
        <v>22</v>
      </c>
      <c r="L23" s="197"/>
      <c r="M23" s="197"/>
      <c r="N23" s="197"/>
      <c r="O23" s="197"/>
      <c r="P23" s="197"/>
      <c r="Q23" s="197"/>
      <c r="R23" s="197"/>
      <c r="S23" s="197"/>
      <c r="T23" s="202"/>
      <c r="U23" s="202"/>
      <c r="V23" s="203"/>
      <c r="W23" s="203"/>
      <c r="X23" s="203"/>
      <c r="Y23" s="203"/>
      <c r="Z23" s="203"/>
      <c r="AA23" s="203"/>
      <c r="AB23" s="203"/>
      <c r="AC23" s="203"/>
      <c r="AD23" s="203"/>
      <c r="AE23" s="204" t="s">
        <v>13</v>
      </c>
      <c r="AF23" s="201" t="s">
        <v>21</v>
      </c>
      <c r="AG23" s="197" t="s">
        <v>23</v>
      </c>
      <c r="AH23" s="202"/>
      <c r="AI23" s="203"/>
      <c r="AJ23" s="203"/>
      <c r="AK23" s="203"/>
      <c r="AL23" s="197"/>
      <c r="AM23" s="197"/>
      <c r="AN23" s="205"/>
      <c r="AO23" s="203"/>
      <c r="AP23" s="203"/>
      <c r="AQ23" s="203"/>
      <c r="AR23" s="202"/>
      <c r="AS23" s="204" t="s">
        <v>19</v>
      </c>
      <c r="AT23" s="201" t="s">
        <v>21</v>
      </c>
      <c r="AU23" s="197" t="s">
        <v>24</v>
      </c>
      <c r="AV23" s="202"/>
      <c r="AW23" s="202"/>
      <c r="AX23" s="202"/>
      <c r="AY23" s="202"/>
      <c r="AZ23" s="202"/>
      <c r="BA23" s="202"/>
      <c r="BB23" s="197"/>
      <c r="BC23" s="197"/>
      <c r="BD23" s="197"/>
      <c r="BE23" s="206"/>
      <c r="BF23" s="199"/>
      <c r="BG23" s="199"/>
      <c r="BH23" s="199"/>
      <c r="BI23" s="193"/>
      <c r="BJ23" s="193"/>
      <c r="BK23" s="193"/>
      <c r="BL23" s="193"/>
      <c r="BM23" s="193"/>
      <c r="BN23" s="193"/>
      <c r="BO23" s="207"/>
      <c r="BP23" s="142"/>
      <c r="BQ23" s="143"/>
    </row>
    <row r="24" spans="1:71" s="136" customFormat="1" ht="23.25" x14ac:dyDescent="0.25">
      <c r="C24" s="208"/>
      <c r="D24" s="209"/>
      <c r="E24" s="208"/>
      <c r="F24" s="208"/>
      <c r="G24" s="208"/>
      <c r="H24" s="208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206"/>
      <c r="BF24" s="208"/>
      <c r="BG24" s="208"/>
      <c r="BH24" s="208"/>
      <c r="BO24" s="209"/>
      <c r="BP24" s="142"/>
      <c r="BQ24" s="143"/>
    </row>
    <row r="25" spans="1:71" s="196" customFormat="1" ht="23.25" x14ac:dyDescent="0.35">
      <c r="A25" s="193"/>
      <c r="B25" s="193"/>
      <c r="C25" s="199"/>
      <c r="D25" s="199"/>
      <c r="E25" s="199"/>
      <c r="F25" s="199"/>
      <c r="G25" s="199"/>
      <c r="H25" s="198"/>
      <c r="I25" s="210" t="s">
        <v>12</v>
      </c>
      <c r="J25" s="201" t="s">
        <v>21</v>
      </c>
      <c r="K25" s="197" t="s">
        <v>377</v>
      </c>
      <c r="L25" s="197"/>
      <c r="M25" s="197"/>
      <c r="N25" s="197"/>
      <c r="O25" s="197"/>
      <c r="P25" s="197"/>
      <c r="Q25" s="197"/>
      <c r="R25" s="197"/>
      <c r="S25" s="197"/>
      <c r="T25" s="202"/>
      <c r="U25" s="202"/>
      <c r="V25" s="203"/>
      <c r="W25" s="203"/>
      <c r="X25" s="203"/>
      <c r="Y25" s="203"/>
      <c r="Z25" s="203"/>
      <c r="AA25" s="203"/>
      <c r="AB25" s="203"/>
      <c r="AC25" s="203"/>
      <c r="AD25" s="203"/>
      <c r="AE25" s="210" t="s">
        <v>15</v>
      </c>
      <c r="AF25" s="201" t="s">
        <v>21</v>
      </c>
      <c r="AG25" s="197" t="s">
        <v>25</v>
      </c>
      <c r="AH25" s="202"/>
      <c r="AI25" s="203"/>
      <c r="AJ25" s="203"/>
      <c r="AK25" s="203"/>
      <c r="AL25" s="197"/>
      <c r="AM25" s="197"/>
      <c r="AN25" s="205"/>
      <c r="AO25" s="203"/>
      <c r="AP25" s="203"/>
      <c r="AQ25" s="203"/>
      <c r="AR25" s="205"/>
      <c r="AS25" s="204" t="s">
        <v>18</v>
      </c>
      <c r="AT25" s="201" t="s">
        <v>21</v>
      </c>
      <c r="AU25" s="197" t="s">
        <v>26</v>
      </c>
      <c r="AV25" s="205"/>
      <c r="AW25" s="205"/>
      <c r="AX25" s="205"/>
      <c r="AY25" s="205"/>
      <c r="AZ25" s="205"/>
      <c r="BA25" s="205"/>
      <c r="BB25" s="197"/>
      <c r="BC25" s="197"/>
      <c r="BD25" s="197"/>
      <c r="BE25" s="206"/>
      <c r="BF25" s="199"/>
      <c r="BG25" s="199"/>
      <c r="BH25" s="199"/>
      <c r="BI25" s="193"/>
      <c r="BJ25" s="193"/>
      <c r="BK25" s="193"/>
      <c r="BL25" s="193"/>
      <c r="BM25" s="193"/>
      <c r="BN25" s="193"/>
      <c r="BO25" s="207"/>
      <c r="BP25" s="142"/>
      <c r="BQ25" s="143"/>
    </row>
    <row r="26" spans="1:71" s="196" customFormat="1" ht="33" customHeight="1" x14ac:dyDescent="0.35">
      <c r="A26" s="193"/>
      <c r="B26" s="193"/>
      <c r="C26" s="199"/>
      <c r="D26" s="199"/>
      <c r="E26" s="199"/>
      <c r="F26" s="199"/>
      <c r="G26" s="199"/>
      <c r="H26" s="198"/>
      <c r="I26" s="211"/>
      <c r="J26" s="201"/>
      <c r="K26" s="197"/>
      <c r="L26" s="197"/>
      <c r="M26" s="197"/>
      <c r="N26" s="197"/>
      <c r="O26" s="197"/>
      <c r="P26" s="197"/>
      <c r="Q26" s="197"/>
      <c r="R26" s="197"/>
      <c r="S26" s="197"/>
      <c r="T26" s="202"/>
      <c r="U26" s="202"/>
      <c r="V26" s="203"/>
      <c r="W26" s="203"/>
      <c r="X26" s="203"/>
      <c r="Y26" s="203"/>
      <c r="Z26" s="203"/>
      <c r="AA26" s="203"/>
      <c r="AB26" s="203"/>
      <c r="AC26" s="203"/>
      <c r="AD26" s="203"/>
      <c r="AE26" s="211"/>
      <c r="AF26" s="201"/>
      <c r="AG26" s="197"/>
      <c r="AH26" s="202"/>
      <c r="AI26" s="203"/>
      <c r="AJ26" s="203"/>
      <c r="AK26" s="203"/>
      <c r="AL26" s="197"/>
      <c r="AM26" s="197"/>
      <c r="AN26" s="205"/>
      <c r="AO26" s="203"/>
      <c r="AP26" s="203"/>
      <c r="AQ26" s="203"/>
      <c r="AR26" s="205"/>
      <c r="AS26" s="212"/>
      <c r="AT26" s="201"/>
      <c r="AU26" s="197"/>
      <c r="AV26" s="205"/>
      <c r="AW26" s="205"/>
      <c r="AX26" s="205"/>
      <c r="AY26" s="205"/>
      <c r="AZ26" s="205"/>
      <c r="BA26" s="205"/>
      <c r="BB26" s="197"/>
      <c r="BC26" s="197"/>
      <c r="BD26" s="197"/>
      <c r="BE26" s="206"/>
      <c r="BF26" s="199"/>
      <c r="BG26" s="199"/>
      <c r="BH26" s="199"/>
      <c r="BI26" s="193"/>
      <c r="BJ26" s="193"/>
      <c r="BK26" s="193"/>
      <c r="BL26" s="193"/>
      <c r="BM26" s="193"/>
      <c r="BN26" s="193"/>
      <c r="BO26" s="207"/>
      <c r="BP26" s="142"/>
      <c r="BQ26" s="143"/>
    </row>
    <row r="27" spans="1:71" s="196" customFormat="1" ht="29.25" thickBot="1" x14ac:dyDescent="0.5">
      <c r="A27" s="1018" t="s">
        <v>27</v>
      </c>
      <c r="B27" s="1018"/>
      <c r="C27" s="1018"/>
      <c r="D27" s="1018"/>
      <c r="E27" s="1018"/>
      <c r="F27" s="1018"/>
      <c r="G27" s="1018"/>
      <c r="H27" s="1018"/>
      <c r="I27" s="1018"/>
      <c r="J27" s="1018"/>
      <c r="K27" s="1018"/>
      <c r="L27" s="1018"/>
      <c r="M27" s="1018"/>
      <c r="N27" s="1018"/>
      <c r="O27" s="1018"/>
      <c r="P27" s="1018"/>
      <c r="Q27" s="1018"/>
      <c r="R27" s="1018"/>
      <c r="S27" s="1018"/>
      <c r="T27" s="1018"/>
      <c r="U27" s="1018"/>
      <c r="V27" s="1018"/>
      <c r="W27" s="1018"/>
      <c r="X27" s="1018"/>
      <c r="Y27" s="1018"/>
      <c r="Z27" s="1018"/>
      <c r="AA27" s="1018"/>
      <c r="AB27" s="1018"/>
      <c r="AC27" s="1018"/>
      <c r="AD27" s="1018"/>
      <c r="AE27" s="1018"/>
      <c r="AF27" s="1018"/>
      <c r="AG27" s="1018"/>
      <c r="AH27" s="1018"/>
      <c r="AI27" s="1018"/>
      <c r="AJ27" s="1018"/>
      <c r="AK27" s="1018"/>
      <c r="AL27" s="1018"/>
      <c r="AM27" s="1018"/>
      <c r="AN27" s="1018"/>
      <c r="AO27" s="1018"/>
      <c r="AP27" s="1018"/>
      <c r="AQ27" s="1018"/>
      <c r="AR27" s="1018"/>
      <c r="AS27" s="1018"/>
      <c r="AT27" s="1018"/>
      <c r="AU27" s="1018"/>
      <c r="AV27" s="1018"/>
      <c r="AW27" s="1018"/>
      <c r="AX27" s="1018"/>
      <c r="AY27" s="1018"/>
      <c r="AZ27" s="1018"/>
      <c r="BA27" s="1018"/>
      <c r="BB27" s="1018"/>
      <c r="BC27" s="1018"/>
      <c r="BD27" s="1018"/>
      <c r="BE27" s="1018"/>
      <c r="BF27" s="1018"/>
      <c r="BG27" s="1018"/>
      <c r="BH27" s="1018"/>
      <c r="BI27" s="1018"/>
      <c r="BJ27" s="1018"/>
      <c r="BK27" s="1018"/>
      <c r="BL27" s="1018"/>
      <c r="BM27" s="1018"/>
      <c r="BN27" s="1018"/>
      <c r="BO27" s="1018"/>
      <c r="BP27" s="1018"/>
      <c r="BQ27" s="1019"/>
      <c r="BR27" s="1019"/>
      <c r="BS27" s="1019"/>
    </row>
    <row r="28" spans="1:71" s="1" customFormat="1" ht="24" customHeight="1" thickTop="1" x14ac:dyDescent="0.25">
      <c r="A28" s="1020" t="s">
        <v>28</v>
      </c>
      <c r="B28" s="1021"/>
      <c r="C28" s="1026" t="s">
        <v>29</v>
      </c>
      <c r="D28" s="1027"/>
      <c r="E28" s="1027"/>
      <c r="F28" s="1027"/>
      <c r="G28" s="1027"/>
      <c r="H28" s="1027"/>
      <c r="I28" s="1027"/>
      <c r="J28" s="1027"/>
      <c r="K28" s="1027"/>
      <c r="L28" s="1027"/>
      <c r="M28" s="1027"/>
      <c r="N28" s="1027"/>
      <c r="O28" s="1027"/>
      <c r="P28" s="1027"/>
      <c r="Q28" s="1027"/>
      <c r="R28" s="1028"/>
      <c r="S28" s="464" t="s">
        <v>404</v>
      </c>
      <c r="T28" s="1035" t="s">
        <v>30</v>
      </c>
      <c r="U28" s="1036"/>
      <c r="V28" s="1039" t="s">
        <v>31</v>
      </c>
      <c r="W28" s="1040"/>
      <c r="X28" s="1043" t="s">
        <v>378</v>
      </c>
      <c r="Y28" s="1044"/>
      <c r="Z28" s="1049" t="s">
        <v>379</v>
      </c>
      <c r="AA28" s="1050"/>
      <c r="AB28" s="909" t="s">
        <v>380</v>
      </c>
      <c r="AC28" s="910"/>
      <c r="AD28" s="910"/>
      <c r="AE28" s="910"/>
      <c r="AF28" s="910"/>
      <c r="AG28" s="910"/>
      <c r="AH28" s="910"/>
      <c r="AI28" s="910"/>
      <c r="AJ28" s="910"/>
      <c r="AK28" s="911"/>
      <c r="AL28" s="912" t="s">
        <v>32</v>
      </c>
      <c r="AM28" s="909"/>
      <c r="AN28" s="909"/>
      <c r="AO28" s="909"/>
      <c r="AP28" s="909"/>
      <c r="AQ28" s="909"/>
      <c r="AR28" s="909"/>
      <c r="AS28" s="909"/>
      <c r="AT28" s="909"/>
      <c r="AU28" s="909"/>
      <c r="AV28" s="909"/>
      <c r="AW28" s="909"/>
      <c r="AX28" s="909"/>
      <c r="AY28" s="909"/>
      <c r="AZ28" s="909"/>
      <c r="BA28" s="909"/>
      <c r="BB28" s="909"/>
      <c r="BC28" s="909"/>
      <c r="BD28" s="909"/>
      <c r="BE28" s="909"/>
      <c r="BF28" s="909"/>
      <c r="BG28" s="909"/>
      <c r="BH28" s="909"/>
      <c r="BI28" s="909"/>
      <c r="BJ28" s="909"/>
      <c r="BK28" s="909"/>
      <c r="BL28" s="909"/>
      <c r="BM28" s="909"/>
      <c r="BN28" s="909"/>
      <c r="BO28" s="909"/>
      <c r="BP28" s="913"/>
      <c r="BQ28" s="951" t="s">
        <v>381</v>
      </c>
      <c r="BR28" s="952"/>
      <c r="BS28" s="1055" t="s">
        <v>408</v>
      </c>
    </row>
    <row r="29" spans="1:71" s="1" customFormat="1" ht="23.25" x14ac:dyDescent="0.25">
      <c r="A29" s="1022"/>
      <c r="B29" s="1023"/>
      <c r="C29" s="1029"/>
      <c r="D29" s="1030"/>
      <c r="E29" s="1030"/>
      <c r="F29" s="1030"/>
      <c r="G29" s="1030"/>
      <c r="H29" s="1030"/>
      <c r="I29" s="1030"/>
      <c r="J29" s="1030"/>
      <c r="K29" s="1030"/>
      <c r="L29" s="1030"/>
      <c r="M29" s="1030"/>
      <c r="N29" s="1030"/>
      <c r="O29" s="1030"/>
      <c r="P29" s="1030"/>
      <c r="Q29" s="1030"/>
      <c r="R29" s="1031"/>
      <c r="S29" s="465"/>
      <c r="T29" s="1037"/>
      <c r="U29" s="983"/>
      <c r="V29" s="975"/>
      <c r="W29" s="1041"/>
      <c r="X29" s="1045"/>
      <c r="Y29" s="1046"/>
      <c r="Z29" s="1051"/>
      <c r="AA29" s="1052"/>
      <c r="AB29" s="957" t="s">
        <v>382</v>
      </c>
      <c r="AC29" s="958"/>
      <c r="AD29" s="961" t="s">
        <v>34</v>
      </c>
      <c r="AE29" s="962"/>
      <c r="AF29" s="962"/>
      <c r="AG29" s="962"/>
      <c r="AH29" s="962"/>
      <c r="AI29" s="962"/>
      <c r="AJ29" s="962"/>
      <c r="AK29" s="963"/>
      <c r="AL29" s="964" t="s">
        <v>35</v>
      </c>
      <c r="AM29" s="965"/>
      <c r="AN29" s="965"/>
      <c r="AO29" s="965"/>
      <c r="AP29" s="965"/>
      <c r="AQ29" s="965"/>
      <c r="AR29" s="966"/>
      <c r="AS29" s="967" t="s">
        <v>36</v>
      </c>
      <c r="AT29" s="968"/>
      <c r="AU29" s="968"/>
      <c r="AV29" s="968"/>
      <c r="AW29" s="968"/>
      <c r="AX29" s="969"/>
      <c r="AY29" s="970" t="s">
        <v>37</v>
      </c>
      <c r="AZ29" s="962"/>
      <c r="BA29" s="962"/>
      <c r="BB29" s="962"/>
      <c r="BC29" s="962"/>
      <c r="BD29" s="971"/>
      <c r="BE29" s="972" t="s">
        <v>38</v>
      </c>
      <c r="BF29" s="962"/>
      <c r="BG29" s="962"/>
      <c r="BH29" s="962"/>
      <c r="BI29" s="962"/>
      <c r="BJ29" s="963"/>
      <c r="BK29" s="970" t="s">
        <v>58</v>
      </c>
      <c r="BL29" s="962"/>
      <c r="BM29" s="962"/>
      <c r="BN29" s="962"/>
      <c r="BO29" s="962"/>
      <c r="BP29" s="963"/>
      <c r="BQ29" s="953"/>
      <c r="BR29" s="954"/>
      <c r="BS29" s="1056"/>
    </row>
    <row r="30" spans="1:71" s="1" customFormat="1" ht="21.75" x14ac:dyDescent="0.25">
      <c r="A30" s="1022"/>
      <c r="B30" s="1023"/>
      <c r="C30" s="1029"/>
      <c r="D30" s="1030"/>
      <c r="E30" s="1030"/>
      <c r="F30" s="1030"/>
      <c r="G30" s="1030"/>
      <c r="H30" s="1030"/>
      <c r="I30" s="1030"/>
      <c r="J30" s="1030"/>
      <c r="K30" s="1030"/>
      <c r="L30" s="1030"/>
      <c r="M30" s="1030"/>
      <c r="N30" s="1030"/>
      <c r="O30" s="1030"/>
      <c r="P30" s="1030"/>
      <c r="Q30" s="1030"/>
      <c r="R30" s="1031"/>
      <c r="S30" s="465"/>
      <c r="T30" s="1037"/>
      <c r="U30" s="983"/>
      <c r="V30" s="975"/>
      <c r="W30" s="1041"/>
      <c r="X30" s="1045"/>
      <c r="Y30" s="1046"/>
      <c r="Z30" s="1051"/>
      <c r="AA30" s="1052"/>
      <c r="AB30" s="957"/>
      <c r="AC30" s="958"/>
      <c r="AD30" s="973" t="s">
        <v>39</v>
      </c>
      <c r="AE30" s="974"/>
      <c r="AF30" s="979" t="s">
        <v>40</v>
      </c>
      <c r="AG30" s="979"/>
      <c r="AH30" s="979" t="s">
        <v>41</v>
      </c>
      <c r="AI30" s="979"/>
      <c r="AJ30" s="979" t="s">
        <v>42</v>
      </c>
      <c r="AK30" s="982"/>
      <c r="AL30" s="985" t="s">
        <v>59</v>
      </c>
      <c r="AM30" s="987" t="s">
        <v>43</v>
      </c>
      <c r="AN30" s="919"/>
      <c r="AO30" s="920"/>
      <c r="AP30" s="918" t="s">
        <v>44</v>
      </c>
      <c r="AQ30" s="919"/>
      <c r="AR30" s="920"/>
      <c r="AS30" s="921" t="s">
        <v>45</v>
      </c>
      <c r="AT30" s="919"/>
      <c r="AU30" s="922"/>
      <c r="AV30" s="987" t="s">
        <v>46</v>
      </c>
      <c r="AW30" s="919"/>
      <c r="AX30" s="1008"/>
      <c r="AY30" s="1009" t="s">
        <v>47</v>
      </c>
      <c r="AZ30" s="1010"/>
      <c r="BA30" s="1011"/>
      <c r="BB30" s="1012" t="s">
        <v>48</v>
      </c>
      <c r="BC30" s="1010"/>
      <c r="BD30" s="1011"/>
      <c r="BE30" s="1013" t="s">
        <v>49</v>
      </c>
      <c r="BF30" s="1010"/>
      <c r="BG30" s="1014"/>
      <c r="BH30" s="1009" t="s">
        <v>50</v>
      </c>
      <c r="BI30" s="1010"/>
      <c r="BJ30" s="1015"/>
      <c r="BK30" s="1004" t="s">
        <v>60</v>
      </c>
      <c r="BL30" s="1004"/>
      <c r="BM30" s="1016"/>
      <c r="BN30" s="1004" t="s">
        <v>61</v>
      </c>
      <c r="BO30" s="1004"/>
      <c r="BP30" s="1005"/>
      <c r="BQ30" s="953"/>
      <c r="BR30" s="954"/>
      <c r="BS30" s="1056"/>
    </row>
    <row r="31" spans="1:71" s="1" customFormat="1" ht="23.25" x14ac:dyDescent="0.25">
      <c r="A31" s="1022"/>
      <c r="B31" s="1023"/>
      <c r="C31" s="1029"/>
      <c r="D31" s="1030"/>
      <c r="E31" s="1030"/>
      <c r="F31" s="1030"/>
      <c r="G31" s="1030"/>
      <c r="H31" s="1030"/>
      <c r="I31" s="1030"/>
      <c r="J31" s="1030"/>
      <c r="K31" s="1030"/>
      <c r="L31" s="1030"/>
      <c r="M31" s="1030"/>
      <c r="N31" s="1030"/>
      <c r="O31" s="1030"/>
      <c r="P31" s="1030"/>
      <c r="Q31" s="1030"/>
      <c r="R31" s="1031"/>
      <c r="S31" s="465"/>
      <c r="T31" s="1037"/>
      <c r="U31" s="983"/>
      <c r="V31" s="975"/>
      <c r="W31" s="1041"/>
      <c r="X31" s="1045"/>
      <c r="Y31" s="1046"/>
      <c r="Z31" s="1051"/>
      <c r="AA31" s="1052"/>
      <c r="AB31" s="957"/>
      <c r="AC31" s="958"/>
      <c r="AD31" s="975"/>
      <c r="AE31" s="976"/>
      <c r="AF31" s="980"/>
      <c r="AG31" s="980"/>
      <c r="AH31" s="980"/>
      <c r="AI31" s="980"/>
      <c r="AJ31" s="980"/>
      <c r="AK31" s="983"/>
      <c r="AL31" s="986"/>
      <c r="AM31" s="58">
        <v>2</v>
      </c>
      <c r="AN31" s="914" t="s">
        <v>62</v>
      </c>
      <c r="AO31" s="915"/>
      <c r="AP31" s="58">
        <v>2</v>
      </c>
      <c r="AQ31" s="916" t="s">
        <v>62</v>
      </c>
      <c r="AR31" s="917"/>
      <c r="AS31" s="59">
        <v>2</v>
      </c>
      <c r="AT31" s="916" t="s">
        <v>62</v>
      </c>
      <c r="AU31" s="1006"/>
      <c r="AV31" s="60">
        <v>2</v>
      </c>
      <c r="AW31" s="916" t="s">
        <v>62</v>
      </c>
      <c r="AX31" s="1007"/>
      <c r="AY31" s="5">
        <v>3</v>
      </c>
      <c r="AZ31" s="992" t="s">
        <v>62</v>
      </c>
      <c r="BA31" s="993"/>
      <c r="BB31" s="3">
        <v>3</v>
      </c>
      <c r="BC31" s="992" t="s">
        <v>62</v>
      </c>
      <c r="BD31" s="993"/>
      <c r="BE31" s="4">
        <v>3</v>
      </c>
      <c r="BF31" s="992" t="s">
        <v>62</v>
      </c>
      <c r="BG31" s="994"/>
      <c r="BH31" s="5">
        <v>3</v>
      </c>
      <c r="BI31" s="992" t="s">
        <v>62</v>
      </c>
      <c r="BJ31" s="994"/>
      <c r="BK31" s="4">
        <v>2</v>
      </c>
      <c r="BL31" s="992" t="s">
        <v>62</v>
      </c>
      <c r="BM31" s="994"/>
      <c r="BN31" s="5">
        <v>2</v>
      </c>
      <c r="BO31" s="992" t="s">
        <v>62</v>
      </c>
      <c r="BP31" s="1017"/>
      <c r="BQ31" s="953"/>
      <c r="BR31" s="954"/>
      <c r="BS31" s="1056"/>
    </row>
    <row r="32" spans="1:71" s="1" customFormat="1" ht="119.25" customHeight="1" thickBot="1" x14ac:dyDescent="0.3">
      <c r="A32" s="1024"/>
      <c r="B32" s="1025"/>
      <c r="C32" s="1032"/>
      <c r="D32" s="1033"/>
      <c r="E32" s="1033"/>
      <c r="F32" s="1033"/>
      <c r="G32" s="1033"/>
      <c r="H32" s="1033"/>
      <c r="I32" s="1033"/>
      <c r="J32" s="1033"/>
      <c r="K32" s="1033"/>
      <c r="L32" s="1033"/>
      <c r="M32" s="1033"/>
      <c r="N32" s="1033"/>
      <c r="O32" s="1033"/>
      <c r="P32" s="1033"/>
      <c r="Q32" s="1033"/>
      <c r="R32" s="1034"/>
      <c r="S32" s="466"/>
      <c r="T32" s="1038"/>
      <c r="U32" s="984"/>
      <c r="V32" s="977"/>
      <c r="W32" s="1042"/>
      <c r="X32" s="1047"/>
      <c r="Y32" s="1048"/>
      <c r="Z32" s="1053"/>
      <c r="AA32" s="1054"/>
      <c r="AB32" s="959"/>
      <c r="AC32" s="960"/>
      <c r="AD32" s="977"/>
      <c r="AE32" s="978"/>
      <c r="AF32" s="981"/>
      <c r="AG32" s="981"/>
      <c r="AH32" s="981"/>
      <c r="AI32" s="981"/>
      <c r="AJ32" s="981"/>
      <c r="AK32" s="984"/>
      <c r="AL32" s="61" t="s">
        <v>52</v>
      </c>
      <c r="AM32" s="62" t="s">
        <v>51</v>
      </c>
      <c r="AN32" s="63" t="s">
        <v>52</v>
      </c>
      <c r="AO32" s="64" t="s">
        <v>53</v>
      </c>
      <c r="AP32" s="65" t="s">
        <v>51</v>
      </c>
      <c r="AQ32" s="63" t="s">
        <v>52</v>
      </c>
      <c r="AR32" s="64" t="s">
        <v>53</v>
      </c>
      <c r="AS32" s="66" t="s">
        <v>51</v>
      </c>
      <c r="AT32" s="63" t="s">
        <v>52</v>
      </c>
      <c r="AU32" s="67" t="s">
        <v>53</v>
      </c>
      <c r="AV32" s="62" t="s">
        <v>51</v>
      </c>
      <c r="AW32" s="63" t="s">
        <v>52</v>
      </c>
      <c r="AX32" s="68" t="s">
        <v>53</v>
      </c>
      <c r="AY32" s="6" t="s">
        <v>51</v>
      </c>
      <c r="AZ32" s="7" t="s">
        <v>52</v>
      </c>
      <c r="BA32" s="8" t="s">
        <v>53</v>
      </c>
      <c r="BB32" s="9" t="s">
        <v>51</v>
      </c>
      <c r="BC32" s="7" t="s">
        <v>52</v>
      </c>
      <c r="BD32" s="8" t="s">
        <v>53</v>
      </c>
      <c r="BE32" s="10" t="s">
        <v>51</v>
      </c>
      <c r="BF32" s="7" t="s">
        <v>52</v>
      </c>
      <c r="BG32" s="11" t="s">
        <v>53</v>
      </c>
      <c r="BH32" s="6" t="s">
        <v>51</v>
      </c>
      <c r="BI32" s="7" t="s">
        <v>52</v>
      </c>
      <c r="BJ32" s="12" t="s">
        <v>53</v>
      </c>
      <c r="BK32" s="6" t="s">
        <v>51</v>
      </c>
      <c r="BL32" s="7" t="s">
        <v>52</v>
      </c>
      <c r="BM32" s="11" t="s">
        <v>53</v>
      </c>
      <c r="BN32" s="6" t="s">
        <v>51</v>
      </c>
      <c r="BO32" s="7" t="s">
        <v>52</v>
      </c>
      <c r="BP32" s="13" t="s">
        <v>53</v>
      </c>
      <c r="BQ32" s="955"/>
      <c r="BR32" s="956"/>
      <c r="BS32" s="1057"/>
    </row>
    <row r="33" spans="1:72" s="223" customFormat="1" ht="27.75" thickTop="1" thickBot="1" x14ac:dyDescent="0.45">
      <c r="A33" s="738" t="s">
        <v>63</v>
      </c>
      <c r="B33" s="739"/>
      <c r="C33" s="729" t="s">
        <v>386</v>
      </c>
      <c r="D33" s="730"/>
      <c r="E33" s="730"/>
      <c r="F33" s="730"/>
      <c r="G33" s="730"/>
      <c r="H33" s="730"/>
      <c r="I33" s="730"/>
      <c r="J33" s="730"/>
      <c r="K33" s="730"/>
      <c r="L33" s="730"/>
      <c r="M33" s="730"/>
      <c r="N33" s="730"/>
      <c r="O33" s="730"/>
      <c r="P33" s="730"/>
      <c r="Q33" s="730"/>
      <c r="R33" s="731"/>
      <c r="S33" s="213"/>
      <c r="T33" s="818"/>
      <c r="U33" s="819"/>
      <c r="V33" s="818"/>
      <c r="W33" s="819"/>
      <c r="X33" s="820">
        <f>SUM(X34:Y70)</f>
        <v>3966</v>
      </c>
      <c r="Y33" s="743"/>
      <c r="Z33" s="744">
        <f>SUM(Z34:AA70)</f>
        <v>2196</v>
      </c>
      <c r="AA33" s="747"/>
      <c r="AB33" s="742">
        <f>SUM(AB34:AC70)</f>
        <v>496</v>
      </c>
      <c r="AC33" s="743"/>
      <c r="AD33" s="744">
        <f>SUM(AD34:AE70)</f>
        <v>218</v>
      </c>
      <c r="AE33" s="745"/>
      <c r="AF33" s="746">
        <f>SUM(AF34:AG70)</f>
        <v>96</v>
      </c>
      <c r="AG33" s="745"/>
      <c r="AH33" s="746">
        <f>SUM(AH34:AI70)</f>
        <v>170</v>
      </c>
      <c r="AI33" s="745"/>
      <c r="AJ33" s="746">
        <f>SUM(AJ34:AK70)</f>
        <v>12</v>
      </c>
      <c r="AK33" s="747"/>
      <c r="AL33" s="214">
        <f t="shared" ref="AL33:BP33" si="1">SUM(AL34:AL70)</f>
        <v>38</v>
      </c>
      <c r="AM33" s="215">
        <f t="shared" si="1"/>
        <v>828</v>
      </c>
      <c r="AN33" s="216">
        <f t="shared" si="1"/>
        <v>84</v>
      </c>
      <c r="AO33" s="217">
        <f t="shared" si="1"/>
        <v>23</v>
      </c>
      <c r="AP33" s="218">
        <f t="shared" si="1"/>
        <v>684</v>
      </c>
      <c r="AQ33" s="219">
        <f t="shared" si="1"/>
        <v>84</v>
      </c>
      <c r="AR33" s="220">
        <f t="shared" si="1"/>
        <v>19</v>
      </c>
      <c r="AS33" s="214">
        <f t="shared" si="1"/>
        <v>432</v>
      </c>
      <c r="AT33" s="219">
        <f t="shared" si="1"/>
        <v>58</v>
      </c>
      <c r="AU33" s="221">
        <f t="shared" si="1"/>
        <v>12</v>
      </c>
      <c r="AV33" s="218">
        <f t="shared" si="1"/>
        <v>576</v>
      </c>
      <c r="AW33" s="219">
        <f t="shared" si="1"/>
        <v>60</v>
      </c>
      <c r="AX33" s="220">
        <f t="shared" si="1"/>
        <v>16</v>
      </c>
      <c r="AY33" s="214">
        <f t="shared" si="1"/>
        <v>216</v>
      </c>
      <c r="AZ33" s="219">
        <f t="shared" si="1"/>
        <v>32</v>
      </c>
      <c r="BA33" s="221">
        <f t="shared" si="1"/>
        <v>6</v>
      </c>
      <c r="BB33" s="218">
        <f t="shared" si="1"/>
        <v>276</v>
      </c>
      <c r="BC33" s="219">
        <f t="shared" si="1"/>
        <v>28</v>
      </c>
      <c r="BD33" s="220">
        <f t="shared" si="1"/>
        <v>8</v>
      </c>
      <c r="BE33" s="214">
        <f t="shared" si="1"/>
        <v>246</v>
      </c>
      <c r="BF33" s="219">
        <f t="shared" si="1"/>
        <v>28</v>
      </c>
      <c r="BG33" s="221">
        <f t="shared" si="1"/>
        <v>7</v>
      </c>
      <c r="BH33" s="218">
        <f t="shared" si="1"/>
        <v>108</v>
      </c>
      <c r="BI33" s="219">
        <f t="shared" si="1"/>
        <v>30</v>
      </c>
      <c r="BJ33" s="220">
        <f t="shared" si="1"/>
        <v>3</v>
      </c>
      <c r="BK33" s="214">
        <f t="shared" si="1"/>
        <v>360</v>
      </c>
      <c r="BL33" s="219">
        <f t="shared" si="1"/>
        <v>28</v>
      </c>
      <c r="BM33" s="221">
        <f t="shared" si="1"/>
        <v>10</v>
      </c>
      <c r="BN33" s="218">
        <f t="shared" si="1"/>
        <v>240</v>
      </c>
      <c r="BO33" s="219">
        <f t="shared" si="1"/>
        <v>26</v>
      </c>
      <c r="BP33" s="220">
        <f t="shared" si="1"/>
        <v>7</v>
      </c>
      <c r="BQ33" s="769">
        <f>SUM(BQ34:BQ70)</f>
        <v>111</v>
      </c>
      <c r="BR33" s="770"/>
      <c r="BS33" s="222"/>
    </row>
    <row r="34" spans="1:72" s="223" customFormat="1" ht="27" thickTop="1" x14ac:dyDescent="0.25">
      <c r="A34" s="740" t="s">
        <v>64</v>
      </c>
      <c r="B34" s="741"/>
      <c r="C34" s="732" t="s">
        <v>157</v>
      </c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4"/>
      <c r="S34" s="224"/>
      <c r="T34" s="748"/>
      <c r="U34" s="749"/>
      <c r="V34" s="748"/>
      <c r="W34" s="749"/>
      <c r="X34" s="748"/>
      <c r="Y34" s="821"/>
      <c r="Z34" s="822"/>
      <c r="AA34" s="749"/>
      <c r="AB34" s="823"/>
      <c r="AC34" s="821"/>
      <c r="AD34" s="822"/>
      <c r="AE34" s="824"/>
      <c r="AF34" s="825"/>
      <c r="AG34" s="824"/>
      <c r="AH34" s="825"/>
      <c r="AI34" s="824"/>
      <c r="AJ34" s="825"/>
      <c r="AK34" s="749"/>
      <c r="AL34" s="225"/>
      <c r="AM34" s="226"/>
      <c r="AN34" s="227"/>
      <c r="AO34" s="228"/>
      <c r="AP34" s="226"/>
      <c r="AQ34" s="227"/>
      <c r="AR34" s="229"/>
      <c r="AS34" s="230"/>
      <c r="AT34" s="227"/>
      <c r="AU34" s="228"/>
      <c r="AV34" s="226"/>
      <c r="AW34" s="227"/>
      <c r="AX34" s="231"/>
      <c r="AY34" s="232"/>
      <c r="AZ34" s="233"/>
      <c r="BA34" s="234"/>
      <c r="BB34" s="235"/>
      <c r="BC34" s="233"/>
      <c r="BD34" s="236"/>
      <c r="BE34" s="232"/>
      <c r="BF34" s="233"/>
      <c r="BG34" s="234"/>
      <c r="BH34" s="235"/>
      <c r="BI34" s="233"/>
      <c r="BJ34" s="236"/>
      <c r="BK34" s="232"/>
      <c r="BL34" s="233"/>
      <c r="BM34" s="234"/>
      <c r="BN34" s="235"/>
      <c r="BO34" s="233"/>
      <c r="BP34" s="236"/>
      <c r="BQ34" s="771"/>
      <c r="BR34" s="772"/>
      <c r="BS34" s="237"/>
    </row>
    <row r="35" spans="1:72" ht="25.5" x14ac:dyDescent="0.25">
      <c r="A35" s="727" t="s">
        <v>65</v>
      </c>
      <c r="B35" s="728"/>
      <c r="C35" s="735" t="s">
        <v>175</v>
      </c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36"/>
      <c r="P35" s="736"/>
      <c r="Q35" s="736"/>
      <c r="R35" s="737"/>
      <c r="S35" s="39"/>
      <c r="T35" s="513">
        <v>3</v>
      </c>
      <c r="U35" s="514"/>
      <c r="V35" s="513"/>
      <c r="W35" s="514"/>
      <c r="X35" s="513">
        <v>108</v>
      </c>
      <c r="Y35" s="813"/>
      <c r="Z35" s="779">
        <v>54</v>
      </c>
      <c r="AA35" s="514"/>
      <c r="AB35" s="814">
        <f>AL35+AN35+AQ35+AT35+AW35+AZ35+BC35+BF35+BI35+BL35+BO35</f>
        <v>12</v>
      </c>
      <c r="AC35" s="813"/>
      <c r="AD35" s="779">
        <v>8</v>
      </c>
      <c r="AE35" s="780"/>
      <c r="AF35" s="781"/>
      <c r="AG35" s="780"/>
      <c r="AH35" s="781"/>
      <c r="AI35" s="780"/>
      <c r="AJ35" s="781">
        <v>4</v>
      </c>
      <c r="AK35" s="514"/>
      <c r="AL35" s="69"/>
      <c r="AM35" s="70"/>
      <c r="AN35" s="71"/>
      <c r="AO35" s="72"/>
      <c r="AP35" s="70"/>
      <c r="AQ35" s="71">
        <v>2</v>
      </c>
      <c r="AR35" s="73"/>
      <c r="AS35" s="74">
        <v>108</v>
      </c>
      <c r="AT35" s="71">
        <v>10</v>
      </c>
      <c r="AU35" s="72">
        <v>3</v>
      </c>
      <c r="AV35" s="70"/>
      <c r="AW35" s="71"/>
      <c r="AX35" s="75"/>
      <c r="AY35" s="31"/>
      <c r="AZ35" s="27"/>
      <c r="BA35" s="28"/>
      <c r="BB35" s="29"/>
      <c r="BC35" s="27"/>
      <c r="BD35" s="30"/>
      <c r="BE35" s="31"/>
      <c r="BF35" s="27"/>
      <c r="BG35" s="28"/>
      <c r="BH35" s="29"/>
      <c r="BI35" s="27"/>
      <c r="BJ35" s="30"/>
      <c r="BK35" s="31"/>
      <c r="BL35" s="27"/>
      <c r="BM35" s="28"/>
      <c r="BN35" s="29"/>
      <c r="BO35" s="27"/>
      <c r="BP35" s="30"/>
      <c r="BQ35" s="513">
        <f>AO35+AR35+AU35+AX35+BA35+BD35+BG35+BJ35+BM35+BP35</f>
        <v>3</v>
      </c>
      <c r="BR35" s="514"/>
      <c r="BS35" s="101" t="s">
        <v>411</v>
      </c>
      <c r="BT35">
        <f>Z35*0.22</f>
        <v>11.88</v>
      </c>
    </row>
    <row r="36" spans="1:72" ht="25.5" x14ac:dyDescent="0.25">
      <c r="A36" s="727" t="s">
        <v>66</v>
      </c>
      <c r="B36" s="728"/>
      <c r="C36" s="735" t="s">
        <v>176</v>
      </c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36"/>
      <c r="P36" s="736"/>
      <c r="Q36" s="736"/>
      <c r="R36" s="737"/>
      <c r="S36" s="39"/>
      <c r="T36" s="513">
        <v>4</v>
      </c>
      <c r="U36" s="514"/>
      <c r="V36" s="513"/>
      <c r="W36" s="514"/>
      <c r="X36" s="513">
        <v>108</v>
      </c>
      <c r="Y36" s="813"/>
      <c r="Z36" s="779">
        <v>54</v>
      </c>
      <c r="AA36" s="514"/>
      <c r="AB36" s="814">
        <f>AL36+AN36+AQ36+AT36+AW36+AZ36+BC36+BF36+BI36+BL36+BO36</f>
        <v>12</v>
      </c>
      <c r="AC36" s="813"/>
      <c r="AD36" s="779">
        <v>8</v>
      </c>
      <c r="AE36" s="780"/>
      <c r="AF36" s="781"/>
      <c r="AG36" s="780"/>
      <c r="AH36" s="781"/>
      <c r="AI36" s="780"/>
      <c r="AJ36" s="781">
        <v>4</v>
      </c>
      <c r="AK36" s="514"/>
      <c r="AL36" s="69"/>
      <c r="AM36" s="70"/>
      <c r="AN36" s="71"/>
      <c r="AO36" s="72"/>
      <c r="AP36" s="70"/>
      <c r="AQ36" s="71"/>
      <c r="AR36" s="73"/>
      <c r="AS36" s="74"/>
      <c r="AT36" s="71">
        <v>2</v>
      </c>
      <c r="AU36" s="72"/>
      <c r="AV36" s="70">
        <v>108</v>
      </c>
      <c r="AW36" s="71">
        <v>10</v>
      </c>
      <c r="AX36" s="76">
        <v>3</v>
      </c>
      <c r="AY36" s="23"/>
      <c r="AZ36" s="24"/>
      <c r="BA36" s="19"/>
      <c r="BB36" s="20"/>
      <c r="BC36" s="24"/>
      <c r="BD36" s="22"/>
      <c r="BE36" s="23"/>
      <c r="BF36" s="24"/>
      <c r="BG36" s="19"/>
      <c r="BH36" s="20"/>
      <c r="BI36" s="24"/>
      <c r="BJ36" s="22"/>
      <c r="BK36" s="23"/>
      <c r="BL36" s="24"/>
      <c r="BM36" s="19"/>
      <c r="BN36" s="20"/>
      <c r="BO36" s="24"/>
      <c r="BP36" s="22"/>
      <c r="BQ36" s="513">
        <f>AO36+AR36+AU36+AX36+BA36+BD36+BG36+BJ36+BM36+BP36</f>
        <v>3</v>
      </c>
      <c r="BR36" s="514"/>
      <c r="BS36" s="101" t="s">
        <v>412</v>
      </c>
      <c r="BT36">
        <f t="shared" ref="BT36:BT100" si="2">Z36*0.22</f>
        <v>11.88</v>
      </c>
    </row>
    <row r="37" spans="1:72" ht="25.5" x14ac:dyDescent="0.25">
      <c r="A37" s="727" t="s">
        <v>67</v>
      </c>
      <c r="B37" s="728"/>
      <c r="C37" s="735" t="s">
        <v>177</v>
      </c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7"/>
      <c r="S37" s="39"/>
      <c r="T37" s="513">
        <v>5</v>
      </c>
      <c r="U37" s="514"/>
      <c r="V37" s="513"/>
      <c r="W37" s="514"/>
      <c r="X37" s="513">
        <v>108</v>
      </c>
      <c r="Y37" s="813"/>
      <c r="Z37" s="779">
        <v>54</v>
      </c>
      <c r="AA37" s="514"/>
      <c r="AB37" s="814">
        <f>AL37+AN37+AQ37+AT37+AW37+AZ37+BC37+BF37+BI37+BL37+BO37</f>
        <v>12</v>
      </c>
      <c r="AC37" s="813"/>
      <c r="AD37" s="779">
        <v>8</v>
      </c>
      <c r="AE37" s="780"/>
      <c r="AF37" s="781"/>
      <c r="AG37" s="780"/>
      <c r="AH37" s="781"/>
      <c r="AI37" s="780"/>
      <c r="AJ37" s="781">
        <v>4</v>
      </c>
      <c r="AK37" s="514"/>
      <c r="AL37" s="77"/>
      <c r="AM37" s="78"/>
      <c r="AN37" s="79"/>
      <c r="AO37" s="80"/>
      <c r="AP37" s="78"/>
      <c r="AQ37" s="79"/>
      <c r="AR37" s="76"/>
      <c r="AS37" s="81"/>
      <c r="AT37" s="79"/>
      <c r="AU37" s="80"/>
      <c r="AV37" s="78"/>
      <c r="AW37" s="79">
        <v>4</v>
      </c>
      <c r="AX37" s="75"/>
      <c r="AY37" s="31">
        <v>108</v>
      </c>
      <c r="AZ37" s="27">
        <v>8</v>
      </c>
      <c r="BA37" s="28">
        <v>3</v>
      </c>
      <c r="BB37" s="29"/>
      <c r="BC37" s="27"/>
      <c r="BD37" s="30"/>
      <c r="BE37" s="31"/>
      <c r="BF37" s="27"/>
      <c r="BG37" s="28"/>
      <c r="BH37" s="29"/>
      <c r="BI37" s="27"/>
      <c r="BJ37" s="30"/>
      <c r="BK37" s="31"/>
      <c r="BL37" s="27"/>
      <c r="BM37" s="28"/>
      <c r="BN37" s="29"/>
      <c r="BO37" s="27"/>
      <c r="BP37" s="30"/>
      <c r="BQ37" s="513">
        <f>AO37+AR37+AU37+AX37+BA37+BD37+BG37+BJ37+BM37+BP37</f>
        <v>3</v>
      </c>
      <c r="BR37" s="514"/>
      <c r="BS37" s="101" t="s">
        <v>413</v>
      </c>
      <c r="BT37">
        <f t="shared" si="2"/>
        <v>11.88</v>
      </c>
    </row>
    <row r="38" spans="1:72" s="460" customFormat="1" ht="26.25" x14ac:dyDescent="0.25">
      <c r="A38" s="785" t="s">
        <v>68</v>
      </c>
      <c r="B38" s="786"/>
      <c r="C38" s="794" t="s">
        <v>158</v>
      </c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5"/>
      <c r="P38" s="795"/>
      <c r="Q38" s="795"/>
      <c r="R38" s="796"/>
      <c r="S38" s="44" t="s">
        <v>407</v>
      </c>
      <c r="T38" s="750">
        <v>2</v>
      </c>
      <c r="U38" s="751"/>
      <c r="V38" s="750">
        <v>1</v>
      </c>
      <c r="W38" s="751"/>
      <c r="X38" s="750">
        <v>216</v>
      </c>
      <c r="Y38" s="752"/>
      <c r="Z38" s="753">
        <v>108</v>
      </c>
      <c r="AA38" s="751"/>
      <c r="AB38" s="754">
        <f>AL38+AN38+AQ38+AT38+AW38+AZ38+BC38+BF38+BI38+BL38+BO38</f>
        <v>24</v>
      </c>
      <c r="AC38" s="752"/>
      <c r="AD38" s="753"/>
      <c r="AE38" s="755"/>
      <c r="AF38" s="756"/>
      <c r="AG38" s="755"/>
      <c r="AH38" s="756">
        <v>24</v>
      </c>
      <c r="AI38" s="755"/>
      <c r="AJ38" s="756"/>
      <c r="AK38" s="751"/>
      <c r="AL38" s="454">
        <v>8</v>
      </c>
      <c r="AM38" s="45">
        <v>108</v>
      </c>
      <c r="AN38" s="46">
        <v>8</v>
      </c>
      <c r="AO38" s="47">
        <v>3</v>
      </c>
      <c r="AP38" s="45">
        <v>108</v>
      </c>
      <c r="AQ38" s="46">
        <v>8</v>
      </c>
      <c r="AR38" s="49">
        <v>3</v>
      </c>
      <c r="AS38" s="50"/>
      <c r="AT38" s="46"/>
      <c r="AU38" s="47"/>
      <c r="AV38" s="45"/>
      <c r="AW38" s="46"/>
      <c r="AX38" s="458"/>
      <c r="AY38" s="51"/>
      <c r="AZ38" s="52"/>
      <c r="BA38" s="53"/>
      <c r="BB38" s="54"/>
      <c r="BC38" s="52"/>
      <c r="BD38" s="55"/>
      <c r="BE38" s="51"/>
      <c r="BF38" s="52"/>
      <c r="BG38" s="53"/>
      <c r="BH38" s="54"/>
      <c r="BI38" s="52"/>
      <c r="BJ38" s="55"/>
      <c r="BK38" s="51"/>
      <c r="BL38" s="52"/>
      <c r="BM38" s="53"/>
      <c r="BN38" s="54"/>
      <c r="BO38" s="52"/>
      <c r="BP38" s="55"/>
      <c r="BQ38" s="750">
        <f>AO38+AR38+AU38+AX38+BA38+BD38+BG38+BJ38+BM38+BP38</f>
        <v>6</v>
      </c>
      <c r="BR38" s="751"/>
      <c r="BS38" s="457" t="s">
        <v>414</v>
      </c>
      <c r="BT38" s="459">
        <f t="shared" si="2"/>
        <v>23.76</v>
      </c>
    </row>
    <row r="39" spans="1:72" s="223" customFormat="1" ht="26.25" x14ac:dyDescent="0.25">
      <c r="A39" s="787" t="s">
        <v>69</v>
      </c>
      <c r="B39" s="788"/>
      <c r="C39" s="765" t="s">
        <v>159</v>
      </c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6"/>
      <c r="P39" s="766"/>
      <c r="Q39" s="766"/>
      <c r="R39" s="767"/>
      <c r="S39" s="238"/>
      <c r="T39" s="757"/>
      <c r="U39" s="758"/>
      <c r="V39" s="757"/>
      <c r="W39" s="758"/>
      <c r="X39" s="757"/>
      <c r="Y39" s="759"/>
      <c r="Z39" s="815"/>
      <c r="AA39" s="758"/>
      <c r="AB39" s="816"/>
      <c r="AC39" s="817"/>
      <c r="AD39" s="815"/>
      <c r="AE39" s="826"/>
      <c r="AF39" s="827"/>
      <c r="AG39" s="826"/>
      <c r="AH39" s="827"/>
      <c r="AI39" s="826"/>
      <c r="AJ39" s="827"/>
      <c r="AK39" s="758"/>
      <c r="AL39" s="239"/>
      <c r="AM39" s="235"/>
      <c r="AN39" s="233"/>
      <c r="AO39" s="234"/>
      <c r="AP39" s="235"/>
      <c r="AQ39" s="233"/>
      <c r="AR39" s="236"/>
      <c r="AS39" s="232"/>
      <c r="AT39" s="233"/>
      <c r="AU39" s="234"/>
      <c r="AV39" s="235"/>
      <c r="AW39" s="233"/>
      <c r="AX39" s="240"/>
      <c r="AY39" s="241"/>
      <c r="AZ39" s="242"/>
      <c r="BA39" s="243"/>
      <c r="BB39" s="244"/>
      <c r="BC39" s="242"/>
      <c r="BD39" s="245"/>
      <c r="BE39" s="246"/>
      <c r="BF39" s="242"/>
      <c r="BG39" s="243"/>
      <c r="BH39" s="244"/>
      <c r="BI39" s="242"/>
      <c r="BJ39" s="245"/>
      <c r="BK39" s="246"/>
      <c r="BL39" s="242"/>
      <c r="BM39" s="243"/>
      <c r="BN39" s="244"/>
      <c r="BO39" s="242"/>
      <c r="BP39" s="245"/>
      <c r="BQ39" s="511"/>
      <c r="BR39" s="512"/>
      <c r="BS39" s="247"/>
      <c r="BT39" s="248">
        <f t="shared" si="2"/>
        <v>0</v>
      </c>
    </row>
    <row r="40" spans="1:72" ht="25.5" x14ac:dyDescent="0.25">
      <c r="A40" s="789" t="s">
        <v>70</v>
      </c>
      <c r="B40" s="790"/>
      <c r="C40" s="791" t="s">
        <v>178</v>
      </c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3"/>
      <c r="S40" s="44" t="s">
        <v>410</v>
      </c>
      <c r="T40" s="56">
        <v>1</v>
      </c>
      <c r="U40" s="57">
        <v>2</v>
      </c>
      <c r="V40" s="750"/>
      <c r="W40" s="751"/>
      <c r="X40" s="750">
        <v>432</v>
      </c>
      <c r="Y40" s="752"/>
      <c r="Z40" s="753">
        <v>288</v>
      </c>
      <c r="AA40" s="751"/>
      <c r="AB40" s="754">
        <f>AL40+AN40+AQ40+AT40+AW40+AZ40+BC40+BF40+BI40+BL40+BO40</f>
        <v>64</v>
      </c>
      <c r="AC40" s="752"/>
      <c r="AD40" s="753">
        <v>32</v>
      </c>
      <c r="AE40" s="755"/>
      <c r="AF40" s="756"/>
      <c r="AG40" s="755"/>
      <c r="AH40" s="756">
        <v>32</v>
      </c>
      <c r="AI40" s="755"/>
      <c r="AJ40" s="756"/>
      <c r="AK40" s="751"/>
      <c r="AL40" s="454">
        <v>10</v>
      </c>
      <c r="AM40" s="45">
        <v>216</v>
      </c>
      <c r="AN40" s="46">
        <v>22</v>
      </c>
      <c r="AO40" s="47">
        <v>6</v>
      </c>
      <c r="AP40" s="45">
        <v>216</v>
      </c>
      <c r="AQ40" s="46">
        <v>32</v>
      </c>
      <c r="AR40" s="49">
        <v>6</v>
      </c>
      <c r="AS40" s="50"/>
      <c r="AT40" s="46"/>
      <c r="AU40" s="47"/>
      <c r="AV40" s="45"/>
      <c r="AW40" s="46"/>
      <c r="AX40" s="455"/>
      <c r="AY40" s="456"/>
      <c r="AZ40" s="52"/>
      <c r="BA40" s="53"/>
      <c r="BB40" s="54"/>
      <c r="BC40" s="52"/>
      <c r="BD40" s="55"/>
      <c r="BE40" s="51"/>
      <c r="BF40" s="52"/>
      <c r="BG40" s="53"/>
      <c r="BH40" s="54"/>
      <c r="BI40" s="52"/>
      <c r="BJ40" s="55"/>
      <c r="BK40" s="51"/>
      <c r="BL40" s="52"/>
      <c r="BM40" s="53"/>
      <c r="BN40" s="54"/>
      <c r="BO40" s="52"/>
      <c r="BP40" s="55"/>
      <c r="BQ40" s="750">
        <f>AO40+AR40+AU40+AX40+BA40+BD40+BG40+BJ40+BM40+BP40</f>
        <v>12</v>
      </c>
      <c r="BR40" s="751"/>
      <c r="BS40" s="457" t="s">
        <v>415</v>
      </c>
      <c r="BT40">
        <f t="shared" si="2"/>
        <v>63.36</v>
      </c>
    </row>
    <row r="41" spans="1:72" ht="25.5" x14ac:dyDescent="0.25">
      <c r="A41" s="727" t="s">
        <v>71</v>
      </c>
      <c r="B41" s="728"/>
      <c r="C41" s="735" t="s">
        <v>179</v>
      </c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7"/>
      <c r="S41" s="39"/>
      <c r="T41" s="34">
        <v>3</v>
      </c>
      <c r="U41" s="35">
        <v>4</v>
      </c>
      <c r="V41" s="513"/>
      <c r="W41" s="514"/>
      <c r="X41" s="513">
        <v>432</v>
      </c>
      <c r="Y41" s="813"/>
      <c r="Z41" s="779">
        <v>216</v>
      </c>
      <c r="AA41" s="514"/>
      <c r="AB41" s="814">
        <f>AL41+AN41+AQ41+AT41+AW41+AZ41+BC41+BF41+BI41+BL41+BO41</f>
        <v>48</v>
      </c>
      <c r="AC41" s="813"/>
      <c r="AD41" s="779">
        <v>16</v>
      </c>
      <c r="AE41" s="780"/>
      <c r="AF41" s="781">
        <v>16</v>
      </c>
      <c r="AG41" s="780"/>
      <c r="AH41" s="781">
        <v>16</v>
      </c>
      <c r="AI41" s="780"/>
      <c r="AJ41" s="781"/>
      <c r="AK41" s="514"/>
      <c r="AL41" s="83"/>
      <c r="AM41" s="84"/>
      <c r="AN41" s="85"/>
      <c r="AO41" s="86"/>
      <c r="AP41" s="84"/>
      <c r="AQ41" s="85">
        <v>6</v>
      </c>
      <c r="AR41" s="82"/>
      <c r="AS41" s="87">
        <v>216</v>
      </c>
      <c r="AT41" s="85">
        <v>26</v>
      </c>
      <c r="AU41" s="86">
        <v>6</v>
      </c>
      <c r="AV41" s="84">
        <v>216</v>
      </c>
      <c r="AW41" s="85">
        <v>16</v>
      </c>
      <c r="AX41" s="75">
        <v>6</v>
      </c>
      <c r="AY41" s="26"/>
      <c r="AZ41" s="27"/>
      <c r="BA41" s="28"/>
      <c r="BB41" s="29"/>
      <c r="BC41" s="27"/>
      <c r="BD41" s="30"/>
      <c r="BE41" s="31"/>
      <c r="BF41" s="27"/>
      <c r="BG41" s="28"/>
      <c r="BH41" s="29"/>
      <c r="BI41" s="27"/>
      <c r="BJ41" s="30"/>
      <c r="BK41" s="31"/>
      <c r="BL41" s="27"/>
      <c r="BM41" s="28"/>
      <c r="BN41" s="29"/>
      <c r="BO41" s="27"/>
      <c r="BP41" s="30"/>
      <c r="BQ41" s="513">
        <f>AO41+AR41+AU41+AX41+BA41+BD41+BG41+BJ41+BM41+BP41</f>
        <v>12</v>
      </c>
      <c r="BR41" s="514"/>
      <c r="BS41" s="101" t="s">
        <v>416</v>
      </c>
      <c r="BT41">
        <f t="shared" si="2"/>
        <v>47.52</v>
      </c>
    </row>
    <row r="42" spans="1:72" s="223" customFormat="1" ht="26.25" x14ac:dyDescent="0.25">
      <c r="A42" s="787" t="s">
        <v>72</v>
      </c>
      <c r="B42" s="788"/>
      <c r="C42" s="765" t="s">
        <v>160</v>
      </c>
      <c r="D42" s="766"/>
      <c r="E42" s="766"/>
      <c r="F42" s="766"/>
      <c r="G42" s="766"/>
      <c r="H42" s="766"/>
      <c r="I42" s="766"/>
      <c r="J42" s="766"/>
      <c r="K42" s="766"/>
      <c r="L42" s="766"/>
      <c r="M42" s="766"/>
      <c r="N42" s="766"/>
      <c r="O42" s="766"/>
      <c r="P42" s="766"/>
      <c r="Q42" s="766"/>
      <c r="R42" s="767"/>
      <c r="S42" s="238"/>
      <c r="T42" s="757"/>
      <c r="U42" s="758"/>
      <c r="V42" s="757"/>
      <c r="W42" s="758"/>
      <c r="X42" s="757"/>
      <c r="Y42" s="759"/>
      <c r="Z42" s="815"/>
      <c r="AA42" s="758"/>
      <c r="AB42" s="816"/>
      <c r="AC42" s="817"/>
      <c r="AD42" s="815"/>
      <c r="AE42" s="826"/>
      <c r="AF42" s="827"/>
      <c r="AG42" s="826"/>
      <c r="AH42" s="827"/>
      <c r="AI42" s="826"/>
      <c r="AJ42" s="827"/>
      <c r="AK42" s="758"/>
      <c r="AL42" s="239"/>
      <c r="AM42" s="235"/>
      <c r="AN42" s="233"/>
      <c r="AO42" s="234"/>
      <c r="AP42" s="235"/>
      <c r="AQ42" s="233"/>
      <c r="AR42" s="236"/>
      <c r="AS42" s="232"/>
      <c r="AT42" s="233"/>
      <c r="AU42" s="234"/>
      <c r="AV42" s="235"/>
      <c r="AW42" s="233"/>
      <c r="AX42" s="249"/>
      <c r="AY42" s="250"/>
      <c r="AZ42" s="251"/>
      <c r="BA42" s="252"/>
      <c r="BB42" s="253"/>
      <c r="BC42" s="251"/>
      <c r="BD42" s="254"/>
      <c r="BE42" s="255"/>
      <c r="BF42" s="251"/>
      <c r="BG42" s="252"/>
      <c r="BH42" s="253"/>
      <c r="BI42" s="251"/>
      <c r="BJ42" s="254"/>
      <c r="BK42" s="255"/>
      <c r="BL42" s="251"/>
      <c r="BM42" s="252"/>
      <c r="BN42" s="253"/>
      <c r="BO42" s="251"/>
      <c r="BP42" s="254"/>
      <c r="BQ42" s="511"/>
      <c r="BR42" s="512"/>
      <c r="BS42" s="247"/>
      <c r="BT42" s="248">
        <f t="shared" si="2"/>
        <v>0</v>
      </c>
    </row>
    <row r="43" spans="1:72" ht="27" customHeight="1" x14ac:dyDescent="0.25">
      <c r="A43" s="727" t="s">
        <v>73</v>
      </c>
      <c r="B43" s="728"/>
      <c r="C43" s="735" t="s">
        <v>180</v>
      </c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36"/>
      <c r="P43" s="736"/>
      <c r="Q43" s="736"/>
      <c r="R43" s="737"/>
      <c r="S43" s="39"/>
      <c r="T43" s="513">
        <v>1</v>
      </c>
      <c r="U43" s="514"/>
      <c r="V43" s="513"/>
      <c r="W43" s="514"/>
      <c r="X43" s="513">
        <v>288</v>
      </c>
      <c r="Y43" s="813"/>
      <c r="Z43" s="779">
        <v>162</v>
      </c>
      <c r="AA43" s="514"/>
      <c r="AB43" s="814">
        <f>AL43+AN43+AQ43+AT43+AW43+AZ43+BC43+BF43+BI43+BL43+BO43</f>
        <v>36</v>
      </c>
      <c r="AC43" s="813"/>
      <c r="AD43" s="779">
        <v>16</v>
      </c>
      <c r="AE43" s="780"/>
      <c r="AF43" s="781">
        <v>12</v>
      </c>
      <c r="AG43" s="780"/>
      <c r="AH43" s="781">
        <v>8</v>
      </c>
      <c r="AI43" s="780"/>
      <c r="AJ43" s="781"/>
      <c r="AK43" s="514"/>
      <c r="AL43" s="69">
        <v>10</v>
      </c>
      <c r="AM43" s="70">
        <v>288</v>
      </c>
      <c r="AN43" s="71">
        <v>26</v>
      </c>
      <c r="AO43" s="72">
        <v>8</v>
      </c>
      <c r="AP43" s="70"/>
      <c r="AQ43" s="71"/>
      <c r="AR43" s="73"/>
      <c r="AS43" s="74"/>
      <c r="AT43" s="71"/>
      <c r="AU43" s="72"/>
      <c r="AV43" s="70"/>
      <c r="AW43" s="71"/>
      <c r="AX43" s="75"/>
      <c r="AY43" s="26"/>
      <c r="AZ43" s="27"/>
      <c r="BA43" s="28"/>
      <c r="BB43" s="29"/>
      <c r="BC43" s="27"/>
      <c r="BD43" s="30"/>
      <c r="BE43" s="31"/>
      <c r="BF43" s="27"/>
      <c r="BG43" s="28"/>
      <c r="BH43" s="29"/>
      <c r="BI43" s="27"/>
      <c r="BJ43" s="30"/>
      <c r="BK43" s="31"/>
      <c r="BL43" s="27"/>
      <c r="BM43" s="28"/>
      <c r="BN43" s="29"/>
      <c r="BO43" s="27"/>
      <c r="BP43" s="30"/>
      <c r="BQ43" s="513">
        <f>AO43+AR43+AU43+AX43+BA43+BD43+BG43+BJ43+BM43+BP43</f>
        <v>8</v>
      </c>
      <c r="BR43" s="514"/>
      <c r="BS43" s="101" t="s">
        <v>417</v>
      </c>
      <c r="BT43">
        <f t="shared" si="2"/>
        <v>35.64</v>
      </c>
    </row>
    <row r="44" spans="1:72" ht="25.5" x14ac:dyDescent="0.25">
      <c r="A44" s="727" t="s">
        <v>74</v>
      </c>
      <c r="B44" s="728"/>
      <c r="C44" s="735" t="s">
        <v>181</v>
      </c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6"/>
      <c r="P44" s="736"/>
      <c r="Q44" s="736"/>
      <c r="R44" s="737"/>
      <c r="S44" s="39"/>
      <c r="T44" s="513">
        <v>2</v>
      </c>
      <c r="U44" s="514"/>
      <c r="V44" s="513"/>
      <c r="W44" s="514"/>
      <c r="X44" s="513">
        <v>216</v>
      </c>
      <c r="Y44" s="813"/>
      <c r="Z44" s="779">
        <v>108</v>
      </c>
      <c r="AA44" s="514"/>
      <c r="AB44" s="814">
        <f>AL44+AN44+AQ44+AT44+AW44+AZ44+BC44+BF44+BI44+BL44+BO44</f>
        <v>24</v>
      </c>
      <c r="AC44" s="813"/>
      <c r="AD44" s="779">
        <v>8</v>
      </c>
      <c r="AE44" s="780"/>
      <c r="AF44" s="781">
        <v>8</v>
      </c>
      <c r="AG44" s="780"/>
      <c r="AH44" s="781">
        <v>8</v>
      </c>
      <c r="AI44" s="780"/>
      <c r="AJ44" s="781"/>
      <c r="AK44" s="514"/>
      <c r="AL44" s="77"/>
      <c r="AM44" s="78"/>
      <c r="AN44" s="79">
        <v>2</v>
      </c>
      <c r="AO44" s="80"/>
      <c r="AP44" s="78">
        <v>216</v>
      </c>
      <c r="AQ44" s="79">
        <v>22</v>
      </c>
      <c r="AR44" s="76">
        <v>6</v>
      </c>
      <c r="AS44" s="81"/>
      <c r="AT44" s="79"/>
      <c r="AU44" s="80"/>
      <c r="AV44" s="78"/>
      <c r="AW44" s="79"/>
      <c r="AX44" s="88"/>
      <c r="AY44" s="18"/>
      <c r="AZ44" s="24"/>
      <c r="BA44" s="19"/>
      <c r="BB44" s="20"/>
      <c r="BC44" s="24"/>
      <c r="BD44" s="22"/>
      <c r="BE44" s="23"/>
      <c r="BF44" s="24"/>
      <c r="BG44" s="19"/>
      <c r="BH44" s="20"/>
      <c r="BI44" s="24"/>
      <c r="BJ44" s="22"/>
      <c r="BK44" s="23"/>
      <c r="BL44" s="24"/>
      <c r="BM44" s="19"/>
      <c r="BN44" s="20"/>
      <c r="BO44" s="24"/>
      <c r="BP44" s="22"/>
      <c r="BQ44" s="513">
        <f>AO44+AR44+AU44+AX44+BA44+BD44+BG44+BJ44+BM44+BP44</f>
        <v>6</v>
      </c>
      <c r="BR44" s="514"/>
      <c r="BS44" s="101" t="s">
        <v>417</v>
      </c>
      <c r="BT44">
        <f t="shared" si="2"/>
        <v>23.76</v>
      </c>
    </row>
    <row r="45" spans="1:72" ht="25.5" x14ac:dyDescent="0.25">
      <c r="A45" s="727" t="s">
        <v>75</v>
      </c>
      <c r="B45" s="728"/>
      <c r="C45" s="735" t="s">
        <v>182</v>
      </c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9"/>
      <c r="T45" s="513">
        <v>4</v>
      </c>
      <c r="U45" s="514"/>
      <c r="V45" s="513"/>
      <c r="W45" s="514"/>
      <c r="X45" s="513">
        <v>144</v>
      </c>
      <c r="Y45" s="813"/>
      <c r="Z45" s="779">
        <v>90</v>
      </c>
      <c r="AA45" s="514"/>
      <c r="AB45" s="814">
        <f>AL45+AN45+AQ45+AT45+AW45+AZ45+BC45+BF45+BI45+BL45+BO45</f>
        <v>22</v>
      </c>
      <c r="AC45" s="813"/>
      <c r="AD45" s="779">
        <v>10</v>
      </c>
      <c r="AE45" s="780"/>
      <c r="AF45" s="781">
        <v>12</v>
      </c>
      <c r="AG45" s="780"/>
      <c r="AH45" s="781"/>
      <c r="AI45" s="780"/>
      <c r="AJ45" s="781"/>
      <c r="AK45" s="514"/>
      <c r="AL45" s="69"/>
      <c r="AM45" s="70"/>
      <c r="AN45" s="71"/>
      <c r="AO45" s="72"/>
      <c r="AP45" s="70"/>
      <c r="AQ45" s="71"/>
      <c r="AR45" s="73"/>
      <c r="AS45" s="74"/>
      <c r="AT45" s="71">
        <v>8</v>
      </c>
      <c r="AU45" s="72"/>
      <c r="AV45" s="70">
        <v>144</v>
      </c>
      <c r="AW45" s="71">
        <v>14</v>
      </c>
      <c r="AX45" s="75">
        <v>4</v>
      </c>
      <c r="AY45" s="26"/>
      <c r="AZ45" s="27"/>
      <c r="BA45" s="28"/>
      <c r="BB45" s="29"/>
      <c r="BC45" s="27"/>
      <c r="BD45" s="30"/>
      <c r="BE45" s="31"/>
      <c r="BF45" s="27"/>
      <c r="BG45" s="28"/>
      <c r="BH45" s="29"/>
      <c r="BI45" s="27"/>
      <c r="BJ45" s="30"/>
      <c r="BK45" s="31"/>
      <c r="BL45" s="27"/>
      <c r="BM45" s="28"/>
      <c r="BN45" s="29"/>
      <c r="BO45" s="27"/>
      <c r="BP45" s="30"/>
      <c r="BQ45" s="513">
        <f>AO45+AR45+AU45+AX45+BA45+BD45+BG45+BJ45+BM45+BP45</f>
        <v>4</v>
      </c>
      <c r="BR45" s="514"/>
      <c r="BS45" s="101" t="s">
        <v>418</v>
      </c>
      <c r="BT45">
        <f t="shared" si="2"/>
        <v>19.8</v>
      </c>
    </row>
    <row r="46" spans="1:72" s="223" customFormat="1" ht="26.25" x14ac:dyDescent="0.25">
      <c r="A46" s="787" t="s">
        <v>76</v>
      </c>
      <c r="B46" s="788"/>
      <c r="C46" s="765" t="s">
        <v>161</v>
      </c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7"/>
      <c r="S46" s="238"/>
      <c r="T46" s="757"/>
      <c r="U46" s="758"/>
      <c r="V46" s="757"/>
      <c r="W46" s="758"/>
      <c r="X46" s="757"/>
      <c r="Y46" s="759"/>
      <c r="Z46" s="815"/>
      <c r="AA46" s="758"/>
      <c r="AB46" s="816"/>
      <c r="AC46" s="817"/>
      <c r="AD46" s="815"/>
      <c r="AE46" s="826"/>
      <c r="AF46" s="827"/>
      <c r="AG46" s="826"/>
      <c r="AH46" s="827"/>
      <c r="AI46" s="826"/>
      <c r="AJ46" s="827"/>
      <c r="AK46" s="758"/>
      <c r="AL46" s="239"/>
      <c r="AM46" s="235"/>
      <c r="AN46" s="233"/>
      <c r="AO46" s="234"/>
      <c r="AP46" s="235"/>
      <c r="AQ46" s="233"/>
      <c r="AR46" s="236"/>
      <c r="AS46" s="232"/>
      <c r="AT46" s="233"/>
      <c r="AU46" s="234"/>
      <c r="AV46" s="235"/>
      <c r="AW46" s="233"/>
      <c r="AX46" s="249"/>
      <c r="AY46" s="256"/>
      <c r="AZ46" s="233"/>
      <c r="BA46" s="234"/>
      <c r="BB46" s="235"/>
      <c r="BC46" s="233"/>
      <c r="BD46" s="236"/>
      <c r="BE46" s="232"/>
      <c r="BF46" s="233"/>
      <c r="BG46" s="234"/>
      <c r="BH46" s="235"/>
      <c r="BI46" s="233"/>
      <c r="BJ46" s="236"/>
      <c r="BK46" s="232"/>
      <c r="BL46" s="233"/>
      <c r="BM46" s="234"/>
      <c r="BN46" s="235"/>
      <c r="BO46" s="233"/>
      <c r="BP46" s="236"/>
      <c r="BQ46" s="511"/>
      <c r="BR46" s="512"/>
      <c r="BS46" s="247"/>
      <c r="BT46" s="248">
        <f t="shared" si="2"/>
        <v>0</v>
      </c>
    </row>
    <row r="47" spans="1:72" ht="25.5" x14ac:dyDescent="0.25">
      <c r="A47" s="727" t="s">
        <v>77</v>
      </c>
      <c r="B47" s="728"/>
      <c r="C47" s="735" t="s">
        <v>183</v>
      </c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7"/>
      <c r="S47" s="39"/>
      <c r="T47" s="513">
        <v>4</v>
      </c>
      <c r="U47" s="514"/>
      <c r="V47" s="513"/>
      <c r="W47" s="514"/>
      <c r="X47" s="513">
        <v>108</v>
      </c>
      <c r="Y47" s="813"/>
      <c r="Z47" s="779">
        <v>72</v>
      </c>
      <c r="AA47" s="514"/>
      <c r="AB47" s="814">
        <f>AL47+AN47+AQ47+AT47+AW47+AZ47+BC47+BF47+BI47+BL47+BO47</f>
        <v>16</v>
      </c>
      <c r="AC47" s="813"/>
      <c r="AD47" s="779">
        <v>8</v>
      </c>
      <c r="AE47" s="780"/>
      <c r="AF47" s="781"/>
      <c r="AG47" s="780"/>
      <c r="AH47" s="781">
        <v>8</v>
      </c>
      <c r="AI47" s="780"/>
      <c r="AJ47" s="781"/>
      <c r="AK47" s="514"/>
      <c r="AL47" s="69"/>
      <c r="AM47" s="70"/>
      <c r="AN47" s="71"/>
      <c r="AO47" s="72"/>
      <c r="AP47" s="70"/>
      <c r="AQ47" s="71"/>
      <c r="AR47" s="73"/>
      <c r="AS47" s="74"/>
      <c r="AT47" s="71">
        <v>4</v>
      </c>
      <c r="AU47" s="72"/>
      <c r="AV47" s="70">
        <v>108</v>
      </c>
      <c r="AW47" s="71">
        <v>12</v>
      </c>
      <c r="AX47" s="75">
        <v>3</v>
      </c>
      <c r="AY47" s="26"/>
      <c r="AZ47" s="27"/>
      <c r="BA47" s="28"/>
      <c r="BB47" s="29"/>
      <c r="BC47" s="27"/>
      <c r="BD47" s="30"/>
      <c r="BE47" s="31"/>
      <c r="BF47" s="27"/>
      <c r="BG47" s="28"/>
      <c r="BH47" s="29"/>
      <c r="BI47" s="27"/>
      <c r="BJ47" s="30"/>
      <c r="BK47" s="31"/>
      <c r="BL47" s="27"/>
      <c r="BM47" s="28"/>
      <c r="BN47" s="29"/>
      <c r="BO47" s="27"/>
      <c r="BP47" s="30"/>
      <c r="BQ47" s="513">
        <f>AO47+AR47+AU47+AX47+BA47+BD47+BG47+BJ47+BM47+BP47</f>
        <v>3</v>
      </c>
      <c r="BR47" s="514"/>
      <c r="BS47" s="101" t="s">
        <v>419</v>
      </c>
      <c r="BT47">
        <f t="shared" si="2"/>
        <v>15.84</v>
      </c>
    </row>
    <row r="48" spans="1:72" s="248" customFormat="1" ht="25.5" x14ac:dyDescent="0.25">
      <c r="A48" s="760" t="s">
        <v>78</v>
      </c>
      <c r="B48" s="761"/>
      <c r="C48" s="762" t="s">
        <v>184</v>
      </c>
      <c r="D48" s="763"/>
      <c r="E48" s="763"/>
      <c r="F48" s="763"/>
      <c r="G48" s="763"/>
      <c r="H48" s="763"/>
      <c r="I48" s="763"/>
      <c r="J48" s="763"/>
      <c r="K48" s="763"/>
      <c r="L48" s="763"/>
      <c r="M48" s="763"/>
      <c r="N48" s="763"/>
      <c r="O48" s="763"/>
      <c r="P48" s="763"/>
      <c r="Q48" s="763"/>
      <c r="R48" s="764"/>
      <c r="S48" s="257"/>
      <c r="T48" s="511">
        <v>9</v>
      </c>
      <c r="U48" s="512"/>
      <c r="V48" s="511"/>
      <c r="W48" s="512"/>
      <c r="X48" s="511">
        <v>144</v>
      </c>
      <c r="Y48" s="817"/>
      <c r="Z48" s="782">
        <v>90</v>
      </c>
      <c r="AA48" s="512"/>
      <c r="AB48" s="816">
        <f>AL48+AN48+AQ48+AT48+AW48+AZ48+BC48+BF48+BI48+BL48+BO48</f>
        <v>24</v>
      </c>
      <c r="AC48" s="817"/>
      <c r="AD48" s="782">
        <v>12</v>
      </c>
      <c r="AE48" s="783"/>
      <c r="AF48" s="784"/>
      <c r="AG48" s="783"/>
      <c r="AH48" s="784">
        <v>12</v>
      </c>
      <c r="AI48" s="783"/>
      <c r="AJ48" s="784"/>
      <c r="AK48" s="512"/>
      <c r="AL48" s="258"/>
      <c r="AM48" s="259"/>
      <c r="AN48" s="260"/>
      <c r="AO48" s="261"/>
      <c r="AP48" s="259"/>
      <c r="AQ48" s="260"/>
      <c r="AR48" s="262"/>
      <c r="AS48" s="263"/>
      <c r="AT48" s="260"/>
      <c r="AU48" s="261"/>
      <c r="AV48" s="259"/>
      <c r="AW48" s="260"/>
      <c r="AX48" s="264"/>
      <c r="AY48" s="265"/>
      <c r="AZ48" s="260"/>
      <c r="BA48" s="261"/>
      <c r="BB48" s="259"/>
      <c r="BC48" s="260"/>
      <c r="BD48" s="262"/>
      <c r="BE48" s="263"/>
      <c r="BF48" s="260"/>
      <c r="BG48" s="261"/>
      <c r="BH48" s="259"/>
      <c r="BI48" s="260">
        <v>12</v>
      </c>
      <c r="BJ48" s="262"/>
      <c r="BK48" s="263">
        <v>144</v>
      </c>
      <c r="BL48" s="260">
        <v>12</v>
      </c>
      <c r="BM48" s="261">
        <v>4</v>
      </c>
      <c r="BN48" s="259"/>
      <c r="BO48" s="260"/>
      <c r="BP48" s="262"/>
      <c r="BQ48" s="511">
        <f>AO48+AR48+AU48+AX48+BA48+BD48+BG48+BJ48+BM48+BP48</f>
        <v>4</v>
      </c>
      <c r="BR48" s="512"/>
      <c r="BS48" s="247"/>
      <c r="BT48" s="248">
        <f t="shared" si="2"/>
        <v>19.8</v>
      </c>
    </row>
    <row r="49" spans="1:72" s="248" customFormat="1" ht="25.5" x14ac:dyDescent="0.25">
      <c r="A49" s="760" t="s">
        <v>79</v>
      </c>
      <c r="B49" s="761"/>
      <c r="C49" s="762" t="s">
        <v>185</v>
      </c>
      <c r="D49" s="763"/>
      <c r="E49" s="763"/>
      <c r="F49" s="763"/>
      <c r="G49" s="763"/>
      <c r="H49" s="763"/>
      <c r="I49" s="763"/>
      <c r="J49" s="763"/>
      <c r="K49" s="763"/>
      <c r="L49" s="763"/>
      <c r="M49" s="763"/>
      <c r="N49" s="763"/>
      <c r="O49" s="763"/>
      <c r="P49" s="763"/>
      <c r="Q49" s="763"/>
      <c r="R49" s="764"/>
      <c r="S49" s="257"/>
      <c r="T49" s="511"/>
      <c r="U49" s="512"/>
      <c r="V49" s="511">
        <v>9</v>
      </c>
      <c r="W49" s="512"/>
      <c r="X49" s="511">
        <v>108</v>
      </c>
      <c r="Y49" s="817"/>
      <c r="Z49" s="782">
        <v>36</v>
      </c>
      <c r="AA49" s="512"/>
      <c r="AB49" s="816">
        <f>AL49+AN49+AQ49+AT49+AW49+AZ49+BC49+BF49+BI49+BL49+BO49</f>
        <v>8</v>
      </c>
      <c r="AC49" s="817"/>
      <c r="AD49" s="782">
        <v>4</v>
      </c>
      <c r="AE49" s="783"/>
      <c r="AF49" s="784"/>
      <c r="AG49" s="783"/>
      <c r="AH49" s="784">
        <v>4</v>
      </c>
      <c r="AI49" s="783"/>
      <c r="AJ49" s="784"/>
      <c r="AK49" s="512"/>
      <c r="AL49" s="266"/>
      <c r="AM49" s="267"/>
      <c r="AN49" s="268"/>
      <c r="AO49" s="269"/>
      <c r="AP49" s="267"/>
      <c r="AQ49" s="268"/>
      <c r="AR49" s="270"/>
      <c r="AS49" s="271"/>
      <c r="AT49" s="268"/>
      <c r="AU49" s="269"/>
      <c r="AV49" s="267"/>
      <c r="AW49" s="268"/>
      <c r="AX49" s="272"/>
      <c r="AY49" s="273"/>
      <c r="AZ49" s="268"/>
      <c r="BA49" s="269"/>
      <c r="BB49" s="267"/>
      <c r="BC49" s="268"/>
      <c r="BD49" s="270"/>
      <c r="BE49" s="271"/>
      <c r="BF49" s="268"/>
      <c r="BG49" s="269"/>
      <c r="BH49" s="267"/>
      <c r="BI49" s="268">
        <v>2</v>
      </c>
      <c r="BJ49" s="270"/>
      <c r="BK49" s="271">
        <v>108</v>
      </c>
      <c r="BL49" s="268">
        <v>6</v>
      </c>
      <c r="BM49" s="269">
        <v>3</v>
      </c>
      <c r="BN49" s="267"/>
      <c r="BO49" s="268"/>
      <c r="BP49" s="270"/>
      <c r="BQ49" s="511">
        <f>AO49+AR49+AU49+AX49+BA49+BD49+BG49+BJ49+BM49+BP49</f>
        <v>3</v>
      </c>
      <c r="BR49" s="512"/>
      <c r="BS49" s="247"/>
      <c r="BT49" s="248">
        <f t="shared" si="2"/>
        <v>7.92</v>
      </c>
    </row>
    <row r="50" spans="1:72" s="223" customFormat="1" ht="26.25" x14ac:dyDescent="0.25">
      <c r="A50" s="787" t="s">
        <v>80</v>
      </c>
      <c r="B50" s="788"/>
      <c r="C50" s="765" t="s">
        <v>162</v>
      </c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  <c r="O50" s="766"/>
      <c r="P50" s="766"/>
      <c r="Q50" s="766"/>
      <c r="R50" s="767"/>
      <c r="S50" s="238"/>
      <c r="T50" s="757"/>
      <c r="U50" s="758"/>
      <c r="V50" s="757"/>
      <c r="W50" s="758"/>
      <c r="X50" s="757"/>
      <c r="Y50" s="759"/>
      <c r="Z50" s="815"/>
      <c r="AA50" s="758"/>
      <c r="AB50" s="816"/>
      <c r="AC50" s="817"/>
      <c r="AD50" s="815"/>
      <c r="AE50" s="826"/>
      <c r="AF50" s="827"/>
      <c r="AG50" s="826"/>
      <c r="AH50" s="827"/>
      <c r="AI50" s="826"/>
      <c r="AJ50" s="827"/>
      <c r="AK50" s="758"/>
      <c r="AL50" s="239"/>
      <c r="AM50" s="235"/>
      <c r="AN50" s="233"/>
      <c r="AO50" s="234"/>
      <c r="AP50" s="235"/>
      <c r="AQ50" s="233"/>
      <c r="AR50" s="236"/>
      <c r="AS50" s="232"/>
      <c r="AT50" s="233"/>
      <c r="AU50" s="234"/>
      <c r="AV50" s="235"/>
      <c r="AW50" s="233"/>
      <c r="AX50" s="249"/>
      <c r="AY50" s="256"/>
      <c r="AZ50" s="233"/>
      <c r="BA50" s="234"/>
      <c r="BB50" s="235"/>
      <c r="BC50" s="233"/>
      <c r="BD50" s="236"/>
      <c r="BE50" s="232"/>
      <c r="BF50" s="233"/>
      <c r="BG50" s="234"/>
      <c r="BH50" s="235"/>
      <c r="BI50" s="233"/>
      <c r="BJ50" s="236"/>
      <c r="BK50" s="232"/>
      <c r="BL50" s="233"/>
      <c r="BM50" s="234"/>
      <c r="BN50" s="235"/>
      <c r="BO50" s="233"/>
      <c r="BP50" s="236"/>
      <c r="BQ50" s="511"/>
      <c r="BR50" s="512"/>
      <c r="BS50" s="247"/>
      <c r="BT50" s="248">
        <f t="shared" si="2"/>
        <v>0</v>
      </c>
    </row>
    <row r="51" spans="1:72" ht="25.5" x14ac:dyDescent="0.25">
      <c r="A51" s="727" t="s">
        <v>81</v>
      </c>
      <c r="B51" s="728"/>
      <c r="C51" s="735" t="s">
        <v>186</v>
      </c>
      <c r="D51" s="736"/>
      <c r="E51" s="736"/>
      <c r="F51" s="736"/>
      <c r="G51" s="736"/>
      <c r="H51" s="736"/>
      <c r="I51" s="736"/>
      <c r="J51" s="736"/>
      <c r="K51" s="736"/>
      <c r="L51" s="736"/>
      <c r="M51" s="736"/>
      <c r="N51" s="736"/>
      <c r="O51" s="736"/>
      <c r="P51" s="736"/>
      <c r="Q51" s="736"/>
      <c r="R51" s="737"/>
      <c r="S51" s="39"/>
      <c r="T51" s="513">
        <v>3</v>
      </c>
      <c r="U51" s="514"/>
      <c r="V51" s="513"/>
      <c r="W51" s="514"/>
      <c r="X51" s="513">
        <v>108</v>
      </c>
      <c r="Y51" s="813"/>
      <c r="Z51" s="779">
        <v>36</v>
      </c>
      <c r="AA51" s="514"/>
      <c r="AB51" s="814">
        <f>AL51+AN51+AQ51+AT51+AW51+AZ51+BC51+BF51+BI51+BL51+BO51</f>
        <v>10</v>
      </c>
      <c r="AC51" s="813"/>
      <c r="AD51" s="779">
        <v>4</v>
      </c>
      <c r="AE51" s="780"/>
      <c r="AF51" s="781"/>
      <c r="AG51" s="780"/>
      <c r="AH51" s="781">
        <v>6</v>
      </c>
      <c r="AI51" s="780"/>
      <c r="AJ51" s="781"/>
      <c r="AK51" s="514"/>
      <c r="AL51" s="69"/>
      <c r="AM51" s="70"/>
      <c r="AN51" s="71"/>
      <c r="AO51" s="72"/>
      <c r="AP51" s="70"/>
      <c r="AQ51" s="71">
        <v>2</v>
      </c>
      <c r="AR51" s="73"/>
      <c r="AS51" s="74">
        <v>108</v>
      </c>
      <c r="AT51" s="71">
        <v>8</v>
      </c>
      <c r="AU51" s="72">
        <v>3</v>
      </c>
      <c r="AV51" s="70"/>
      <c r="AW51" s="71"/>
      <c r="AX51" s="75"/>
      <c r="AY51" s="26"/>
      <c r="AZ51" s="27"/>
      <c r="BA51" s="28"/>
      <c r="BB51" s="29"/>
      <c r="BC51" s="27"/>
      <c r="BD51" s="30"/>
      <c r="BE51" s="31"/>
      <c r="BF51" s="27"/>
      <c r="BG51" s="28"/>
      <c r="BH51" s="29"/>
      <c r="BI51" s="27"/>
      <c r="BJ51" s="30"/>
      <c r="BK51" s="31"/>
      <c r="BL51" s="27"/>
      <c r="BM51" s="28"/>
      <c r="BN51" s="29"/>
      <c r="BO51" s="27"/>
      <c r="BP51" s="30"/>
      <c r="BQ51" s="513">
        <f>AO51+AR51+AU51+AX51+BA51+BD51+BG51+BJ51+BM51+BP51</f>
        <v>3</v>
      </c>
      <c r="BR51" s="514"/>
      <c r="BS51" s="101" t="s">
        <v>419</v>
      </c>
      <c r="BT51">
        <f t="shared" si="2"/>
        <v>7.92</v>
      </c>
    </row>
    <row r="52" spans="1:72" s="248" customFormat="1" ht="25.5" x14ac:dyDescent="0.25">
      <c r="A52" s="760" t="s">
        <v>82</v>
      </c>
      <c r="B52" s="761"/>
      <c r="C52" s="762" t="s">
        <v>187</v>
      </c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  <c r="O52" s="763"/>
      <c r="P52" s="763"/>
      <c r="Q52" s="763"/>
      <c r="R52" s="764"/>
      <c r="S52" s="257"/>
      <c r="T52" s="511">
        <v>7</v>
      </c>
      <c r="U52" s="512"/>
      <c r="V52" s="511"/>
      <c r="W52" s="512"/>
      <c r="X52" s="511">
        <v>108</v>
      </c>
      <c r="Y52" s="817"/>
      <c r="Z52" s="782">
        <v>72</v>
      </c>
      <c r="AA52" s="512"/>
      <c r="AB52" s="816">
        <f>AL52+AN52+AQ52+AT52+AW52+AZ52+BC52+BF52+BI52+BL52+BO52</f>
        <v>16</v>
      </c>
      <c r="AC52" s="817"/>
      <c r="AD52" s="782">
        <v>8</v>
      </c>
      <c r="AE52" s="783"/>
      <c r="AF52" s="784">
        <v>8</v>
      </c>
      <c r="AG52" s="783"/>
      <c r="AH52" s="784"/>
      <c r="AI52" s="783"/>
      <c r="AJ52" s="784"/>
      <c r="AK52" s="512"/>
      <c r="AL52" s="258"/>
      <c r="AM52" s="259"/>
      <c r="AN52" s="260"/>
      <c r="AO52" s="261"/>
      <c r="AP52" s="259"/>
      <c r="AQ52" s="265"/>
      <c r="AR52" s="262"/>
      <c r="AS52" s="263"/>
      <c r="AT52" s="265"/>
      <c r="AU52" s="261"/>
      <c r="AV52" s="259"/>
      <c r="AW52" s="260"/>
      <c r="AX52" s="264"/>
      <c r="AY52" s="265"/>
      <c r="AZ52" s="260"/>
      <c r="BA52" s="261"/>
      <c r="BB52" s="259"/>
      <c r="BC52" s="260">
        <v>4</v>
      </c>
      <c r="BD52" s="262"/>
      <c r="BE52" s="263">
        <v>108</v>
      </c>
      <c r="BF52" s="260">
        <v>12</v>
      </c>
      <c r="BG52" s="261">
        <v>3</v>
      </c>
      <c r="BH52" s="259"/>
      <c r="BI52" s="260"/>
      <c r="BJ52" s="262"/>
      <c r="BK52" s="263"/>
      <c r="BL52" s="260"/>
      <c r="BM52" s="261"/>
      <c r="BN52" s="259"/>
      <c r="BO52" s="260"/>
      <c r="BP52" s="262"/>
      <c r="BQ52" s="511">
        <f>AO52+AR52+AU52+AX52+BA52+BD52+BG52+BJ52+BM52+BP52</f>
        <v>3</v>
      </c>
      <c r="BR52" s="512"/>
      <c r="BS52" s="247"/>
      <c r="BT52" s="248">
        <f t="shared" si="2"/>
        <v>15.84</v>
      </c>
    </row>
    <row r="53" spans="1:72" s="248" customFormat="1" ht="49.5" customHeight="1" x14ac:dyDescent="0.25">
      <c r="A53" s="760" t="s">
        <v>83</v>
      </c>
      <c r="B53" s="761"/>
      <c r="C53" s="762" t="s">
        <v>188</v>
      </c>
      <c r="D53" s="763"/>
      <c r="E53" s="763"/>
      <c r="F53" s="763"/>
      <c r="G53" s="763"/>
      <c r="H53" s="763"/>
      <c r="I53" s="763"/>
      <c r="J53" s="763"/>
      <c r="K53" s="763"/>
      <c r="L53" s="763"/>
      <c r="M53" s="763"/>
      <c r="N53" s="763"/>
      <c r="O53" s="763"/>
      <c r="P53" s="763"/>
      <c r="Q53" s="763"/>
      <c r="R53" s="764"/>
      <c r="S53" s="257"/>
      <c r="T53" s="511"/>
      <c r="U53" s="512"/>
      <c r="V53" s="511"/>
      <c r="W53" s="512"/>
      <c r="X53" s="511">
        <v>30</v>
      </c>
      <c r="Y53" s="817"/>
      <c r="Z53" s="782"/>
      <c r="AA53" s="512"/>
      <c r="AB53" s="816"/>
      <c r="AC53" s="817"/>
      <c r="AD53" s="782"/>
      <c r="AE53" s="783"/>
      <c r="AF53" s="784"/>
      <c r="AG53" s="783"/>
      <c r="AH53" s="784"/>
      <c r="AI53" s="783"/>
      <c r="AJ53" s="784"/>
      <c r="AK53" s="512"/>
      <c r="AL53" s="266"/>
      <c r="AM53" s="267"/>
      <c r="AN53" s="268"/>
      <c r="AO53" s="269"/>
      <c r="AP53" s="267"/>
      <c r="AQ53" s="273"/>
      <c r="AR53" s="270"/>
      <c r="AS53" s="271"/>
      <c r="AT53" s="268"/>
      <c r="AU53" s="269"/>
      <c r="AV53" s="267"/>
      <c r="AW53" s="273"/>
      <c r="AX53" s="272"/>
      <c r="AY53" s="273"/>
      <c r="AZ53" s="268"/>
      <c r="BA53" s="269"/>
      <c r="BB53" s="267"/>
      <c r="BC53" s="268"/>
      <c r="BD53" s="270"/>
      <c r="BE53" s="271">
        <v>30</v>
      </c>
      <c r="BF53" s="268"/>
      <c r="BG53" s="269">
        <v>1</v>
      </c>
      <c r="BH53" s="267"/>
      <c r="BI53" s="273"/>
      <c r="BJ53" s="270"/>
      <c r="BK53" s="271"/>
      <c r="BL53" s="268"/>
      <c r="BM53" s="269"/>
      <c r="BN53" s="267"/>
      <c r="BO53" s="268"/>
      <c r="BP53" s="270"/>
      <c r="BQ53" s="511">
        <f>AO53+AR53+AU53+AX53+BA53+BD53+BG53+BJ53+BM53+BP53</f>
        <v>1</v>
      </c>
      <c r="BR53" s="512"/>
      <c r="BS53" s="247"/>
      <c r="BT53" s="248">
        <f t="shared" si="2"/>
        <v>0</v>
      </c>
    </row>
    <row r="54" spans="1:72" s="248" customFormat="1" ht="29.25" customHeight="1" x14ac:dyDescent="0.25">
      <c r="A54" s="760" t="s">
        <v>84</v>
      </c>
      <c r="B54" s="761"/>
      <c r="C54" s="762" t="s">
        <v>189</v>
      </c>
      <c r="D54" s="763"/>
      <c r="E54" s="763"/>
      <c r="F54" s="763"/>
      <c r="G54" s="763"/>
      <c r="H54" s="763"/>
      <c r="I54" s="763"/>
      <c r="J54" s="763"/>
      <c r="K54" s="763"/>
      <c r="L54" s="763"/>
      <c r="M54" s="763"/>
      <c r="N54" s="763"/>
      <c r="O54" s="763"/>
      <c r="P54" s="763"/>
      <c r="Q54" s="763"/>
      <c r="R54" s="764"/>
      <c r="S54" s="257"/>
      <c r="T54" s="511"/>
      <c r="U54" s="512"/>
      <c r="V54" s="511">
        <v>6</v>
      </c>
      <c r="W54" s="512"/>
      <c r="X54" s="511">
        <v>108</v>
      </c>
      <c r="Y54" s="817"/>
      <c r="Z54" s="782">
        <v>72</v>
      </c>
      <c r="AA54" s="512"/>
      <c r="AB54" s="816">
        <f>AL54+AN54+AQ54+AT54+AW54+AZ54+BC54+BF54+BI54+BL54+BO54</f>
        <v>16</v>
      </c>
      <c r="AC54" s="817"/>
      <c r="AD54" s="782">
        <v>8</v>
      </c>
      <c r="AE54" s="783"/>
      <c r="AF54" s="784">
        <v>8</v>
      </c>
      <c r="AG54" s="783"/>
      <c r="AH54" s="784"/>
      <c r="AI54" s="783"/>
      <c r="AJ54" s="784"/>
      <c r="AK54" s="512"/>
      <c r="AL54" s="258"/>
      <c r="AM54" s="259"/>
      <c r="AN54" s="260"/>
      <c r="AO54" s="261"/>
      <c r="AP54" s="259"/>
      <c r="AQ54" s="265"/>
      <c r="AR54" s="262"/>
      <c r="AS54" s="263"/>
      <c r="AT54" s="260"/>
      <c r="AU54" s="261"/>
      <c r="AV54" s="259"/>
      <c r="AW54" s="260"/>
      <c r="AX54" s="264"/>
      <c r="AY54" s="265"/>
      <c r="AZ54" s="260">
        <v>6</v>
      </c>
      <c r="BA54" s="261"/>
      <c r="BB54" s="259">
        <v>108</v>
      </c>
      <c r="BC54" s="260">
        <v>10</v>
      </c>
      <c r="BD54" s="262">
        <v>3</v>
      </c>
      <c r="BE54" s="263"/>
      <c r="BF54" s="260"/>
      <c r="BG54" s="261"/>
      <c r="BH54" s="259"/>
      <c r="BI54" s="260"/>
      <c r="BJ54" s="262"/>
      <c r="BK54" s="263"/>
      <c r="BL54" s="265"/>
      <c r="BM54" s="261"/>
      <c r="BN54" s="259"/>
      <c r="BO54" s="260"/>
      <c r="BP54" s="262"/>
      <c r="BQ54" s="511">
        <f>AO54+AR54+AU54+AX54+BA54+BD54+BG54+BJ54+BM54+BP54</f>
        <v>3</v>
      </c>
      <c r="BR54" s="512"/>
      <c r="BS54" s="247"/>
      <c r="BT54" s="248">
        <f t="shared" si="2"/>
        <v>15.84</v>
      </c>
    </row>
    <row r="55" spans="1:72" s="248" customFormat="1" ht="49.5" customHeight="1" x14ac:dyDescent="0.25">
      <c r="A55" s="760" t="s">
        <v>85</v>
      </c>
      <c r="B55" s="761"/>
      <c r="C55" s="762" t="s">
        <v>190</v>
      </c>
      <c r="D55" s="763"/>
      <c r="E55" s="763"/>
      <c r="F55" s="763"/>
      <c r="G55" s="763"/>
      <c r="H55" s="763"/>
      <c r="I55" s="763"/>
      <c r="J55" s="763"/>
      <c r="K55" s="763"/>
      <c r="L55" s="763"/>
      <c r="M55" s="763"/>
      <c r="N55" s="763"/>
      <c r="O55" s="763"/>
      <c r="P55" s="763"/>
      <c r="Q55" s="763"/>
      <c r="R55" s="764"/>
      <c r="S55" s="257"/>
      <c r="T55" s="511"/>
      <c r="U55" s="512"/>
      <c r="V55" s="511"/>
      <c r="W55" s="512"/>
      <c r="X55" s="511">
        <v>30</v>
      </c>
      <c r="Y55" s="817"/>
      <c r="Z55" s="782"/>
      <c r="AA55" s="512"/>
      <c r="AB55" s="816"/>
      <c r="AC55" s="817"/>
      <c r="AD55" s="782"/>
      <c r="AE55" s="783"/>
      <c r="AF55" s="784"/>
      <c r="AG55" s="783"/>
      <c r="AH55" s="784"/>
      <c r="AI55" s="783"/>
      <c r="AJ55" s="784"/>
      <c r="AK55" s="512"/>
      <c r="AL55" s="266"/>
      <c r="AM55" s="267"/>
      <c r="AN55" s="268"/>
      <c r="AO55" s="269"/>
      <c r="AP55" s="267"/>
      <c r="AQ55" s="273"/>
      <c r="AR55" s="270"/>
      <c r="AS55" s="271"/>
      <c r="AT55" s="268"/>
      <c r="AU55" s="269"/>
      <c r="AV55" s="267"/>
      <c r="AW55" s="268"/>
      <c r="AX55" s="272"/>
      <c r="AY55" s="273"/>
      <c r="AZ55" s="268"/>
      <c r="BA55" s="269"/>
      <c r="BB55" s="267">
        <v>30</v>
      </c>
      <c r="BC55" s="268"/>
      <c r="BD55" s="270">
        <v>1</v>
      </c>
      <c r="BE55" s="271"/>
      <c r="BF55" s="268"/>
      <c r="BG55" s="269"/>
      <c r="BH55" s="267"/>
      <c r="BI55" s="268"/>
      <c r="BJ55" s="270"/>
      <c r="BK55" s="271"/>
      <c r="BL55" s="268"/>
      <c r="BM55" s="269"/>
      <c r="BN55" s="267"/>
      <c r="BO55" s="268"/>
      <c r="BP55" s="270"/>
      <c r="BQ55" s="511">
        <f>AO55+AR55+AU55+AX55+BA55+BD55+BG55+BJ55+BM55+BP55</f>
        <v>1</v>
      </c>
      <c r="BR55" s="512"/>
      <c r="BS55" s="247"/>
      <c r="BT55" s="248">
        <f t="shared" si="2"/>
        <v>0</v>
      </c>
    </row>
    <row r="56" spans="1:72" s="223" customFormat="1" ht="26.25" x14ac:dyDescent="0.25">
      <c r="A56" s="787" t="s">
        <v>86</v>
      </c>
      <c r="B56" s="788"/>
      <c r="C56" s="765" t="s">
        <v>163</v>
      </c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7"/>
      <c r="S56" s="238"/>
      <c r="T56" s="757"/>
      <c r="U56" s="758"/>
      <c r="V56" s="757"/>
      <c r="W56" s="758"/>
      <c r="X56" s="757"/>
      <c r="Y56" s="759"/>
      <c r="Z56" s="815"/>
      <c r="AA56" s="758"/>
      <c r="AB56" s="816"/>
      <c r="AC56" s="817"/>
      <c r="AD56" s="815"/>
      <c r="AE56" s="826"/>
      <c r="AF56" s="827"/>
      <c r="AG56" s="826"/>
      <c r="AH56" s="827"/>
      <c r="AI56" s="826"/>
      <c r="AJ56" s="827"/>
      <c r="AK56" s="758"/>
      <c r="AL56" s="239"/>
      <c r="AM56" s="235"/>
      <c r="AN56" s="233"/>
      <c r="AO56" s="234"/>
      <c r="AP56" s="235"/>
      <c r="AQ56" s="256"/>
      <c r="AR56" s="236"/>
      <c r="AS56" s="232"/>
      <c r="AT56" s="233"/>
      <c r="AU56" s="234"/>
      <c r="AV56" s="235"/>
      <c r="AW56" s="233"/>
      <c r="AX56" s="236"/>
      <c r="AY56" s="232"/>
      <c r="AZ56" s="233"/>
      <c r="BA56" s="234"/>
      <c r="BB56" s="235"/>
      <c r="BC56" s="233"/>
      <c r="BD56" s="236"/>
      <c r="BE56" s="232"/>
      <c r="BF56" s="233"/>
      <c r="BG56" s="234"/>
      <c r="BH56" s="235"/>
      <c r="BI56" s="233"/>
      <c r="BJ56" s="236"/>
      <c r="BK56" s="232"/>
      <c r="BL56" s="233"/>
      <c r="BM56" s="234"/>
      <c r="BN56" s="235"/>
      <c r="BO56" s="233"/>
      <c r="BP56" s="236"/>
      <c r="BQ56" s="511"/>
      <c r="BR56" s="512"/>
      <c r="BS56" s="247"/>
      <c r="BT56" s="248">
        <f t="shared" si="2"/>
        <v>0</v>
      </c>
    </row>
    <row r="57" spans="1:72" s="248" customFormat="1" ht="25.5" x14ac:dyDescent="0.25">
      <c r="A57" s="760" t="s">
        <v>87</v>
      </c>
      <c r="B57" s="761"/>
      <c r="C57" s="762" t="s">
        <v>191</v>
      </c>
      <c r="D57" s="763"/>
      <c r="E57" s="763"/>
      <c r="F57" s="763"/>
      <c r="G57" s="763"/>
      <c r="H57" s="763"/>
      <c r="I57" s="763"/>
      <c r="J57" s="763"/>
      <c r="K57" s="763"/>
      <c r="L57" s="763"/>
      <c r="M57" s="763"/>
      <c r="N57" s="763"/>
      <c r="O57" s="763"/>
      <c r="P57" s="763"/>
      <c r="Q57" s="763"/>
      <c r="R57" s="764"/>
      <c r="S57" s="257"/>
      <c r="T57" s="511">
        <v>6</v>
      </c>
      <c r="U57" s="512"/>
      <c r="V57" s="511"/>
      <c r="W57" s="512"/>
      <c r="X57" s="511">
        <v>108</v>
      </c>
      <c r="Y57" s="817"/>
      <c r="Z57" s="782">
        <v>72</v>
      </c>
      <c r="AA57" s="512"/>
      <c r="AB57" s="816">
        <f>AL57+AN57+AQ57+AT57+AW57+AZ57+BC57+BF57+BI57+BL57+BO57</f>
        <v>16</v>
      </c>
      <c r="AC57" s="817"/>
      <c r="AD57" s="782">
        <v>8</v>
      </c>
      <c r="AE57" s="783"/>
      <c r="AF57" s="784"/>
      <c r="AG57" s="783"/>
      <c r="AH57" s="784">
        <v>8</v>
      </c>
      <c r="AI57" s="783"/>
      <c r="AJ57" s="784"/>
      <c r="AK57" s="512"/>
      <c r="AL57" s="274"/>
      <c r="AM57" s="275"/>
      <c r="AN57" s="276"/>
      <c r="AO57" s="277"/>
      <c r="AP57" s="275"/>
      <c r="AQ57" s="278"/>
      <c r="AR57" s="279"/>
      <c r="AS57" s="280"/>
      <c r="AT57" s="276"/>
      <c r="AU57" s="277"/>
      <c r="AV57" s="275"/>
      <c r="AW57" s="276"/>
      <c r="AX57" s="281"/>
      <c r="AY57" s="273"/>
      <c r="AZ57" s="268">
        <v>6</v>
      </c>
      <c r="BA57" s="269"/>
      <c r="BB57" s="267">
        <v>108</v>
      </c>
      <c r="BC57" s="268">
        <v>10</v>
      </c>
      <c r="BD57" s="270">
        <v>3</v>
      </c>
      <c r="BE57" s="271"/>
      <c r="BF57" s="268"/>
      <c r="BG57" s="269"/>
      <c r="BH57" s="267"/>
      <c r="BI57" s="268"/>
      <c r="BJ57" s="270"/>
      <c r="BK57" s="271"/>
      <c r="BL57" s="268"/>
      <c r="BM57" s="269"/>
      <c r="BN57" s="267"/>
      <c r="BO57" s="268"/>
      <c r="BP57" s="270"/>
      <c r="BQ57" s="511">
        <f>AO57+AR57+AU57+AX57+BA57+BD57+BG57+BJ57+BM57+BP57</f>
        <v>3</v>
      </c>
      <c r="BR57" s="512"/>
      <c r="BS57" s="247"/>
      <c r="BT57" s="248">
        <f t="shared" si="2"/>
        <v>15.84</v>
      </c>
    </row>
    <row r="58" spans="1:72" s="248" customFormat="1" ht="51.75" customHeight="1" x14ac:dyDescent="0.25">
      <c r="A58" s="760" t="s">
        <v>88</v>
      </c>
      <c r="B58" s="761"/>
      <c r="C58" s="762" t="s">
        <v>192</v>
      </c>
      <c r="D58" s="763"/>
      <c r="E58" s="763"/>
      <c r="F58" s="763"/>
      <c r="G58" s="763"/>
      <c r="H58" s="763"/>
      <c r="I58" s="763"/>
      <c r="J58" s="763"/>
      <c r="K58" s="763"/>
      <c r="L58" s="763"/>
      <c r="M58" s="763"/>
      <c r="N58" s="763"/>
      <c r="O58" s="763"/>
      <c r="P58" s="763"/>
      <c r="Q58" s="763"/>
      <c r="R58" s="764"/>
      <c r="S58" s="257"/>
      <c r="T58" s="511"/>
      <c r="U58" s="512"/>
      <c r="V58" s="511"/>
      <c r="W58" s="512"/>
      <c r="X58" s="511">
        <v>30</v>
      </c>
      <c r="Y58" s="817"/>
      <c r="Z58" s="782"/>
      <c r="AA58" s="512"/>
      <c r="AB58" s="816"/>
      <c r="AC58" s="817"/>
      <c r="AD58" s="782"/>
      <c r="AE58" s="783"/>
      <c r="AF58" s="784"/>
      <c r="AG58" s="783"/>
      <c r="AH58" s="784"/>
      <c r="AI58" s="783"/>
      <c r="AJ58" s="784"/>
      <c r="AK58" s="512"/>
      <c r="AL58" s="266"/>
      <c r="AM58" s="267"/>
      <c r="AN58" s="268"/>
      <c r="AO58" s="269"/>
      <c r="AP58" s="267"/>
      <c r="AQ58" s="273"/>
      <c r="AR58" s="270"/>
      <c r="AS58" s="271"/>
      <c r="AT58" s="268"/>
      <c r="AU58" s="269"/>
      <c r="AV58" s="267"/>
      <c r="AW58" s="268"/>
      <c r="AX58" s="272"/>
      <c r="AY58" s="265"/>
      <c r="AZ58" s="260"/>
      <c r="BA58" s="261"/>
      <c r="BB58" s="259">
        <v>30</v>
      </c>
      <c r="BC58" s="260"/>
      <c r="BD58" s="262">
        <v>1</v>
      </c>
      <c r="BE58" s="263"/>
      <c r="BF58" s="260"/>
      <c r="BG58" s="261"/>
      <c r="BH58" s="259"/>
      <c r="BI58" s="260"/>
      <c r="BJ58" s="262"/>
      <c r="BK58" s="263"/>
      <c r="BL58" s="260"/>
      <c r="BM58" s="261"/>
      <c r="BN58" s="259"/>
      <c r="BO58" s="260"/>
      <c r="BP58" s="262"/>
      <c r="BQ58" s="511">
        <f>AO58+AR58+AU58+AX58+BA58+BD58+BG58+BJ58+BM58+BP58</f>
        <v>1</v>
      </c>
      <c r="BR58" s="512"/>
      <c r="BS58" s="247"/>
      <c r="BT58" s="248">
        <f t="shared" si="2"/>
        <v>0</v>
      </c>
    </row>
    <row r="59" spans="1:72" s="248" customFormat="1" ht="28.5" customHeight="1" x14ac:dyDescent="0.25">
      <c r="A59" s="760" t="s">
        <v>89</v>
      </c>
      <c r="B59" s="761"/>
      <c r="C59" s="762" t="s">
        <v>193</v>
      </c>
      <c r="D59" s="763"/>
      <c r="E59" s="763"/>
      <c r="F59" s="763"/>
      <c r="G59" s="763"/>
      <c r="H59" s="763"/>
      <c r="I59" s="763"/>
      <c r="J59" s="763"/>
      <c r="K59" s="763"/>
      <c r="L59" s="763"/>
      <c r="M59" s="763"/>
      <c r="N59" s="763"/>
      <c r="O59" s="763"/>
      <c r="P59" s="763"/>
      <c r="Q59" s="763"/>
      <c r="R59" s="764"/>
      <c r="S59" s="257"/>
      <c r="T59" s="511">
        <v>8</v>
      </c>
      <c r="U59" s="512"/>
      <c r="V59" s="511"/>
      <c r="W59" s="512"/>
      <c r="X59" s="511">
        <v>108</v>
      </c>
      <c r="Y59" s="817"/>
      <c r="Z59" s="782">
        <v>72</v>
      </c>
      <c r="AA59" s="512"/>
      <c r="AB59" s="816">
        <f>AL59+AN59+AQ59+AT59+AW59+AZ59+BC59+BF59+BI59+BL59+BO59</f>
        <v>16</v>
      </c>
      <c r="AC59" s="817"/>
      <c r="AD59" s="782">
        <v>8</v>
      </c>
      <c r="AE59" s="783"/>
      <c r="AF59" s="784">
        <v>8</v>
      </c>
      <c r="AG59" s="783"/>
      <c r="AH59" s="784"/>
      <c r="AI59" s="783"/>
      <c r="AJ59" s="784"/>
      <c r="AK59" s="512"/>
      <c r="AL59" s="282"/>
      <c r="AM59" s="283"/>
      <c r="AN59" s="284"/>
      <c r="AO59" s="285"/>
      <c r="AP59" s="283"/>
      <c r="AQ59" s="286"/>
      <c r="AR59" s="287"/>
      <c r="AS59" s="288"/>
      <c r="AT59" s="284"/>
      <c r="AU59" s="285"/>
      <c r="AV59" s="283"/>
      <c r="AW59" s="284"/>
      <c r="AX59" s="289"/>
      <c r="AY59" s="273"/>
      <c r="AZ59" s="268"/>
      <c r="BA59" s="269"/>
      <c r="BB59" s="267"/>
      <c r="BC59" s="268"/>
      <c r="BD59" s="270"/>
      <c r="BE59" s="271"/>
      <c r="BF59" s="268">
        <v>4</v>
      </c>
      <c r="BG59" s="269"/>
      <c r="BH59" s="267">
        <v>108</v>
      </c>
      <c r="BI59" s="268">
        <v>12</v>
      </c>
      <c r="BJ59" s="270">
        <v>3</v>
      </c>
      <c r="BK59" s="271"/>
      <c r="BL59" s="268"/>
      <c r="BM59" s="269"/>
      <c r="BN59" s="267"/>
      <c r="BO59" s="268"/>
      <c r="BP59" s="270"/>
      <c r="BQ59" s="511">
        <f>AO59+AR59+AU59+AX59+BA59+BD59+BG59+BJ59+BM59+BP59</f>
        <v>3</v>
      </c>
      <c r="BR59" s="512"/>
      <c r="BS59" s="247"/>
      <c r="BT59" s="248">
        <f t="shared" si="2"/>
        <v>15.84</v>
      </c>
    </row>
    <row r="60" spans="1:72" s="248" customFormat="1" ht="27" customHeight="1" x14ac:dyDescent="0.25">
      <c r="A60" s="760" t="s">
        <v>90</v>
      </c>
      <c r="B60" s="761"/>
      <c r="C60" s="762" t="s">
        <v>194</v>
      </c>
      <c r="D60" s="763"/>
      <c r="E60" s="763"/>
      <c r="F60" s="763"/>
      <c r="G60" s="763"/>
      <c r="H60" s="763"/>
      <c r="I60" s="763"/>
      <c r="J60" s="763"/>
      <c r="K60" s="763"/>
      <c r="L60" s="763"/>
      <c r="M60" s="763"/>
      <c r="N60" s="763"/>
      <c r="O60" s="763"/>
      <c r="P60" s="763"/>
      <c r="Q60" s="763"/>
      <c r="R60" s="764"/>
      <c r="S60" s="257"/>
      <c r="T60" s="511"/>
      <c r="U60" s="512"/>
      <c r="V60" s="511">
        <v>7</v>
      </c>
      <c r="W60" s="512"/>
      <c r="X60" s="511">
        <v>108</v>
      </c>
      <c r="Y60" s="817"/>
      <c r="Z60" s="782">
        <v>72</v>
      </c>
      <c r="AA60" s="512"/>
      <c r="AB60" s="816">
        <f>AL60+AN60+AQ60+AT60+AW60+AZ60+BC60+BF60+BI60+BL60+BO60</f>
        <v>16</v>
      </c>
      <c r="AC60" s="817"/>
      <c r="AD60" s="782">
        <v>8</v>
      </c>
      <c r="AE60" s="783"/>
      <c r="AF60" s="784">
        <v>8</v>
      </c>
      <c r="AG60" s="783"/>
      <c r="AH60" s="784"/>
      <c r="AI60" s="783"/>
      <c r="AJ60" s="784"/>
      <c r="AK60" s="512"/>
      <c r="AL60" s="258"/>
      <c r="AM60" s="259"/>
      <c r="AN60" s="260"/>
      <c r="AO60" s="261"/>
      <c r="AP60" s="259"/>
      <c r="AQ60" s="265"/>
      <c r="AR60" s="262"/>
      <c r="AS60" s="263"/>
      <c r="AT60" s="260"/>
      <c r="AU60" s="261"/>
      <c r="AV60" s="259"/>
      <c r="AW60" s="260"/>
      <c r="AX60" s="264"/>
      <c r="AY60" s="265"/>
      <c r="AZ60" s="260"/>
      <c r="BA60" s="261"/>
      <c r="BB60" s="259"/>
      <c r="BC60" s="260">
        <v>4</v>
      </c>
      <c r="BD60" s="262"/>
      <c r="BE60" s="263">
        <v>108</v>
      </c>
      <c r="BF60" s="260">
        <v>12</v>
      </c>
      <c r="BG60" s="261">
        <v>3</v>
      </c>
      <c r="BH60" s="259"/>
      <c r="BI60" s="260"/>
      <c r="BJ60" s="262"/>
      <c r="BK60" s="263"/>
      <c r="BL60" s="260"/>
      <c r="BM60" s="261"/>
      <c r="BN60" s="259"/>
      <c r="BO60" s="260"/>
      <c r="BP60" s="262"/>
      <c r="BQ60" s="511">
        <f>AO60+AR60+AU60+AX60+BA60+BD60+BG60+BJ60+BM60+BP60</f>
        <v>3</v>
      </c>
      <c r="BR60" s="512"/>
      <c r="BS60" s="247"/>
      <c r="BT60" s="248">
        <f t="shared" si="2"/>
        <v>15.84</v>
      </c>
    </row>
    <row r="61" spans="1:72" s="223" customFormat="1" ht="26.25" x14ac:dyDescent="0.25">
      <c r="A61" s="787" t="s">
        <v>91</v>
      </c>
      <c r="B61" s="788"/>
      <c r="C61" s="765" t="s">
        <v>164</v>
      </c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7"/>
      <c r="S61" s="238"/>
      <c r="T61" s="757"/>
      <c r="U61" s="758"/>
      <c r="V61" s="757"/>
      <c r="W61" s="758"/>
      <c r="X61" s="757"/>
      <c r="Y61" s="759"/>
      <c r="Z61" s="815"/>
      <c r="AA61" s="758"/>
      <c r="AB61" s="816"/>
      <c r="AC61" s="817"/>
      <c r="AD61" s="815"/>
      <c r="AE61" s="826"/>
      <c r="AF61" s="827"/>
      <c r="AG61" s="826"/>
      <c r="AH61" s="827"/>
      <c r="AI61" s="826"/>
      <c r="AJ61" s="827"/>
      <c r="AK61" s="758"/>
      <c r="AL61" s="290"/>
      <c r="AM61" s="244"/>
      <c r="AN61" s="242"/>
      <c r="AO61" s="243"/>
      <c r="AP61" s="244"/>
      <c r="AQ61" s="241"/>
      <c r="AR61" s="245"/>
      <c r="AS61" s="246"/>
      <c r="AT61" s="242"/>
      <c r="AU61" s="243"/>
      <c r="AV61" s="244"/>
      <c r="AW61" s="242"/>
      <c r="AX61" s="291"/>
      <c r="AY61" s="241"/>
      <c r="AZ61" s="242"/>
      <c r="BA61" s="243"/>
      <c r="BB61" s="244"/>
      <c r="BC61" s="242"/>
      <c r="BD61" s="245"/>
      <c r="BE61" s="246"/>
      <c r="BF61" s="242"/>
      <c r="BG61" s="243"/>
      <c r="BH61" s="244"/>
      <c r="BI61" s="242"/>
      <c r="BJ61" s="245"/>
      <c r="BK61" s="246"/>
      <c r="BL61" s="242"/>
      <c r="BM61" s="243"/>
      <c r="BN61" s="244"/>
      <c r="BO61" s="242"/>
      <c r="BP61" s="245"/>
      <c r="BQ61" s="511"/>
      <c r="BR61" s="512"/>
      <c r="BS61" s="247"/>
      <c r="BT61" s="248">
        <f t="shared" si="2"/>
        <v>0</v>
      </c>
    </row>
    <row r="62" spans="1:72" s="248" customFormat="1" ht="51" customHeight="1" x14ac:dyDescent="0.25">
      <c r="A62" s="760" t="s">
        <v>92</v>
      </c>
      <c r="B62" s="761"/>
      <c r="C62" s="762" t="s">
        <v>195</v>
      </c>
      <c r="D62" s="763"/>
      <c r="E62" s="763"/>
      <c r="F62" s="763"/>
      <c r="G62" s="763"/>
      <c r="H62" s="763"/>
      <c r="I62" s="763"/>
      <c r="J62" s="763"/>
      <c r="K62" s="763"/>
      <c r="L62" s="763"/>
      <c r="M62" s="763"/>
      <c r="N62" s="763"/>
      <c r="O62" s="763"/>
      <c r="P62" s="763"/>
      <c r="Q62" s="763"/>
      <c r="R62" s="764"/>
      <c r="S62" s="257"/>
      <c r="T62" s="511">
        <v>10</v>
      </c>
      <c r="U62" s="512"/>
      <c r="V62" s="511">
        <v>9</v>
      </c>
      <c r="W62" s="512"/>
      <c r="X62" s="511">
        <v>216</v>
      </c>
      <c r="Y62" s="817"/>
      <c r="Z62" s="782">
        <v>126</v>
      </c>
      <c r="AA62" s="512"/>
      <c r="AB62" s="816">
        <f>AL62+AN62+AQ62+AT62+AW62+AZ62+BC62+BF62+BI62+BL62+BO62</f>
        <v>28</v>
      </c>
      <c r="AC62" s="817"/>
      <c r="AD62" s="782">
        <v>14</v>
      </c>
      <c r="AE62" s="783"/>
      <c r="AF62" s="784"/>
      <c r="AG62" s="783"/>
      <c r="AH62" s="784">
        <v>14</v>
      </c>
      <c r="AI62" s="783"/>
      <c r="AJ62" s="784"/>
      <c r="AK62" s="512"/>
      <c r="AL62" s="258"/>
      <c r="AM62" s="259"/>
      <c r="AN62" s="260"/>
      <c r="AO62" s="261"/>
      <c r="AP62" s="259"/>
      <c r="AQ62" s="265"/>
      <c r="AR62" s="262"/>
      <c r="AS62" s="263"/>
      <c r="AT62" s="260"/>
      <c r="AU62" s="261"/>
      <c r="AV62" s="259"/>
      <c r="AW62" s="260"/>
      <c r="AX62" s="264"/>
      <c r="AY62" s="265"/>
      <c r="AZ62" s="260"/>
      <c r="BA62" s="261"/>
      <c r="BB62" s="259"/>
      <c r="BC62" s="260"/>
      <c r="BD62" s="262"/>
      <c r="BE62" s="263"/>
      <c r="BF62" s="260"/>
      <c r="BG62" s="261"/>
      <c r="BH62" s="259"/>
      <c r="BI62" s="260">
        <v>4</v>
      </c>
      <c r="BJ62" s="262"/>
      <c r="BK62" s="263">
        <v>108</v>
      </c>
      <c r="BL62" s="260">
        <v>8</v>
      </c>
      <c r="BM62" s="261">
        <v>3</v>
      </c>
      <c r="BN62" s="259">
        <v>108</v>
      </c>
      <c r="BO62" s="260">
        <v>16</v>
      </c>
      <c r="BP62" s="262">
        <v>3</v>
      </c>
      <c r="BQ62" s="511">
        <f>AO62+AR62+AU62+AX62+BA62+BD62+BG62+BJ62+BM62+BP62</f>
        <v>6</v>
      </c>
      <c r="BR62" s="512"/>
      <c r="BS62" s="247"/>
      <c r="BT62" s="248">
        <f t="shared" si="2"/>
        <v>27.72</v>
      </c>
    </row>
    <row r="63" spans="1:72" s="248" customFormat="1" ht="75.75" customHeight="1" x14ac:dyDescent="0.25">
      <c r="A63" s="760" t="s">
        <v>93</v>
      </c>
      <c r="B63" s="761"/>
      <c r="C63" s="762" t="s">
        <v>196</v>
      </c>
      <c r="D63" s="763"/>
      <c r="E63" s="763"/>
      <c r="F63" s="763"/>
      <c r="G63" s="763"/>
      <c r="H63" s="763"/>
      <c r="I63" s="763"/>
      <c r="J63" s="763"/>
      <c r="K63" s="763"/>
      <c r="L63" s="763"/>
      <c r="M63" s="763"/>
      <c r="N63" s="763"/>
      <c r="O63" s="763"/>
      <c r="P63" s="763"/>
      <c r="Q63" s="763"/>
      <c r="R63" s="764"/>
      <c r="S63" s="257"/>
      <c r="T63" s="511"/>
      <c r="U63" s="512"/>
      <c r="V63" s="511"/>
      <c r="W63" s="512"/>
      <c r="X63" s="511">
        <v>30</v>
      </c>
      <c r="Y63" s="817"/>
      <c r="Z63" s="782"/>
      <c r="AA63" s="512"/>
      <c r="AB63" s="816"/>
      <c r="AC63" s="817"/>
      <c r="AD63" s="782"/>
      <c r="AE63" s="783"/>
      <c r="AF63" s="784"/>
      <c r="AG63" s="783"/>
      <c r="AH63" s="784"/>
      <c r="AI63" s="783"/>
      <c r="AJ63" s="784"/>
      <c r="AK63" s="512"/>
      <c r="AL63" s="266"/>
      <c r="AM63" s="267"/>
      <c r="AN63" s="268"/>
      <c r="AO63" s="269"/>
      <c r="AP63" s="267"/>
      <c r="AQ63" s="273"/>
      <c r="AR63" s="270"/>
      <c r="AS63" s="271"/>
      <c r="AT63" s="268"/>
      <c r="AU63" s="269"/>
      <c r="AV63" s="267"/>
      <c r="AW63" s="268"/>
      <c r="AX63" s="272"/>
      <c r="AY63" s="273"/>
      <c r="AZ63" s="268"/>
      <c r="BA63" s="269"/>
      <c r="BB63" s="267"/>
      <c r="BC63" s="268"/>
      <c r="BD63" s="270"/>
      <c r="BE63" s="271"/>
      <c r="BF63" s="268"/>
      <c r="BG63" s="269"/>
      <c r="BH63" s="267"/>
      <c r="BI63" s="268"/>
      <c r="BJ63" s="270"/>
      <c r="BK63" s="271"/>
      <c r="BL63" s="268"/>
      <c r="BM63" s="269"/>
      <c r="BN63" s="267">
        <v>30</v>
      </c>
      <c r="BO63" s="268"/>
      <c r="BP63" s="270">
        <v>1</v>
      </c>
      <c r="BQ63" s="511">
        <f>AO63+AR63+AU63+AX63+BA63+BD63+BG63+BJ63+BM63+BP63</f>
        <v>1</v>
      </c>
      <c r="BR63" s="512"/>
      <c r="BS63" s="247"/>
      <c r="BT63" s="248">
        <f t="shared" si="2"/>
        <v>0</v>
      </c>
    </row>
    <row r="64" spans="1:72" s="223" customFormat="1" ht="50.25" customHeight="1" x14ac:dyDescent="0.25">
      <c r="A64" s="787" t="s">
        <v>94</v>
      </c>
      <c r="B64" s="788"/>
      <c r="C64" s="765" t="s">
        <v>165</v>
      </c>
      <c r="D64" s="766"/>
      <c r="E64" s="766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66"/>
      <c r="R64" s="767"/>
      <c r="S64" s="238"/>
      <c r="T64" s="757"/>
      <c r="U64" s="758"/>
      <c r="V64" s="757"/>
      <c r="W64" s="758"/>
      <c r="X64" s="757"/>
      <c r="Y64" s="759"/>
      <c r="Z64" s="815"/>
      <c r="AA64" s="758"/>
      <c r="AB64" s="816"/>
      <c r="AC64" s="817"/>
      <c r="AD64" s="815"/>
      <c r="AE64" s="826"/>
      <c r="AF64" s="827"/>
      <c r="AG64" s="826"/>
      <c r="AH64" s="827"/>
      <c r="AI64" s="826"/>
      <c r="AJ64" s="827"/>
      <c r="AK64" s="758"/>
      <c r="AL64" s="239"/>
      <c r="AM64" s="235"/>
      <c r="AN64" s="233"/>
      <c r="AO64" s="234"/>
      <c r="AP64" s="235"/>
      <c r="AQ64" s="256"/>
      <c r="AR64" s="236"/>
      <c r="AS64" s="232"/>
      <c r="AT64" s="233"/>
      <c r="AU64" s="234"/>
      <c r="AV64" s="235"/>
      <c r="AW64" s="233"/>
      <c r="AX64" s="249"/>
      <c r="AY64" s="256"/>
      <c r="AZ64" s="233"/>
      <c r="BA64" s="234"/>
      <c r="BB64" s="235"/>
      <c r="BC64" s="233"/>
      <c r="BD64" s="236"/>
      <c r="BE64" s="232"/>
      <c r="BF64" s="233"/>
      <c r="BG64" s="234"/>
      <c r="BH64" s="235"/>
      <c r="BI64" s="233"/>
      <c r="BJ64" s="236"/>
      <c r="BK64" s="232"/>
      <c r="BL64" s="233"/>
      <c r="BM64" s="234"/>
      <c r="BN64" s="235"/>
      <c r="BO64" s="233"/>
      <c r="BP64" s="236"/>
      <c r="BQ64" s="511"/>
      <c r="BR64" s="512"/>
      <c r="BS64" s="292"/>
      <c r="BT64" s="248">
        <f t="shared" si="2"/>
        <v>0</v>
      </c>
    </row>
    <row r="65" spans="1:72" s="459" customFormat="1" ht="25.5" x14ac:dyDescent="0.25">
      <c r="A65" s="789" t="s">
        <v>95</v>
      </c>
      <c r="B65" s="790"/>
      <c r="C65" s="791" t="s">
        <v>197</v>
      </c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3"/>
      <c r="S65" s="44" t="s">
        <v>406</v>
      </c>
      <c r="T65" s="750">
        <v>1</v>
      </c>
      <c r="U65" s="751"/>
      <c r="V65" s="750"/>
      <c r="W65" s="751"/>
      <c r="X65" s="750">
        <v>108</v>
      </c>
      <c r="Y65" s="752"/>
      <c r="Z65" s="753">
        <v>72</v>
      </c>
      <c r="AA65" s="751"/>
      <c r="AB65" s="754">
        <f>AL65+AN65+AQ65+AT65+AW65+AZ65+BC65+BF65+BI65+BL65+BO65</f>
        <v>16</v>
      </c>
      <c r="AC65" s="752"/>
      <c r="AD65" s="753">
        <v>8</v>
      </c>
      <c r="AE65" s="755"/>
      <c r="AF65" s="756">
        <v>8</v>
      </c>
      <c r="AG65" s="755"/>
      <c r="AH65" s="756"/>
      <c r="AI65" s="755"/>
      <c r="AJ65" s="756"/>
      <c r="AK65" s="751"/>
      <c r="AL65" s="454">
        <v>2</v>
      </c>
      <c r="AM65" s="45">
        <v>108</v>
      </c>
      <c r="AN65" s="46">
        <v>14</v>
      </c>
      <c r="AO65" s="47">
        <v>3</v>
      </c>
      <c r="AP65" s="45"/>
      <c r="AQ65" s="48"/>
      <c r="AR65" s="49"/>
      <c r="AS65" s="50"/>
      <c r="AT65" s="46"/>
      <c r="AU65" s="47"/>
      <c r="AV65" s="45"/>
      <c r="AW65" s="46"/>
      <c r="AX65" s="461"/>
      <c r="AY65" s="48"/>
      <c r="AZ65" s="46"/>
      <c r="BA65" s="47"/>
      <c r="BB65" s="45"/>
      <c r="BC65" s="46"/>
      <c r="BD65" s="49"/>
      <c r="BE65" s="50"/>
      <c r="BF65" s="46"/>
      <c r="BG65" s="47"/>
      <c r="BH65" s="45"/>
      <c r="BI65" s="46"/>
      <c r="BJ65" s="49"/>
      <c r="BK65" s="50"/>
      <c r="BL65" s="46"/>
      <c r="BM65" s="47"/>
      <c r="BN65" s="45"/>
      <c r="BO65" s="46"/>
      <c r="BP65" s="49"/>
      <c r="BQ65" s="750">
        <f>AO65+AR65+AU65+AX65+BA65+BD65+BG65+BJ65+BM65+BP65</f>
        <v>3</v>
      </c>
      <c r="BR65" s="751"/>
      <c r="BS65" s="457" t="s">
        <v>420</v>
      </c>
      <c r="BT65" s="459">
        <f t="shared" si="2"/>
        <v>15.84</v>
      </c>
    </row>
    <row r="66" spans="1:72" s="462" customFormat="1" ht="24.75" customHeight="1" x14ac:dyDescent="0.25">
      <c r="A66" s="610" t="s">
        <v>96</v>
      </c>
      <c r="B66" s="611"/>
      <c r="C66" s="614" t="s">
        <v>198</v>
      </c>
      <c r="D66" s="615"/>
      <c r="E66" s="615"/>
      <c r="F66" s="615"/>
      <c r="G66" s="615"/>
      <c r="H66" s="615"/>
      <c r="I66" s="615"/>
      <c r="J66" s="615"/>
      <c r="K66" s="615"/>
      <c r="L66" s="615"/>
      <c r="M66" s="615"/>
      <c r="N66" s="615"/>
      <c r="O66" s="615"/>
      <c r="P66" s="615"/>
      <c r="Q66" s="615"/>
      <c r="R66" s="616"/>
      <c r="S66" s="467" t="s">
        <v>405</v>
      </c>
      <c r="T66" s="620"/>
      <c r="U66" s="621"/>
      <c r="V66" s="40">
        <v>1</v>
      </c>
      <c r="W66" s="41" t="s">
        <v>345</v>
      </c>
      <c r="X66" s="620">
        <v>252</v>
      </c>
      <c r="Y66" s="622"/>
      <c r="Z66" s="624">
        <v>144</v>
      </c>
      <c r="AA66" s="621"/>
      <c r="AB66" s="620">
        <f>AL66:AL67+AN66:AN67+AQ66:AQ67+AT66:AT67+AW66:AW67+AZ66:AZ67+BC66:BC67+BF66:BF67+BI66:BI67+BL66:BL67+BO66:BO67</f>
        <v>32</v>
      </c>
      <c r="AC66" s="622"/>
      <c r="AD66" s="624">
        <v>6</v>
      </c>
      <c r="AE66" s="626"/>
      <c r="AF66" s="628"/>
      <c r="AG66" s="626"/>
      <c r="AH66" s="628">
        <v>26</v>
      </c>
      <c r="AI66" s="626"/>
      <c r="AJ66" s="628"/>
      <c r="AK66" s="621"/>
      <c r="AL66" s="630">
        <v>8</v>
      </c>
      <c r="AM66" s="598">
        <v>108</v>
      </c>
      <c r="AN66" s="600">
        <v>12</v>
      </c>
      <c r="AO66" s="596">
        <v>3</v>
      </c>
      <c r="AP66" s="598">
        <v>144</v>
      </c>
      <c r="AQ66" s="600">
        <v>12</v>
      </c>
      <c r="AR66" s="602">
        <v>4</v>
      </c>
      <c r="AS66" s="598"/>
      <c r="AT66" s="600"/>
      <c r="AU66" s="596"/>
      <c r="AV66" s="598"/>
      <c r="AW66" s="600"/>
      <c r="AX66" s="602"/>
      <c r="AY66" s="598"/>
      <c r="AZ66" s="600"/>
      <c r="BA66" s="596"/>
      <c r="BB66" s="598"/>
      <c r="BC66" s="600"/>
      <c r="BD66" s="602"/>
      <c r="BE66" s="598"/>
      <c r="BF66" s="600"/>
      <c r="BG66" s="596"/>
      <c r="BH66" s="598"/>
      <c r="BI66" s="600"/>
      <c r="BJ66" s="602"/>
      <c r="BK66" s="598"/>
      <c r="BL66" s="600"/>
      <c r="BM66" s="596"/>
      <c r="BN66" s="598"/>
      <c r="BO66" s="600"/>
      <c r="BP66" s="602"/>
      <c r="BQ66" s="620">
        <f>AO66+AR66+AU66+AX66+BA66+BD66+BG66+BJ66+BM66+BP66</f>
        <v>7</v>
      </c>
      <c r="BR66" s="621"/>
      <c r="BS66" s="604" t="s">
        <v>421</v>
      </c>
      <c r="BT66" s="462">
        <f t="shared" si="2"/>
        <v>31.68</v>
      </c>
    </row>
    <row r="67" spans="1:72" s="462" customFormat="1" ht="21" customHeight="1" x14ac:dyDescent="0.25">
      <c r="A67" s="612"/>
      <c r="B67" s="613"/>
      <c r="C67" s="617"/>
      <c r="D67" s="618"/>
      <c r="E67" s="618"/>
      <c r="F67" s="618"/>
      <c r="G67" s="618"/>
      <c r="H67" s="618"/>
      <c r="I67" s="618"/>
      <c r="J67" s="618"/>
      <c r="K67" s="618"/>
      <c r="L67" s="618"/>
      <c r="M67" s="618"/>
      <c r="N67" s="618"/>
      <c r="O67" s="618"/>
      <c r="P67" s="618"/>
      <c r="Q67" s="618"/>
      <c r="R67" s="619"/>
      <c r="S67" s="468"/>
      <c r="T67" s="612"/>
      <c r="U67" s="613"/>
      <c r="V67" s="42">
        <v>2</v>
      </c>
      <c r="W67" s="43" t="s">
        <v>345</v>
      </c>
      <c r="X67" s="612"/>
      <c r="Y67" s="623"/>
      <c r="Z67" s="625"/>
      <c r="AA67" s="613"/>
      <c r="AB67" s="612"/>
      <c r="AC67" s="623"/>
      <c r="AD67" s="625"/>
      <c r="AE67" s="627"/>
      <c r="AF67" s="629"/>
      <c r="AG67" s="627"/>
      <c r="AH67" s="629"/>
      <c r="AI67" s="627"/>
      <c r="AJ67" s="629"/>
      <c r="AK67" s="613"/>
      <c r="AL67" s="631"/>
      <c r="AM67" s="599"/>
      <c r="AN67" s="601"/>
      <c r="AO67" s="597"/>
      <c r="AP67" s="599"/>
      <c r="AQ67" s="601"/>
      <c r="AR67" s="603"/>
      <c r="AS67" s="599"/>
      <c r="AT67" s="601"/>
      <c r="AU67" s="597"/>
      <c r="AV67" s="599"/>
      <c r="AW67" s="601"/>
      <c r="AX67" s="603"/>
      <c r="AY67" s="599"/>
      <c r="AZ67" s="601"/>
      <c r="BA67" s="597"/>
      <c r="BB67" s="599"/>
      <c r="BC67" s="601"/>
      <c r="BD67" s="603"/>
      <c r="BE67" s="599"/>
      <c r="BF67" s="601"/>
      <c r="BG67" s="597"/>
      <c r="BH67" s="599"/>
      <c r="BI67" s="601"/>
      <c r="BJ67" s="603"/>
      <c r="BK67" s="599"/>
      <c r="BL67" s="601"/>
      <c r="BM67" s="597"/>
      <c r="BN67" s="599"/>
      <c r="BO67" s="601"/>
      <c r="BP67" s="603"/>
      <c r="BQ67" s="612"/>
      <c r="BR67" s="613"/>
      <c r="BS67" s="605"/>
    </row>
    <row r="68" spans="1:72" s="223" customFormat="1" ht="26.25" x14ac:dyDescent="0.25">
      <c r="A68" s="787" t="s">
        <v>97</v>
      </c>
      <c r="B68" s="788"/>
      <c r="C68" s="765" t="s">
        <v>199</v>
      </c>
      <c r="D68" s="766"/>
      <c r="E68" s="766"/>
      <c r="F68" s="766"/>
      <c r="G68" s="766"/>
      <c r="H68" s="766"/>
      <c r="I68" s="766"/>
      <c r="J68" s="766"/>
      <c r="K68" s="766"/>
      <c r="L68" s="766"/>
      <c r="M68" s="766"/>
      <c r="N68" s="766"/>
      <c r="O68" s="766"/>
      <c r="P68" s="766"/>
      <c r="Q68" s="766"/>
      <c r="R68" s="767"/>
      <c r="S68" s="238"/>
      <c r="T68" s="757"/>
      <c r="U68" s="758"/>
      <c r="V68" s="757"/>
      <c r="W68" s="758"/>
      <c r="X68" s="757"/>
      <c r="Y68" s="759"/>
      <c r="Z68" s="815"/>
      <c r="AA68" s="758"/>
      <c r="AB68" s="816"/>
      <c r="AC68" s="817"/>
      <c r="AD68" s="815"/>
      <c r="AE68" s="826"/>
      <c r="AF68" s="827"/>
      <c r="AG68" s="826"/>
      <c r="AH68" s="827"/>
      <c r="AI68" s="826"/>
      <c r="AJ68" s="827"/>
      <c r="AK68" s="758"/>
      <c r="AL68" s="290"/>
      <c r="AM68" s="244"/>
      <c r="AN68" s="242"/>
      <c r="AO68" s="243"/>
      <c r="AP68" s="244"/>
      <c r="AQ68" s="241"/>
      <c r="AR68" s="245"/>
      <c r="AS68" s="246"/>
      <c r="AT68" s="241"/>
      <c r="AU68" s="243"/>
      <c r="AV68" s="244"/>
      <c r="AW68" s="241"/>
      <c r="AX68" s="291"/>
      <c r="AY68" s="241"/>
      <c r="AZ68" s="241"/>
      <c r="BA68" s="293"/>
      <c r="BB68" s="241"/>
      <c r="BC68" s="242"/>
      <c r="BD68" s="245"/>
      <c r="BE68" s="246"/>
      <c r="BF68" s="242"/>
      <c r="BG68" s="243"/>
      <c r="BH68" s="244"/>
      <c r="BI68" s="242"/>
      <c r="BJ68" s="245"/>
      <c r="BK68" s="246"/>
      <c r="BL68" s="242"/>
      <c r="BM68" s="243"/>
      <c r="BN68" s="244"/>
      <c r="BO68" s="242"/>
      <c r="BP68" s="245"/>
      <c r="BQ68" s="511"/>
      <c r="BR68" s="512"/>
      <c r="BS68" s="292"/>
      <c r="BT68" s="248">
        <f t="shared" si="2"/>
        <v>0</v>
      </c>
    </row>
    <row r="69" spans="1:72" ht="25.5" x14ac:dyDescent="0.25">
      <c r="A69" s="727" t="s">
        <v>98</v>
      </c>
      <c r="B69" s="728"/>
      <c r="C69" s="735" t="s">
        <v>200</v>
      </c>
      <c r="D69" s="736"/>
      <c r="E69" s="736"/>
      <c r="F69" s="736"/>
      <c r="G69" s="736"/>
      <c r="H69" s="736"/>
      <c r="I69" s="736"/>
      <c r="J69" s="736"/>
      <c r="K69" s="736"/>
      <c r="L69" s="736"/>
      <c r="M69" s="736"/>
      <c r="N69" s="736"/>
      <c r="O69" s="736"/>
      <c r="P69" s="736"/>
      <c r="Q69" s="736"/>
      <c r="R69" s="737"/>
      <c r="S69" s="39"/>
      <c r="T69" s="513"/>
      <c r="U69" s="514"/>
      <c r="V69" s="513">
        <v>5</v>
      </c>
      <c r="W69" s="514"/>
      <c r="X69" s="513">
        <v>108</v>
      </c>
      <c r="Y69" s="813"/>
      <c r="Z69" s="779">
        <v>72</v>
      </c>
      <c r="AA69" s="514"/>
      <c r="AB69" s="814">
        <f>AL69+AN69+AQ69+AT69+AW69+AZ69+BC69+BF69+BI69+BL69+BO69</f>
        <v>16</v>
      </c>
      <c r="AC69" s="813"/>
      <c r="AD69" s="779">
        <v>8</v>
      </c>
      <c r="AE69" s="780"/>
      <c r="AF69" s="781">
        <v>4</v>
      </c>
      <c r="AG69" s="780"/>
      <c r="AH69" s="781">
        <v>4</v>
      </c>
      <c r="AI69" s="780"/>
      <c r="AJ69" s="781"/>
      <c r="AK69" s="514"/>
      <c r="AL69" s="77"/>
      <c r="AM69" s="78"/>
      <c r="AN69" s="89"/>
      <c r="AO69" s="80"/>
      <c r="AP69" s="91"/>
      <c r="AQ69" s="71"/>
      <c r="AR69" s="76"/>
      <c r="AS69" s="81"/>
      <c r="AT69" s="89"/>
      <c r="AU69" s="80"/>
      <c r="AV69" s="78"/>
      <c r="AW69" s="89">
        <v>4</v>
      </c>
      <c r="AX69" s="88"/>
      <c r="AY69" s="18">
        <v>108</v>
      </c>
      <c r="AZ69" s="18">
        <v>12</v>
      </c>
      <c r="BA69" s="19">
        <v>3</v>
      </c>
      <c r="BB69" s="20"/>
      <c r="BC69" s="24"/>
      <c r="BD69" s="22"/>
      <c r="BE69" s="23"/>
      <c r="BF69" s="24"/>
      <c r="BG69" s="19"/>
      <c r="BH69" s="20"/>
      <c r="BI69" s="24"/>
      <c r="BJ69" s="22"/>
      <c r="BK69" s="23"/>
      <c r="BL69" s="18"/>
      <c r="BM69" s="19"/>
      <c r="BN69" s="36"/>
      <c r="BO69" s="37"/>
      <c r="BP69" s="22"/>
      <c r="BQ69" s="513">
        <f>AO69+AR69+AU69+AX69+BA69+BD69+BG69+BJ69+BM69+BP69</f>
        <v>3</v>
      </c>
      <c r="BR69" s="514"/>
      <c r="BS69" s="101" t="s">
        <v>422</v>
      </c>
      <c r="BT69">
        <f t="shared" si="2"/>
        <v>15.84</v>
      </c>
    </row>
    <row r="70" spans="1:72" s="248" customFormat="1" ht="26.25" thickBot="1" x14ac:dyDescent="0.3">
      <c r="A70" s="808" t="s">
        <v>99</v>
      </c>
      <c r="B70" s="809"/>
      <c r="C70" s="803" t="s">
        <v>201</v>
      </c>
      <c r="D70" s="804"/>
      <c r="E70" s="804"/>
      <c r="F70" s="804"/>
      <c r="G70" s="804"/>
      <c r="H70" s="804"/>
      <c r="I70" s="804"/>
      <c r="J70" s="804"/>
      <c r="K70" s="804"/>
      <c r="L70" s="804"/>
      <c r="M70" s="804"/>
      <c r="N70" s="804"/>
      <c r="O70" s="804"/>
      <c r="P70" s="804"/>
      <c r="Q70" s="804"/>
      <c r="R70" s="805"/>
      <c r="S70" s="294"/>
      <c r="T70" s="773"/>
      <c r="U70" s="774"/>
      <c r="V70" s="517">
        <v>10</v>
      </c>
      <c r="W70" s="518"/>
      <c r="X70" s="773">
        <v>102</v>
      </c>
      <c r="Y70" s="843"/>
      <c r="Z70" s="836">
        <v>54</v>
      </c>
      <c r="AA70" s="774"/>
      <c r="AB70" s="816">
        <f>AL70+AN70+AQ70+AT70+AW70+AZ70+BC70+BF70+BI70+BL70+BO70</f>
        <v>12</v>
      </c>
      <c r="AC70" s="817"/>
      <c r="AD70" s="836">
        <v>8</v>
      </c>
      <c r="AE70" s="835"/>
      <c r="AF70" s="832">
        <v>4</v>
      </c>
      <c r="AG70" s="835"/>
      <c r="AH70" s="832"/>
      <c r="AI70" s="835"/>
      <c r="AJ70" s="832"/>
      <c r="AK70" s="774"/>
      <c r="AL70" s="274"/>
      <c r="AM70" s="275"/>
      <c r="AN70" s="278"/>
      <c r="AO70" s="277"/>
      <c r="AP70" s="295"/>
      <c r="AQ70" s="296"/>
      <c r="AR70" s="279"/>
      <c r="AS70" s="280"/>
      <c r="AT70" s="278"/>
      <c r="AU70" s="277"/>
      <c r="AV70" s="275"/>
      <c r="AW70" s="278"/>
      <c r="AX70" s="281"/>
      <c r="AY70" s="278"/>
      <c r="AZ70" s="278"/>
      <c r="BA70" s="297"/>
      <c r="BB70" s="278"/>
      <c r="BC70" s="278"/>
      <c r="BD70" s="279"/>
      <c r="BE70" s="280"/>
      <c r="BF70" s="278"/>
      <c r="BG70" s="277"/>
      <c r="BH70" s="275"/>
      <c r="BI70" s="278"/>
      <c r="BJ70" s="279"/>
      <c r="BK70" s="280"/>
      <c r="BL70" s="278">
        <v>2</v>
      </c>
      <c r="BM70" s="277"/>
      <c r="BN70" s="275">
        <v>102</v>
      </c>
      <c r="BO70" s="276">
        <v>10</v>
      </c>
      <c r="BP70" s="279">
        <v>3</v>
      </c>
      <c r="BQ70" s="773">
        <f>AO70+AR70+AU70+AX70+BA70+BD70+BG70+BJ70+BM70+BP70</f>
        <v>3</v>
      </c>
      <c r="BR70" s="774"/>
      <c r="BS70" s="298"/>
      <c r="BT70" s="248">
        <f t="shared" si="2"/>
        <v>11.88</v>
      </c>
    </row>
    <row r="71" spans="1:72" s="223" customFormat="1" ht="27.75" thickTop="1" thickBot="1" x14ac:dyDescent="0.3">
      <c r="A71" s="738" t="s">
        <v>100</v>
      </c>
      <c r="B71" s="739"/>
      <c r="C71" s="800" t="s">
        <v>387</v>
      </c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2"/>
      <c r="S71" s="299"/>
      <c r="T71" s="775"/>
      <c r="U71" s="776"/>
      <c r="V71" s="775"/>
      <c r="W71" s="776"/>
      <c r="X71" s="775">
        <f>SUM(X72:Y104)</f>
        <v>3246</v>
      </c>
      <c r="Y71" s="842"/>
      <c r="Z71" s="837">
        <f>SUM(Z72:AA104)</f>
        <v>1722</v>
      </c>
      <c r="AA71" s="776"/>
      <c r="AB71" s="839">
        <f>SUM(AB72:AC104)</f>
        <v>434</v>
      </c>
      <c r="AC71" s="842"/>
      <c r="AD71" s="837">
        <f>SUM(AD72:AE104)</f>
        <v>190</v>
      </c>
      <c r="AE71" s="834"/>
      <c r="AF71" s="831">
        <f>SUM(AF72:AG104)</f>
        <v>140</v>
      </c>
      <c r="AG71" s="834"/>
      <c r="AH71" s="831">
        <f>SUM(AH72:AI104)</f>
        <v>98</v>
      </c>
      <c r="AI71" s="839"/>
      <c r="AJ71" s="831">
        <f>SUM(AJ72:AK104)</f>
        <v>6</v>
      </c>
      <c r="AK71" s="776"/>
      <c r="AL71" s="300">
        <f t="shared" ref="AL71:BQ71" si="3">SUM(AL72:AL104)</f>
        <v>0</v>
      </c>
      <c r="AM71" s="301">
        <f t="shared" si="3"/>
        <v>0</v>
      </c>
      <c r="AN71" s="302">
        <f t="shared" si="3"/>
        <v>0</v>
      </c>
      <c r="AO71" s="303">
        <f t="shared" si="3"/>
        <v>0</v>
      </c>
      <c r="AP71" s="301">
        <f t="shared" si="3"/>
        <v>0</v>
      </c>
      <c r="AQ71" s="302">
        <f t="shared" si="3"/>
        <v>0</v>
      </c>
      <c r="AR71" s="304">
        <f t="shared" si="3"/>
        <v>0</v>
      </c>
      <c r="AS71" s="300">
        <f t="shared" si="3"/>
        <v>0</v>
      </c>
      <c r="AT71" s="305">
        <f t="shared" si="3"/>
        <v>20</v>
      </c>
      <c r="AU71" s="306">
        <f t="shared" si="3"/>
        <v>0</v>
      </c>
      <c r="AV71" s="307">
        <f t="shared" si="3"/>
        <v>180</v>
      </c>
      <c r="AW71" s="303">
        <f t="shared" si="3"/>
        <v>22</v>
      </c>
      <c r="AX71" s="308">
        <f t="shared" si="3"/>
        <v>5</v>
      </c>
      <c r="AY71" s="300">
        <f t="shared" si="3"/>
        <v>540</v>
      </c>
      <c r="AZ71" s="305">
        <f t="shared" si="3"/>
        <v>72</v>
      </c>
      <c r="BA71" s="306">
        <f t="shared" si="3"/>
        <v>15</v>
      </c>
      <c r="BB71" s="301">
        <f t="shared" si="3"/>
        <v>468</v>
      </c>
      <c r="BC71" s="305">
        <f t="shared" si="3"/>
        <v>74</v>
      </c>
      <c r="BD71" s="308">
        <f t="shared" si="3"/>
        <v>13</v>
      </c>
      <c r="BE71" s="300">
        <f t="shared" si="3"/>
        <v>540</v>
      </c>
      <c r="BF71" s="305">
        <f t="shared" si="3"/>
        <v>72</v>
      </c>
      <c r="BG71" s="306">
        <f t="shared" si="3"/>
        <v>15</v>
      </c>
      <c r="BH71" s="301">
        <f t="shared" si="3"/>
        <v>600</v>
      </c>
      <c r="BI71" s="305">
        <f t="shared" si="3"/>
        <v>72</v>
      </c>
      <c r="BJ71" s="308">
        <f t="shared" si="3"/>
        <v>17</v>
      </c>
      <c r="BK71" s="300">
        <f t="shared" si="3"/>
        <v>456</v>
      </c>
      <c r="BL71" s="305">
        <f t="shared" si="3"/>
        <v>50</v>
      </c>
      <c r="BM71" s="306">
        <f t="shared" si="3"/>
        <v>13</v>
      </c>
      <c r="BN71" s="307">
        <f t="shared" si="3"/>
        <v>462</v>
      </c>
      <c r="BO71" s="303">
        <f t="shared" si="3"/>
        <v>52</v>
      </c>
      <c r="BP71" s="308">
        <f t="shared" si="3"/>
        <v>13</v>
      </c>
      <c r="BQ71" s="775">
        <f t="shared" si="3"/>
        <v>91</v>
      </c>
      <c r="BR71" s="776"/>
      <c r="BS71" s="309"/>
      <c r="BT71" s="248">
        <f t="shared" si="2"/>
        <v>378.84</v>
      </c>
    </row>
    <row r="72" spans="1:72" s="223" customFormat="1" ht="27" thickTop="1" x14ac:dyDescent="0.25">
      <c r="A72" s="806" t="s">
        <v>101</v>
      </c>
      <c r="B72" s="807"/>
      <c r="C72" s="797" t="s">
        <v>166</v>
      </c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798"/>
      <c r="P72" s="798"/>
      <c r="Q72" s="798"/>
      <c r="R72" s="799"/>
      <c r="S72" s="310"/>
      <c r="T72" s="828"/>
      <c r="U72" s="829"/>
      <c r="V72" s="748"/>
      <c r="W72" s="749"/>
      <c r="X72" s="828"/>
      <c r="Y72" s="841"/>
      <c r="Z72" s="838"/>
      <c r="AA72" s="829"/>
      <c r="AB72" s="840"/>
      <c r="AC72" s="841"/>
      <c r="AD72" s="838"/>
      <c r="AE72" s="833"/>
      <c r="AF72" s="830"/>
      <c r="AG72" s="833"/>
      <c r="AH72" s="830"/>
      <c r="AI72" s="833"/>
      <c r="AJ72" s="830"/>
      <c r="AK72" s="829"/>
      <c r="AL72" s="311"/>
      <c r="AM72" s="312"/>
      <c r="AN72" s="313"/>
      <c r="AO72" s="314"/>
      <c r="AP72" s="312"/>
      <c r="AQ72" s="313"/>
      <c r="AR72" s="315"/>
      <c r="AS72" s="316"/>
      <c r="AT72" s="313"/>
      <c r="AU72" s="314"/>
      <c r="AV72" s="312"/>
      <c r="AW72" s="313"/>
      <c r="AX72" s="317"/>
      <c r="AY72" s="313"/>
      <c r="AZ72" s="313"/>
      <c r="BA72" s="314"/>
      <c r="BB72" s="312"/>
      <c r="BC72" s="313"/>
      <c r="BD72" s="315"/>
      <c r="BE72" s="316"/>
      <c r="BF72" s="313"/>
      <c r="BG72" s="314"/>
      <c r="BH72" s="312"/>
      <c r="BI72" s="313"/>
      <c r="BJ72" s="315"/>
      <c r="BK72" s="316"/>
      <c r="BL72" s="313"/>
      <c r="BM72" s="314"/>
      <c r="BN72" s="312"/>
      <c r="BO72" s="313"/>
      <c r="BP72" s="315"/>
      <c r="BQ72" s="777"/>
      <c r="BR72" s="778"/>
      <c r="BS72" s="318"/>
      <c r="BT72" s="248">
        <f t="shared" si="2"/>
        <v>0</v>
      </c>
    </row>
    <row r="73" spans="1:72" s="248" customFormat="1" ht="27.75" x14ac:dyDescent="0.25">
      <c r="A73" s="760" t="s">
        <v>102</v>
      </c>
      <c r="B73" s="761"/>
      <c r="C73" s="762" t="s">
        <v>202</v>
      </c>
      <c r="D73" s="763"/>
      <c r="E73" s="763"/>
      <c r="F73" s="763"/>
      <c r="G73" s="763"/>
      <c r="H73" s="763"/>
      <c r="I73" s="763"/>
      <c r="J73" s="763"/>
      <c r="K73" s="763"/>
      <c r="L73" s="763"/>
      <c r="M73" s="763"/>
      <c r="N73" s="763"/>
      <c r="O73" s="763"/>
      <c r="P73" s="763"/>
      <c r="Q73" s="763"/>
      <c r="R73" s="764"/>
      <c r="S73" s="257"/>
      <c r="T73" s="511"/>
      <c r="U73" s="512"/>
      <c r="V73" s="319">
        <v>9</v>
      </c>
      <c r="W73" s="320" t="s">
        <v>345</v>
      </c>
      <c r="X73" s="511">
        <v>72</v>
      </c>
      <c r="Y73" s="817"/>
      <c r="Z73" s="782">
        <v>36</v>
      </c>
      <c r="AA73" s="512"/>
      <c r="AB73" s="816">
        <f>AL73+AN73+AQ73+AT73+AW73+AZ73+BC73+BF73+BI73+BL73+BO73</f>
        <v>8</v>
      </c>
      <c r="AC73" s="817"/>
      <c r="AD73" s="782">
        <v>6</v>
      </c>
      <c r="AE73" s="783"/>
      <c r="AF73" s="784"/>
      <c r="AG73" s="783"/>
      <c r="AH73" s="784"/>
      <c r="AI73" s="783"/>
      <c r="AJ73" s="784">
        <v>2</v>
      </c>
      <c r="AK73" s="512"/>
      <c r="AL73" s="258"/>
      <c r="AM73" s="259"/>
      <c r="AN73" s="265"/>
      <c r="AO73" s="261"/>
      <c r="AP73" s="259"/>
      <c r="AQ73" s="265"/>
      <c r="AR73" s="262"/>
      <c r="AS73" s="263"/>
      <c r="AT73" s="265"/>
      <c r="AU73" s="261"/>
      <c r="AV73" s="259"/>
      <c r="AW73" s="265"/>
      <c r="AX73" s="264"/>
      <c r="AY73" s="265"/>
      <c r="AZ73" s="265"/>
      <c r="BA73" s="261"/>
      <c r="BB73" s="259"/>
      <c r="BC73" s="265"/>
      <c r="BD73" s="262"/>
      <c r="BE73" s="263"/>
      <c r="BF73" s="265"/>
      <c r="BG73" s="261"/>
      <c r="BH73" s="259"/>
      <c r="BI73" s="265">
        <v>2</v>
      </c>
      <c r="BJ73" s="262"/>
      <c r="BK73" s="263">
        <v>72</v>
      </c>
      <c r="BL73" s="265">
        <v>6</v>
      </c>
      <c r="BM73" s="261">
        <v>2</v>
      </c>
      <c r="BN73" s="259"/>
      <c r="BO73" s="265"/>
      <c r="BP73" s="262"/>
      <c r="BQ73" s="511">
        <f>AO73+AR73+AU73+AX73+BA73+BD73+BG73+BJ73+BM73+BP73</f>
        <v>2</v>
      </c>
      <c r="BR73" s="512"/>
      <c r="BS73" s="247"/>
      <c r="BT73" s="248">
        <f t="shared" si="2"/>
        <v>7.92</v>
      </c>
    </row>
    <row r="74" spans="1:72" ht="75" customHeight="1" x14ac:dyDescent="0.25">
      <c r="A74" s="727" t="s">
        <v>103</v>
      </c>
      <c r="B74" s="728"/>
      <c r="C74" s="735" t="s">
        <v>203</v>
      </c>
      <c r="D74" s="736"/>
      <c r="E74" s="736"/>
      <c r="F74" s="736"/>
      <c r="G74" s="736"/>
      <c r="H74" s="736"/>
      <c r="I74" s="736"/>
      <c r="J74" s="736"/>
      <c r="K74" s="736"/>
      <c r="L74" s="736"/>
      <c r="M74" s="736"/>
      <c r="N74" s="736"/>
      <c r="O74" s="736"/>
      <c r="P74" s="736"/>
      <c r="Q74" s="736"/>
      <c r="R74" s="737"/>
      <c r="S74" s="39"/>
      <c r="T74" s="513"/>
      <c r="U74" s="514"/>
      <c r="V74" s="32">
        <v>4</v>
      </c>
      <c r="W74" s="33" t="s">
        <v>345</v>
      </c>
      <c r="X74" s="513">
        <v>72</v>
      </c>
      <c r="Y74" s="813"/>
      <c r="Z74" s="779">
        <v>36</v>
      </c>
      <c r="AA74" s="514"/>
      <c r="AB74" s="814">
        <f>AL74+AN74+AQ74+AT74+AW74+AZ74+BC74+BF74+BI74+BL74+BO74</f>
        <v>8</v>
      </c>
      <c r="AC74" s="813"/>
      <c r="AD74" s="779">
        <v>6</v>
      </c>
      <c r="AE74" s="780"/>
      <c r="AF74" s="781"/>
      <c r="AG74" s="780"/>
      <c r="AH74" s="781"/>
      <c r="AI74" s="780"/>
      <c r="AJ74" s="781">
        <v>2</v>
      </c>
      <c r="AK74" s="514"/>
      <c r="AL74" s="69"/>
      <c r="AM74" s="70"/>
      <c r="AN74" s="90"/>
      <c r="AO74" s="72"/>
      <c r="AP74" s="70"/>
      <c r="AQ74" s="90"/>
      <c r="AR74" s="73"/>
      <c r="AS74" s="74"/>
      <c r="AT74" s="90">
        <v>2</v>
      </c>
      <c r="AU74" s="72"/>
      <c r="AV74" s="70">
        <v>72</v>
      </c>
      <c r="AW74" s="90">
        <v>6</v>
      </c>
      <c r="AX74" s="75">
        <v>2</v>
      </c>
      <c r="AY74" s="26"/>
      <c r="AZ74" s="26"/>
      <c r="BA74" s="28"/>
      <c r="BB74" s="29"/>
      <c r="BC74" s="26"/>
      <c r="BD74" s="30"/>
      <c r="BE74" s="31"/>
      <c r="BF74" s="26"/>
      <c r="BG74" s="28"/>
      <c r="BH74" s="29"/>
      <c r="BI74" s="26"/>
      <c r="BJ74" s="30"/>
      <c r="BK74" s="31"/>
      <c r="BL74" s="26"/>
      <c r="BM74" s="28"/>
      <c r="BN74" s="29"/>
      <c r="BO74" s="26"/>
      <c r="BP74" s="30"/>
      <c r="BQ74" s="513">
        <f>AO74+AR74+AU74+AX74+BA74+BD74+BG74+BJ74+BM74+BP74</f>
        <v>2</v>
      </c>
      <c r="BR74" s="514"/>
      <c r="BS74" s="101" t="s">
        <v>423</v>
      </c>
      <c r="BT74">
        <f t="shared" si="2"/>
        <v>7.92</v>
      </c>
    </row>
    <row r="75" spans="1:72" s="248" customFormat="1" ht="27.75" x14ac:dyDescent="0.25">
      <c r="A75" s="760" t="s">
        <v>104</v>
      </c>
      <c r="B75" s="761"/>
      <c r="C75" s="762" t="s">
        <v>204</v>
      </c>
      <c r="D75" s="763"/>
      <c r="E75" s="763"/>
      <c r="F75" s="763"/>
      <c r="G75" s="763"/>
      <c r="H75" s="763"/>
      <c r="I75" s="763"/>
      <c r="J75" s="763"/>
      <c r="K75" s="763"/>
      <c r="L75" s="763"/>
      <c r="M75" s="763"/>
      <c r="N75" s="763"/>
      <c r="O75" s="763"/>
      <c r="P75" s="763"/>
      <c r="Q75" s="763"/>
      <c r="R75" s="764"/>
      <c r="S75" s="257"/>
      <c r="T75" s="511"/>
      <c r="U75" s="512"/>
      <c r="V75" s="319">
        <v>8</v>
      </c>
      <c r="W75" s="320" t="s">
        <v>345</v>
      </c>
      <c r="X75" s="511">
        <v>72</v>
      </c>
      <c r="Y75" s="817"/>
      <c r="Z75" s="782">
        <v>36</v>
      </c>
      <c r="AA75" s="512"/>
      <c r="AB75" s="816">
        <f>AL75+AN75+AQ75+AT75+AW75+AZ75+BC75+BF75+BI75+BL75+BO75</f>
        <v>8</v>
      </c>
      <c r="AC75" s="817"/>
      <c r="AD75" s="782">
        <v>6</v>
      </c>
      <c r="AE75" s="783"/>
      <c r="AF75" s="784"/>
      <c r="AG75" s="783"/>
      <c r="AH75" s="784"/>
      <c r="AI75" s="783"/>
      <c r="AJ75" s="784">
        <v>2</v>
      </c>
      <c r="AK75" s="512"/>
      <c r="AL75" s="258"/>
      <c r="AM75" s="259"/>
      <c r="AN75" s="265"/>
      <c r="AO75" s="261"/>
      <c r="AP75" s="259"/>
      <c r="AQ75" s="265"/>
      <c r="AR75" s="262"/>
      <c r="AS75" s="263"/>
      <c r="AT75" s="265"/>
      <c r="AU75" s="261"/>
      <c r="AV75" s="259"/>
      <c r="AW75" s="265"/>
      <c r="AX75" s="264"/>
      <c r="AY75" s="265"/>
      <c r="AZ75" s="265"/>
      <c r="BA75" s="261"/>
      <c r="BB75" s="259"/>
      <c r="BC75" s="265"/>
      <c r="BD75" s="262"/>
      <c r="BE75" s="263"/>
      <c r="BF75" s="265">
        <v>2</v>
      </c>
      <c r="BG75" s="261"/>
      <c r="BH75" s="259">
        <v>72</v>
      </c>
      <c r="BI75" s="265">
        <v>6</v>
      </c>
      <c r="BJ75" s="262">
        <v>2</v>
      </c>
      <c r="BK75" s="263"/>
      <c r="BL75" s="265"/>
      <c r="BM75" s="261"/>
      <c r="BN75" s="259"/>
      <c r="BO75" s="265"/>
      <c r="BP75" s="262"/>
      <c r="BQ75" s="511">
        <f>AO75+AR75+AU75+AX75+BA75+BD75+BG75+BJ75+BM75+BP75</f>
        <v>2</v>
      </c>
      <c r="BR75" s="512"/>
      <c r="BS75" s="247"/>
      <c r="BT75" s="248">
        <f t="shared" si="2"/>
        <v>7.92</v>
      </c>
    </row>
    <row r="76" spans="1:72" s="223" customFormat="1" ht="26.25" x14ac:dyDescent="0.25">
      <c r="A76" s="787" t="s">
        <v>105</v>
      </c>
      <c r="B76" s="788"/>
      <c r="C76" s="765" t="s">
        <v>167</v>
      </c>
      <c r="D76" s="766"/>
      <c r="E76" s="766"/>
      <c r="F76" s="766"/>
      <c r="G76" s="766"/>
      <c r="H76" s="766"/>
      <c r="I76" s="766"/>
      <c r="J76" s="766"/>
      <c r="K76" s="766"/>
      <c r="L76" s="766"/>
      <c r="M76" s="766"/>
      <c r="N76" s="766"/>
      <c r="O76" s="766"/>
      <c r="P76" s="766"/>
      <c r="Q76" s="766"/>
      <c r="R76" s="767"/>
      <c r="S76" s="238"/>
      <c r="T76" s="757"/>
      <c r="U76" s="758"/>
      <c r="V76" s="757"/>
      <c r="W76" s="758"/>
      <c r="X76" s="757"/>
      <c r="Y76" s="759"/>
      <c r="Z76" s="815"/>
      <c r="AA76" s="758"/>
      <c r="AB76" s="816"/>
      <c r="AC76" s="817"/>
      <c r="AD76" s="815"/>
      <c r="AE76" s="826"/>
      <c r="AF76" s="827"/>
      <c r="AG76" s="826"/>
      <c r="AH76" s="827"/>
      <c r="AI76" s="826"/>
      <c r="AJ76" s="827"/>
      <c r="AK76" s="758"/>
      <c r="AL76" s="290"/>
      <c r="AM76" s="244"/>
      <c r="AN76" s="241"/>
      <c r="AO76" s="243"/>
      <c r="AP76" s="244"/>
      <c r="AQ76" s="241"/>
      <c r="AR76" s="245"/>
      <c r="AS76" s="246"/>
      <c r="AT76" s="241"/>
      <c r="AU76" s="243"/>
      <c r="AV76" s="244"/>
      <c r="AW76" s="241"/>
      <c r="AX76" s="291"/>
      <c r="AY76" s="241"/>
      <c r="AZ76" s="241"/>
      <c r="BA76" s="243"/>
      <c r="BB76" s="244"/>
      <c r="BC76" s="241"/>
      <c r="BD76" s="245"/>
      <c r="BE76" s="246"/>
      <c r="BF76" s="241"/>
      <c r="BG76" s="243"/>
      <c r="BH76" s="244"/>
      <c r="BI76" s="241"/>
      <c r="BJ76" s="245"/>
      <c r="BK76" s="246"/>
      <c r="BL76" s="241"/>
      <c r="BM76" s="243"/>
      <c r="BN76" s="244"/>
      <c r="BO76" s="241"/>
      <c r="BP76" s="245"/>
      <c r="BQ76" s="511"/>
      <c r="BR76" s="512"/>
      <c r="BS76" s="247"/>
      <c r="BT76" s="248">
        <f t="shared" si="2"/>
        <v>0</v>
      </c>
    </row>
    <row r="77" spans="1:72" ht="25.5" x14ac:dyDescent="0.25">
      <c r="A77" s="727" t="s">
        <v>106</v>
      </c>
      <c r="B77" s="728"/>
      <c r="C77" s="735" t="s">
        <v>205</v>
      </c>
      <c r="D77" s="736"/>
      <c r="E77" s="736"/>
      <c r="F77" s="736"/>
      <c r="G77" s="736"/>
      <c r="H77" s="736"/>
      <c r="I77" s="736"/>
      <c r="J77" s="736"/>
      <c r="K77" s="736"/>
      <c r="L77" s="736"/>
      <c r="M77" s="736"/>
      <c r="N77" s="736"/>
      <c r="O77" s="736"/>
      <c r="P77" s="736"/>
      <c r="Q77" s="736"/>
      <c r="R77" s="737"/>
      <c r="S77" s="39"/>
      <c r="T77" s="513"/>
      <c r="U77" s="514"/>
      <c r="V77" s="513">
        <v>5</v>
      </c>
      <c r="W77" s="514"/>
      <c r="X77" s="513">
        <v>108</v>
      </c>
      <c r="Y77" s="813"/>
      <c r="Z77" s="779">
        <v>36</v>
      </c>
      <c r="AA77" s="514"/>
      <c r="AB77" s="814">
        <f>AL77+AN77+AQ77+AT77+AW77+AZ77+BC77+BF77+BI77+BL77+BO77</f>
        <v>8</v>
      </c>
      <c r="AC77" s="813"/>
      <c r="AD77" s="779">
        <v>4</v>
      </c>
      <c r="AE77" s="780"/>
      <c r="AF77" s="781">
        <v>4</v>
      </c>
      <c r="AG77" s="780"/>
      <c r="AH77" s="781"/>
      <c r="AI77" s="780"/>
      <c r="AJ77" s="781"/>
      <c r="AK77" s="514"/>
      <c r="AL77" s="77"/>
      <c r="AM77" s="78"/>
      <c r="AN77" s="89"/>
      <c r="AO77" s="80"/>
      <c r="AP77" s="78"/>
      <c r="AQ77" s="89"/>
      <c r="AR77" s="76"/>
      <c r="AS77" s="81"/>
      <c r="AT77" s="89"/>
      <c r="AU77" s="80"/>
      <c r="AV77" s="78"/>
      <c r="AW77" s="89">
        <v>2</v>
      </c>
      <c r="AX77" s="88"/>
      <c r="AY77" s="18">
        <v>108</v>
      </c>
      <c r="AZ77" s="18">
        <v>6</v>
      </c>
      <c r="BA77" s="19">
        <v>3</v>
      </c>
      <c r="BB77" s="20"/>
      <c r="BC77" s="18"/>
      <c r="BD77" s="22"/>
      <c r="BE77" s="23"/>
      <c r="BF77" s="18"/>
      <c r="BG77" s="19"/>
      <c r="BH77" s="20"/>
      <c r="BI77" s="18"/>
      <c r="BJ77" s="22"/>
      <c r="BK77" s="23"/>
      <c r="BL77" s="18"/>
      <c r="BM77" s="19"/>
      <c r="BN77" s="20"/>
      <c r="BO77" s="18"/>
      <c r="BP77" s="22"/>
      <c r="BQ77" s="513">
        <f>AO77+AR77+AU77+AX77+BA77+BD77+BG77+BJ77+BM77+BP77</f>
        <v>3</v>
      </c>
      <c r="BR77" s="514"/>
      <c r="BS77" s="101" t="s">
        <v>419</v>
      </c>
      <c r="BT77">
        <f t="shared" si="2"/>
        <v>7.92</v>
      </c>
    </row>
    <row r="78" spans="1:72" ht="25.5" x14ac:dyDescent="0.25">
      <c r="A78" s="727" t="s">
        <v>107</v>
      </c>
      <c r="B78" s="728"/>
      <c r="C78" s="735" t="s">
        <v>206</v>
      </c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36"/>
      <c r="P78" s="736"/>
      <c r="Q78" s="736"/>
      <c r="R78" s="737"/>
      <c r="S78" s="39"/>
      <c r="T78" s="513">
        <v>5</v>
      </c>
      <c r="U78" s="514"/>
      <c r="V78" s="513"/>
      <c r="W78" s="514"/>
      <c r="X78" s="513">
        <v>216</v>
      </c>
      <c r="Y78" s="813"/>
      <c r="Z78" s="779">
        <v>120</v>
      </c>
      <c r="AA78" s="514"/>
      <c r="AB78" s="814">
        <f>AL78+AN78+AQ78+AT78+AW78+AZ78+BC78+BF78+BI78+BL78+BO78</f>
        <v>28</v>
      </c>
      <c r="AC78" s="813"/>
      <c r="AD78" s="779">
        <v>8</v>
      </c>
      <c r="AE78" s="780"/>
      <c r="AF78" s="781">
        <v>12</v>
      </c>
      <c r="AG78" s="780"/>
      <c r="AH78" s="781">
        <v>8</v>
      </c>
      <c r="AI78" s="780"/>
      <c r="AJ78" s="781"/>
      <c r="AK78" s="514"/>
      <c r="AL78" s="69"/>
      <c r="AM78" s="70"/>
      <c r="AN78" s="90"/>
      <c r="AO78" s="72"/>
      <c r="AP78" s="70"/>
      <c r="AQ78" s="90"/>
      <c r="AR78" s="73"/>
      <c r="AS78" s="74"/>
      <c r="AT78" s="90"/>
      <c r="AU78" s="72"/>
      <c r="AV78" s="70"/>
      <c r="AW78" s="90">
        <v>6</v>
      </c>
      <c r="AX78" s="75"/>
      <c r="AY78" s="26">
        <v>216</v>
      </c>
      <c r="AZ78" s="26">
        <v>22</v>
      </c>
      <c r="BA78" s="28">
        <v>6</v>
      </c>
      <c r="BB78" s="29"/>
      <c r="BC78" s="26"/>
      <c r="BD78" s="30"/>
      <c r="BE78" s="31"/>
      <c r="BF78" s="26"/>
      <c r="BG78" s="28"/>
      <c r="BH78" s="29"/>
      <c r="BI78" s="26"/>
      <c r="BJ78" s="30"/>
      <c r="BK78" s="31"/>
      <c r="BL78" s="26"/>
      <c r="BM78" s="28"/>
      <c r="BN78" s="29"/>
      <c r="BO78" s="26"/>
      <c r="BP78" s="30"/>
      <c r="BQ78" s="513">
        <f>AO78+AR78+AU78+AX78+BA78+BD78+BG78+BJ78+BM78+BP78</f>
        <v>6</v>
      </c>
      <c r="BR78" s="514"/>
      <c r="BS78" s="101" t="s">
        <v>418</v>
      </c>
      <c r="BT78">
        <f t="shared" si="2"/>
        <v>26.4</v>
      </c>
    </row>
    <row r="79" spans="1:72" ht="25.5" x14ac:dyDescent="0.25">
      <c r="A79" s="727" t="s">
        <v>108</v>
      </c>
      <c r="B79" s="728"/>
      <c r="C79" s="735" t="s">
        <v>207</v>
      </c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36"/>
      <c r="P79" s="736"/>
      <c r="Q79" s="736"/>
      <c r="R79" s="737"/>
      <c r="S79" s="39"/>
      <c r="T79" s="513">
        <v>4</v>
      </c>
      <c r="U79" s="514"/>
      <c r="V79" s="513">
        <v>5</v>
      </c>
      <c r="W79" s="514"/>
      <c r="X79" s="513">
        <v>324</v>
      </c>
      <c r="Y79" s="813"/>
      <c r="Z79" s="779">
        <v>180</v>
      </c>
      <c r="AA79" s="514"/>
      <c r="AB79" s="814">
        <f>AL79+AN79+AQ79+AT79+AW79+AZ79+BC79+BF79+BI79+BL79+BO79</f>
        <v>40</v>
      </c>
      <c r="AC79" s="813"/>
      <c r="AD79" s="779">
        <v>18</v>
      </c>
      <c r="AE79" s="780"/>
      <c r="AF79" s="781">
        <v>18</v>
      </c>
      <c r="AG79" s="780"/>
      <c r="AH79" s="781">
        <v>4</v>
      </c>
      <c r="AI79" s="780"/>
      <c r="AJ79" s="781"/>
      <c r="AK79" s="514"/>
      <c r="AL79" s="77"/>
      <c r="AM79" s="78"/>
      <c r="AN79" s="89"/>
      <c r="AO79" s="80"/>
      <c r="AP79" s="78"/>
      <c r="AQ79" s="89"/>
      <c r="AR79" s="76"/>
      <c r="AS79" s="81"/>
      <c r="AT79" s="89">
        <v>18</v>
      </c>
      <c r="AU79" s="80"/>
      <c r="AV79" s="78">
        <v>108</v>
      </c>
      <c r="AW79" s="89">
        <v>8</v>
      </c>
      <c r="AX79" s="76">
        <v>3</v>
      </c>
      <c r="AY79" s="23">
        <v>216</v>
      </c>
      <c r="AZ79" s="18">
        <v>14</v>
      </c>
      <c r="BA79" s="19">
        <v>6</v>
      </c>
      <c r="BB79" s="20"/>
      <c r="BC79" s="18"/>
      <c r="BD79" s="22"/>
      <c r="BE79" s="23"/>
      <c r="BF79" s="18"/>
      <c r="BG79" s="19"/>
      <c r="BH79" s="20"/>
      <c r="BI79" s="18"/>
      <c r="BJ79" s="22"/>
      <c r="BK79" s="23"/>
      <c r="BL79" s="18"/>
      <c r="BM79" s="19"/>
      <c r="BN79" s="20"/>
      <c r="BO79" s="18"/>
      <c r="BP79" s="22"/>
      <c r="BQ79" s="513">
        <f>AO79+AR79+AU79+AX79+BA79+BD79+BG79+BJ79+BM79+BP79</f>
        <v>9</v>
      </c>
      <c r="BR79" s="514"/>
      <c r="BS79" s="101" t="s">
        <v>424</v>
      </c>
      <c r="BT79">
        <f t="shared" si="2"/>
        <v>39.6</v>
      </c>
    </row>
    <row r="80" spans="1:72" s="223" customFormat="1" ht="26.25" x14ac:dyDescent="0.25">
      <c r="A80" s="787" t="s">
        <v>109</v>
      </c>
      <c r="B80" s="788"/>
      <c r="C80" s="765" t="s">
        <v>168</v>
      </c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6"/>
      <c r="P80" s="766"/>
      <c r="Q80" s="766"/>
      <c r="R80" s="767"/>
      <c r="S80" s="238"/>
      <c r="T80" s="757"/>
      <c r="U80" s="758"/>
      <c r="V80" s="757"/>
      <c r="W80" s="758"/>
      <c r="X80" s="757"/>
      <c r="Y80" s="759"/>
      <c r="Z80" s="815"/>
      <c r="AA80" s="758"/>
      <c r="AB80" s="816"/>
      <c r="AC80" s="817"/>
      <c r="AD80" s="815"/>
      <c r="AE80" s="826"/>
      <c r="AF80" s="827"/>
      <c r="AG80" s="826"/>
      <c r="AH80" s="827"/>
      <c r="AI80" s="826"/>
      <c r="AJ80" s="827"/>
      <c r="AK80" s="758"/>
      <c r="AL80" s="290"/>
      <c r="AM80" s="244"/>
      <c r="AN80" s="241"/>
      <c r="AO80" s="243"/>
      <c r="AP80" s="244"/>
      <c r="AQ80" s="241"/>
      <c r="AR80" s="245"/>
      <c r="AS80" s="246"/>
      <c r="AT80" s="241"/>
      <c r="AU80" s="243"/>
      <c r="AV80" s="244"/>
      <c r="AW80" s="241"/>
      <c r="AX80" s="245"/>
      <c r="AY80" s="246"/>
      <c r="AZ80" s="241"/>
      <c r="BA80" s="243"/>
      <c r="BB80" s="244"/>
      <c r="BC80" s="241"/>
      <c r="BD80" s="321"/>
      <c r="BE80" s="246"/>
      <c r="BF80" s="241"/>
      <c r="BG80" s="243"/>
      <c r="BH80" s="244"/>
      <c r="BI80" s="241"/>
      <c r="BJ80" s="245"/>
      <c r="BK80" s="246"/>
      <c r="BL80" s="241"/>
      <c r="BM80" s="243"/>
      <c r="BN80" s="244"/>
      <c r="BO80" s="241"/>
      <c r="BP80" s="245"/>
      <c r="BQ80" s="511"/>
      <c r="BR80" s="512"/>
      <c r="BS80" s="247"/>
      <c r="BT80" s="248">
        <f t="shared" si="2"/>
        <v>0</v>
      </c>
    </row>
    <row r="81" spans="1:72" s="248" customFormat="1" ht="27" customHeight="1" x14ac:dyDescent="0.25">
      <c r="A81" s="760" t="s">
        <v>110</v>
      </c>
      <c r="B81" s="761"/>
      <c r="C81" s="762" t="s">
        <v>208</v>
      </c>
      <c r="D81" s="763"/>
      <c r="E81" s="763"/>
      <c r="F81" s="763"/>
      <c r="G81" s="763"/>
      <c r="H81" s="763"/>
      <c r="I81" s="763"/>
      <c r="J81" s="763"/>
      <c r="K81" s="763"/>
      <c r="L81" s="763"/>
      <c r="M81" s="763"/>
      <c r="N81" s="763"/>
      <c r="O81" s="763"/>
      <c r="P81" s="763"/>
      <c r="Q81" s="763"/>
      <c r="R81" s="764"/>
      <c r="S81" s="257"/>
      <c r="T81" s="511">
        <v>9</v>
      </c>
      <c r="U81" s="512"/>
      <c r="V81" s="511"/>
      <c r="W81" s="512"/>
      <c r="X81" s="511">
        <v>108</v>
      </c>
      <c r="Y81" s="817"/>
      <c r="Z81" s="782">
        <v>72</v>
      </c>
      <c r="AA81" s="512"/>
      <c r="AB81" s="816">
        <f>AL81+AN81+AQ81+AT81+AW81+AZ81+BC81+BF81+BI81+BL81+BO81</f>
        <v>18</v>
      </c>
      <c r="AC81" s="817"/>
      <c r="AD81" s="782">
        <v>10</v>
      </c>
      <c r="AE81" s="783"/>
      <c r="AF81" s="784"/>
      <c r="AG81" s="783"/>
      <c r="AH81" s="784">
        <v>8</v>
      </c>
      <c r="AI81" s="783"/>
      <c r="AJ81" s="784"/>
      <c r="AK81" s="512"/>
      <c r="AL81" s="258"/>
      <c r="AM81" s="259"/>
      <c r="AN81" s="265"/>
      <c r="AO81" s="261"/>
      <c r="AP81" s="259"/>
      <c r="AQ81" s="265"/>
      <c r="AR81" s="262"/>
      <c r="AS81" s="263"/>
      <c r="AT81" s="265"/>
      <c r="AU81" s="261"/>
      <c r="AV81" s="259"/>
      <c r="AW81" s="265"/>
      <c r="AX81" s="262"/>
      <c r="AY81" s="263"/>
      <c r="AZ81" s="265"/>
      <c r="BA81" s="261"/>
      <c r="BB81" s="259"/>
      <c r="BC81" s="265"/>
      <c r="BD81" s="262"/>
      <c r="BE81" s="263"/>
      <c r="BF81" s="265"/>
      <c r="BG81" s="261"/>
      <c r="BH81" s="259"/>
      <c r="BI81" s="265">
        <v>8</v>
      </c>
      <c r="BJ81" s="262"/>
      <c r="BK81" s="263">
        <v>108</v>
      </c>
      <c r="BL81" s="265">
        <v>10</v>
      </c>
      <c r="BM81" s="261">
        <v>3</v>
      </c>
      <c r="BN81" s="259"/>
      <c r="BO81" s="265"/>
      <c r="BP81" s="262"/>
      <c r="BQ81" s="511">
        <f>AO81+AR81+AU81+AX81+BA81+BD81+BG81+BJ81+BM81+BP81</f>
        <v>3</v>
      </c>
      <c r="BR81" s="512"/>
      <c r="BS81" s="247"/>
      <c r="BT81" s="248">
        <f t="shared" si="2"/>
        <v>15.84</v>
      </c>
    </row>
    <row r="82" spans="1:72" s="248" customFormat="1" ht="51" customHeight="1" x14ac:dyDescent="0.25">
      <c r="A82" s="760" t="s">
        <v>111</v>
      </c>
      <c r="B82" s="761"/>
      <c r="C82" s="762" t="s">
        <v>209</v>
      </c>
      <c r="D82" s="763"/>
      <c r="E82" s="763"/>
      <c r="F82" s="763"/>
      <c r="G82" s="763"/>
      <c r="H82" s="763"/>
      <c r="I82" s="763"/>
      <c r="J82" s="763"/>
      <c r="K82" s="763"/>
      <c r="L82" s="763"/>
      <c r="M82" s="763"/>
      <c r="N82" s="763"/>
      <c r="O82" s="763"/>
      <c r="P82" s="763"/>
      <c r="Q82" s="763"/>
      <c r="R82" s="764"/>
      <c r="S82" s="257"/>
      <c r="T82" s="511"/>
      <c r="U82" s="512"/>
      <c r="V82" s="511"/>
      <c r="W82" s="512"/>
      <c r="X82" s="511">
        <v>30</v>
      </c>
      <c r="Y82" s="817"/>
      <c r="Z82" s="782"/>
      <c r="AA82" s="512"/>
      <c r="AB82" s="816"/>
      <c r="AC82" s="817"/>
      <c r="AD82" s="782"/>
      <c r="AE82" s="783"/>
      <c r="AF82" s="784"/>
      <c r="AG82" s="783"/>
      <c r="AH82" s="784"/>
      <c r="AI82" s="783"/>
      <c r="AJ82" s="784"/>
      <c r="AK82" s="512"/>
      <c r="AL82" s="266"/>
      <c r="AM82" s="267"/>
      <c r="AN82" s="273"/>
      <c r="AO82" s="269"/>
      <c r="AP82" s="267"/>
      <c r="AQ82" s="273"/>
      <c r="AR82" s="270"/>
      <c r="AS82" s="271"/>
      <c r="AT82" s="273"/>
      <c r="AU82" s="269"/>
      <c r="AV82" s="267"/>
      <c r="AW82" s="273"/>
      <c r="AX82" s="272"/>
      <c r="AY82" s="273"/>
      <c r="AZ82" s="273"/>
      <c r="BA82" s="269"/>
      <c r="BB82" s="267"/>
      <c r="BC82" s="273"/>
      <c r="BD82" s="270"/>
      <c r="BE82" s="271"/>
      <c r="BF82" s="273"/>
      <c r="BG82" s="269"/>
      <c r="BH82" s="267"/>
      <c r="BI82" s="273"/>
      <c r="BJ82" s="270"/>
      <c r="BK82" s="271">
        <v>30</v>
      </c>
      <c r="BL82" s="273"/>
      <c r="BM82" s="269">
        <v>1</v>
      </c>
      <c r="BN82" s="267"/>
      <c r="BO82" s="273"/>
      <c r="BP82" s="270"/>
      <c r="BQ82" s="511">
        <f>AO82+AR82+AU82+AX82+BA82+BD82+BG82+BJ82+BM82+BP82</f>
        <v>1</v>
      </c>
      <c r="BR82" s="512"/>
      <c r="BS82" s="247"/>
      <c r="BT82" s="248">
        <f t="shared" si="2"/>
        <v>0</v>
      </c>
    </row>
    <row r="83" spans="1:72" s="248" customFormat="1" ht="25.5" x14ac:dyDescent="0.25">
      <c r="A83" s="760" t="s">
        <v>112</v>
      </c>
      <c r="B83" s="761"/>
      <c r="C83" s="762" t="s">
        <v>210</v>
      </c>
      <c r="D83" s="763"/>
      <c r="E83" s="763"/>
      <c r="F83" s="763"/>
      <c r="G83" s="763"/>
      <c r="H83" s="763"/>
      <c r="I83" s="763"/>
      <c r="J83" s="763"/>
      <c r="K83" s="763"/>
      <c r="L83" s="763"/>
      <c r="M83" s="763"/>
      <c r="N83" s="763"/>
      <c r="O83" s="763"/>
      <c r="P83" s="763"/>
      <c r="Q83" s="763"/>
      <c r="R83" s="764"/>
      <c r="S83" s="257"/>
      <c r="T83" s="511"/>
      <c r="U83" s="512"/>
      <c r="V83" s="511">
        <v>10</v>
      </c>
      <c r="W83" s="512"/>
      <c r="X83" s="511">
        <v>102</v>
      </c>
      <c r="Y83" s="817"/>
      <c r="Z83" s="782">
        <v>36</v>
      </c>
      <c r="AA83" s="512"/>
      <c r="AB83" s="816">
        <f>AL83+AN83+AQ83+AT83+AW83+AZ83+BC83+BF83+BI83+BL83+BO83</f>
        <v>8</v>
      </c>
      <c r="AC83" s="817"/>
      <c r="AD83" s="782">
        <v>4</v>
      </c>
      <c r="AE83" s="783"/>
      <c r="AF83" s="784"/>
      <c r="AG83" s="783"/>
      <c r="AH83" s="784">
        <v>4</v>
      </c>
      <c r="AI83" s="783"/>
      <c r="AJ83" s="784"/>
      <c r="AK83" s="512"/>
      <c r="AL83" s="258"/>
      <c r="AM83" s="259"/>
      <c r="AN83" s="265"/>
      <c r="AO83" s="261"/>
      <c r="AP83" s="259"/>
      <c r="AQ83" s="265"/>
      <c r="AR83" s="262"/>
      <c r="AS83" s="263"/>
      <c r="AT83" s="265"/>
      <c r="AU83" s="261"/>
      <c r="AV83" s="259"/>
      <c r="AW83" s="265"/>
      <c r="AX83" s="264"/>
      <c r="AY83" s="265"/>
      <c r="AZ83" s="265"/>
      <c r="BA83" s="261"/>
      <c r="BB83" s="259"/>
      <c r="BC83" s="265"/>
      <c r="BD83" s="262"/>
      <c r="BE83" s="263"/>
      <c r="BF83" s="265"/>
      <c r="BG83" s="261"/>
      <c r="BH83" s="259"/>
      <c r="BI83" s="265"/>
      <c r="BJ83" s="262"/>
      <c r="BK83" s="263"/>
      <c r="BL83" s="265">
        <v>2</v>
      </c>
      <c r="BM83" s="261"/>
      <c r="BN83" s="259">
        <v>102</v>
      </c>
      <c r="BO83" s="265">
        <v>6</v>
      </c>
      <c r="BP83" s="262">
        <v>3</v>
      </c>
      <c r="BQ83" s="511">
        <f>AO83+AR83+AU83+AX83+BA83+BD83+BG83+BJ83+BM83+BP83</f>
        <v>3</v>
      </c>
      <c r="BR83" s="512"/>
      <c r="BS83" s="247"/>
      <c r="BT83" s="248">
        <f t="shared" si="2"/>
        <v>7.92</v>
      </c>
    </row>
    <row r="84" spans="1:72" s="459" customFormat="1" ht="25.5" x14ac:dyDescent="0.25">
      <c r="A84" s="789" t="s">
        <v>113</v>
      </c>
      <c r="B84" s="790"/>
      <c r="C84" s="791" t="s">
        <v>211</v>
      </c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3"/>
      <c r="S84" s="463" t="s">
        <v>409</v>
      </c>
      <c r="T84" s="750"/>
      <c r="U84" s="751"/>
      <c r="V84" s="750">
        <v>10</v>
      </c>
      <c r="W84" s="751"/>
      <c r="X84" s="750">
        <v>108</v>
      </c>
      <c r="Y84" s="752"/>
      <c r="Z84" s="753">
        <v>54</v>
      </c>
      <c r="AA84" s="751"/>
      <c r="AB84" s="754">
        <f>AL84+AN84+AQ84+AT84+AW84+AZ84+BC84+BF84+BI84+BL84+BO84</f>
        <v>16</v>
      </c>
      <c r="AC84" s="752"/>
      <c r="AD84" s="753">
        <v>8</v>
      </c>
      <c r="AE84" s="755"/>
      <c r="AF84" s="756"/>
      <c r="AG84" s="755"/>
      <c r="AH84" s="756">
        <v>8</v>
      </c>
      <c r="AI84" s="755"/>
      <c r="AJ84" s="756"/>
      <c r="AK84" s="751"/>
      <c r="AL84" s="266"/>
      <c r="AM84" s="267"/>
      <c r="AN84" s="273"/>
      <c r="AO84" s="269"/>
      <c r="AP84" s="267"/>
      <c r="AQ84" s="273"/>
      <c r="AR84" s="270"/>
      <c r="AS84" s="271"/>
      <c r="AT84" s="273"/>
      <c r="AU84" s="269"/>
      <c r="AV84" s="267"/>
      <c r="AW84" s="273"/>
      <c r="AX84" s="272"/>
      <c r="AY84" s="273"/>
      <c r="AZ84" s="273"/>
      <c r="BA84" s="269"/>
      <c r="BB84" s="267"/>
      <c r="BC84" s="273"/>
      <c r="BD84" s="270"/>
      <c r="BE84" s="271"/>
      <c r="BF84" s="273"/>
      <c r="BG84" s="269"/>
      <c r="BH84" s="267"/>
      <c r="BI84" s="273"/>
      <c r="BJ84" s="270"/>
      <c r="BK84" s="271"/>
      <c r="BL84" s="273">
        <v>2</v>
      </c>
      <c r="BM84" s="269"/>
      <c r="BN84" s="267">
        <v>108</v>
      </c>
      <c r="BO84" s="273">
        <v>14</v>
      </c>
      <c r="BP84" s="270">
        <v>3</v>
      </c>
      <c r="BQ84" s="511">
        <f>AO84+AR84+AU84+AX84+BA84+BD84+BG84+BJ84+BM84+BP84</f>
        <v>3</v>
      </c>
      <c r="BR84" s="512"/>
      <c r="BS84" s="247" t="s">
        <v>419</v>
      </c>
      <c r="BT84" s="459">
        <f t="shared" si="2"/>
        <v>11.88</v>
      </c>
    </row>
    <row r="85" spans="1:72" s="223" customFormat="1" ht="26.25" x14ac:dyDescent="0.25">
      <c r="A85" s="787" t="s">
        <v>114</v>
      </c>
      <c r="B85" s="788"/>
      <c r="C85" s="765" t="s">
        <v>169</v>
      </c>
      <c r="D85" s="766"/>
      <c r="E85" s="766"/>
      <c r="F85" s="766"/>
      <c r="G85" s="766"/>
      <c r="H85" s="766"/>
      <c r="I85" s="766"/>
      <c r="J85" s="766"/>
      <c r="K85" s="766"/>
      <c r="L85" s="766"/>
      <c r="M85" s="766"/>
      <c r="N85" s="766"/>
      <c r="O85" s="766"/>
      <c r="P85" s="766"/>
      <c r="Q85" s="766"/>
      <c r="R85" s="767"/>
      <c r="S85" s="238"/>
      <c r="T85" s="757"/>
      <c r="U85" s="758"/>
      <c r="V85" s="757"/>
      <c r="W85" s="758"/>
      <c r="X85" s="757"/>
      <c r="Y85" s="759"/>
      <c r="Z85" s="815"/>
      <c r="AA85" s="758"/>
      <c r="AB85" s="816"/>
      <c r="AC85" s="817"/>
      <c r="AD85" s="815"/>
      <c r="AE85" s="826"/>
      <c r="AF85" s="827"/>
      <c r="AG85" s="826"/>
      <c r="AH85" s="827"/>
      <c r="AI85" s="826"/>
      <c r="AJ85" s="827"/>
      <c r="AK85" s="758"/>
      <c r="AL85" s="239"/>
      <c r="AM85" s="235"/>
      <c r="AN85" s="256"/>
      <c r="AO85" s="234"/>
      <c r="AP85" s="235"/>
      <c r="AQ85" s="256"/>
      <c r="AR85" s="236"/>
      <c r="AS85" s="232"/>
      <c r="AT85" s="256"/>
      <c r="AU85" s="234"/>
      <c r="AV85" s="235"/>
      <c r="AW85" s="256"/>
      <c r="AX85" s="249"/>
      <c r="AY85" s="256"/>
      <c r="AZ85" s="256"/>
      <c r="BA85" s="234"/>
      <c r="BB85" s="235"/>
      <c r="BC85" s="256"/>
      <c r="BD85" s="236"/>
      <c r="BE85" s="232"/>
      <c r="BF85" s="256"/>
      <c r="BG85" s="234"/>
      <c r="BH85" s="235"/>
      <c r="BI85" s="256"/>
      <c r="BJ85" s="236"/>
      <c r="BK85" s="232"/>
      <c r="BL85" s="256"/>
      <c r="BM85" s="234"/>
      <c r="BN85" s="235"/>
      <c r="BO85" s="256"/>
      <c r="BP85" s="236"/>
      <c r="BQ85" s="511"/>
      <c r="BR85" s="512"/>
      <c r="BS85" s="247"/>
      <c r="BT85" s="248">
        <f t="shared" si="2"/>
        <v>0</v>
      </c>
    </row>
    <row r="86" spans="1:72" s="248" customFormat="1" ht="31.5" customHeight="1" x14ac:dyDescent="0.25">
      <c r="A86" s="760" t="s">
        <v>115</v>
      </c>
      <c r="B86" s="761"/>
      <c r="C86" s="762" t="s">
        <v>212</v>
      </c>
      <c r="D86" s="763"/>
      <c r="E86" s="763"/>
      <c r="F86" s="763"/>
      <c r="G86" s="763"/>
      <c r="H86" s="763"/>
      <c r="I86" s="763"/>
      <c r="J86" s="763"/>
      <c r="K86" s="763"/>
      <c r="L86" s="763"/>
      <c r="M86" s="763"/>
      <c r="N86" s="763"/>
      <c r="O86" s="763"/>
      <c r="P86" s="763"/>
      <c r="Q86" s="763"/>
      <c r="R86" s="764"/>
      <c r="S86" s="257"/>
      <c r="T86" s="511"/>
      <c r="U86" s="512"/>
      <c r="V86" s="511">
        <v>6</v>
      </c>
      <c r="W86" s="512"/>
      <c r="X86" s="511">
        <v>108</v>
      </c>
      <c r="Y86" s="817"/>
      <c r="Z86" s="782">
        <v>54</v>
      </c>
      <c r="AA86" s="512"/>
      <c r="AB86" s="816">
        <f>AL86+AN86+AQ86+AT86+AW86+AZ86+BC86+BF86+BI86+BL86+BO86</f>
        <v>12</v>
      </c>
      <c r="AC86" s="817"/>
      <c r="AD86" s="782">
        <v>8</v>
      </c>
      <c r="AE86" s="783"/>
      <c r="AF86" s="784">
        <v>4</v>
      </c>
      <c r="AG86" s="783"/>
      <c r="AH86" s="784"/>
      <c r="AI86" s="783"/>
      <c r="AJ86" s="784"/>
      <c r="AK86" s="512"/>
      <c r="AL86" s="266"/>
      <c r="AM86" s="267"/>
      <c r="AN86" s="273"/>
      <c r="AO86" s="269"/>
      <c r="AP86" s="267"/>
      <c r="AQ86" s="273"/>
      <c r="AR86" s="270"/>
      <c r="AS86" s="271"/>
      <c r="AT86" s="273"/>
      <c r="AU86" s="269"/>
      <c r="AV86" s="267"/>
      <c r="AW86" s="273"/>
      <c r="AX86" s="272"/>
      <c r="AY86" s="271"/>
      <c r="AZ86" s="273">
        <v>6</v>
      </c>
      <c r="BA86" s="269"/>
      <c r="BB86" s="267">
        <v>108</v>
      </c>
      <c r="BC86" s="273">
        <v>6</v>
      </c>
      <c r="BD86" s="272">
        <v>3</v>
      </c>
      <c r="BE86" s="271"/>
      <c r="BF86" s="273"/>
      <c r="BG86" s="269"/>
      <c r="BH86" s="267"/>
      <c r="BI86" s="273"/>
      <c r="BJ86" s="270"/>
      <c r="BK86" s="271"/>
      <c r="BL86" s="273"/>
      <c r="BM86" s="269"/>
      <c r="BN86" s="267"/>
      <c r="BO86" s="273"/>
      <c r="BP86" s="270"/>
      <c r="BQ86" s="511">
        <f>AO86+AR86+AU86+AX86+BA86+BD86+BG86+BJ86+BM86+BP86</f>
        <v>3</v>
      </c>
      <c r="BR86" s="512"/>
      <c r="BS86" s="247"/>
      <c r="BT86" s="248">
        <f t="shared" si="2"/>
        <v>11.88</v>
      </c>
    </row>
    <row r="87" spans="1:72" s="248" customFormat="1" ht="50.25" customHeight="1" x14ac:dyDescent="0.25">
      <c r="A87" s="760" t="s">
        <v>116</v>
      </c>
      <c r="B87" s="761"/>
      <c r="C87" s="762" t="s">
        <v>213</v>
      </c>
      <c r="D87" s="763"/>
      <c r="E87" s="763"/>
      <c r="F87" s="763"/>
      <c r="G87" s="763"/>
      <c r="H87" s="763"/>
      <c r="I87" s="763"/>
      <c r="J87" s="763"/>
      <c r="K87" s="763"/>
      <c r="L87" s="763"/>
      <c r="M87" s="763"/>
      <c r="N87" s="763"/>
      <c r="O87" s="763"/>
      <c r="P87" s="763"/>
      <c r="Q87" s="763"/>
      <c r="R87" s="764"/>
      <c r="S87" s="257"/>
      <c r="T87" s="511"/>
      <c r="U87" s="512"/>
      <c r="V87" s="511">
        <v>9</v>
      </c>
      <c r="W87" s="512"/>
      <c r="X87" s="511">
        <v>108</v>
      </c>
      <c r="Y87" s="817"/>
      <c r="Z87" s="782">
        <v>54</v>
      </c>
      <c r="AA87" s="512"/>
      <c r="AB87" s="816">
        <f>AL87+AN87+AQ87+AT87+AW87+AZ87+BC87+BF87+BI87+BL87+BO87</f>
        <v>12</v>
      </c>
      <c r="AC87" s="817"/>
      <c r="AD87" s="782">
        <v>6</v>
      </c>
      <c r="AE87" s="783"/>
      <c r="AF87" s="784">
        <v>6</v>
      </c>
      <c r="AG87" s="783"/>
      <c r="AH87" s="784"/>
      <c r="AI87" s="783"/>
      <c r="AJ87" s="784"/>
      <c r="AK87" s="512"/>
      <c r="AL87" s="258"/>
      <c r="AM87" s="259"/>
      <c r="AN87" s="265"/>
      <c r="AO87" s="261"/>
      <c r="AP87" s="259"/>
      <c r="AQ87" s="265"/>
      <c r="AR87" s="262"/>
      <c r="AS87" s="263"/>
      <c r="AT87" s="265"/>
      <c r="AU87" s="261"/>
      <c r="AV87" s="259"/>
      <c r="AW87" s="265"/>
      <c r="AX87" s="264"/>
      <c r="AY87" s="265"/>
      <c r="AZ87" s="265"/>
      <c r="BA87" s="261"/>
      <c r="BB87" s="259"/>
      <c r="BC87" s="265"/>
      <c r="BD87" s="262"/>
      <c r="BE87" s="263"/>
      <c r="BF87" s="265"/>
      <c r="BG87" s="261"/>
      <c r="BH87" s="259"/>
      <c r="BI87" s="265">
        <v>4</v>
      </c>
      <c r="BJ87" s="262"/>
      <c r="BK87" s="263">
        <v>108</v>
      </c>
      <c r="BL87" s="265">
        <v>8</v>
      </c>
      <c r="BM87" s="261">
        <v>3</v>
      </c>
      <c r="BN87" s="259"/>
      <c r="BO87" s="265"/>
      <c r="BP87" s="262"/>
      <c r="BQ87" s="511">
        <f>AO87+AR87+AU87+AX87+BA87+BD87+BG87+BJ87+BM87+BP87</f>
        <v>3</v>
      </c>
      <c r="BR87" s="512"/>
      <c r="BS87" s="247"/>
      <c r="BT87" s="248">
        <f t="shared" si="2"/>
        <v>11.88</v>
      </c>
    </row>
    <row r="88" spans="1:72" s="223" customFormat="1" ht="51.75" customHeight="1" x14ac:dyDescent="0.25">
      <c r="A88" s="810" t="s">
        <v>391</v>
      </c>
      <c r="B88" s="811"/>
      <c r="C88" s="811"/>
      <c r="D88" s="811"/>
      <c r="E88" s="811"/>
      <c r="F88" s="811"/>
      <c r="G88" s="811"/>
      <c r="H88" s="811"/>
      <c r="I88" s="811"/>
      <c r="J88" s="811"/>
      <c r="K88" s="811"/>
      <c r="L88" s="811"/>
      <c r="M88" s="811"/>
      <c r="N88" s="811"/>
      <c r="O88" s="811"/>
      <c r="P88" s="811"/>
      <c r="Q88" s="811"/>
      <c r="R88" s="812"/>
      <c r="S88" s="322"/>
      <c r="T88" s="757"/>
      <c r="U88" s="758"/>
      <c r="V88" s="757"/>
      <c r="W88" s="758"/>
      <c r="X88" s="757"/>
      <c r="Y88" s="759"/>
      <c r="Z88" s="815"/>
      <c r="AA88" s="758"/>
      <c r="AB88" s="816"/>
      <c r="AC88" s="817"/>
      <c r="AD88" s="815"/>
      <c r="AE88" s="826"/>
      <c r="AF88" s="827"/>
      <c r="AG88" s="826"/>
      <c r="AH88" s="827"/>
      <c r="AI88" s="826"/>
      <c r="AJ88" s="827"/>
      <c r="AK88" s="758"/>
      <c r="AL88" s="290"/>
      <c r="AM88" s="244"/>
      <c r="AN88" s="241"/>
      <c r="AO88" s="243"/>
      <c r="AP88" s="244"/>
      <c r="AQ88" s="241"/>
      <c r="AR88" s="245"/>
      <c r="AS88" s="246"/>
      <c r="AT88" s="241"/>
      <c r="AU88" s="243"/>
      <c r="AV88" s="244"/>
      <c r="AW88" s="241"/>
      <c r="AX88" s="291"/>
      <c r="AY88" s="241"/>
      <c r="AZ88" s="241"/>
      <c r="BA88" s="243"/>
      <c r="BB88" s="244"/>
      <c r="BC88" s="242"/>
      <c r="BD88" s="245"/>
      <c r="BE88" s="246"/>
      <c r="BF88" s="241"/>
      <c r="BG88" s="243"/>
      <c r="BH88" s="244"/>
      <c r="BI88" s="241"/>
      <c r="BJ88" s="245"/>
      <c r="BK88" s="246"/>
      <c r="BL88" s="241"/>
      <c r="BM88" s="243"/>
      <c r="BN88" s="244"/>
      <c r="BO88" s="241"/>
      <c r="BP88" s="245"/>
      <c r="BQ88" s="511"/>
      <c r="BR88" s="512"/>
      <c r="BS88" s="247"/>
      <c r="BT88" s="248">
        <f t="shared" si="2"/>
        <v>0</v>
      </c>
    </row>
    <row r="89" spans="1:72" s="223" customFormat="1" ht="51" customHeight="1" x14ac:dyDescent="0.25">
      <c r="A89" s="787" t="s">
        <v>117</v>
      </c>
      <c r="B89" s="788"/>
      <c r="C89" s="765" t="s">
        <v>170</v>
      </c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6"/>
      <c r="P89" s="766"/>
      <c r="Q89" s="766"/>
      <c r="R89" s="767"/>
      <c r="S89" s="238"/>
      <c r="T89" s="757"/>
      <c r="U89" s="758"/>
      <c r="V89" s="757"/>
      <c r="W89" s="758"/>
      <c r="X89" s="757"/>
      <c r="Y89" s="759"/>
      <c r="Z89" s="815"/>
      <c r="AA89" s="758"/>
      <c r="AB89" s="816"/>
      <c r="AC89" s="817"/>
      <c r="AD89" s="815"/>
      <c r="AE89" s="826"/>
      <c r="AF89" s="827"/>
      <c r="AG89" s="826"/>
      <c r="AH89" s="827"/>
      <c r="AI89" s="826"/>
      <c r="AJ89" s="827"/>
      <c r="AK89" s="758"/>
      <c r="AL89" s="239"/>
      <c r="AM89" s="235"/>
      <c r="AN89" s="256"/>
      <c r="AO89" s="234"/>
      <c r="AP89" s="235"/>
      <c r="AQ89" s="256"/>
      <c r="AR89" s="236"/>
      <c r="AS89" s="232"/>
      <c r="AT89" s="256"/>
      <c r="AU89" s="234"/>
      <c r="AV89" s="235"/>
      <c r="AW89" s="256"/>
      <c r="AX89" s="249"/>
      <c r="AY89" s="256"/>
      <c r="AZ89" s="256"/>
      <c r="BA89" s="234"/>
      <c r="BB89" s="235"/>
      <c r="BC89" s="233"/>
      <c r="BD89" s="236"/>
      <c r="BE89" s="232"/>
      <c r="BF89" s="256"/>
      <c r="BG89" s="234"/>
      <c r="BH89" s="235"/>
      <c r="BI89" s="256"/>
      <c r="BJ89" s="236"/>
      <c r="BK89" s="232"/>
      <c r="BL89" s="256"/>
      <c r="BM89" s="234"/>
      <c r="BN89" s="235"/>
      <c r="BO89" s="256"/>
      <c r="BP89" s="236"/>
      <c r="BQ89" s="511"/>
      <c r="BR89" s="512"/>
      <c r="BS89" s="247"/>
      <c r="BT89" s="248">
        <f t="shared" si="2"/>
        <v>0</v>
      </c>
    </row>
    <row r="90" spans="1:72" s="248" customFormat="1" ht="49.5" customHeight="1" x14ac:dyDescent="0.25">
      <c r="A90" s="760" t="s">
        <v>118</v>
      </c>
      <c r="B90" s="761"/>
      <c r="C90" s="762" t="s">
        <v>214</v>
      </c>
      <c r="D90" s="763"/>
      <c r="E90" s="763"/>
      <c r="F90" s="763"/>
      <c r="G90" s="763"/>
      <c r="H90" s="763"/>
      <c r="I90" s="763"/>
      <c r="J90" s="763"/>
      <c r="K90" s="763"/>
      <c r="L90" s="763"/>
      <c r="M90" s="763"/>
      <c r="N90" s="763"/>
      <c r="O90" s="763"/>
      <c r="P90" s="763"/>
      <c r="Q90" s="763"/>
      <c r="R90" s="764"/>
      <c r="S90" s="257"/>
      <c r="T90" s="511">
        <v>9</v>
      </c>
      <c r="U90" s="512"/>
      <c r="V90" s="511">
        <v>8</v>
      </c>
      <c r="W90" s="512"/>
      <c r="X90" s="511">
        <v>216</v>
      </c>
      <c r="Y90" s="817"/>
      <c r="Z90" s="782">
        <v>144</v>
      </c>
      <c r="AA90" s="512"/>
      <c r="AB90" s="816">
        <f>AL90+AN90+AQ90+AT90+AW90+AZ90+BC90+BF90+BI90+BL90+BO90</f>
        <v>32</v>
      </c>
      <c r="AC90" s="817"/>
      <c r="AD90" s="782">
        <v>16</v>
      </c>
      <c r="AE90" s="783"/>
      <c r="AF90" s="784"/>
      <c r="AG90" s="783"/>
      <c r="AH90" s="784">
        <v>16</v>
      </c>
      <c r="AI90" s="783"/>
      <c r="AJ90" s="784"/>
      <c r="AK90" s="512"/>
      <c r="AL90" s="266"/>
      <c r="AM90" s="267"/>
      <c r="AN90" s="273"/>
      <c r="AO90" s="269"/>
      <c r="AP90" s="267"/>
      <c r="AQ90" s="273"/>
      <c r="AR90" s="270"/>
      <c r="AS90" s="271"/>
      <c r="AT90" s="273"/>
      <c r="AU90" s="269"/>
      <c r="AV90" s="267"/>
      <c r="AW90" s="273"/>
      <c r="AX90" s="272"/>
      <c r="AY90" s="273"/>
      <c r="AZ90" s="268"/>
      <c r="BA90" s="269"/>
      <c r="BB90" s="267"/>
      <c r="BC90" s="268"/>
      <c r="BD90" s="270"/>
      <c r="BE90" s="271"/>
      <c r="BF90" s="273">
        <v>4</v>
      </c>
      <c r="BG90" s="269"/>
      <c r="BH90" s="267">
        <v>108</v>
      </c>
      <c r="BI90" s="273">
        <v>14</v>
      </c>
      <c r="BJ90" s="270">
        <v>3</v>
      </c>
      <c r="BK90" s="271">
        <v>108</v>
      </c>
      <c r="BL90" s="273">
        <v>14</v>
      </c>
      <c r="BM90" s="269">
        <v>3</v>
      </c>
      <c r="BN90" s="267"/>
      <c r="BO90" s="268"/>
      <c r="BP90" s="270"/>
      <c r="BQ90" s="511">
        <f>AO90+AR90+AU90+AX90+BA90+BD90+BG90+BJ90+BM90+BP90</f>
        <v>6</v>
      </c>
      <c r="BR90" s="512"/>
      <c r="BS90" s="247"/>
      <c r="BT90" s="248">
        <f t="shared" si="2"/>
        <v>31.68</v>
      </c>
    </row>
    <row r="91" spans="1:72" s="248" customFormat="1" ht="81" customHeight="1" x14ac:dyDescent="0.25">
      <c r="A91" s="760" t="s">
        <v>119</v>
      </c>
      <c r="B91" s="761"/>
      <c r="C91" s="762" t="s">
        <v>215</v>
      </c>
      <c r="D91" s="763"/>
      <c r="E91" s="763"/>
      <c r="F91" s="763"/>
      <c r="G91" s="763"/>
      <c r="H91" s="763"/>
      <c r="I91" s="763"/>
      <c r="J91" s="763"/>
      <c r="K91" s="763"/>
      <c r="L91" s="763"/>
      <c r="M91" s="763"/>
      <c r="N91" s="763"/>
      <c r="O91" s="763"/>
      <c r="P91" s="763"/>
      <c r="Q91" s="763"/>
      <c r="R91" s="764"/>
      <c r="S91" s="257"/>
      <c r="T91" s="511"/>
      <c r="U91" s="512"/>
      <c r="V91" s="511"/>
      <c r="W91" s="512"/>
      <c r="X91" s="511">
        <v>30</v>
      </c>
      <c r="Y91" s="817"/>
      <c r="Z91" s="782"/>
      <c r="AA91" s="512"/>
      <c r="AB91" s="816"/>
      <c r="AC91" s="817"/>
      <c r="AD91" s="782"/>
      <c r="AE91" s="783"/>
      <c r="AF91" s="784"/>
      <c r="AG91" s="783"/>
      <c r="AH91" s="784"/>
      <c r="AI91" s="783"/>
      <c r="AJ91" s="784"/>
      <c r="AK91" s="512"/>
      <c r="AL91" s="258"/>
      <c r="AM91" s="259"/>
      <c r="AN91" s="265"/>
      <c r="AO91" s="261"/>
      <c r="AP91" s="259"/>
      <c r="AQ91" s="265"/>
      <c r="AR91" s="262"/>
      <c r="AS91" s="263"/>
      <c r="AT91" s="265"/>
      <c r="AU91" s="261"/>
      <c r="AV91" s="259"/>
      <c r="AW91" s="265"/>
      <c r="AX91" s="264"/>
      <c r="AY91" s="265"/>
      <c r="AZ91" s="260"/>
      <c r="BA91" s="261"/>
      <c r="BB91" s="259"/>
      <c r="BC91" s="260"/>
      <c r="BD91" s="262"/>
      <c r="BE91" s="263"/>
      <c r="BF91" s="260"/>
      <c r="BG91" s="261"/>
      <c r="BH91" s="259"/>
      <c r="BI91" s="260"/>
      <c r="BJ91" s="262"/>
      <c r="BK91" s="263">
        <v>30</v>
      </c>
      <c r="BL91" s="260"/>
      <c r="BM91" s="261">
        <v>1</v>
      </c>
      <c r="BN91" s="259"/>
      <c r="BO91" s="284"/>
      <c r="BP91" s="262"/>
      <c r="BQ91" s="511">
        <f>AO91+AR91+AU91+AX91+BA91+BD91+BG91+BJ91+BM91+BP91</f>
        <v>1</v>
      </c>
      <c r="BR91" s="512"/>
      <c r="BS91" s="247"/>
      <c r="BT91" s="248">
        <f t="shared" si="2"/>
        <v>0</v>
      </c>
    </row>
    <row r="92" spans="1:72" s="223" customFormat="1" ht="48.75" customHeight="1" x14ac:dyDescent="0.25">
      <c r="A92" s="787" t="s">
        <v>120</v>
      </c>
      <c r="B92" s="788"/>
      <c r="C92" s="765" t="s">
        <v>171</v>
      </c>
      <c r="D92" s="766"/>
      <c r="E92" s="766"/>
      <c r="F92" s="766"/>
      <c r="G92" s="766"/>
      <c r="H92" s="766"/>
      <c r="I92" s="766"/>
      <c r="J92" s="766"/>
      <c r="K92" s="766"/>
      <c r="L92" s="766"/>
      <c r="M92" s="766"/>
      <c r="N92" s="766"/>
      <c r="O92" s="766"/>
      <c r="P92" s="766"/>
      <c r="Q92" s="766"/>
      <c r="R92" s="767"/>
      <c r="S92" s="238"/>
      <c r="T92" s="757"/>
      <c r="U92" s="758"/>
      <c r="V92" s="757"/>
      <c r="W92" s="758"/>
      <c r="X92" s="757"/>
      <c r="Y92" s="759"/>
      <c r="Z92" s="815"/>
      <c r="AA92" s="758"/>
      <c r="AB92" s="816"/>
      <c r="AC92" s="817"/>
      <c r="AD92" s="815"/>
      <c r="AE92" s="826"/>
      <c r="AF92" s="827"/>
      <c r="AG92" s="826"/>
      <c r="AH92" s="827"/>
      <c r="AI92" s="826"/>
      <c r="AJ92" s="827"/>
      <c r="AK92" s="758"/>
      <c r="AL92" s="290"/>
      <c r="AM92" s="244"/>
      <c r="AN92" s="241"/>
      <c r="AO92" s="243"/>
      <c r="AP92" s="244"/>
      <c r="AQ92" s="242"/>
      <c r="AR92" s="245"/>
      <c r="AS92" s="246"/>
      <c r="AT92" s="242"/>
      <c r="AU92" s="243"/>
      <c r="AV92" s="244"/>
      <c r="AW92" s="241"/>
      <c r="AX92" s="291"/>
      <c r="AY92" s="241"/>
      <c r="AZ92" s="242"/>
      <c r="BA92" s="243"/>
      <c r="BB92" s="244"/>
      <c r="BC92" s="242"/>
      <c r="BD92" s="245"/>
      <c r="BE92" s="246"/>
      <c r="BF92" s="242"/>
      <c r="BG92" s="243"/>
      <c r="BH92" s="244"/>
      <c r="BI92" s="242"/>
      <c r="BJ92" s="245"/>
      <c r="BK92" s="246"/>
      <c r="BL92" s="242"/>
      <c r="BM92" s="243"/>
      <c r="BN92" s="244"/>
      <c r="BO92" s="242"/>
      <c r="BP92" s="245"/>
      <c r="BQ92" s="511"/>
      <c r="BR92" s="512"/>
      <c r="BS92" s="247"/>
      <c r="BT92" s="248">
        <f t="shared" si="2"/>
        <v>0</v>
      </c>
    </row>
    <row r="93" spans="1:72" s="248" customFormat="1" ht="25.5" x14ac:dyDescent="0.25">
      <c r="A93" s="760" t="s">
        <v>121</v>
      </c>
      <c r="B93" s="761"/>
      <c r="C93" s="762" t="s">
        <v>216</v>
      </c>
      <c r="D93" s="763"/>
      <c r="E93" s="763"/>
      <c r="F93" s="763"/>
      <c r="G93" s="763"/>
      <c r="H93" s="763"/>
      <c r="I93" s="763"/>
      <c r="J93" s="763"/>
      <c r="K93" s="763"/>
      <c r="L93" s="763"/>
      <c r="M93" s="763"/>
      <c r="N93" s="763"/>
      <c r="O93" s="763"/>
      <c r="P93" s="763"/>
      <c r="Q93" s="763"/>
      <c r="R93" s="764"/>
      <c r="S93" s="257"/>
      <c r="T93" s="511"/>
      <c r="U93" s="512"/>
      <c r="V93" s="511">
        <v>6</v>
      </c>
      <c r="W93" s="512"/>
      <c r="X93" s="511">
        <v>108</v>
      </c>
      <c r="Y93" s="817"/>
      <c r="Z93" s="782">
        <v>54</v>
      </c>
      <c r="AA93" s="512"/>
      <c r="AB93" s="816">
        <f t="shared" ref="AB93:AB101" si="4">AL93+AN93+AQ93+AT93+AW93+AZ93+BC93+BF93+BI93+BL93+BO93</f>
        <v>16</v>
      </c>
      <c r="AC93" s="817"/>
      <c r="AD93" s="782">
        <v>10</v>
      </c>
      <c r="AE93" s="783"/>
      <c r="AF93" s="784">
        <v>6</v>
      </c>
      <c r="AG93" s="783"/>
      <c r="AH93" s="784"/>
      <c r="AI93" s="783"/>
      <c r="AJ93" s="784"/>
      <c r="AK93" s="512"/>
      <c r="AL93" s="258"/>
      <c r="AM93" s="259"/>
      <c r="AN93" s="265"/>
      <c r="AO93" s="261"/>
      <c r="AP93" s="259"/>
      <c r="AQ93" s="260"/>
      <c r="AR93" s="262"/>
      <c r="AS93" s="263"/>
      <c r="AT93" s="260"/>
      <c r="AU93" s="261"/>
      <c r="AV93" s="259"/>
      <c r="AW93" s="265"/>
      <c r="AX93" s="264"/>
      <c r="AY93" s="265"/>
      <c r="AZ93" s="268">
        <v>6</v>
      </c>
      <c r="BA93" s="277"/>
      <c r="BB93" s="278">
        <v>108</v>
      </c>
      <c r="BC93" s="276">
        <v>10</v>
      </c>
      <c r="BD93" s="277">
        <v>3</v>
      </c>
      <c r="BE93" s="263"/>
      <c r="BF93" s="260"/>
      <c r="BG93" s="261"/>
      <c r="BH93" s="259"/>
      <c r="BI93" s="260"/>
      <c r="BJ93" s="262"/>
      <c r="BK93" s="263"/>
      <c r="BL93" s="260"/>
      <c r="BM93" s="261"/>
      <c r="BN93" s="259"/>
      <c r="BO93" s="260"/>
      <c r="BP93" s="262"/>
      <c r="BQ93" s="511">
        <f t="shared" ref="BQ93:BQ104" si="5">AO93+AR93+AU93+AX93+BA93+BD93+BG93+BJ93+BM93+BP93</f>
        <v>3</v>
      </c>
      <c r="BR93" s="512"/>
      <c r="BS93" s="247"/>
      <c r="BT93" s="248">
        <f t="shared" si="2"/>
        <v>11.88</v>
      </c>
    </row>
    <row r="94" spans="1:72" s="248" customFormat="1" ht="25.5" x14ac:dyDescent="0.25">
      <c r="A94" s="760" t="s">
        <v>122</v>
      </c>
      <c r="B94" s="761"/>
      <c r="C94" s="762" t="s">
        <v>217</v>
      </c>
      <c r="D94" s="763"/>
      <c r="E94" s="763"/>
      <c r="F94" s="763"/>
      <c r="G94" s="763"/>
      <c r="H94" s="763"/>
      <c r="I94" s="763"/>
      <c r="J94" s="763"/>
      <c r="K94" s="763"/>
      <c r="L94" s="763"/>
      <c r="M94" s="763"/>
      <c r="N94" s="763"/>
      <c r="O94" s="763"/>
      <c r="P94" s="763"/>
      <c r="Q94" s="763"/>
      <c r="R94" s="764"/>
      <c r="S94" s="257"/>
      <c r="T94" s="511"/>
      <c r="U94" s="512"/>
      <c r="V94" s="511">
        <v>6</v>
      </c>
      <c r="W94" s="512"/>
      <c r="X94" s="511">
        <v>108</v>
      </c>
      <c r="Y94" s="817"/>
      <c r="Z94" s="782">
        <v>72</v>
      </c>
      <c r="AA94" s="512"/>
      <c r="AB94" s="816">
        <f t="shared" si="4"/>
        <v>18</v>
      </c>
      <c r="AC94" s="817"/>
      <c r="AD94" s="782">
        <v>10</v>
      </c>
      <c r="AE94" s="783"/>
      <c r="AF94" s="784">
        <v>8</v>
      </c>
      <c r="AG94" s="783"/>
      <c r="AH94" s="784"/>
      <c r="AI94" s="783"/>
      <c r="AJ94" s="784"/>
      <c r="AK94" s="512"/>
      <c r="AL94" s="266"/>
      <c r="AM94" s="267"/>
      <c r="AN94" s="273"/>
      <c r="AO94" s="269"/>
      <c r="AP94" s="267"/>
      <c r="AQ94" s="268"/>
      <c r="AR94" s="270"/>
      <c r="AS94" s="271"/>
      <c r="AT94" s="268"/>
      <c r="AU94" s="269"/>
      <c r="AV94" s="267"/>
      <c r="AW94" s="268"/>
      <c r="AX94" s="272"/>
      <c r="AY94" s="273"/>
      <c r="AZ94" s="268">
        <v>8</v>
      </c>
      <c r="BA94" s="269"/>
      <c r="BB94" s="273">
        <v>108</v>
      </c>
      <c r="BC94" s="268">
        <v>10</v>
      </c>
      <c r="BD94" s="269">
        <v>3</v>
      </c>
      <c r="BE94" s="271"/>
      <c r="BF94" s="268"/>
      <c r="BG94" s="269"/>
      <c r="BH94" s="267"/>
      <c r="BI94" s="268"/>
      <c r="BJ94" s="270"/>
      <c r="BK94" s="271"/>
      <c r="BL94" s="268"/>
      <c r="BM94" s="269"/>
      <c r="BN94" s="267"/>
      <c r="BO94" s="268"/>
      <c r="BP94" s="270"/>
      <c r="BQ94" s="511">
        <f t="shared" si="5"/>
        <v>3</v>
      </c>
      <c r="BR94" s="512"/>
      <c r="BS94" s="247"/>
      <c r="BT94" s="248">
        <f t="shared" si="2"/>
        <v>15.84</v>
      </c>
    </row>
    <row r="95" spans="1:72" s="248" customFormat="1" ht="25.5" x14ac:dyDescent="0.25">
      <c r="A95" s="760" t="s">
        <v>123</v>
      </c>
      <c r="B95" s="761"/>
      <c r="C95" s="762" t="s">
        <v>218</v>
      </c>
      <c r="D95" s="763"/>
      <c r="E95" s="763"/>
      <c r="F95" s="763"/>
      <c r="G95" s="763"/>
      <c r="H95" s="763"/>
      <c r="I95" s="763"/>
      <c r="J95" s="763"/>
      <c r="K95" s="763"/>
      <c r="L95" s="763"/>
      <c r="M95" s="763"/>
      <c r="N95" s="763"/>
      <c r="O95" s="763"/>
      <c r="P95" s="763"/>
      <c r="Q95" s="763"/>
      <c r="R95" s="764"/>
      <c r="S95" s="257"/>
      <c r="T95" s="511">
        <v>7</v>
      </c>
      <c r="U95" s="512"/>
      <c r="V95" s="511"/>
      <c r="W95" s="512"/>
      <c r="X95" s="511">
        <v>216</v>
      </c>
      <c r="Y95" s="817"/>
      <c r="Z95" s="782">
        <v>108</v>
      </c>
      <c r="AA95" s="512"/>
      <c r="AB95" s="816">
        <f t="shared" si="4"/>
        <v>24</v>
      </c>
      <c r="AC95" s="817"/>
      <c r="AD95" s="782">
        <v>8</v>
      </c>
      <c r="AE95" s="783"/>
      <c r="AF95" s="784">
        <v>8</v>
      </c>
      <c r="AG95" s="783"/>
      <c r="AH95" s="784">
        <v>8</v>
      </c>
      <c r="AI95" s="783"/>
      <c r="AJ95" s="784"/>
      <c r="AK95" s="512"/>
      <c r="AL95" s="258"/>
      <c r="AM95" s="259"/>
      <c r="AN95" s="265"/>
      <c r="AO95" s="261"/>
      <c r="AP95" s="259"/>
      <c r="AQ95" s="260"/>
      <c r="AR95" s="262"/>
      <c r="AS95" s="263"/>
      <c r="AT95" s="260"/>
      <c r="AU95" s="261"/>
      <c r="AV95" s="259"/>
      <c r="AW95" s="260"/>
      <c r="AX95" s="264"/>
      <c r="AY95" s="265"/>
      <c r="AZ95" s="260"/>
      <c r="BA95" s="261"/>
      <c r="BB95" s="259"/>
      <c r="BC95" s="260">
        <v>10</v>
      </c>
      <c r="BD95" s="262"/>
      <c r="BE95" s="259">
        <v>216</v>
      </c>
      <c r="BF95" s="260">
        <v>14</v>
      </c>
      <c r="BG95" s="269">
        <v>6</v>
      </c>
      <c r="BH95" s="259"/>
      <c r="BI95" s="260"/>
      <c r="BJ95" s="262"/>
      <c r="BK95" s="263"/>
      <c r="BL95" s="260"/>
      <c r="BM95" s="261"/>
      <c r="BN95" s="259"/>
      <c r="BO95" s="260"/>
      <c r="BP95" s="262"/>
      <c r="BQ95" s="511">
        <f t="shared" si="5"/>
        <v>6</v>
      </c>
      <c r="BR95" s="512"/>
      <c r="BS95" s="247"/>
      <c r="BT95" s="248">
        <f t="shared" si="2"/>
        <v>23.76</v>
      </c>
    </row>
    <row r="96" spans="1:72" s="248" customFormat="1" ht="50.25" customHeight="1" x14ac:dyDescent="0.25">
      <c r="A96" s="760" t="s">
        <v>124</v>
      </c>
      <c r="B96" s="761"/>
      <c r="C96" s="762" t="s">
        <v>226</v>
      </c>
      <c r="D96" s="763"/>
      <c r="E96" s="763"/>
      <c r="F96" s="763"/>
      <c r="G96" s="763"/>
      <c r="H96" s="763"/>
      <c r="I96" s="763"/>
      <c r="J96" s="763"/>
      <c r="K96" s="763"/>
      <c r="L96" s="763"/>
      <c r="M96" s="763"/>
      <c r="N96" s="763"/>
      <c r="O96" s="763"/>
      <c r="P96" s="763"/>
      <c r="Q96" s="763"/>
      <c r="R96" s="764"/>
      <c r="S96" s="257"/>
      <c r="T96" s="511">
        <v>7</v>
      </c>
      <c r="U96" s="512"/>
      <c r="V96" s="511"/>
      <c r="W96" s="512"/>
      <c r="X96" s="511">
        <v>108</v>
      </c>
      <c r="Y96" s="817"/>
      <c r="Z96" s="782">
        <v>72</v>
      </c>
      <c r="AA96" s="512"/>
      <c r="AB96" s="816">
        <f t="shared" si="4"/>
        <v>20</v>
      </c>
      <c r="AC96" s="817"/>
      <c r="AD96" s="782">
        <v>10</v>
      </c>
      <c r="AE96" s="783"/>
      <c r="AF96" s="784">
        <v>10</v>
      </c>
      <c r="AG96" s="783"/>
      <c r="AH96" s="784"/>
      <c r="AI96" s="783"/>
      <c r="AJ96" s="784"/>
      <c r="AK96" s="512"/>
      <c r="AL96" s="266"/>
      <c r="AM96" s="267"/>
      <c r="AN96" s="273"/>
      <c r="AO96" s="269"/>
      <c r="AP96" s="267"/>
      <c r="AQ96" s="268"/>
      <c r="AR96" s="270"/>
      <c r="AS96" s="271"/>
      <c r="AT96" s="268"/>
      <c r="AU96" s="269"/>
      <c r="AV96" s="267"/>
      <c r="AW96" s="268"/>
      <c r="AX96" s="272"/>
      <c r="AY96" s="273"/>
      <c r="AZ96" s="268"/>
      <c r="BA96" s="269"/>
      <c r="BB96" s="267"/>
      <c r="BC96" s="268">
        <v>10</v>
      </c>
      <c r="BD96" s="270"/>
      <c r="BE96" s="267">
        <v>108</v>
      </c>
      <c r="BF96" s="268">
        <v>10</v>
      </c>
      <c r="BG96" s="269">
        <v>3</v>
      </c>
      <c r="BH96" s="267"/>
      <c r="BI96" s="268"/>
      <c r="BJ96" s="270"/>
      <c r="BK96" s="271"/>
      <c r="BL96" s="268"/>
      <c r="BM96" s="269"/>
      <c r="BN96" s="267"/>
      <c r="BO96" s="268"/>
      <c r="BP96" s="270"/>
      <c r="BQ96" s="511">
        <f t="shared" si="5"/>
        <v>3</v>
      </c>
      <c r="BR96" s="512"/>
      <c r="BS96" s="247"/>
      <c r="BT96" s="248">
        <f t="shared" si="2"/>
        <v>15.84</v>
      </c>
    </row>
    <row r="97" spans="1:72" s="248" customFormat="1" ht="48.75" customHeight="1" x14ac:dyDescent="0.25">
      <c r="A97" s="760" t="s">
        <v>125</v>
      </c>
      <c r="B97" s="761"/>
      <c r="C97" s="762" t="s">
        <v>227</v>
      </c>
      <c r="D97" s="763"/>
      <c r="E97" s="763"/>
      <c r="F97" s="763"/>
      <c r="G97" s="763"/>
      <c r="H97" s="763"/>
      <c r="I97" s="763"/>
      <c r="J97" s="763"/>
      <c r="K97" s="763"/>
      <c r="L97" s="763"/>
      <c r="M97" s="763"/>
      <c r="N97" s="763"/>
      <c r="O97" s="763"/>
      <c r="P97" s="763"/>
      <c r="Q97" s="763"/>
      <c r="R97" s="764"/>
      <c r="S97" s="257"/>
      <c r="T97" s="511">
        <v>7</v>
      </c>
      <c r="U97" s="512"/>
      <c r="V97" s="511"/>
      <c r="W97" s="512"/>
      <c r="X97" s="511">
        <v>216</v>
      </c>
      <c r="Y97" s="817"/>
      <c r="Z97" s="782">
        <v>108</v>
      </c>
      <c r="AA97" s="512"/>
      <c r="AB97" s="816">
        <f t="shared" si="4"/>
        <v>30</v>
      </c>
      <c r="AC97" s="817"/>
      <c r="AD97" s="782">
        <v>10</v>
      </c>
      <c r="AE97" s="783"/>
      <c r="AF97" s="784">
        <v>10</v>
      </c>
      <c r="AG97" s="783"/>
      <c r="AH97" s="784">
        <v>10</v>
      </c>
      <c r="AI97" s="783"/>
      <c r="AJ97" s="784"/>
      <c r="AK97" s="512"/>
      <c r="AL97" s="258"/>
      <c r="AM97" s="259"/>
      <c r="AN97" s="265"/>
      <c r="AO97" s="261"/>
      <c r="AP97" s="259"/>
      <c r="AQ97" s="260"/>
      <c r="AR97" s="262"/>
      <c r="AS97" s="263"/>
      <c r="AT97" s="260"/>
      <c r="AU97" s="261"/>
      <c r="AV97" s="259"/>
      <c r="AW97" s="260"/>
      <c r="AX97" s="264"/>
      <c r="AY97" s="265"/>
      <c r="AZ97" s="260"/>
      <c r="BA97" s="261"/>
      <c r="BB97" s="259"/>
      <c r="BC97" s="260">
        <v>14</v>
      </c>
      <c r="BD97" s="262"/>
      <c r="BE97" s="259">
        <v>216</v>
      </c>
      <c r="BF97" s="260">
        <v>16</v>
      </c>
      <c r="BG97" s="269">
        <v>6</v>
      </c>
      <c r="BH97" s="259"/>
      <c r="BI97" s="260"/>
      <c r="BJ97" s="262"/>
      <c r="BK97" s="263"/>
      <c r="BL97" s="260"/>
      <c r="BM97" s="261"/>
      <c r="BN97" s="259"/>
      <c r="BO97" s="260"/>
      <c r="BP97" s="262"/>
      <c r="BQ97" s="511">
        <f t="shared" si="5"/>
        <v>6</v>
      </c>
      <c r="BR97" s="512"/>
      <c r="BS97" s="247"/>
      <c r="BT97" s="248">
        <f t="shared" si="2"/>
        <v>23.76</v>
      </c>
    </row>
    <row r="98" spans="1:72" s="248" customFormat="1" ht="25.5" x14ac:dyDescent="0.25">
      <c r="A98" s="760" t="s">
        <v>126</v>
      </c>
      <c r="B98" s="761"/>
      <c r="C98" s="762" t="s">
        <v>219</v>
      </c>
      <c r="D98" s="763"/>
      <c r="E98" s="763"/>
      <c r="F98" s="763"/>
      <c r="G98" s="763"/>
      <c r="H98" s="763"/>
      <c r="I98" s="763"/>
      <c r="J98" s="763"/>
      <c r="K98" s="763"/>
      <c r="L98" s="763"/>
      <c r="M98" s="763"/>
      <c r="N98" s="763"/>
      <c r="O98" s="763"/>
      <c r="P98" s="763"/>
      <c r="Q98" s="763"/>
      <c r="R98" s="764"/>
      <c r="S98" s="257"/>
      <c r="T98" s="511"/>
      <c r="U98" s="512"/>
      <c r="V98" s="511">
        <v>8</v>
      </c>
      <c r="W98" s="512"/>
      <c r="X98" s="511">
        <v>144</v>
      </c>
      <c r="Y98" s="817"/>
      <c r="Z98" s="782">
        <v>90</v>
      </c>
      <c r="AA98" s="512"/>
      <c r="AB98" s="816">
        <f t="shared" si="4"/>
        <v>28</v>
      </c>
      <c r="AC98" s="817"/>
      <c r="AD98" s="782">
        <v>10</v>
      </c>
      <c r="AE98" s="783"/>
      <c r="AF98" s="784">
        <v>10</v>
      </c>
      <c r="AG98" s="783"/>
      <c r="AH98" s="784">
        <v>8</v>
      </c>
      <c r="AI98" s="783"/>
      <c r="AJ98" s="784"/>
      <c r="AK98" s="512"/>
      <c r="AL98" s="266"/>
      <c r="AM98" s="267"/>
      <c r="AN98" s="273"/>
      <c r="AO98" s="269"/>
      <c r="AP98" s="267"/>
      <c r="AQ98" s="268"/>
      <c r="AR98" s="270"/>
      <c r="AS98" s="271"/>
      <c r="AT98" s="268"/>
      <c r="AU98" s="269"/>
      <c r="AV98" s="267"/>
      <c r="AW98" s="268"/>
      <c r="AX98" s="272"/>
      <c r="AY98" s="273"/>
      <c r="AZ98" s="268"/>
      <c r="BA98" s="269"/>
      <c r="BB98" s="267"/>
      <c r="BC98" s="268"/>
      <c r="BD98" s="270"/>
      <c r="BE98" s="271"/>
      <c r="BF98" s="273">
        <v>10</v>
      </c>
      <c r="BG98" s="269"/>
      <c r="BH98" s="267">
        <v>144</v>
      </c>
      <c r="BI98" s="268">
        <v>18</v>
      </c>
      <c r="BJ98" s="270">
        <v>4</v>
      </c>
      <c r="BK98" s="271"/>
      <c r="BL98" s="268"/>
      <c r="BM98" s="269"/>
      <c r="BN98" s="267"/>
      <c r="BO98" s="268"/>
      <c r="BP98" s="270"/>
      <c r="BQ98" s="511">
        <f t="shared" si="5"/>
        <v>4</v>
      </c>
      <c r="BR98" s="512"/>
      <c r="BS98" s="247"/>
      <c r="BT98" s="248">
        <f t="shared" si="2"/>
        <v>19.8</v>
      </c>
    </row>
    <row r="99" spans="1:72" s="248" customFormat="1" ht="25.5" x14ac:dyDescent="0.25">
      <c r="A99" s="760" t="s">
        <v>127</v>
      </c>
      <c r="B99" s="761"/>
      <c r="C99" s="762" t="s">
        <v>220</v>
      </c>
      <c r="D99" s="763"/>
      <c r="E99" s="763"/>
      <c r="F99" s="763"/>
      <c r="G99" s="763"/>
      <c r="H99" s="763"/>
      <c r="I99" s="763"/>
      <c r="J99" s="763"/>
      <c r="K99" s="763"/>
      <c r="L99" s="763"/>
      <c r="M99" s="763"/>
      <c r="N99" s="763"/>
      <c r="O99" s="763"/>
      <c r="P99" s="763"/>
      <c r="Q99" s="763"/>
      <c r="R99" s="764"/>
      <c r="S99" s="257"/>
      <c r="T99" s="511">
        <v>10</v>
      </c>
      <c r="U99" s="512"/>
      <c r="V99" s="511"/>
      <c r="W99" s="512"/>
      <c r="X99" s="511">
        <v>144</v>
      </c>
      <c r="Y99" s="817"/>
      <c r="Z99" s="782">
        <v>90</v>
      </c>
      <c r="AA99" s="512"/>
      <c r="AB99" s="816">
        <f t="shared" si="4"/>
        <v>28</v>
      </c>
      <c r="AC99" s="817"/>
      <c r="AD99" s="782">
        <v>10</v>
      </c>
      <c r="AE99" s="783"/>
      <c r="AF99" s="784">
        <v>10</v>
      </c>
      <c r="AG99" s="783"/>
      <c r="AH99" s="784">
        <v>8</v>
      </c>
      <c r="AI99" s="783"/>
      <c r="AJ99" s="784"/>
      <c r="AK99" s="512"/>
      <c r="AL99" s="258"/>
      <c r="AM99" s="259"/>
      <c r="AN99" s="260"/>
      <c r="AO99" s="261"/>
      <c r="AP99" s="259"/>
      <c r="AQ99" s="260"/>
      <c r="AR99" s="262"/>
      <c r="AS99" s="263"/>
      <c r="AT99" s="260"/>
      <c r="AU99" s="261"/>
      <c r="AV99" s="259"/>
      <c r="AW99" s="268"/>
      <c r="AX99" s="272"/>
      <c r="AY99" s="273"/>
      <c r="AZ99" s="268"/>
      <c r="BA99" s="269"/>
      <c r="BB99" s="267"/>
      <c r="BC99" s="268"/>
      <c r="BD99" s="270"/>
      <c r="BE99" s="271"/>
      <c r="BF99" s="268"/>
      <c r="BG99" s="269"/>
      <c r="BH99" s="267"/>
      <c r="BI99" s="260"/>
      <c r="BJ99" s="262"/>
      <c r="BK99" s="271"/>
      <c r="BL99" s="273">
        <v>6</v>
      </c>
      <c r="BM99" s="269"/>
      <c r="BN99" s="267">
        <v>144</v>
      </c>
      <c r="BO99" s="268">
        <v>22</v>
      </c>
      <c r="BP99" s="270">
        <v>4</v>
      </c>
      <c r="BQ99" s="511">
        <f t="shared" si="5"/>
        <v>4</v>
      </c>
      <c r="BR99" s="512"/>
      <c r="BS99" s="247"/>
      <c r="BT99" s="248">
        <f t="shared" si="2"/>
        <v>19.8</v>
      </c>
    </row>
    <row r="100" spans="1:72" s="248" customFormat="1" ht="25.5" x14ac:dyDescent="0.25">
      <c r="A100" s="760" t="s">
        <v>128</v>
      </c>
      <c r="B100" s="761"/>
      <c r="C100" s="762" t="s">
        <v>221</v>
      </c>
      <c r="D100" s="763"/>
      <c r="E100" s="763"/>
      <c r="F100" s="763"/>
      <c r="G100" s="763"/>
      <c r="H100" s="763"/>
      <c r="I100" s="763"/>
      <c r="J100" s="763"/>
      <c r="K100" s="763"/>
      <c r="L100" s="763"/>
      <c r="M100" s="763"/>
      <c r="N100" s="763"/>
      <c r="O100" s="763"/>
      <c r="P100" s="763"/>
      <c r="Q100" s="763"/>
      <c r="R100" s="764"/>
      <c r="S100" s="257"/>
      <c r="T100" s="511">
        <v>6</v>
      </c>
      <c r="U100" s="512"/>
      <c r="V100" s="511"/>
      <c r="W100" s="512"/>
      <c r="X100" s="511">
        <v>144</v>
      </c>
      <c r="Y100" s="817"/>
      <c r="Z100" s="782">
        <v>90</v>
      </c>
      <c r="AA100" s="512"/>
      <c r="AB100" s="816">
        <f t="shared" si="4"/>
        <v>24</v>
      </c>
      <c r="AC100" s="817"/>
      <c r="AD100" s="782">
        <v>8</v>
      </c>
      <c r="AE100" s="783"/>
      <c r="AF100" s="784">
        <v>8</v>
      </c>
      <c r="AG100" s="783"/>
      <c r="AH100" s="784">
        <v>8</v>
      </c>
      <c r="AI100" s="783"/>
      <c r="AJ100" s="784"/>
      <c r="AK100" s="512"/>
      <c r="AL100" s="266"/>
      <c r="AM100" s="267"/>
      <c r="AN100" s="268"/>
      <c r="AO100" s="269"/>
      <c r="AP100" s="267"/>
      <c r="AQ100" s="268"/>
      <c r="AR100" s="270"/>
      <c r="AS100" s="271"/>
      <c r="AT100" s="268"/>
      <c r="AU100" s="269"/>
      <c r="AV100" s="275"/>
      <c r="AW100" s="260"/>
      <c r="AX100" s="264"/>
      <c r="AY100" s="265"/>
      <c r="AZ100" s="260">
        <v>10</v>
      </c>
      <c r="BA100" s="261"/>
      <c r="BB100" s="259">
        <v>144</v>
      </c>
      <c r="BC100" s="260">
        <v>14</v>
      </c>
      <c r="BD100" s="262">
        <v>4</v>
      </c>
      <c r="BE100" s="263"/>
      <c r="BF100" s="260"/>
      <c r="BG100" s="261"/>
      <c r="BH100" s="259"/>
      <c r="BI100" s="276"/>
      <c r="BJ100" s="279"/>
      <c r="BK100" s="280"/>
      <c r="BL100" s="276"/>
      <c r="BM100" s="277"/>
      <c r="BN100" s="275"/>
      <c r="BO100" s="276"/>
      <c r="BP100" s="279"/>
      <c r="BQ100" s="511">
        <f t="shared" si="5"/>
        <v>4</v>
      </c>
      <c r="BR100" s="512"/>
      <c r="BS100" s="247"/>
      <c r="BT100" s="248">
        <f t="shared" si="2"/>
        <v>19.8</v>
      </c>
    </row>
    <row r="101" spans="1:72" s="248" customFormat="1" ht="51.75" customHeight="1" x14ac:dyDescent="0.25">
      <c r="A101" s="760" t="s">
        <v>129</v>
      </c>
      <c r="B101" s="761"/>
      <c r="C101" s="762" t="s">
        <v>352</v>
      </c>
      <c r="D101" s="763"/>
      <c r="E101" s="763"/>
      <c r="F101" s="763"/>
      <c r="G101" s="763"/>
      <c r="H101" s="763"/>
      <c r="I101" s="763"/>
      <c r="J101" s="763"/>
      <c r="K101" s="763"/>
      <c r="L101" s="763"/>
      <c r="M101" s="763"/>
      <c r="N101" s="763"/>
      <c r="O101" s="763"/>
      <c r="P101" s="763"/>
      <c r="Q101" s="763"/>
      <c r="R101" s="764"/>
      <c r="S101" s="257"/>
      <c r="T101" s="511">
        <v>8</v>
      </c>
      <c r="U101" s="512"/>
      <c r="V101" s="511"/>
      <c r="W101" s="512"/>
      <c r="X101" s="511">
        <v>144</v>
      </c>
      <c r="Y101" s="817"/>
      <c r="Z101" s="782">
        <v>90</v>
      </c>
      <c r="AA101" s="512"/>
      <c r="AB101" s="816">
        <f t="shared" si="4"/>
        <v>28</v>
      </c>
      <c r="AC101" s="817"/>
      <c r="AD101" s="782">
        <v>10</v>
      </c>
      <c r="AE101" s="783"/>
      <c r="AF101" s="784">
        <v>10</v>
      </c>
      <c r="AG101" s="783"/>
      <c r="AH101" s="784">
        <v>8</v>
      </c>
      <c r="AI101" s="783"/>
      <c r="AJ101" s="784"/>
      <c r="AK101" s="512"/>
      <c r="AL101" s="266"/>
      <c r="AM101" s="267"/>
      <c r="AN101" s="268"/>
      <c r="AO101" s="269"/>
      <c r="AP101" s="267"/>
      <c r="AQ101" s="268"/>
      <c r="AR101" s="270"/>
      <c r="AS101" s="271"/>
      <c r="AT101" s="268"/>
      <c r="AU101" s="269"/>
      <c r="AV101" s="267"/>
      <c r="AW101" s="268"/>
      <c r="AX101" s="272"/>
      <c r="AY101" s="273"/>
      <c r="AZ101" s="268"/>
      <c r="BA101" s="269"/>
      <c r="BB101" s="267"/>
      <c r="BC101" s="268"/>
      <c r="BD101" s="270"/>
      <c r="BE101" s="271"/>
      <c r="BF101" s="268">
        <v>14</v>
      </c>
      <c r="BG101" s="269"/>
      <c r="BH101" s="267">
        <v>144</v>
      </c>
      <c r="BI101" s="268">
        <v>14</v>
      </c>
      <c r="BJ101" s="270">
        <v>4</v>
      </c>
      <c r="BK101" s="271"/>
      <c r="BL101" s="268"/>
      <c r="BM101" s="269"/>
      <c r="BN101" s="267"/>
      <c r="BO101" s="268"/>
      <c r="BP101" s="270"/>
      <c r="BQ101" s="511">
        <f t="shared" si="5"/>
        <v>4</v>
      </c>
      <c r="BR101" s="512"/>
      <c r="BS101" s="247"/>
      <c r="BT101" s="248">
        <f t="shared" ref="BT101:BT142" si="6">Z101*0.22</f>
        <v>19.8</v>
      </c>
    </row>
    <row r="102" spans="1:72" s="248" customFormat="1" ht="51" customHeight="1" x14ac:dyDescent="0.25">
      <c r="A102" s="760" t="s">
        <v>130</v>
      </c>
      <c r="B102" s="761"/>
      <c r="C102" s="762" t="s">
        <v>222</v>
      </c>
      <c r="D102" s="763"/>
      <c r="E102" s="763"/>
      <c r="F102" s="763"/>
      <c r="G102" s="763"/>
      <c r="H102" s="763"/>
      <c r="I102" s="763"/>
      <c r="J102" s="763"/>
      <c r="K102" s="763"/>
      <c r="L102" s="763"/>
      <c r="M102" s="763"/>
      <c r="N102" s="763"/>
      <c r="O102" s="763"/>
      <c r="P102" s="763"/>
      <c r="Q102" s="763"/>
      <c r="R102" s="764"/>
      <c r="S102" s="257"/>
      <c r="T102" s="511"/>
      <c r="U102" s="512"/>
      <c r="V102" s="511"/>
      <c r="W102" s="512"/>
      <c r="X102" s="511">
        <v>30</v>
      </c>
      <c r="Y102" s="817"/>
      <c r="Z102" s="782"/>
      <c r="AA102" s="512"/>
      <c r="AB102" s="816"/>
      <c r="AC102" s="817"/>
      <c r="AD102" s="782"/>
      <c r="AE102" s="783"/>
      <c r="AF102" s="784"/>
      <c r="AG102" s="783"/>
      <c r="AH102" s="784"/>
      <c r="AI102" s="783"/>
      <c r="AJ102" s="784"/>
      <c r="AK102" s="512"/>
      <c r="AL102" s="258"/>
      <c r="AM102" s="259"/>
      <c r="AN102" s="260"/>
      <c r="AO102" s="261"/>
      <c r="AP102" s="259"/>
      <c r="AQ102" s="260"/>
      <c r="AR102" s="262"/>
      <c r="AS102" s="263"/>
      <c r="AT102" s="260"/>
      <c r="AU102" s="261"/>
      <c r="AV102" s="259"/>
      <c r="AW102" s="260"/>
      <c r="AX102" s="264"/>
      <c r="AY102" s="273"/>
      <c r="AZ102" s="268"/>
      <c r="BA102" s="269"/>
      <c r="BB102" s="267"/>
      <c r="BC102" s="268"/>
      <c r="BD102" s="270"/>
      <c r="BE102" s="271"/>
      <c r="BF102" s="268"/>
      <c r="BG102" s="269"/>
      <c r="BH102" s="267">
        <v>30</v>
      </c>
      <c r="BI102" s="268"/>
      <c r="BJ102" s="270">
        <v>1</v>
      </c>
      <c r="BK102" s="271"/>
      <c r="BL102" s="268"/>
      <c r="BM102" s="269"/>
      <c r="BN102" s="267"/>
      <c r="BO102" s="268"/>
      <c r="BP102" s="270"/>
      <c r="BQ102" s="511">
        <f t="shared" si="5"/>
        <v>1</v>
      </c>
      <c r="BR102" s="512"/>
      <c r="BS102" s="298"/>
      <c r="BT102" s="248">
        <f t="shared" si="6"/>
        <v>0</v>
      </c>
    </row>
    <row r="103" spans="1:72" s="248" customFormat="1" ht="25.5" x14ac:dyDescent="0.25">
      <c r="A103" s="760" t="s">
        <v>131</v>
      </c>
      <c r="B103" s="761"/>
      <c r="C103" s="762" t="s">
        <v>223</v>
      </c>
      <c r="D103" s="763"/>
      <c r="E103" s="763"/>
      <c r="F103" s="763"/>
      <c r="G103" s="763"/>
      <c r="H103" s="763"/>
      <c r="I103" s="763"/>
      <c r="J103" s="763"/>
      <c r="K103" s="763"/>
      <c r="L103" s="763"/>
      <c r="M103" s="763"/>
      <c r="N103" s="763"/>
      <c r="O103" s="763"/>
      <c r="P103" s="763"/>
      <c r="Q103" s="763"/>
      <c r="R103" s="764"/>
      <c r="S103" s="257"/>
      <c r="T103" s="511"/>
      <c r="U103" s="512"/>
      <c r="V103" s="511">
        <v>10</v>
      </c>
      <c r="W103" s="512"/>
      <c r="X103" s="511">
        <v>108</v>
      </c>
      <c r="Y103" s="817"/>
      <c r="Z103" s="782">
        <v>54</v>
      </c>
      <c r="AA103" s="512"/>
      <c r="AB103" s="816">
        <f>AL103+AN103+AQ103+AT103+AW103+AZ103+BC103+BF103+BI103+BL103+BO103</f>
        <v>12</v>
      </c>
      <c r="AC103" s="817"/>
      <c r="AD103" s="782"/>
      <c r="AE103" s="783"/>
      <c r="AF103" s="784">
        <v>12</v>
      </c>
      <c r="AG103" s="783"/>
      <c r="AH103" s="784"/>
      <c r="AI103" s="783"/>
      <c r="AJ103" s="784"/>
      <c r="AK103" s="512"/>
      <c r="AL103" s="266"/>
      <c r="AM103" s="267"/>
      <c r="AN103" s="268"/>
      <c r="AO103" s="269"/>
      <c r="AP103" s="267"/>
      <c r="AQ103" s="268"/>
      <c r="AR103" s="270"/>
      <c r="AS103" s="271"/>
      <c r="AT103" s="268"/>
      <c r="AU103" s="269"/>
      <c r="AV103" s="267"/>
      <c r="AW103" s="268"/>
      <c r="AX103" s="272"/>
      <c r="AY103" s="265"/>
      <c r="AZ103" s="260"/>
      <c r="BA103" s="261"/>
      <c r="BB103" s="259"/>
      <c r="BC103" s="260"/>
      <c r="BD103" s="262"/>
      <c r="BE103" s="263"/>
      <c r="BF103" s="260"/>
      <c r="BG103" s="261"/>
      <c r="BH103" s="259"/>
      <c r="BI103" s="260"/>
      <c r="BJ103" s="262"/>
      <c r="BK103" s="263"/>
      <c r="BL103" s="260">
        <v>2</v>
      </c>
      <c r="BM103" s="261"/>
      <c r="BN103" s="259">
        <v>108</v>
      </c>
      <c r="BO103" s="260">
        <v>10</v>
      </c>
      <c r="BP103" s="262">
        <v>3</v>
      </c>
      <c r="BQ103" s="511">
        <f t="shared" si="5"/>
        <v>3</v>
      </c>
      <c r="BR103" s="512"/>
      <c r="BS103" s="323"/>
      <c r="BT103" s="248">
        <f t="shared" si="6"/>
        <v>11.88</v>
      </c>
    </row>
    <row r="104" spans="1:72" s="223" customFormat="1" ht="27" thickBot="1" x14ac:dyDescent="0.3">
      <c r="A104" s="787" t="s">
        <v>132</v>
      </c>
      <c r="B104" s="788"/>
      <c r="C104" s="765" t="s">
        <v>172</v>
      </c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6"/>
      <c r="P104" s="766"/>
      <c r="Q104" s="766"/>
      <c r="R104" s="767"/>
      <c r="S104" s="238"/>
      <c r="T104" s="757"/>
      <c r="U104" s="758"/>
      <c r="V104" s="511">
        <v>8</v>
      </c>
      <c r="W104" s="512"/>
      <c r="X104" s="511">
        <v>102</v>
      </c>
      <c r="Y104" s="817"/>
      <c r="Z104" s="782">
        <v>36</v>
      </c>
      <c r="AA104" s="512"/>
      <c r="AB104" s="816">
        <f>AL104+AN104+AQ104+AT104+AW104+AZ104+BC104+BF104+BI104+BL104+BO104</f>
        <v>8</v>
      </c>
      <c r="AC104" s="817"/>
      <c r="AD104" s="782">
        <v>4</v>
      </c>
      <c r="AE104" s="783"/>
      <c r="AF104" s="784">
        <v>4</v>
      </c>
      <c r="AG104" s="783"/>
      <c r="AH104" s="784"/>
      <c r="AI104" s="783"/>
      <c r="AJ104" s="784"/>
      <c r="AK104" s="512"/>
      <c r="AL104" s="266"/>
      <c r="AM104" s="267"/>
      <c r="AN104" s="268"/>
      <c r="AO104" s="269"/>
      <c r="AP104" s="267"/>
      <c r="AQ104" s="268"/>
      <c r="AR104" s="270"/>
      <c r="AS104" s="271"/>
      <c r="AT104" s="268"/>
      <c r="AU104" s="269"/>
      <c r="AV104" s="267"/>
      <c r="AW104" s="268"/>
      <c r="AX104" s="272"/>
      <c r="AY104" s="273"/>
      <c r="AZ104" s="268"/>
      <c r="BA104" s="269"/>
      <c r="BB104" s="267"/>
      <c r="BC104" s="268"/>
      <c r="BD104" s="270"/>
      <c r="BE104" s="271"/>
      <c r="BF104" s="268">
        <v>2</v>
      </c>
      <c r="BG104" s="269"/>
      <c r="BH104" s="267">
        <v>102</v>
      </c>
      <c r="BI104" s="268">
        <v>6</v>
      </c>
      <c r="BJ104" s="270">
        <v>3</v>
      </c>
      <c r="BK104" s="271"/>
      <c r="BL104" s="268"/>
      <c r="BM104" s="269"/>
      <c r="BN104" s="267"/>
      <c r="BO104" s="268"/>
      <c r="BP104" s="270"/>
      <c r="BQ104" s="511">
        <f t="shared" si="5"/>
        <v>3</v>
      </c>
      <c r="BR104" s="512"/>
      <c r="BS104" s="247"/>
      <c r="BT104" s="248">
        <f t="shared" si="6"/>
        <v>7.92</v>
      </c>
    </row>
    <row r="105" spans="1:72" s="223" customFormat="1" ht="8.25" hidden="1" customHeight="1" thickBot="1" x14ac:dyDescent="0.3">
      <c r="A105" s="324"/>
      <c r="B105" s="324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6"/>
      <c r="U105" s="326"/>
      <c r="V105" s="327"/>
      <c r="W105" s="327"/>
      <c r="X105" s="327"/>
      <c r="Y105" s="327"/>
      <c r="Z105" s="327"/>
      <c r="AA105" s="327"/>
      <c r="AB105" s="327"/>
      <c r="AC105" s="327"/>
      <c r="AD105" s="327"/>
      <c r="AE105" s="327"/>
      <c r="AF105" s="327"/>
      <c r="AG105" s="327"/>
      <c r="AH105" s="327"/>
      <c r="AI105" s="327"/>
      <c r="AJ105" s="327"/>
      <c r="AK105" s="327"/>
      <c r="AL105" s="328"/>
      <c r="AM105" s="328"/>
      <c r="AN105" s="328"/>
      <c r="AO105" s="328"/>
      <c r="AP105" s="328"/>
      <c r="AQ105" s="328"/>
      <c r="AR105" s="328"/>
      <c r="AS105" s="328"/>
      <c r="AT105" s="328"/>
      <c r="AU105" s="328"/>
      <c r="AV105" s="328"/>
      <c r="AW105" s="328"/>
      <c r="AX105" s="328"/>
      <c r="AY105" s="328"/>
      <c r="AZ105" s="328"/>
      <c r="BA105" s="328"/>
      <c r="BB105" s="328"/>
      <c r="BC105" s="328"/>
      <c r="BD105" s="328"/>
      <c r="BE105" s="328"/>
      <c r="BF105" s="328"/>
      <c r="BG105" s="328"/>
      <c r="BH105" s="328"/>
      <c r="BI105" s="328"/>
      <c r="BJ105" s="328"/>
      <c r="BK105" s="328"/>
      <c r="BL105" s="328"/>
      <c r="BM105" s="328"/>
      <c r="BN105" s="328"/>
      <c r="BO105" s="328"/>
      <c r="BP105" s="328"/>
      <c r="BQ105" s="327"/>
      <c r="BR105" s="327"/>
      <c r="BS105" s="329"/>
      <c r="BT105" s="248"/>
    </row>
    <row r="106" spans="1:72" s="331" customFormat="1" ht="24" customHeight="1" thickTop="1" x14ac:dyDescent="0.25">
      <c r="A106" s="525" t="s">
        <v>28</v>
      </c>
      <c r="B106" s="526"/>
      <c r="C106" s="525" t="s">
        <v>29</v>
      </c>
      <c r="D106" s="531"/>
      <c r="E106" s="531"/>
      <c r="F106" s="531"/>
      <c r="G106" s="531"/>
      <c r="H106" s="531"/>
      <c r="I106" s="531"/>
      <c r="J106" s="531"/>
      <c r="K106" s="531"/>
      <c r="L106" s="531"/>
      <c r="M106" s="531"/>
      <c r="N106" s="531"/>
      <c r="O106" s="531"/>
      <c r="P106" s="531"/>
      <c r="Q106" s="531"/>
      <c r="R106" s="532"/>
      <c r="S106" s="330"/>
      <c r="T106" s="539" t="s">
        <v>30</v>
      </c>
      <c r="U106" s="540"/>
      <c r="V106" s="545" t="s">
        <v>31</v>
      </c>
      <c r="W106" s="546"/>
      <c r="X106" s="551" t="s">
        <v>378</v>
      </c>
      <c r="Y106" s="552"/>
      <c r="Z106" s="557" t="s">
        <v>379</v>
      </c>
      <c r="AA106" s="558"/>
      <c r="AB106" s="563" t="s">
        <v>380</v>
      </c>
      <c r="AC106" s="564"/>
      <c r="AD106" s="564"/>
      <c r="AE106" s="564"/>
      <c r="AF106" s="564"/>
      <c r="AG106" s="564"/>
      <c r="AH106" s="564"/>
      <c r="AI106" s="564"/>
      <c r="AJ106" s="564"/>
      <c r="AK106" s="565"/>
      <c r="AL106" s="563" t="s">
        <v>32</v>
      </c>
      <c r="AM106" s="566"/>
      <c r="AN106" s="566"/>
      <c r="AO106" s="566"/>
      <c r="AP106" s="566"/>
      <c r="AQ106" s="566"/>
      <c r="AR106" s="566"/>
      <c r="AS106" s="566"/>
      <c r="AT106" s="566"/>
      <c r="AU106" s="566"/>
      <c r="AV106" s="566"/>
      <c r="AW106" s="566"/>
      <c r="AX106" s="566"/>
      <c r="AY106" s="566"/>
      <c r="AZ106" s="566"/>
      <c r="BA106" s="566"/>
      <c r="BB106" s="566"/>
      <c r="BC106" s="566"/>
      <c r="BD106" s="566"/>
      <c r="BE106" s="566"/>
      <c r="BF106" s="566"/>
      <c r="BG106" s="566"/>
      <c r="BH106" s="566"/>
      <c r="BI106" s="566"/>
      <c r="BJ106" s="566"/>
      <c r="BK106" s="566"/>
      <c r="BL106" s="566"/>
      <c r="BM106" s="566"/>
      <c r="BN106" s="566"/>
      <c r="BO106" s="566"/>
      <c r="BP106" s="567"/>
      <c r="BQ106" s="539" t="s">
        <v>381</v>
      </c>
      <c r="BR106" s="540"/>
      <c r="BS106" s="568" t="s">
        <v>33</v>
      </c>
    </row>
    <row r="107" spans="1:72" s="331" customFormat="1" ht="23.25" x14ac:dyDescent="0.25">
      <c r="A107" s="527"/>
      <c r="B107" s="528"/>
      <c r="C107" s="533"/>
      <c r="D107" s="534"/>
      <c r="E107" s="534"/>
      <c r="F107" s="534"/>
      <c r="G107" s="534"/>
      <c r="H107" s="534"/>
      <c r="I107" s="534"/>
      <c r="J107" s="534"/>
      <c r="K107" s="534"/>
      <c r="L107" s="534"/>
      <c r="M107" s="534"/>
      <c r="N107" s="534"/>
      <c r="O107" s="534"/>
      <c r="P107" s="534"/>
      <c r="Q107" s="534"/>
      <c r="R107" s="535"/>
      <c r="S107" s="332"/>
      <c r="T107" s="541"/>
      <c r="U107" s="542"/>
      <c r="V107" s="547"/>
      <c r="W107" s="548"/>
      <c r="X107" s="553"/>
      <c r="Y107" s="554"/>
      <c r="Z107" s="559"/>
      <c r="AA107" s="560"/>
      <c r="AB107" s="571" t="s">
        <v>382</v>
      </c>
      <c r="AC107" s="572"/>
      <c r="AD107" s="575" t="s">
        <v>34</v>
      </c>
      <c r="AE107" s="576"/>
      <c r="AF107" s="576"/>
      <c r="AG107" s="576"/>
      <c r="AH107" s="576"/>
      <c r="AI107" s="576"/>
      <c r="AJ107" s="576"/>
      <c r="AK107" s="577"/>
      <c r="AL107" s="578" t="s">
        <v>35</v>
      </c>
      <c r="AM107" s="579"/>
      <c r="AN107" s="579"/>
      <c r="AO107" s="579"/>
      <c r="AP107" s="579"/>
      <c r="AQ107" s="579"/>
      <c r="AR107" s="580"/>
      <c r="AS107" s="581" t="s">
        <v>36</v>
      </c>
      <c r="AT107" s="576"/>
      <c r="AU107" s="576"/>
      <c r="AV107" s="576"/>
      <c r="AW107" s="576"/>
      <c r="AX107" s="577"/>
      <c r="AY107" s="582" t="s">
        <v>37</v>
      </c>
      <c r="AZ107" s="576"/>
      <c r="BA107" s="576"/>
      <c r="BB107" s="576"/>
      <c r="BC107" s="576"/>
      <c r="BD107" s="583"/>
      <c r="BE107" s="581" t="s">
        <v>38</v>
      </c>
      <c r="BF107" s="576"/>
      <c r="BG107" s="576"/>
      <c r="BH107" s="576"/>
      <c r="BI107" s="576"/>
      <c r="BJ107" s="577"/>
      <c r="BK107" s="582" t="s">
        <v>58</v>
      </c>
      <c r="BL107" s="576"/>
      <c r="BM107" s="576"/>
      <c r="BN107" s="576"/>
      <c r="BO107" s="576"/>
      <c r="BP107" s="577"/>
      <c r="BQ107" s="541"/>
      <c r="BR107" s="542"/>
      <c r="BS107" s="569"/>
    </row>
    <row r="108" spans="1:72" s="331" customFormat="1" ht="23.25" x14ac:dyDescent="0.25">
      <c r="A108" s="527"/>
      <c r="B108" s="528"/>
      <c r="C108" s="533"/>
      <c r="D108" s="534"/>
      <c r="E108" s="534"/>
      <c r="F108" s="534"/>
      <c r="G108" s="534"/>
      <c r="H108" s="534"/>
      <c r="I108" s="534"/>
      <c r="J108" s="534"/>
      <c r="K108" s="534"/>
      <c r="L108" s="534"/>
      <c r="M108" s="534"/>
      <c r="N108" s="534"/>
      <c r="O108" s="534"/>
      <c r="P108" s="534"/>
      <c r="Q108" s="534"/>
      <c r="R108" s="535"/>
      <c r="S108" s="332"/>
      <c r="T108" s="541"/>
      <c r="U108" s="542"/>
      <c r="V108" s="547"/>
      <c r="W108" s="548"/>
      <c r="X108" s="553"/>
      <c r="Y108" s="554"/>
      <c r="Z108" s="559"/>
      <c r="AA108" s="560"/>
      <c r="AB108" s="571"/>
      <c r="AC108" s="572"/>
      <c r="AD108" s="584" t="s">
        <v>39</v>
      </c>
      <c r="AE108" s="585"/>
      <c r="AF108" s="588" t="s">
        <v>40</v>
      </c>
      <c r="AG108" s="588"/>
      <c r="AH108" s="588" t="s">
        <v>41</v>
      </c>
      <c r="AI108" s="588"/>
      <c r="AJ108" s="588" t="s">
        <v>42</v>
      </c>
      <c r="AK108" s="591"/>
      <c r="AL108" s="592" t="s">
        <v>59</v>
      </c>
      <c r="AM108" s="575" t="s">
        <v>43</v>
      </c>
      <c r="AN108" s="576"/>
      <c r="AO108" s="583"/>
      <c r="AP108" s="575" t="s">
        <v>44</v>
      </c>
      <c r="AQ108" s="576"/>
      <c r="AR108" s="583"/>
      <c r="AS108" s="581" t="s">
        <v>45</v>
      </c>
      <c r="AT108" s="576"/>
      <c r="AU108" s="594"/>
      <c r="AV108" s="582" t="s">
        <v>46</v>
      </c>
      <c r="AW108" s="576"/>
      <c r="AX108" s="577"/>
      <c r="AY108" s="582" t="s">
        <v>47</v>
      </c>
      <c r="AZ108" s="576"/>
      <c r="BA108" s="583"/>
      <c r="BB108" s="575" t="s">
        <v>48</v>
      </c>
      <c r="BC108" s="576"/>
      <c r="BD108" s="583"/>
      <c r="BE108" s="581" t="s">
        <v>49</v>
      </c>
      <c r="BF108" s="576"/>
      <c r="BG108" s="594"/>
      <c r="BH108" s="582" t="s">
        <v>50</v>
      </c>
      <c r="BI108" s="576"/>
      <c r="BJ108" s="577"/>
      <c r="BK108" s="579" t="s">
        <v>60</v>
      </c>
      <c r="BL108" s="579"/>
      <c r="BM108" s="595"/>
      <c r="BN108" s="579" t="s">
        <v>61</v>
      </c>
      <c r="BO108" s="579"/>
      <c r="BP108" s="580"/>
      <c r="BQ108" s="541"/>
      <c r="BR108" s="542"/>
      <c r="BS108" s="569"/>
    </row>
    <row r="109" spans="1:72" s="331" customFormat="1" ht="23.25" x14ac:dyDescent="0.25">
      <c r="A109" s="527"/>
      <c r="B109" s="528"/>
      <c r="C109" s="533"/>
      <c r="D109" s="534"/>
      <c r="E109" s="534"/>
      <c r="F109" s="534"/>
      <c r="G109" s="534"/>
      <c r="H109" s="534"/>
      <c r="I109" s="534"/>
      <c r="J109" s="534"/>
      <c r="K109" s="534"/>
      <c r="L109" s="534"/>
      <c r="M109" s="534"/>
      <c r="N109" s="534"/>
      <c r="O109" s="534"/>
      <c r="P109" s="534"/>
      <c r="Q109" s="534"/>
      <c r="R109" s="535"/>
      <c r="S109" s="332"/>
      <c r="T109" s="541"/>
      <c r="U109" s="542"/>
      <c r="V109" s="547"/>
      <c r="W109" s="548"/>
      <c r="X109" s="553"/>
      <c r="Y109" s="554"/>
      <c r="Z109" s="559"/>
      <c r="AA109" s="560"/>
      <c r="AB109" s="571"/>
      <c r="AC109" s="572"/>
      <c r="AD109" s="547"/>
      <c r="AE109" s="586"/>
      <c r="AF109" s="589"/>
      <c r="AG109" s="589"/>
      <c r="AH109" s="589"/>
      <c r="AI109" s="589"/>
      <c r="AJ109" s="589"/>
      <c r="AK109" s="542"/>
      <c r="AL109" s="593"/>
      <c r="AM109" s="507" t="s">
        <v>397</v>
      </c>
      <c r="AN109" s="476" t="s">
        <v>62</v>
      </c>
      <c r="AO109" s="508"/>
      <c r="AP109" s="507" t="s">
        <v>397</v>
      </c>
      <c r="AQ109" s="476" t="s">
        <v>62</v>
      </c>
      <c r="AR109" s="508"/>
      <c r="AS109" s="475" t="s">
        <v>397</v>
      </c>
      <c r="AT109" s="476"/>
      <c r="AU109" s="477"/>
      <c r="AV109" s="478" t="s">
        <v>397</v>
      </c>
      <c r="AW109" s="479"/>
      <c r="AX109" s="480"/>
      <c r="AY109" s="475" t="s">
        <v>398</v>
      </c>
      <c r="AZ109" s="476"/>
      <c r="BA109" s="477"/>
      <c r="BB109" s="478" t="s">
        <v>398</v>
      </c>
      <c r="BC109" s="479"/>
      <c r="BD109" s="480"/>
      <c r="BE109" s="475" t="s">
        <v>398</v>
      </c>
      <c r="BF109" s="476"/>
      <c r="BG109" s="477"/>
      <c r="BH109" s="478" t="s">
        <v>398</v>
      </c>
      <c r="BI109" s="479"/>
      <c r="BJ109" s="480"/>
      <c r="BK109" s="475" t="s">
        <v>397</v>
      </c>
      <c r="BL109" s="476"/>
      <c r="BM109" s="477"/>
      <c r="BN109" s="478" t="s">
        <v>397</v>
      </c>
      <c r="BO109" s="479"/>
      <c r="BP109" s="480"/>
      <c r="BQ109" s="541"/>
      <c r="BR109" s="542"/>
      <c r="BS109" s="569"/>
    </row>
    <row r="110" spans="1:72" s="331" customFormat="1" ht="119.25" customHeight="1" thickBot="1" x14ac:dyDescent="0.3">
      <c r="A110" s="529"/>
      <c r="B110" s="530"/>
      <c r="C110" s="536"/>
      <c r="D110" s="537"/>
      <c r="E110" s="537"/>
      <c r="F110" s="537"/>
      <c r="G110" s="537"/>
      <c r="H110" s="537"/>
      <c r="I110" s="537"/>
      <c r="J110" s="537"/>
      <c r="K110" s="537"/>
      <c r="L110" s="537"/>
      <c r="M110" s="537"/>
      <c r="N110" s="537"/>
      <c r="O110" s="537"/>
      <c r="P110" s="537"/>
      <c r="Q110" s="537"/>
      <c r="R110" s="538"/>
      <c r="S110" s="333"/>
      <c r="T110" s="543"/>
      <c r="U110" s="544"/>
      <c r="V110" s="549"/>
      <c r="W110" s="550"/>
      <c r="X110" s="555"/>
      <c r="Y110" s="556"/>
      <c r="Z110" s="561"/>
      <c r="AA110" s="562"/>
      <c r="AB110" s="573"/>
      <c r="AC110" s="574"/>
      <c r="AD110" s="549"/>
      <c r="AE110" s="587"/>
      <c r="AF110" s="590"/>
      <c r="AG110" s="590"/>
      <c r="AH110" s="590"/>
      <c r="AI110" s="590"/>
      <c r="AJ110" s="590"/>
      <c r="AK110" s="544"/>
      <c r="AL110" s="334" t="s">
        <v>52</v>
      </c>
      <c r="AM110" s="335" t="s">
        <v>51</v>
      </c>
      <c r="AN110" s="336" t="s">
        <v>52</v>
      </c>
      <c r="AO110" s="337" t="s">
        <v>53</v>
      </c>
      <c r="AP110" s="338" t="s">
        <v>51</v>
      </c>
      <c r="AQ110" s="336" t="s">
        <v>52</v>
      </c>
      <c r="AR110" s="337" t="s">
        <v>53</v>
      </c>
      <c r="AS110" s="339" t="s">
        <v>51</v>
      </c>
      <c r="AT110" s="336" t="s">
        <v>52</v>
      </c>
      <c r="AU110" s="340" t="s">
        <v>53</v>
      </c>
      <c r="AV110" s="335" t="s">
        <v>51</v>
      </c>
      <c r="AW110" s="336" t="s">
        <v>52</v>
      </c>
      <c r="AX110" s="341" t="s">
        <v>53</v>
      </c>
      <c r="AY110" s="335" t="s">
        <v>51</v>
      </c>
      <c r="AZ110" s="336" t="s">
        <v>52</v>
      </c>
      <c r="BA110" s="337" t="s">
        <v>53</v>
      </c>
      <c r="BB110" s="338" t="s">
        <v>51</v>
      </c>
      <c r="BC110" s="336" t="s">
        <v>52</v>
      </c>
      <c r="BD110" s="337" t="s">
        <v>53</v>
      </c>
      <c r="BE110" s="339" t="s">
        <v>51</v>
      </c>
      <c r="BF110" s="336" t="s">
        <v>52</v>
      </c>
      <c r="BG110" s="340" t="s">
        <v>53</v>
      </c>
      <c r="BH110" s="335" t="s">
        <v>51</v>
      </c>
      <c r="BI110" s="336" t="s">
        <v>52</v>
      </c>
      <c r="BJ110" s="341" t="s">
        <v>53</v>
      </c>
      <c r="BK110" s="335" t="s">
        <v>51</v>
      </c>
      <c r="BL110" s="336" t="s">
        <v>52</v>
      </c>
      <c r="BM110" s="340" t="s">
        <v>53</v>
      </c>
      <c r="BN110" s="335" t="s">
        <v>51</v>
      </c>
      <c r="BO110" s="336" t="s">
        <v>52</v>
      </c>
      <c r="BP110" s="342" t="s">
        <v>53</v>
      </c>
      <c r="BQ110" s="543"/>
      <c r="BR110" s="544"/>
      <c r="BS110" s="570"/>
    </row>
    <row r="111" spans="1:72" s="223" customFormat="1" ht="54" customHeight="1" thickTop="1" x14ac:dyDescent="0.25">
      <c r="A111" s="810" t="s">
        <v>390</v>
      </c>
      <c r="B111" s="811"/>
      <c r="C111" s="811"/>
      <c r="D111" s="811"/>
      <c r="E111" s="811"/>
      <c r="F111" s="811"/>
      <c r="G111" s="811"/>
      <c r="H111" s="811"/>
      <c r="I111" s="811"/>
      <c r="J111" s="811"/>
      <c r="K111" s="811"/>
      <c r="L111" s="811"/>
      <c r="M111" s="811"/>
      <c r="N111" s="811"/>
      <c r="O111" s="811"/>
      <c r="P111" s="811"/>
      <c r="Q111" s="811"/>
      <c r="R111" s="812"/>
      <c r="S111" s="322"/>
      <c r="T111" s="757"/>
      <c r="U111" s="758"/>
      <c r="V111" s="757"/>
      <c r="W111" s="758"/>
      <c r="X111" s="757"/>
      <c r="Y111" s="759"/>
      <c r="Z111" s="815"/>
      <c r="AA111" s="758"/>
      <c r="AB111" s="816"/>
      <c r="AC111" s="817"/>
      <c r="AD111" s="815"/>
      <c r="AE111" s="826"/>
      <c r="AF111" s="827"/>
      <c r="AG111" s="826"/>
      <c r="AH111" s="827"/>
      <c r="AI111" s="826"/>
      <c r="AJ111" s="827"/>
      <c r="AK111" s="758"/>
      <c r="AL111" s="290"/>
      <c r="AM111" s="244"/>
      <c r="AN111" s="242"/>
      <c r="AO111" s="243"/>
      <c r="AP111" s="244"/>
      <c r="AQ111" s="242"/>
      <c r="AR111" s="245"/>
      <c r="AS111" s="246"/>
      <c r="AT111" s="242"/>
      <c r="AU111" s="243"/>
      <c r="AV111" s="244"/>
      <c r="AW111" s="242"/>
      <c r="AX111" s="291"/>
      <c r="AY111" s="256"/>
      <c r="AZ111" s="233"/>
      <c r="BA111" s="234"/>
      <c r="BB111" s="235"/>
      <c r="BC111" s="233"/>
      <c r="BD111" s="236"/>
      <c r="BE111" s="232"/>
      <c r="BF111" s="233"/>
      <c r="BG111" s="234"/>
      <c r="BH111" s="235"/>
      <c r="BI111" s="233"/>
      <c r="BJ111" s="236"/>
      <c r="BK111" s="232"/>
      <c r="BL111" s="233"/>
      <c r="BM111" s="234"/>
      <c r="BN111" s="235"/>
      <c r="BO111" s="233"/>
      <c r="BP111" s="236"/>
      <c r="BQ111" s="511"/>
      <c r="BR111" s="512"/>
      <c r="BS111" s="247"/>
      <c r="BT111" s="248">
        <f t="shared" si="6"/>
        <v>0</v>
      </c>
    </row>
    <row r="112" spans="1:72" s="223" customFormat="1" ht="52.5" customHeight="1" x14ac:dyDescent="0.25">
      <c r="A112" s="787" t="s">
        <v>133</v>
      </c>
      <c r="B112" s="788"/>
      <c r="C112" s="765" t="s">
        <v>170</v>
      </c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7"/>
      <c r="S112" s="238"/>
      <c r="T112" s="757"/>
      <c r="U112" s="758"/>
      <c r="V112" s="757"/>
      <c r="W112" s="758"/>
      <c r="X112" s="757"/>
      <c r="Y112" s="759"/>
      <c r="Z112" s="815"/>
      <c r="AA112" s="758"/>
      <c r="AB112" s="816"/>
      <c r="AC112" s="817"/>
      <c r="AD112" s="815"/>
      <c r="AE112" s="826"/>
      <c r="AF112" s="827"/>
      <c r="AG112" s="826"/>
      <c r="AH112" s="827"/>
      <c r="AI112" s="826"/>
      <c r="AJ112" s="827"/>
      <c r="AK112" s="758"/>
      <c r="AL112" s="239"/>
      <c r="AM112" s="235"/>
      <c r="AN112" s="233"/>
      <c r="AO112" s="234"/>
      <c r="AP112" s="235"/>
      <c r="AQ112" s="233"/>
      <c r="AR112" s="236"/>
      <c r="AS112" s="232"/>
      <c r="AT112" s="233"/>
      <c r="AU112" s="234"/>
      <c r="AV112" s="235"/>
      <c r="AW112" s="233"/>
      <c r="AX112" s="249"/>
      <c r="AY112" s="241"/>
      <c r="AZ112" s="242"/>
      <c r="BA112" s="243"/>
      <c r="BB112" s="244"/>
      <c r="BC112" s="242"/>
      <c r="BD112" s="245"/>
      <c r="BE112" s="246"/>
      <c r="BF112" s="242"/>
      <c r="BG112" s="243"/>
      <c r="BH112" s="244"/>
      <c r="BI112" s="242"/>
      <c r="BJ112" s="245"/>
      <c r="BK112" s="246"/>
      <c r="BL112" s="242"/>
      <c r="BM112" s="243"/>
      <c r="BN112" s="244"/>
      <c r="BO112" s="242"/>
      <c r="BP112" s="245"/>
      <c r="BQ112" s="511"/>
      <c r="BR112" s="512"/>
      <c r="BS112" s="247"/>
      <c r="BT112" s="248">
        <f t="shared" si="6"/>
        <v>0</v>
      </c>
    </row>
    <row r="113" spans="1:72" s="248" customFormat="1" ht="53.25" customHeight="1" x14ac:dyDescent="0.25">
      <c r="A113" s="760" t="s">
        <v>134</v>
      </c>
      <c r="B113" s="761"/>
      <c r="C113" s="762" t="s">
        <v>224</v>
      </c>
      <c r="D113" s="763"/>
      <c r="E113" s="763"/>
      <c r="F113" s="763"/>
      <c r="G113" s="763"/>
      <c r="H113" s="763"/>
      <c r="I113" s="763"/>
      <c r="J113" s="763"/>
      <c r="K113" s="763"/>
      <c r="L113" s="763"/>
      <c r="M113" s="763"/>
      <c r="N113" s="763"/>
      <c r="O113" s="763"/>
      <c r="P113" s="763"/>
      <c r="Q113" s="763"/>
      <c r="R113" s="764"/>
      <c r="S113" s="257"/>
      <c r="T113" s="511">
        <v>9</v>
      </c>
      <c r="U113" s="512"/>
      <c r="V113" s="511">
        <v>8</v>
      </c>
      <c r="W113" s="512"/>
      <c r="X113" s="511">
        <v>216</v>
      </c>
      <c r="Y113" s="817"/>
      <c r="Z113" s="782">
        <v>144</v>
      </c>
      <c r="AA113" s="512"/>
      <c r="AB113" s="816">
        <f>AL113+AN113+AQ113+AT113+AW113+AZ113+BC113+BF113+BI113+BL113+BO113</f>
        <v>32</v>
      </c>
      <c r="AC113" s="817"/>
      <c r="AD113" s="782">
        <v>16</v>
      </c>
      <c r="AE113" s="783"/>
      <c r="AF113" s="784"/>
      <c r="AG113" s="783"/>
      <c r="AH113" s="784">
        <v>16</v>
      </c>
      <c r="AI113" s="783"/>
      <c r="AJ113" s="784"/>
      <c r="AK113" s="512"/>
      <c r="AL113" s="266"/>
      <c r="AM113" s="267"/>
      <c r="AN113" s="268"/>
      <c r="AO113" s="269"/>
      <c r="AP113" s="267"/>
      <c r="AQ113" s="268"/>
      <c r="AR113" s="270"/>
      <c r="AS113" s="271"/>
      <c r="AT113" s="268"/>
      <c r="AU113" s="269"/>
      <c r="AV113" s="267"/>
      <c r="AW113" s="268"/>
      <c r="AX113" s="272"/>
      <c r="AY113" s="265"/>
      <c r="AZ113" s="260"/>
      <c r="BA113" s="261"/>
      <c r="BB113" s="259"/>
      <c r="BC113" s="260"/>
      <c r="BD113" s="262"/>
      <c r="BE113" s="263"/>
      <c r="BF113" s="260">
        <v>8</v>
      </c>
      <c r="BG113" s="261"/>
      <c r="BH113" s="259">
        <v>108</v>
      </c>
      <c r="BI113" s="260">
        <v>10</v>
      </c>
      <c r="BJ113" s="262">
        <v>3</v>
      </c>
      <c r="BK113" s="263">
        <v>108</v>
      </c>
      <c r="BL113" s="260">
        <v>14</v>
      </c>
      <c r="BM113" s="261">
        <v>3</v>
      </c>
      <c r="BN113" s="259"/>
      <c r="BO113" s="260"/>
      <c r="BP113" s="262"/>
      <c r="BQ113" s="511">
        <f>AO113+AR113+AU113+AX113+BA113+BD113+BG113+BJ113+BM113+BP113</f>
        <v>6</v>
      </c>
      <c r="BR113" s="512"/>
      <c r="BS113" s="247"/>
      <c r="BT113" s="248">
        <f t="shared" si="6"/>
        <v>31.68</v>
      </c>
    </row>
    <row r="114" spans="1:72" s="248" customFormat="1" ht="78" customHeight="1" x14ac:dyDescent="0.25">
      <c r="A114" s="760" t="s">
        <v>135</v>
      </c>
      <c r="B114" s="761"/>
      <c r="C114" s="762" t="s">
        <v>225</v>
      </c>
      <c r="D114" s="763"/>
      <c r="E114" s="763"/>
      <c r="F114" s="763"/>
      <c r="G114" s="763"/>
      <c r="H114" s="763"/>
      <c r="I114" s="763"/>
      <c r="J114" s="763"/>
      <c r="K114" s="763"/>
      <c r="L114" s="763"/>
      <c r="M114" s="763"/>
      <c r="N114" s="763"/>
      <c r="O114" s="763"/>
      <c r="P114" s="763"/>
      <c r="Q114" s="763"/>
      <c r="R114" s="764"/>
      <c r="S114" s="257"/>
      <c r="T114" s="511"/>
      <c r="U114" s="512"/>
      <c r="V114" s="511"/>
      <c r="W114" s="512"/>
      <c r="X114" s="511">
        <v>30</v>
      </c>
      <c r="Y114" s="817"/>
      <c r="Z114" s="782"/>
      <c r="AA114" s="512"/>
      <c r="AB114" s="816"/>
      <c r="AC114" s="817"/>
      <c r="AD114" s="782"/>
      <c r="AE114" s="783"/>
      <c r="AF114" s="784"/>
      <c r="AG114" s="783"/>
      <c r="AH114" s="784"/>
      <c r="AI114" s="783"/>
      <c r="AJ114" s="784"/>
      <c r="AK114" s="512"/>
      <c r="AL114" s="258"/>
      <c r="AM114" s="259"/>
      <c r="AN114" s="260"/>
      <c r="AO114" s="261"/>
      <c r="AP114" s="259"/>
      <c r="AQ114" s="260"/>
      <c r="AR114" s="262"/>
      <c r="AS114" s="263"/>
      <c r="AT114" s="276"/>
      <c r="AU114" s="261"/>
      <c r="AV114" s="259"/>
      <c r="AW114" s="260"/>
      <c r="AX114" s="264"/>
      <c r="AY114" s="273"/>
      <c r="AZ114" s="268"/>
      <c r="BA114" s="269"/>
      <c r="BB114" s="267"/>
      <c r="BC114" s="268"/>
      <c r="BD114" s="270"/>
      <c r="BE114" s="271"/>
      <c r="BF114" s="268"/>
      <c r="BG114" s="269"/>
      <c r="BH114" s="267"/>
      <c r="BI114" s="268"/>
      <c r="BJ114" s="270"/>
      <c r="BK114" s="271">
        <v>30</v>
      </c>
      <c r="BL114" s="268"/>
      <c r="BM114" s="269">
        <v>1</v>
      </c>
      <c r="BN114" s="267"/>
      <c r="BO114" s="268"/>
      <c r="BP114" s="270"/>
      <c r="BQ114" s="511">
        <f>AO114+AR114+AU114+AX114+BA114+BD114+BG114+BJ114+BM114+BP114</f>
        <v>1</v>
      </c>
      <c r="BR114" s="512"/>
      <c r="BS114" s="247"/>
      <c r="BT114" s="248">
        <f t="shared" si="6"/>
        <v>0</v>
      </c>
    </row>
    <row r="115" spans="1:72" s="223" customFormat="1" ht="53.25" customHeight="1" x14ac:dyDescent="0.25">
      <c r="A115" s="787" t="s">
        <v>136</v>
      </c>
      <c r="B115" s="788"/>
      <c r="C115" s="765" t="s">
        <v>173</v>
      </c>
      <c r="D115" s="766"/>
      <c r="E115" s="766"/>
      <c r="F115" s="766"/>
      <c r="G115" s="766"/>
      <c r="H115" s="766"/>
      <c r="I115" s="766"/>
      <c r="J115" s="766"/>
      <c r="K115" s="766"/>
      <c r="L115" s="766"/>
      <c r="M115" s="766"/>
      <c r="N115" s="766"/>
      <c r="O115" s="766"/>
      <c r="P115" s="766"/>
      <c r="Q115" s="766"/>
      <c r="R115" s="767"/>
      <c r="S115" s="238"/>
      <c r="T115" s="757"/>
      <c r="U115" s="758"/>
      <c r="V115" s="757"/>
      <c r="W115" s="758"/>
      <c r="X115" s="757"/>
      <c r="Y115" s="759"/>
      <c r="Z115" s="815"/>
      <c r="AA115" s="758"/>
      <c r="AB115" s="816"/>
      <c r="AC115" s="817"/>
      <c r="AD115" s="815"/>
      <c r="AE115" s="826"/>
      <c r="AF115" s="827"/>
      <c r="AG115" s="826"/>
      <c r="AH115" s="827"/>
      <c r="AI115" s="826"/>
      <c r="AJ115" s="827"/>
      <c r="AK115" s="758"/>
      <c r="AL115" s="290"/>
      <c r="AM115" s="244"/>
      <c r="AN115" s="242"/>
      <c r="AO115" s="243"/>
      <c r="AP115" s="244"/>
      <c r="AQ115" s="242"/>
      <c r="AR115" s="245"/>
      <c r="AS115" s="246"/>
      <c r="AT115" s="241"/>
      <c r="AU115" s="243"/>
      <c r="AV115" s="244"/>
      <c r="AW115" s="242"/>
      <c r="AX115" s="245"/>
      <c r="AY115" s="241"/>
      <c r="AZ115" s="242"/>
      <c r="BA115" s="243"/>
      <c r="BB115" s="244"/>
      <c r="BC115" s="242"/>
      <c r="BD115" s="245"/>
      <c r="BE115" s="246"/>
      <c r="BF115" s="242"/>
      <c r="BG115" s="321"/>
      <c r="BH115" s="244"/>
      <c r="BI115" s="242"/>
      <c r="BJ115" s="245"/>
      <c r="BK115" s="246"/>
      <c r="BL115" s="242"/>
      <c r="BM115" s="243"/>
      <c r="BN115" s="244"/>
      <c r="BO115" s="242"/>
      <c r="BP115" s="245"/>
      <c r="BQ115" s="511"/>
      <c r="BR115" s="512"/>
      <c r="BS115" s="247"/>
      <c r="BT115" s="248">
        <f t="shared" si="6"/>
        <v>0</v>
      </c>
    </row>
    <row r="116" spans="1:72" s="248" customFormat="1" ht="25.5" x14ac:dyDescent="0.25">
      <c r="A116" s="877" t="s">
        <v>137</v>
      </c>
      <c r="B116" s="878"/>
      <c r="C116" s="762" t="s">
        <v>216</v>
      </c>
      <c r="D116" s="763"/>
      <c r="E116" s="763"/>
      <c r="F116" s="763"/>
      <c r="G116" s="763"/>
      <c r="H116" s="763"/>
      <c r="I116" s="763"/>
      <c r="J116" s="763"/>
      <c r="K116" s="763"/>
      <c r="L116" s="763"/>
      <c r="M116" s="763"/>
      <c r="N116" s="763"/>
      <c r="O116" s="763"/>
      <c r="P116" s="763"/>
      <c r="Q116" s="763"/>
      <c r="R116" s="764"/>
      <c r="S116" s="257"/>
      <c r="T116" s="511"/>
      <c r="U116" s="512"/>
      <c r="V116" s="511">
        <v>6</v>
      </c>
      <c r="W116" s="512"/>
      <c r="X116" s="511">
        <v>108</v>
      </c>
      <c r="Y116" s="817"/>
      <c r="Z116" s="782">
        <v>54</v>
      </c>
      <c r="AA116" s="512"/>
      <c r="AB116" s="816">
        <f t="shared" ref="AB116:AB121" si="7">AL116+AN116+AQ116+AT116+AW116+AZ116+BC116+BF116+BI116+BL116+BO116</f>
        <v>16</v>
      </c>
      <c r="AC116" s="817"/>
      <c r="AD116" s="782">
        <v>10</v>
      </c>
      <c r="AE116" s="783"/>
      <c r="AF116" s="784">
        <v>6</v>
      </c>
      <c r="AG116" s="783"/>
      <c r="AH116" s="784"/>
      <c r="AI116" s="783"/>
      <c r="AJ116" s="784"/>
      <c r="AK116" s="512"/>
      <c r="AL116" s="266"/>
      <c r="AM116" s="267"/>
      <c r="AN116" s="273"/>
      <c r="AO116" s="269"/>
      <c r="AP116" s="267"/>
      <c r="AQ116" s="268"/>
      <c r="AR116" s="270"/>
      <c r="AS116" s="271"/>
      <c r="AT116" s="268"/>
      <c r="AU116" s="269"/>
      <c r="AV116" s="267"/>
      <c r="AW116" s="268"/>
      <c r="AX116" s="270"/>
      <c r="AY116" s="278"/>
      <c r="AZ116" s="268">
        <v>6</v>
      </c>
      <c r="BA116" s="277"/>
      <c r="BB116" s="278">
        <v>108</v>
      </c>
      <c r="BC116" s="276">
        <v>10</v>
      </c>
      <c r="BD116" s="277">
        <v>3</v>
      </c>
      <c r="BE116" s="280"/>
      <c r="BF116" s="278"/>
      <c r="BG116" s="277"/>
      <c r="BH116" s="275"/>
      <c r="BI116" s="276"/>
      <c r="BJ116" s="279"/>
      <c r="BK116" s="280"/>
      <c r="BL116" s="276"/>
      <c r="BM116" s="277"/>
      <c r="BN116" s="275"/>
      <c r="BO116" s="260"/>
      <c r="BP116" s="279"/>
      <c r="BQ116" s="511">
        <f t="shared" ref="BQ116:BQ123" si="8">AO116+AR116+AU116+AX116+BA116+BD116+BG116+BJ116+BM116+BP116</f>
        <v>3</v>
      </c>
      <c r="BR116" s="512"/>
      <c r="BS116" s="247"/>
      <c r="BT116" s="248">
        <f t="shared" si="6"/>
        <v>11.88</v>
      </c>
    </row>
    <row r="117" spans="1:72" s="248" customFormat="1" ht="25.5" x14ac:dyDescent="0.25">
      <c r="A117" s="877" t="s">
        <v>138</v>
      </c>
      <c r="B117" s="878"/>
      <c r="C117" s="762" t="s">
        <v>217</v>
      </c>
      <c r="D117" s="763"/>
      <c r="E117" s="763"/>
      <c r="F117" s="763"/>
      <c r="G117" s="763"/>
      <c r="H117" s="763"/>
      <c r="I117" s="763"/>
      <c r="J117" s="763"/>
      <c r="K117" s="763"/>
      <c r="L117" s="763"/>
      <c r="M117" s="763"/>
      <c r="N117" s="763"/>
      <c r="O117" s="763"/>
      <c r="P117" s="763"/>
      <c r="Q117" s="763"/>
      <c r="R117" s="764"/>
      <c r="S117" s="257"/>
      <c r="T117" s="511"/>
      <c r="U117" s="512"/>
      <c r="V117" s="511">
        <v>6</v>
      </c>
      <c r="W117" s="512"/>
      <c r="X117" s="511">
        <v>108</v>
      </c>
      <c r="Y117" s="817"/>
      <c r="Z117" s="782">
        <v>72</v>
      </c>
      <c r="AA117" s="512"/>
      <c r="AB117" s="816">
        <f t="shared" si="7"/>
        <v>18</v>
      </c>
      <c r="AC117" s="817"/>
      <c r="AD117" s="782">
        <v>10</v>
      </c>
      <c r="AE117" s="783"/>
      <c r="AF117" s="784">
        <v>8</v>
      </c>
      <c r="AG117" s="783"/>
      <c r="AH117" s="784"/>
      <c r="AI117" s="783"/>
      <c r="AJ117" s="784"/>
      <c r="AK117" s="512"/>
      <c r="AL117" s="266"/>
      <c r="AM117" s="267"/>
      <c r="AN117" s="273"/>
      <c r="AO117" s="269"/>
      <c r="AP117" s="267"/>
      <c r="AQ117" s="268"/>
      <c r="AR117" s="270"/>
      <c r="AS117" s="271"/>
      <c r="AT117" s="268"/>
      <c r="AU117" s="269"/>
      <c r="AV117" s="267"/>
      <c r="AW117" s="268"/>
      <c r="AX117" s="272"/>
      <c r="AY117" s="273"/>
      <c r="AZ117" s="268">
        <v>8</v>
      </c>
      <c r="BA117" s="269"/>
      <c r="BB117" s="273">
        <v>108</v>
      </c>
      <c r="BC117" s="268">
        <v>10</v>
      </c>
      <c r="BD117" s="269">
        <v>3</v>
      </c>
      <c r="BE117" s="271"/>
      <c r="BF117" s="273"/>
      <c r="BG117" s="269"/>
      <c r="BH117" s="267"/>
      <c r="BI117" s="268"/>
      <c r="BJ117" s="270"/>
      <c r="BK117" s="271"/>
      <c r="BL117" s="268"/>
      <c r="BM117" s="269"/>
      <c r="BN117" s="267"/>
      <c r="BO117" s="268"/>
      <c r="BP117" s="270"/>
      <c r="BQ117" s="511">
        <f t="shared" si="8"/>
        <v>3</v>
      </c>
      <c r="BR117" s="512"/>
      <c r="BS117" s="247"/>
      <c r="BT117" s="248">
        <f t="shared" si="6"/>
        <v>15.84</v>
      </c>
    </row>
    <row r="118" spans="1:72" s="248" customFormat="1" ht="25.5" x14ac:dyDescent="0.25">
      <c r="A118" s="877" t="s">
        <v>139</v>
      </c>
      <c r="B118" s="878"/>
      <c r="C118" s="762" t="s">
        <v>218</v>
      </c>
      <c r="D118" s="763"/>
      <c r="E118" s="763"/>
      <c r="F118" s="763"/>
      <c r="G118" s="763"/>
      <c r="H118" s="763"/>
      <c r="I118" s="763"/>
      <c r="J118" s="763"/>
      <c r="K118" s="763"/>
      <c r="L118" s="763"/>
      <c r="M118" s="763"/>
      <c r="N118" s="763"/>
      <c r="O118" s="763"/>
      <c r="P118" s="763"/>
      <c r="Q118" s="763"/>
      <c r="R118" s="764"/>
      <c r="S118" s="257"/>
      <c r="T118" s="511">
        <v>7</v>
      </c>
      <c r="U118" s="512"/>
      <c r="V118" s="511"/>
      <c r="W118" s="512"/>
      <c r="X118" s="511">
        <v>216</v>
      </c>
      <c r="Y118" s="817"/>
      <c r="Z118" s="782">
        <v>108</v>
      </c>
      <c r="AA118" s="512"/>
      <c r="AB118" s="816">
        <f t="shared" si="7"/>
        <v>24</v>
      </c>
      <c r="AC118" s="817"/>
      <c r="AD118" s="782">
        <v>8</v>
      </c>
      <c r="AE118" s="783"/>
      <c r="AF118" s="784">
        <v>8</v>
      </c>
      <c r="AG118" s="783"/>
      <c r="AH118" s="784">
        <v>8</v>
      </c>
      <c r="AI118" s="783"/>
      <c r="AJ118" s="784"/>
      <c r="AK118" s="512"/>
      <c r="AL118" s="258"/>
      <c r="AM118" s="259"/>
      <c r="AN118" s="265"/>
      <c r="AO118" s="261"/>
      <c r="AP118" s="259"/>
      <c r="AQ118" s="260"/>
      <c r="AR118" s="262"/>
      <c r="AS118" s="263"/>
      <c r="AT118" s="260"/>
      <c r="AU118" s="261"/>
      <c r="AV118" s="259"/>
      <c r="AW118" s="260"/>
      <c r="AX118" s="264"/>
      <c r="AY118" s="265"/>
      <c r="AZ118" s="260"/>
      <c r="BA118" s="261"/>
      <c r="BB118" s="259"/>
      <c r="BC118" s="260">
        <v>10</v>
      </c>
      <c r="BD118" s="262"/>
      <c r="BE118" s="259">
        <v>216</v>
      </c>
      <c r="BF118" s="260">
        <v>14</v>
      </c>
      <c r="BG118" s="269">
        <v>6</v>
      </c>
      <c r="BH118" s="267"/>
      <c r="BI118" s="260"/>
      <c r="BJ118" s="262"/>
      <c r="BK118" s="263"/>
      <c r="BL118" s="260"/>
      <c r="BM118" s="261"/>
      <c r="BN118" s="259"/>
      <c r="BO118" s="260"/>
      <c r="BP118" s="262"/>
      <c r="BQ118" s="511">
        <f t="shared" si="8"/>
        <v>6</v>
      </c>
      <c r="BR118" s="512"/>
      <c r="BS118" s="247"/>
      <c r="BT118" s="248">
        <f t="shared" si="6"/>
        <v>23.76</v>
      </c>
    </row>
    <row r="119" spans="1:72" s="248" customFormat="1" ht="50.25" customHeight="1" x14ac:dyDescent="0.25">
      <c r="A119" s="877" t="s">
        <v>140</v>
      </c>
      <c r="B119" s="878"/>
      <c r="C119" s="762" t="s">
        <v>226</v>
      </c>
      <c r="D119" s="763"/>
      <c r="E119" s="763"/>
      <c r="F119" s="763"/>
      <c r="G119" s="763"/>
      <c r="H119" s="763"/>
      <c r="I119" s="763"/>
      <c r="J119" s="763"/>
      <c r="K119" s="763"/>
      <c r="L119" s="763"/>
      <c r="M119" s="763"/>
      <c r="N119" s="763"/>
      <c r="O119" s="763"/>
      <c r="P119" s="763"/>
      <c r="Q119" s="763"/>
      <c r="R119" s="764"/>
      <c r="S119" s="257"/>
      <c r="T119" s="511">
        <v>7</v>
      </c>
      <c r="U119" s="512"/>
      <c r="V119" s="511"/>
      <c r="W119" s="512"/>
      <c r="X119" s="511">
        <v>108</v>
      </c>
      <c r="Y119" s="817"/>
      <c r="Z119" s="782">
        <v>72</v>
      </c>
      <c r="AA119" s="512"/>
      <c r="AB119" s="816">
        <f t="shared" si="7"/>
        <v>20</v>
      </c>
      <c r="AC119" s="817"/>
      <c r="AD119" s="782">
        <v>10</v>
      </c>
      <c r="AE119" s="783"/>
      <c r="AF119" s="784">
        <v>10</v>
      </c>
      <c r="AG119" s="783"/>
      <c r="AH119" s="784"/>
      <c r="AI119" s="783"/>
      <c r="AJ119" s="784"/>
      <c r="AK119" s="512"/>
      <c r="AL119" s="266"/>
      <c r="AM119" s="267"/>
      <c r="AN119" s="273"/>
      <c r="AO119" s="269"/>
      <c r="AP119" s="267"/>
      <c r="AQ119" s="268"/>
      <c r="AR119" s="270"/>
      <c r="AS119" s="271"/>
      <c r="AT119" s="268"/>
      <c r="AU119" s="269"/>
      <c r="AV119" s="267"/>
      <c r="AW119" s="268"/>
      <c r="AX119" s="272"/>
      <c r="AY119" s="273"/>
      <c r="AZ119" s="268"/>
      <c r="BA119" s="269"/>
      <c r="BB119" s="267"/>
      <c r="BC119" s="268">
        <v>10</v>
      </c>
      <c r="BD119" s="270"/>
      <c r="BE119" s="267">
        <v>108</v>
      </c>
      <c r="BF119" s="268">
        <v>10</v>
      </c>
      <c r="BG119" s="269">
        <v>3</v>
      </c>
      <c r="BH119" s="267"/>
      <c r="BI119" s="268"/>
      <c r="BJ119" s="270"/>
      <c r="BK119" s="271"/>
      <c r="BL119" s="268"/>
      <c r="BM119" s="269"/>
      <c r="BN119" s="267"/>
      <c r="BO119" s="268"/>
      <c r="BP119" s="270"/>
      <c r="BQ119" s="511">
        <f t="shared" si="8"/>
        <v>3</v>
      </c>
      <c r="BR119" s="512"/>
      <c r="BS119" s="247"/>
      <c r="BT119" s="248">
        <f t="shared" si="6"/>
        <v>15.84</v>
      </c>
    </row>
    <row r="120" spans="1:72" s="248" customFormat="1" ht="48.75" customHeight="1" x14ac:dyDescent="0.25">
      <c r="A120" s="877" t="s">
        <v>141</v>
      </c>
      <c r="B120" s="878"/>
      <c r="C120" s="762" t="s">
        <v>227</v>
      </c>
      <c r="D120" s="763"/>
      <c r="E120" s="763"/>
      <c r="F120" s="763"/>
      <c r="G120" s="763"/>
      <c r="H120" s="763"/>
      <c r="I120" s="763"/>
      <c r="J120" s="763"/>
      <c r="K120" s="763"/>
      <c r="L120" s="763"/>
      <c r="M120" s="763"/>
      <c r="N120" s="763"/>
      <c r="O120" s="763"/>
      <c r="P120" s="763"/>
      <c r="Q120" s="763"/>
      <c r="R120" s="764"/>
      <c r="S120" s="257"/>
      <c r="T120" s="511">
        <v>7</v>
      </c>
      <c r="U120" s="512"/>
      <c r="V120" s="511"/>
      <c r="W120" s="512"/>
      <c r="X120" s="511">
        <v>216</v>
      </c>
      <c r="Y120" s="817"/>
      <c r="Z120" s="782">
        <v>108</v>
      </c>
      <c r="AA120" s="512"/>
      <c r="AB120" s="816">
        <f t="shared" si="7"/>
        <v>30</v>
      </c>
      <c r="AC120" s="817"/>
      <c r="AD120" s="782">
        <v>10</v>
      </c>
      <c r="AE120" s="783"/>
      <c r="AF120" s="784">
        <v>10</v>
      </c>
      <c r="AG120" s="783"/>
      <c r="AH120" s="784">
        <v>10</v>
      </c>
      <c r="AI120" s="783"/>
      <c r="AJ120" s="784"/>
      <c r="AK120" s="512"/>
      <c r="AL120" s="258"/>
      <c r="AM120" s="259"/>
      <c r="AN120" s="265"/>
      <c r="AO120" s="261"/>
      <c r="AP120" s="259"/>
      <c r="AQ120" s="260"/>
      <c r="AR120" s="262"/>
      <c r="AS120" s="263"/>
      <c r="AT120" s="260"/>
      <c r="AU120" s="261"/>
      <c r="AV120" s="259"/>
      <c r="AW120" s="260"/>
      <c r="AX120" s="264"/>
      <c r="AY120" s="265"/>
      <c r="AZ120" s="260"/>
      <c r="BA120" s="261"/>
      <c r="BB120" s="259"/>
      <c r="BC120" s="260">
        <v>14</v>
      </c>
      <c r="BD120" s="262"/>
      <c r="BE120" s="259">
        <v>216</v>
      </c>
      <c r="BF120" s="260">
        <v>16</v>
      </c>
      <c r="BG120" s="269">
        <v>6</v>
      </c>
      <c r="BH120" s="267"/>
      <c r="BI120" s="260"/>
      <c r="BJ120" s="262"/>
      <c r="BK120" s="263"/>
      <c r="BL120" s="260"/>
      <c r="BM120" s="261"/>
      <c r="BN120" s="259"/>
      <c r="BO120" s="260"/>
      <c r="BP120" s="262"/>
      <c r="BQ120" s="511">
        <f t="shared" si="8"/>
        <v>6</v>
      </c>
      <c r="BR120" s="512"/>
      <c r="BS120" s="247"/>
      <c r="BT120" s="248">
        <f t="shared" si="6"/>
        <v>23.76</v>
      </c>
    </row>
    <row r="121" spans="1:72" s="248" customFormat="1" ht="26.25" customHeight="1" x14ac:dyDescent="0.25">
      <c r="A121" s="877" t="s">
        <v>142</v>
      </c>
      <c r="B121" s="878"/>
      <c r="C121" s="762" t="s">
        <v>353</v>
      </c>
      <c r="D121" s="763"/>
      <c r="E121" s="763"/>
      <c r="F121" s="763"/>
      <c r="G121" s="763"/>
      <c r="H121" s="763"/>
      <c r="I121" s="763"/>
      <c r="J121" s="763"/>
      <c r="K121" s="763"/>
      <c r="L121" s="763"/>
      <c r="M121" s="763"/>
      <c r="N121" s="763"/>
      <c r="O121" s="763"/>
      <c r="P121" s="763"/>
      <c r="Q121" s="763"/>
      <c r="R121" s="764"/>
      <c r="S121" s="257"/>
      <c r="T121" s="511">
        <v>8</v>
      </c>
      <c r="U121" s="512"/>
      <c r="V121" s="511"/>
      <c r="W121" s="512"/>
      <c r="X121" s="511">
        <v>144</v>
      </c>
      <c r="Y121" s="817"/>
      <c r="Z121" s="782">
        <v>90</v>
      </c>
      <c r="AA121" s="512"/>
      <c r="AB121" s="816">
        <f t="shared" si="7"/>
        <v>28</v>
      </c>
      <c r="AC121" s="817"/>
      <c r="AD121" s="782">
        <v>10</v>
      </c>
      <c r="AE121" s="783"/>
      <c r="AF121" s="784">
        <v>10</v>
      </c>
      <c r="AG121" s="783"/>
      <c r="AH121" s="784">
        <v>8</v>
      </c>
      <c r="AI121" s="783"/>
      <c r="AJ121" s="784"/>
      <c r="AK121" s="512"/>
      <c r="AL121" s="266"/>
      <c r="AM121" s="267"/>
      <c r="AN121" s="273"/>
      <c r="AO121" s="269"/>
      <c r="AP121" s="267"/>
      <c r="AQ121" s="268"/>
      <c r="AR121" s="270"/>
      <c r="AS121" s="271"/>
      <c r="AT121" s="268"/>
      <c r="AU121" s="269"/>
      <c r="AV121" s="267"/>
      <c r="AW121" s="268"/>
      <c r="AX121" s="272"/>
      <c r="AY121" s="273"/>
      <c r="AZ121" s="268"/>
      <c r="BA121" s="269"/>
      <c r="BB121" s="267"/>
      <c r="BC121" s="268"/>
      <c r="BD121" s="270"/>
      <c r="BE121" s="271"/>
      <c r="BF121" s="273">
        <v>14</v>
      </c>
      <c r="BG121" s="269"/>
      <c r="BH121" s="267">
        <v>144</v>
      </c>
      <c r="BI121" s="268">
        <v>14</v>
      </c>
      <c r="BJ121" s="270">
        <v>4</v>
      </c>
      <c r="BK121" s="271"/>
      <c r="BL121" s="268"/>
      <c r="BM121" s="269"/>
      <c r="BN121" s="267"/>
      <c r="BO121" s="268"/>
      <c r="BP121" s="270"/>
      <c r="BQ121" s="511">
        <f t="shared" si="8"/>
        <v>4</v>
      </c>
      <c r="BR121" s="512"/>
      <c r="BS121" s="247"/>
      <c r="BT121" s="248">
        <f t="shared" si="6"/>
        <v>19.8</v>
      </c>
    </row>
    <row r="122" spans="1:72" s="248" customFormat="1" ht="51" customHeight="1" x14ac:dyDescent="0.25">
      <c r="A122" s="877" t="s">
        <v>143</v>
      </c>
      <c r="B122" s="878"/>
      <c r="C122" s="762" t="s">
        <v>222</v>
      </c>
      <c r="D122" s="763"/>
      <c r="E122" s="763"/>
      <c r="F122" s="763"/>
      <c r="G122" s="763"/>
      <c r="H122" s="763"/>
      <c r="I122" s="763"/>
      <c r="J122" s="763"/>
      <c r="K122" s="763"/>
      <c r="L122" s="763"/>
      <c r="M122" s="763"/>
      <c r="N122" s="763"/>
      <c r="O122" s="763"/>
      <c r="P122" s="763"/>
      <c r="Q122" s="763"/>
      <c r="R122" s="764"/>
      <c r="S122" s="257"/>
      <c r="T122" s="511"/>
      <c r="U122" s="512"/>
      <c r="V122" s="511"/>
      <c r="W122" s="512"/>
      <c r="X122" s="511">
        <v>30</v>
      </c>
      <c r="Y122" s="817"/>
      <c r="Z122" s="782"/>
      <c r="AA122" s="512"/>
      <c r="AB122" s="816"/>
      <c r="AC122" s="817"/>
      <c r="AD122" s="782"/>
      <c r="AE122" s="783"/>
      <c r="AF122" s="784"/>
      <c r="AG122" s="783"/>
      <c r="AH122" s="784"/>
      <c r="AI122" s="783"/>
      <c r="AJ122" s="784"/>
      <c r="AK122" s="512"/>
      <c r="AL122" s="258"/>
      <c r="AM122" s="259"/>
      <c r="AN122" s="265"/>
      <c r="AO122" s="261"/>
      <c r="AP122" s="259"/>
      <c r="AQ122" s="260"/>
      <c r="AR122" s="262"/>
      <c r="AS122" s="263"/>
      <c r="AT122" s="260"/>
      <c r="AU122" s="261"/>
      <c r="AV122" s="259"/>
      <c r="AW122" s="260"/>
      <c r="AX122" s="264"/>
      <c r="AY122" s="265"/>
      <c r="AZ122" s="260"/>
      <c r="BA122" s="261"/>
      <c r="BB122" s="259"/>
      <c r="BC122" s="260"/>
      <c r="BD122" s="262"/>
      <c r="BE122" s="263"/>
      <c r="BF122" s="265"/>
      <c r="BG122" s="261"/>
      <c r="BH122" s="259">
        <v>30</v>
      </c>
      <c r="BI122" s="260"/>
      <c r="BJ122" s="262">
        <v>1</v>
      </c>
      <c r="BK122" s="263"/>
      <c r="BL122" s="260"/>
      <c r="BM122" s="261"/>
      <c r="BN122" s="259"/>
      <c r="BO122" s="260"/>
      <c r="BP122" s="262"/>
      <c r="BQ122" s="511">
        <f t="shared" si="8"/>
        <v>1</v>
      </c>
      <c r="BR122" s="512"/>
      <c r="BS122" s="298"/>
      <c r="BT122" s="248">
        <f t="shared" si="6"/>
        <v>0</v>
      </c>
    </row>
    <row r="123" spans="1:72" s="248" customFormat="1" ht="25.5" x14ac:dyDescent="0.25">
      <c r="A123" s="877" t="s">
        <v>144</v>
      </c>
      <c r="B123" s="878"/>
      <c r="C123" s="762" t="s">
        <v>223</v>
      </c>
      <c r="D123" s="763"/>
      <c r="E123" s="763"/>
      <c r="F123" s="763"/>
      <c r="G123" s="763"/>
      <c r="H123" s="763"/>
      <c r="I123" s="763"/>
      <c r="J123" s="763"/>
      <c r="K123" s="763"/>
      <c r="L123" s="763"/>
      <c r="M123" s="763"/>
      <c r="N123" s="763"/>
      <c r="O123" s="763"/>
      <c r="P123" s="763"/>
      <c r="Q123" s="763"/>
      <c r="R123" s="764"/>
      <c r="S123" s="257"/>
      <c r="T123" s="511"/>
      <c r="U123" s="512"/>
      <c r="V123" s="511">
        <v>10</v>
      </c>
      <c r="W123" s="512"/>
      <c r="X123" s="511">
        <v>108</v>
      </c>
      <c r="Y123" s="817"/>
      <c r="Z123" s="782">
        <v>54</v>
      </c>
      <c r="AA123" s="512"/>
      <c r="AB123" s="816">
        <f>AL123+AN123+AQ123+AT123+AW123+AZ123+BC123+BF123+BI123+BL123+BO123</f>
        <v>12</v>
      </c>
      <c r="AC123" s="817"/>
      <c r="AD123" s="782"/>
      <c r="AE123" s="783"/>
      <c r="AF123" s="784">
        <v>12</v>
      </c>
      <c r="AG123" s="783"/>
      <c r="AH123" s="784"/>
      <c r="AI123" s="783"/>
      <c r="AJ123" s="784"/>
      <c r="AK123" s="512"/>
      <c r="AL123" s="266"/>
      <c r="AM123" s="267"/>
      <c r="AN123" s="273"/>
      <c r="AO123" s="269"/>
      <c r="AP123" s="267"/>
      <c r="AQ123" s="268"/>
      <c r="AR123" s="270"/>
      <c r="AS123" s="271"/>
      <c r="AT123" s="268"/>
      <c r="AU123" s="269"/>
      <c r="AV123" s="267"/>
      <c r="AW123" s="268"/>
      <c r="AX123" s="272"/>
      <c r="AY123" s="273"/>
      <c r="AZ123" s="268"/>
      <c r="BA123" s="269"/>
      <c r="BB123" s="267"/>
      <c r="BC123" s="268"/>
      <c r="BD123" s="270"/>
      <c r="BE123" s="271"/>
      <c r="BF123" s="273"/>
      <c r="BG123" s="269"/>
      <c r="BH123" s="267"/>
      <c r="BI123" s="268"/>
      <c r="BJ123" s="270"/>
      <c r="BK123" s="271"/>
      <c r="BL123" s="268">
        <v>2</v>
      </c>
      <c r="BM123" s="269"/>
      <c r="BN123" s="267">
        <v>108</v>
      </c>
      <c r="BO123" s="268">
        <v>10</v>
      </c>
      <c r="BP123" s="270">
        <v>3</v>
      </c>
      <c r="BQ123" s="511">
        <f t="shared" si="8"/>
        <v>3</v>
      </c>
      <c r="BR123" s="512"/>
      <c r="BS123" s="323"/>
      <c r="BT123" s="248">
        <f t="shared" si="6"/>
        <v>11.88</v>
      </c>
    </row>
    <row r="124" spans="1:72" s="223" customFormat="1" ht="48" customHeight="1" x14ac:dyDescent="0.25">
      <c r="A124" s="879" t="s">
        <v>145</v>
      </c>
      <c r="B124" s="880"/>
      <c r="C124" s="765" t="s">
        <v>174</v>
      </c>
      <c r="D124" s="766"/>
      <c r="E124" s="766"/>
      <c r="F124" s="766"/>
      <c r="G124" s="766"/>
      <c r="H124" s="766"/>
      <c r="I124" s="766"/>
      <c r="J124" s="766"/>
      <c r="K124" s="766"/>
      <c r="L124" s="766"/>
      <c r="M124" s="766"/>
      <c r="N124" s="766"/>
      <c r="O124" s="766"/>
      <c r="P124" s="766"/>
      <c r="Q124" s="766"/>
      <c r="R124" s="767"/>
      <c r="S124" s="238"/>
      <c r="T124" s="757"/>
      <c r="U124" s="758"/>
      <c r="V124" s="757"/>
      <c r="W124" s="758"/>
      <c r="X124" s="757"/>
      <c r="Y124" s="759"/>
      <c r="Z124" s="815"/>
      <c r="AA124" s="758"/>
      <c r="AB124" s="816"/>
      <c r="AC124" s="817"/>
      <c r="AD124" s="815"/>
      <c r="AE124" s="826"/>
      <c r="AF124" s="827"/>
      <c r="AG124" s="826"/>
      <c r="AH124" s="827"/>
      <c r="AI124" s="826"/>
      <c r="AJ124" s="827"/>
      <c r="AK124" s="758"/>
      <c r="AL124" s="290"/>
      <c r="AM124" s="244"/>
      <c r="AN124" s="241"/>
      <c r="AO124" s="243"/>
      <c r="AP124" s="244"/>
      <c r="AQ124" s="242"/>
      <c r="AR124" s="245"/>
      <c r="AS124" s="246"/>
      <c r="AT124" s="242"/>
      <c r="AU124" s="243"/>
      <c r="AV124" s="244"/>
      <c r="AW124" s="242"/>
      <c r="AX124" s="291"/>
      <c r="AY124" s="256"/>
      <c r="AZ124" s="233"/>
      <c r="BA124" s="234"/>
      <c r="BB124" s="235"/>
      <c r="BC124" s="233"/>
      <c r="BD124" s="236"/>
      <c r="BE124" s="232"/>
      <c r="BF124" s="256"/>
      <c r="BG124" s="234"/>
      <c r="BH124" s="235"/>
      <c r="BI124" s="233"/>
      <c r="BJ124" s="236"/>
      <c r="BK124" s="232"/>
      <c r="BL124" s="233"/>
      <c r="BM124" s="234"/>
      <c r="BN124" s="235"/>
      <c r="BO124" s="233"/>
      <c r="BP124" s="236"/>
      <c r="BQ124" s="511"/>
      <c r="BR124" s="512"/>
      <c r="BS124" s="247"/>
      <c r="BT124" s="248">
        <f t="shared" si="6"/>
        <v>0</v>
      </c>
    </row>
    <row r="125" spans="1:72" s="248" customFormat="1" ht="25.5" x14ac:dyDescent="0.25">
      <c r="A125" s="877" t="s">
        <v>146</v>
      </c>
      <c r="B125" s="878"/>
      <c r="C125" s="762" t="s">
        <v>228</v>
      </c>
      <c r="D125" s="763"/>
      <c r="E125" s="763"/>
      <c r="F125" s="763"/>
      <c r="G125" s="763"/>
      <c r="H125" s="763"/>
      <c r="I125" s="763"/>
      <c r="J125" s="763"/>
      <c r="K125" s="763"/>
      <c r="L125" s="763"/>
      <c r="M125" s="763"/>
      <c r="N125" s="763"/>
      <c r="O125" s="763"/>
      <c r="P125" s="763"/>
      <c r="Q125" s="763"/>
      <c r="R125" s="764"/>
      <c r="S125" s="257"/>
      <c r="T125" s="511"/>
      <c r="U125" s="512"/>
      <c r="V125" s="511">
        <v>8</v>
      </c>
      <c r="W125" s="512"/>
      <c r="X125" s="511">
        <v>144</v>
      </c>
      <c r="Y125" s="817"/>
      <c r="Z125" s="782">
        <v>90</v>
      </c>
      <c r="AA125" s="512"/>
      <c r="AB125" s="816">
        <f>AL125+AN125+AQ125+AT125+AW125+AZ125+BC125+BF125+BI125+BL125+BO125</f>
        <v>28</v>
      </c>
      <c r="AC125" s="817"/>
      <c r="AD125" s="782">
        <v>10</v>
      </c>
      <c r="AE125" s="783"/>
      <c r="AF125" s="784">
        <v>10</v>
      </c>
      <c r="AG125" s="783"/>
      <c r="AH125" s="784">
        <v>8</v>
      </c>
      <c r="AI125" s="783"/>
      <c r="AJ125" s="784"/>
      <c r="AK125" s="512"/>
      <c r="AL125" s="258"/>
      <c r="AM125" s="259"/>
      <c r="AN125" s="265"/>
      <c r="AO125" s="261"/>
      <c r="AP125" s="259"/>
      <c r="AQ125" s="260"/>
      <c r="AR125" s="262"/>
      <c r="AS125" s="263"/>
      <c r="AT125" s="260"/>
      <c r="AU125" s="261"/>
      <c r="AV125" s="259"/>
      <c r="AW125" s="260"/>
      <c r="AX125" s="264"/>
      <c r="AY125" s="273"/>
      <c r="AZ125" s="268"/>
      <c r="BA125" s="269"/>
      <c r="BB125" s="267"/>
      <c r="BC125" s="268"/>
      <c r="BD125" s="270"/>
      <c r="BE125" s="271"/>
      <c r="BF125" s="273">
        <v>10</v>
      </c>
      <c r="BG125" s="269"/>
      <c r="BH125" s="267">
        <v>144</v>
      </c>
      <c r="BI125" s="268">
        <v>18</v>
      </c>
      <c r="BJ125" s="270">
        <v>4</v>
      </c>
      <c r="BK125" s="271"/>
      <c r="BL125" s="268"/>
      <c r="BM125" s="269"/>
      <c r="BN125" s="267"/>
      <c r="BO125" s="268"/>
      <c r="BP125" s="270"/>
      <c r="BQ125" s="511">
        <f>AO125+AR125+AU125+AX125+BA125+BD125+BG125+BJ125+BM125+BP125</f>
        <v>4</v>
      </c>
      <c r="BR125" s="512"/>
      <c r="BS125" s="247"/>
      <c r="BT125" s="248">
        <f t="shared" si="6"/>
        <v>19.8</v>
      </c>
    </row>
    <row r="126" spans="1:72" s="248" customFormat="1" ht="27" customHeight="1" x14ac:dyDescent="0.25">
      <c r="A126" s="877" t="s">
        <v>147</v>
      </c>
      <c r="B126" s="878"/>
      <c r="C126" s="762" t="s">
        <v>229</v>
      </c>
      <c r="D126" s="763"/>
      <c r="E126" s="763"/>
      <c r="F126" s="763"/>
      <c r="G126" s="763"/>
      <c r="H126" s="763"/>
      <c r="I126" s="763"/>
      <c r="J126" s="763"/>
      <c r="K126" s="763"/>
      <c r="L126" s="763"/>
      <c r="M126" s="763"/>
      <c r="N126" s="763"/>
      <c r="O126" s="763"/>
      <c r="P126" s="763"/>
      <c r="Q126" s="763"/>
      <c r="R126" s="764"/>
      <c r="S126" s="257"/>
      <c r="T126" s="511">
        <v>6</v>
      </c>
      <c r="U126" s="512"/>
      <c r="V126" s="511"/>
      <c r="W126" s="512"/>
      <c r="X126" s="511">
        <v>144</v>
      </c>
      <c r="Y126" s="817"/>
      <c r="Z126" s="782">
        <v>90</v>
      </c>
      <c r="AA126" s="512"/>
      <c r="AB126" s="816">
        <f>AL126+AN126+AQ126+AT126+AW126+AZ126+BC126+BF126+BI126+BL126+BO126</f>
        <v>24</v>
      </c>
      <c r="AC126" s="817"/>
      <c r="AD126" s="782">
        <v>8</v>
      </c>
      <c r="AE126" s="783"/>
      <c r="AF126" s="784">
        <v>8</v>
      </c>
      <c r="AG126" s="783"/>
      <c r="AH126" s="784">
        <v>8</v>
      </c>
      <c r="AI126" s="783"/>
      <c r="AJ126" s="784"/>
      <c r="AK126" s="512"/>
      <c r="AL126" s="266"/>
      <c r="AM126" s="267"/>
      <c r="AN126" s="273"/>
      <c r="AO126" s="269"/>
      <c r="AP126" s="267"/>
      <c r="AQ126" s="268"/>
      <c r="AR126" s="270"/>
      <c r="AS126" s="271"/>
      <c r="AT126" s="268"/>
      <c r="AU126" s="269"/>
      <c r="AV126" s="267"/>
      <c r="AW126" s="268"/>
      <c r="AX126" s="272"/>
      <c r="AY126" s="265"/>
      <c r="AZ126" s="260">
        <v>10</v>
      </c>
      <c r="BA126" s="261"/>
      <c r="BB126" s="259">
        <v>144</v>
      </c>
      <c r="BC126" s="260">
        <v>14</v>
      </c>
      <c r="BD126" s="262">
        <v>4</v>
      </c>
      <c r="BE126" s="263"/>
      <c r="BF126" s="265"/>
      <c r="BG126" s="261"/>
      <c r="BH126" s="259"/>
      <c r="BI126" s="260"/>
      <c r="BJ126" s="262"/>
      <c r="BK126" s="263"/>
      <c r="BL126" s="260"/>
      <c r="BM126" s="261"/>
      <c r="BN126" s="259"/>
      <c r="BO126" s="260"/>
      <c r="BP126" s="262"/>
      <c r="BQ126" s="511">
        <f>AO126+AR126+AU126+AX126+BA126+BD126+BG126+BJ126+BM126+BP126</f>
        <v>4</v>
      </c>
      <c r="BR126" s="512"/>
      <c r="BS126" s="247"/>
      <c r="BT126" s="248">
        <f t="shared" si="6"/>
        <v>19.8</v>
      </c>
    </row>
    <row r="127" spans="1:72" s="248" customFormat="1" ht="49.5" customHeight="1" x14ac:dyDescent="0.25">
      <c r="A127" s="877" t="s">
        <v>148</v>
      </c>
      <c r="B127" s="878"/>
      <c r="C127" s="762" t="s">
        <v>351</v>
      </c>
      <c r="D127" s="763"/>
      <c r="E127" s="763"/>
      <c r="F127" s="763"/>
      <c r="G127" s="763"/>
      <c r="H127" s="763"/>
      <c r="I127" s="763"/>
      <c r="J127" s="763"/>
      <c r="K127" s="763"/>
      <c r="L127" s="763"/>
      <c r="M127" s="763"/>
      <c r="N127" s="763"/>
      <c r="O127" s="763"/>
      <c r="P127" s="763"/>
      <c r="Q127" s="763"/>
      <c r="R127" s="764"/>
      <c r="S127" s="257"/>
      <c r="T127" s="511">
        <v>10</v>
      </c>
      <c r="U127" s="512"/>
      <c r="V127" s="511"/>
      <c r="W127" s="512"/>
      <c r="X127" s="511">
        <v>144</v>
      </c>
      <c r="Y127" s="817"/>
      <c r="Z127" s="782">
        <v>90</v>
      </c>
      <c r="AA127" s="512"/>
      <c r="AB127" s="816">
        <f>AL127+AN127+AQ127+AT127+AW127+AZ127+BC127+BF127+BI127+BL127+BO127</f>
        <v>28</v>
      </c>
      <c r="AC127" s="817"/>
      <c r="AD127" s="782">
        <v>10</v>
      </c>
      <c r="AE127" s="783"/>
      <c r="AF127" s="784">
        <v>10</v>
      </c>
      <c r="AG127" s="783"/>
      <c r="AH127" s="784">
        <v>8</v>
      </c>
      <c r="AI127" s="783"/>
      <c r="AJ127" s="784"/>
      <c r="AK127" s="512"/>
      <c r="AL127" s="258"/>
      <c r="AM127" s="259"/>
      <c r="AN127" s="265"/>
      <c r="AO127" s="261"/>
      <c r="AP127" s="259"/>
      <c r="AQ127" s="260"/>
      <c r="AR127" s="262"/>
      <c r="AS127" s="263"/>
      <c r="AT127" s="260"/>
      <c r="AU127" s="261"/>
      <c r="AV127" s="259"/>
      <c r="AW127" s="260"/>
      <c r="AX127" s="264"/>
      <c r="AY127" s="273"/>
      <c r="AZ127" s="268"/>
      <c r="BA127" s="269"/>
      <c r="BB127" s="267"/>
      <c r="BC127" s="268"/>
      <c r="BD127" s="270"/>
      <c r="BE127" s="271"/>
      <c r="BF127" s="273"/>
      <c r="BG127" s="269"/>
      <c r="BH127" s="267"/>
      <c r="BI127" s="268"/>
      <c r="BJ127" s="270"/>
      <c r="BK127" s="271"/>
      <c r="BL127" s="273">
        <v>6</v>
      </c>
      <c r="BM127" s="269"/>
      <c r="BN127" s="267">
        <v>144</v>
      </c>
      <c r="BO127" s="268">
        <v>22</v>
      </c>
      <c r="BP127" s="270">
        <v>4</v>
      </c>
      <c r="BQ127" s="511">
        <f>AO127+AR127+AU127+AX127+BA127+BD127+BG127+BJ127+BM127+BP127</f>
        <v>4</v>
      </c>
      <c r="BR127" s="512"/>
      <c r="BS127" s="247"/>
      <c r="BT127" s="248">
        <f t="shared" si="6"/>
        <v>19.8</v>
      </c>
    </row>
    <row r="128" spans="1:72" s="223" customFormat="1" ht="26.25" x14ac:dyDescent="0.25">
      <c r="A128" s="879" t="s">
        <v>149</v>
      </c>
      <c r="B128" s="880"/>
      <c r="C128" s="765" t="s">
        <v>172</v>
      </c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6"/>
      <c r="P128" s="766"/>
      <c r="Q128" s="766"/>
      <c r="R128" s="767"/>
      <c r="S128" s="238"/>
      <c r="T128" s="757"/>
      <c r="U128" s="758"/>
      <c r="V128" s="511">
        <v>8</v>
      </c>
      <c r="W128" s="512"/>
      <c r="X128" s="511">
        <v>102</v>
      </c>
      <c r="Y128" s="817"/>
      <c r="Z128" s="782">
        <v>36</v>
      </c>
      <c r="AA128" s="512"/>
      <c r="AB128" s="816">
        <f>AL128+AN128+AQ128+AT128+AW128+AZ128+BC128+BF128+BI128+BL128+BO128</f>
        <v>8</v>
      </c>
      <c r="AC128" s="817"/>
      <c r="AD128" s="782">
        <v>4</v>
      </c>
      <c r="AE128" s="783"/>
      <c r="AF128" s="784">
        <v>4</v>
      </c>
      <c r="AG128" s="783"/>
      <c r="AH128" s="784"/>
      <c r="AI128" s="783"/>
      <c r="AJ128" s="784"/>
      <c r="AK128" s="512"/>
      <c r="AL128" s="266"/>
      <c r="AM128" s="267"/>
      <c r="AN128" s="273"/>
      <c r="AO128" s="269"/>
      <c r="AP128" s="267"/>
      <c r="AQ128" s="268"/>
      <c r="AR128" s="270"/>
      <c r="AS128" s="271"/>
      <c r="AT128" s="268"/>
      <c r="AU128" s="269"/>
      <c r="AV128" s="267"/>
      <c r="AW128" s="268"/>
      <c r="AX128" s="272"/>
      <c r="AY128" s="265"/>
      <c r="AZ128" s="260"/>
      <c r="BA128" s="261"/>
      <c r="BB128" s="259"/>
      <c r="BC128" s="260"/>
      <c r="BD128" s="262"/>
      <c r="BE128" s="263"/>
      <c r="BF128" s="260">
        <v>2</v>
      </c>
      <c r="BG128" s="261"/>
      <c r="BH128" s="259">
        <v>102</v>
      </c>
      <c r="BI128" s="260">
        <v>6</v>
      </c>
      <c r="BJ128" s="262">
        <v>3</v>
      </c>
      <c r="BK128" s="263"/>
      <c r="BL128" s="260"/>
      <c r="BM128" s="261"/>
      <c r="BN128" s="259"/>
      <c r="BO128" s="260"/>
      <c r="BP128" s="236"/>
      <c r="BQ128" s="511">
        <f>AO128+AR128+AU128+AX128+BA128+BD128+BG128+BJ128+BM128+BP128</f>
        <v>3</v>
      </c>
      <c r="BR128" s="512"/>
      <c r="BS128" s="247"/>
      <c r="BT128" s="248">
        <f t="shared" si="6"/>
        <v>7.92</v>
      </c>
    </row>
    <row r="129" spans="1:72" s="223" customFormat="1" ht="26.25" x14ac:dyDescent="0.25">
      <c r="A129" s="879" t="s">
        <v>150</v>
      </c>
      <c r="B129" s="880"/>
      <c r="C129" s="765" t="s">
        <v>388</v>
      </c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7"/>
      <c r="S129" s="238"/>
      <c r="T129" s="757"/>
      <c r="U129" s="758"/>
      <c r="V129" s="757"/>
      <c r="W129" s="758"/>
      <c r="X129" s="757"/>
      <c r="Y129" s="759"/>
      <c r="Z129" s="815"/>
      <c r="AA129" s="758"/>
      <c r="AB129" s="852"/>
      <c r="AC129" s="759"/>
      <c r="AD129" s="815"/>
      <c r="AE129" s="826"/>
      <c r="AF129" s="827"/>
      <c r="AG129" s="826"/>
      <c r="AH129" s="827"/>
      <c r="AI129" s="826"/>
      <c r="AJ129" s="827"/>
      <c r="AK129" s="758"/>
      <c r="AL129" s="239"/>
      <c r="AM129" s="235"/>
      <c r="AN129" s="256"/>
      <c r="AO129" s="234"/>
      <c r="AP129" s="235"/>
      <c r="AQ129" s="233"/>
      <c r="AR129" s="236"/>
      <c r="AS129" s="232"/>
      <c r="AT129" s="233"/>
      <c r="AU129" s="234"/>
      <c r="AV129" s="235"/>
      <c r="AW129" s="233"/>
      <c r="AX129" s="249"/>
      <c r="AY129" s="241"/>
      <c r="AZ129" s="242"/>
      <c r="BA129" s="243"/>
      <c r="BB129" s="244"/>
      <c r="BC129" s="242"/>
      <c r="BD129" s="245"/>
      <c r="BE129" s="246"/>
      <c r="BF129" s="241"/>
      <c r="BG129" s="243"/>
      <c r="BH129" s="244"/>
      <c r="BI129" s="242"/>
      <c r="BJ129" s="245"/>
      <c r="BK129" s="246"/>
      <c r="BL129" s="242"/>
      <c r="BM129" s="243"/>
      <c r="BN129" s="244"/>
      <c r="BO129" s="242"/>
      <c r="BP129" s="245"/>
      <c r="BQ129" s="511"/>
      <c r="BR129" s="512"/>
      <c r="BS129" s="247"/>
      <c r="BT129" s="248">
        <f t="shared" si="6"/>
        <v>0</v>
      </c>
    </row>
    <row r="130" spans="1:72" ht="51" customHeight="1" x14ac:dyDescent="0.25">
      <c r="A130" s="881" t="s">
        <v>151</v>
      </c>
      <c r="B130" s="882"/>
      <c r="C130" s="735" t="s">
        <v>230</v>
      </c>
      <c r="D130" s="736"/>
      <c r="E130" s="736"/>
      <c r="F130" s="736"/>
      <c r="G130" s="736"/>
      <c r="H130" s="736"/>
      <c r="I130" s="736"/>
      <c r="J130" s="736"/>
      <c r="K130" s="736"/>
      <c r="L130" s="736"/>
      <c r="M130" s="736"/>
      <c r="N130" s="736"/>
      <c r="O130" s="736"/>
      <c r="P130" s="736"/>
      <c r="Q130" s="736"/>
      <c r="R130" s="737"/>
      <c r="S130" s="39"/>
      <c r="T130" s="513"/>
      <c r="U130" s="514"/>
      <c r="V130" s="513"/>
      <c r="W130" s="514"/>
      <c r="X130" s="513" t="s">
        <v>241</v>
      </c>
      <c r="Y130" s="813"/>
      <c r="Z130" s="779" t="s">
        <v>241</v>
      </c>
      <c r="AA130" s="514"/>
      <c r="AB130" s="814" t="s">
        <v>242</v>
      </c>
      <c r="AC130" s="813"/>
      <c r="AD130" s="779" t="s">
        <v>242</v>
      </c>
      <c r="AE130" s="780"/>
      <c r="AF130" s="781"/>
      <c r="AG130" s="780"/>
      <c r="AH130" s="781"/>
      <c r="AI130" s="780"/>
      <c r="AJ130" s="781"/>
      <c r="AK130" s="514"/>
      <c r="AL130" s="69"/>
      <c r="AM130" s="92" t="s">
        <v>241</v>
      </c>
      <c r="AN130" s="93" t="s">
        <v>242</v>
      </c>
      <c r="AO130" s="94"/>
      <c r="AP130" s="95"/>
      <c r="AQ130" s="93"/>
      <c r="AR130" s="94"/>
      <c r="AS130" s="96"/>
      <c r="AT130" s="93"/>
      <c r="AU130" s="97"/>
      <c r="AV130" s="92"/>
      <c r="AW130" s="93"/>
      <c r="AX130" s="98"/>
      <c r="AY130" s="14"/>
      <c r="AZ130" s="25"/>
      <c r="BA130" s="15"/>
      <c r="BB130" s="16"/>
      <c r="BC130" s="25"/>
      <c r="BD130" s="15"/>
      <c r="BE130" s="23"/>
      <c r="BF130" s="18"/>
      <c r="BG130" s="19"/>
      <c r="BH130" s="20"/>
      <c r="BI130" s="24"/>
      <c r="BJ130" s="22"/>
      <c r="BK130" s="23"/>
      <c r="BL130" s="24"/>
      <c r="BM130" s="19"/>
      <c r="BN130" s="20"/>
      <c r="BO130" s="24"/>
      <c r="BP130" s="22"/>
      <c r="BQ130" s="513"/>
      <c r="BR130" s="514"/>
      <c r="BS130" s="101" t="s">
        <v>411</v>
      </c>
      <c r="BT130" t="e">
        <f t="shared" si="6"/>
        <v>#VALUE!</v>
      </c>
    </row>
    <row r="131" spans="1:72" ht="24" customHeight="1" x14ac:dyDescent="0.25">
      <c r="A131" s="881" t="s">
        <v>152</v>
      </c>
      <c r="B131" s="882"/>
      <c r="C131" s="735" t="s">
        <v>231</v>
      </c>
      <c r="D131" s="736"/>
      <c r="E131" s="736"/>
      <c r="F131" s="736"/>
      <c r="G131" s="736"/>
      <c r="H131" s="736"/>
      <c r="I131" s="736"/>
      <c r="J131" s="736"/>
      <c r="K131" s="736"/>
      <c r="L131" s="736"/>
      <c r="M131" s="736"/>
      <c r="N131" s="736"/>
      <c r="O131" s="736"/>
      <c r="P131" s="736"/>
      <c r="Q131" s="736"/>
      <c r="R131" s="737"/>
      <c r="S131" s="39"/>
      <c r="T131" s="513"/>
      <c r="U131" s="514"/>
      <c r="V131" s="513"/>
      <c r="W131" s="514"/>
      <c r="X131" s="513" t="s">
        <v>241</v>
      </c>
      <c r="Y131" s="813"/>
      <c r="Z131" s="779" t="s">
        <v>241</v>
      </c>
      <c r="AA131" s="514"/>
      <c r="AB131" s="814" t="s">
        <v>242</v>
      </c>
      <c r="AC131" s="813"/>
      <c r="AD131" s="779" t="s">
        <v>242</v>
      </c>
      <c r="AE131" s="780"/>
      <c r="AF131" s="781"/>
      <c r="AG131" s="780"/>
      <c r="AH131" s="781"/>
      <c r="AI131" s="780"/>
      <c r="AJ131" s="781"/>
      <c r="AK131" s="514"/>
      <c r="AL131" s="77"/>
      <c r="AM131" s="92"/>
      <c r="AN131" s="93"/>
      <c r="AO131" s="94"/>
      <c r="AP131" s="95" t="s">
        <v>241</v>
      </c>
      <c r="AQ131" s="93" t="s">
        <v>242</v>
      </c>
      <c r="AR131" s="94"/>
      <c r="AS131" s="96"/>
      <c r="AT131" s="93"/>
      <c r="AU131" s="97"/>
      <c r="AV131" s="92"/>
      <c r="AW131" s="93"/>
      <c r="AX131" s="98"/>
      <c r="AY131" s="14"/>
      <c r="AZ131" s="25"/>
      <c r="BA131" s="15"/>
      <c r="BB131" s="16"/>
      <c r="BC131" s="25"/>
      <c r="BD131" s="15"/>
      <c r="BE131" s="31"/>
      <c r="BF131" s="26"/>
      <c r="BG131" s="28"/>
      <c r="BH131" s="29"/>
      <c r="BI131" s="27"/>
      <c r="BJ131" s="30"/>
      <c r="BK131" s="31"/>
      <c r="BL131" s="27"/>
      <c r="BM131" s="28"/>
      <c r="BN131" s="29"/>
      <c r="BO131" s="27"/>
      <c r="BP131" s="30"/>
      <c r="BQ131" s="513"/>
      <c r="BR131" s="514"/>
      <c r="BS131" s="101" t="s">
        <v>413</v>
      </c>
      <c r="BT131" t="e">
        <f t="shared" si="6"/>
        <v>#VALUE!</v>
      </c>
    </row>
    <row r="132" spans="1:72" s="223" customFormat="1" ht="24.75" customHeight="1" x14ac:dyDescent="0.25">
      <c r="A132" s="879" t="s">
        <v>153</v>
      </c>
      <c r="B132" s="880"/>
      <c r="C132" s="765" t="s">
        <v>389</v>
      </c>
      <c r="D132" s="766"/>
      <c r="E132" s="766"/>
      <c r="F132" s="766"/>
      <c r="G132" s="766"/>
      <c r="H132" s="766"/>
      <c r="I132" s="766"/>
      <c r="J132" s="766"/>
      <c r="K132" s="766"/>
      <c r="L132" s="766"/>
      <c r="M132" s="766"/>
      <c r="N132" s="766"/>
      <c r="O132" s="766"/>
      <c r="P132" s="766"/>
      <c r="Q132" s="766"/>
      <c r="R132" s="767"/>
      <c r="S132" s="238"/>
      <c r="T132" s="757"/>
      <c r="U132" s="758"/>
      <c r="V132" s="757"/>
      <c r="W132" s="758"/>
      <c r="X132" s="757"/>
      <c r="Y132" s="759"/>
      <c r="Z132" s="815"/>
      <c r="AA132" s="758"/>
      <c r="AB132" s="852"/>
      <c r="AC132" s="759"/>
      <c r="AD132" s="815"/>
      <c r="AE132" s="826"/>
      <c r="AF132" s="827"/>
      <c r="AG132" s="826"/>
      <c r="AH132" s="827"/>
      <c r="AI132" s="826"/>
      <c r="AJ132" s="827"/>
      <c r="AK132" s="758"/>
      <c r="AL132" s="239"/>
      <c r="AM132" s="343"/>
      <c r="AN132" s="344"/>
      <c r="AO132" s="345"/>
      <c r="AP132" s="346"/>
      <c r="AQ132" s="344"/>
      <c r="AR132" s="345"/>
      <c r="AS132" s="347"/>
      <c r="AT132" s="344"/>
      <c r="AU132" s="348"/>
      <c r="AV132" s="343"/>
      <c r="AW132" s="344"/>
      <c r="AX132" s="349"/>
      <c r="AY132" s="343"/>
      <c r="AZ132" s="344"/>
      <c r="BA132" s="345"/>
      <c r="BB132" s="346"/>
      <c r="BC132" s="344"/>
      <c r="BD132" s="345"/>
      <c r="BE132" s="246"/>
      <c r="BF132" s="241"/>
      <c r="BG132" s="243"/>
      <c r="BH132" s="244"/>
      <c r="BI132" s="242"/>
      <c r="BJ132" s="245"/>
      <c r="BK132" s="246"/>
      <c r="BL132" s="242"/>
      <c r="BM132" s="243"/>
      <c r="BN132" s="244"/>
      <c r="BO132" s="242"/>
      <c r="BP132" s="245"/>
      <c r="BQ132" s="511"/>
      <c r="BR132" s="512"/>
      <c r="BS132" s="292"/>
      <c r="BT132" s="248">
        <f t="shared" si="6"/>
        <v>0</v>
      </c>
    </row>
    <row r="133" spans="1:72" ht="48" customHeight="1" x14ac:dyDescent="0.25">
      <c r="A133" s="881" t="s">
        <v>154</v>
      </c>
      <c r="B133" s="882"/>
      <c r="C133" s="735" t="s">
        <v>232</v>
      </c>
      <c r="D133" s="736"/>
      <c r="E133" s="736"/>
      <c r="F133" s="736"/>
      <c r="G133" s="736"/>
      <c r="H133" s="736"/>
      <c r="I133" s="736"/>
      <c r="J133" s="736"/>
      <c r="K133" s="736"/>
      <c r="L133" s="736"/>
      <c r="M133" s="736"/>
      <c r="N133" s="736"/>
      <c r="O133" s="736"/>
      <c r="P133" s="736"/>
      <c r="Q133" s="736"/>
      <c r="R133" s="737"/>
      <c r="S133" s="39"/>
      <c r="T133" s="513"/>
      <c r="U133" s="514"/>
      <c r="V133" s="513" t="s">
        <v>246</v>
      </c>
      <c r="W133" s="514"/>
      <c r="X133" s="513" t="s">
        <v>243</v>
      </c>
      <c r="Y133" s="813"/>
      <c r="Z133" s="779" t="s">
        <v>244</v>
      </c>
      <c r="AA133" s="514"/>
      <c r="AB133" s="814" t="s">
        <v>245</v>
      </c>
      <c r="AC133" s="813"/>
      <c r="AD133" s="779"/>
      <c r="AE133" s="780"/>
      <c r="AF133" s="781"/>
      <c r="AG133" s="780"/>
      <c r="AH133" s="781" t="s">
        <v>245</v>
      </c>
      <c r="AI133" s="780"/>
      <c r="AJ133" s="781"/>
      <c r="AK133" s="514"/>
      <c r="AL133" s="69"/>
      <c r="AM133" s="92"/>
      <c r="AN133" s="93" t="s">
        <v>246</v>
      </c>
      <c r="AO133" s="94"/>
      <c r="AP133" s="95" t="s">
        <v>243</v>
      </c>
      <c r="AQ133" s="93" t="s">
        <v>250</v>
      </c>
      <c r="AR133" s="94"/>
      <c r="AS133" s="96"/>
      <c r="AT133" s="93"/>
      <c r="AU133" s="97"/>
      <c r="AV133" s="92"/>
      <c r="AW133" s="93"/>
      <c r="AX133" s="98"/>
      <c r="AY133" s="14"/>
      <c r="AZ133" s="25"/>
      <c r="BA133" s="15"/>
      <c r="BB133" s="16"/>
      <c r="BC133" s="25"/>
      <c r="BD133" s="15"/>
      <c r="BE133" s="31"/>
      <c r="BF133" s="26"/>
      <c r="BG133" s="28"/>
      <c r="BH133" s="29"/>
      <c r="BI133" s="27"/>
      <c r="BJ133" s="30"/>
      <c r="BK133" s="31"/>
      <c r="BL133" s="27"/>
      <c r="BM133" s="28"/>
      <c r="BN133" s="29"/>
      <c r="BO133" s="27"/>
      <c r="BP133" s="30"/>
      <c r="BQ133" s="513"/>
      <c r="BR133" s="514"/>
      <c r="BS133" s="101" t="s">
        <v>425</v>
      </c>
      <c r="BT133" t="e">
        <f t="shared" si="6"/>
        <v>#VALUE!</v>
      </c>
    </row>
    <row r="134" spans="1:72" ht="25.5" customHeight="1" x14ac:dyDescent="0.35">
      <c r="A134" s="881" t="s">
        <v>155</v>
      </c>
      <c r="B134" s="882"/>
      <c r="C134" s="735" t="s">
        <v>233</v>
      </c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36"/>
      <c r="P134" s="736"/>
      <c r="Q134" s="736"/>
      <c r="R134" s="737"/>
      <c r="S134" s="39"/>
      <c r="T134" s="513"/>
      <c r="U134" s="514"/>
      <c r="V134" s="513" t="s">
        <v>242</v>
      </c>
      <c r="W134" s="514"/>
      <c r="X134" s="513" t="s">
        <v>243</v>
      </c>
      <c r="Y134" s="813"/>
      <c r="Z134" s="779" t="s">
        <v>244</v>
      </c>
      <c r="AA134" s="514"/>
      <c r="AB134" s="814" t="s">
        <v>245</v>
      </c>
      <c r="AC134" s="813"/>
      <c r="AD134" s="779" t="s">
        <v>242</v>
      </c>
      <c r="AE134" s="780"/>
      <c r="AF134" s="781"/>
      <c r="AG134" s="780"/>
      <c r="AH134" s="781" t="s">
        <v>242</v>
      </c>
      <c r="AI134" s="780"/>
      <c r="AJ134" s="781"/>
      <c r="AK134" s="514"/>
      <c r="AL134" s="69"/>
      <c r="AM134" s="92"/>
      <c r="AN134" s="93"/>
      <c r="AO134" s="94"/>
      <c r="AP134" s="95"/>
      <c r="AQ134" s="93"/>
      <c r="AR134" s="94"/>
      <c r="AS134" s="99"/>
      <c r="AT134" s="93" t="s">
        <v>246</v>
      </c>
      <c r="AU134" s="94"/>
      <c r="AV134" s="95" t="s">
        <v>243</v>
      </c>
      <c r="AW134" s="93" t="s">
        <v>250</v>
      </c>
      <c r="AX134" s="98"/>
      <c r="AY134" s="14"/>
      <c r="AZ134" s="25"/>
      <c r="BA134" s="15"/>
      <c r="BB134" s="16"/>
      <c r="BC134" s="25"/>
      <c r="BD134" s="38"/>
      <c r="BE134" s="17"/>
      <c r="BF134" s="18"/>
      <c r="BG134" s="19"/>
      <c r="BH134" s="20"/>
      <c r="BI134" s="21"/>
      <c r="BJ134" s="22"/>
      <c r="BK134" s="23"/>
      <c r="BL134" s="24"/>
      <c r="BM134" s="19"/>
      <c r="BN134" s="20"/>
      <c r="BO134" s="24"/>
      <c r="BP134" s="22"/>
      <c r="BQ134" s="515"/>
      <c r="BR134" s="516"/>
      <c r="BS134" s="102" t="s">
        <v>419</v>
      </c>
      <c r="BT134" t="e">
        <f t="shared" si="6"/>
        <v>#VALUE!</v>
      </c>
    </row>
    <row r="135" spans="1:72" s="248" customFormat="1" ht="48" customHeight="1" x14ac:dyDescent="0.25">
      <c r="A135" s="877" t="s">
        <v>156</v>
      </c>
      <c r="B135" s="878"/>
      <c r="C135" s="762" t="s">
        <v>234</v>
      </c>
      <c r="D135" s="763"/>
      <c r="E135" s="763"/>
      <c r="F135" s="763"/>
      <c r="G135" s="763"/>
      <c r="H135" s="763"/>
      <c r="I135" s="763"/>
      <c r="J135" s="763"/>
      <c r="K135" s="763"/>
      <c r="L135" s="763"/>
      <c r="M135" s="763"/>
      <c r="N135" s="763"/>
      <c r="O135" s="763"/>
      <c r="P135" s="763"/>
      <c r="Q135" s="763"/>
      <c r="R135" s="764"/>
      <c r="S135" s="257"/>
      <c r="T135" s="511"/>
      <c r="U135" s="512"/>
      <c r="V135" s="511" t="s">
        <v>250</v>
      </c>
      <c r="W135" s="512"/>
      <c r="X135" s="511" t="s">
        <v>248</v>
      </c>
      <c r="Y135" s="817"/>
      <c r="Z135" s="782" t="s">
        <v>249</v>
      </c>
      <c r="AA135" s="512"/>
      <c r="AB135" s="816" t="s">
        <v>245</v>
      </c>
      <c r="AC135" s="817"/>
      <c r="AD135" s="782" t="s">
        <v>242</v>
      </c>
      <c r="AE135" s="783"/>
      <c r="AF135" s="784"/>
      <c r="AG135" s="783"/>
      <c r="AH135" s="784" t="s">
        <v>242</v>
      </c>
      <c r="AI135" s="783"/>
      <c r="AJ135" s="784"/>
      <c r="AK135" s="512"/>
      <c r="AL135" s="274"/>
      <c r="AM135" s="343"/>
      <c r="AN135" s="344"/>
      <c r="AO135" s="345"/>
      <c r="AP135" s="346"/>
      <c r="AQ135" s="344"/>
      <c r="AR135" s="345"/>
      <c r="AS135" s="347"/>
      <c r="AT135" s="344"/>
      <c r="AU135" s="348"/>
      <c r="AV135" s="343"/>
      <c r="AW135" s="344"/>
      <c r="AX135" s="349"/>
      <c r="AY135" s="343"/>
      <c r="AZ135" s="344" t="s">
        <v>246</v>
      </c>
      <c r="BA135" s="348"/>
      <c r="BB135" s="343" t="s">
        <v>248</v>
      </c>
      <c r="BC135" s="344" t="s">
        <v>250</v>
      </c>
      <c r="BD135" s="345"/>
      <c r="BE135" s="271"/>
      <c r="BF135" s="273"/>
      <c r="BG135" s="269"/>
      <c r="BH135" s="267"/>
      <c r="BI135" s="273"/>
      <c r="BJ135" s="270"/>
      <c r="BK135" s="271"/>
      <c r="BL135" s="273"/>
      <c r="BM135" s="269"/>
      <c r="BN135" s="267"/>
      <c r="BO135" s="268"/>
      <c r="BP135" s="270"/>
      <c r="BQ135" s="511"/>
      <c r="BR135" s="512"/>
      <c r="BS135" s="247"/>
      <c r="BT135" s="248" t="e">
        <f t="shared" si="6"/>
        <v>#VALUE!</v>
      </c>
    </row>
    <row r="136" spans="1:72" s="248" customFormat="1" ht="23.25" customHeight="1" thickBot="1" x14ac:dyDescent="0.3">
      <c r="A136" s="897" t="s">
        <v>396</v>
      </c>
      <c r="B136" s="898"/>
      <c r="C136" s="885" t="s">
        <v>235</v>
      </c>
      <c r="D136" s="886"/>
      <c r="E136" s="886"/>
      <c r="F136" s="886"/>
      <c r="G136" s="886"/>
      <c r="H136" s="886"/>
      <c r="I136" s="886"/>
      <c r="J136" s="886"/>
      <c r="K136" s="886"/>
      <c r="L136" s="886"/>
      <c r="M136" s="886"/>
      <c r="N136" s="886"/>
      <c r="O136" s="886"/>
      <c r="P136" s="886"/>
      <c r="Q136" s="886"/>
      <c r="R136" s="887"/>
      <c r="S136" s="350"/>
      <c r="T136" s="517"/>
      <c r="U136" s="518"/>
      <c r="V136" s="517"/>
      <c r="W136" s="518"/>
      <c r="X136" s="517" t="s">
        <v>247</v>
      </c>
      <c r="Y136" s="862"/>
      <c r="Z136" s="858">
        <v>16</v>
      </c>
      <c r="AA136" s="518"/>
      <c r="AB136" s="859" t="s">
        <v>247</v>
      </c>
      <c r="AC136" s="862"/>
      <c r="AD136" s="858"/>
      <c r="AE136" s="859"/>
      <c r="AF136" s="859"/>
      <c r="AG136" s="851"/>
      <c r="AH136" s="850"/>
      <c r="AI136" s="851"/>
      <c r="AJ136" s="850"/>
      <c r="AK136" s="518"/>
      <c r="AL136" s="351"/>
      <c r="AM136" s="352"/>
      <c r="AN136" s="353"/>
      <c r="AO136" s="354"/>
      <c r="AP136" s="352"/>
      <c r="AQ136" s="353"/>
      <c r="AR136" s="354"/>
      <c r="AS136" s="355"/>
      <c r="AT136" s="353"/>
      <c r="AU136" s="356"/>
      <c r="AV136" s="357"/>
      <c r="AW136" s="358"/>
      <c r="AX136" s="359"/>
      <c r="AY136" s="360"/>
      <c r="AZ136" s="353"/>
      <c r="BA136" s="354"/>
      <c r="BB136" s="352"/>
      <c r="BC136" s="353"/>
      <c r="BD136" s="359"/>
      <c r="BE136" s="361"/>
      <c r="BF136" s="362"/>
      <c r="BG136" s="363"/>
      <c r="BH136" s="364"/>
      <c r="BI136" s="362"/>
      <c r="BJ136" s="365"/>
      <c r="BK136" s="361"/>
      <c r="BL136" s="362"/>
      <c r="BM136" s="363"/>
      <c r="BN136" s="364" t="s">
        <v>247</v>
      </c>
      <c r="BO136" s="362" t="s">
        <v>247</v>
      </c>
      <c r="BP136" s="365"/>
      <c r="BQ136" s="517"/>
      <c r="BR136" s="518"/>
      <c r="BS136" s="366"/>
      <c r="BT136" s="248">
        <f t="shared" si="6"/>
        <v>3.52</v>
      </c>
    </row>
    <row r="137" spans="1:72" ht="13.5" customHeight="1" thickTop="1" thickBot="1" x14ac:dyDescent="0.3">
      <c r="A137" s="367"/>
      <c r="B137" s="367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9"/>
      <c r="U137" s="369"/>
      <c r="V137" s="369"/>
      <c r="W137" s="369"/>
      <c r="X137" s="369"/>
      <c r="Y137" s="369"/>
      <c r="Z137" s="369"/>
      <c r="AA137" s="369"/>
      <c r="AB137" s="369"/>
      <c r="AC137" s="369"/>
      <c r="AD137" s="369"/>
      <c r="AE137" s="369"/>
      <c r="AF137" s="369"/>
      <c r="AG137" s="369"/>
      <c r="AH137" s="369"/>
      <c r="AI137" s="369"/>
      <c r="AJ137" s="369"/>
      <c r="AK137" s="369"/>
      <c r="AL137" s="370"/>
      <c r="AM137" s="371"/>
      <c r="AN137" s="372"/>
      <c r="AO137" s="372"/>
      <c r="AP137" s="371"/>
      <c r="AQ137" s="372"/>
      <c r="AR137" s="372"/>
      <c r="AS137" s="371"/>
      <c r="AT137" s="372"/>
      <c r="AU137" s="372"/>
      <c r="AV137" s="373"/>
      <c r="AW137" s="371"/>
      <c r="AX137" s="372"/>
      <c r="AY137" s="371"/>
      <c r="AZ137" s="372"/>
      <c r="BA137" s="372"/>
      <c r="BB137" s="371"/>
      <c r="BC137" s="372"/>
      <c r="BD137" s="372"/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69"/>
      <c r="BR137" s="374"/>
      <c r="BS137" s="375"/>
    </row>
    <row r="138" spans="1:72" ht="27" thickTop="1" x14ac:dyDescent="0.25">
      <c r="A138" s="888" t="s">
        <v>236</v>
      </c>
      <c r="B138" s="889"/>
      <c r="C138" s="889"/>
      <c r="D138" s="889"/>
      <c r="E138" s="889"/>
      <c r="F138" s="889"/>
      <c r="G138" s="889"/>
      <c r="H138" s="889"/>
      <c r="I138" s="889"/>
      <c r="J138" s="889"/>
      <c r="K138" s="889"/>
      <c r="L138" s="889"/>
      <c r="M138" s="889"/>
      <c r="N138" s="889"/>
      <c r="O138" s="889"/>
      <c r="P138" s="889"/>
      <c r="Q138" s="889"/>
      <c r="R138" s="889"/>
      <c r="S138" s="889"/>
      <c r="T138" s="889"/>
      <c r="U138" s="889"/>
      <c r="V138" s="889"/>
      <c r="W138" s="890"/>
      <c r="X138" s="863">
        <f>X33+X71</f>
        <v>7212</v>
      </c>
      <c r="Y138" s="864"/>
      <c r="Z138" s="875">
        <f>Z33+Z71</f>
        <v>3918</v>
      </c>
      <c r="AA138" s="846"/>
      <c r="AB138" s="870">
        <f>AB33+AB71</f>
        <v>930</v>
      </c>
      <c r="AC138" s="864"/>
      <c r="AD138" s="875">
        <f>AD33+AD71</f>
        <v>408</v>
      </c>
      <c r="AE138" s="845"/>
      <c r="AF138" s="844">
        <f>AF33+AF71</f>
        <v>236</v>
      </c>
      <c r="AG138" s="845"/>
      <c r="AH138" s="844">
        <f>AH33+AH71</f>
        <v>268</v>
      </c>
      <c r="AI138" s="845"/>
      <c r="AJ138" s="844">
        <f>AJ33+AJ71</f>
        <v>18</v>
      </c>
      <c r="AK138" s="846"/>
      <c r="AL138" s="376">
        <f t="shared" ref="AL138:BQ138" si="9">AL33+AL71</f>
        <v>38</v>
      </c>
      <c r="AM138" s="377">
        <f t="shared" si="9"/>
        <v>828</v>
      </c>
      <c r="AN138" s="378">
        <f t="shared" si="9"/>
        <v>84</v>
      </c>
      <c r="AO138" s="379">
        <f t="shared" si="9"/>
        <v>23</v>
      </c>
      <c r="AP138" s="377">
        <f t="shared" si="9"/>
        <v>684</v>
      </c>
      <c r="AQ138" s="380">
        <f t="shared" si="9"/>
        <v>84</v>
      </c>
      <c r="AR138" s="381">
        <f t="shared" si="9"/>
        <v>19</v>
      </c>
      <c r="AS138" s="376">
        <f t="shared" si="9"/>
        <v>432</v>
      </c>
      <c r="AT138" s="380">
        <f t="shared" si="9"/>
        <v>78</v>
      </c>
      <c r="AU138" s="382">
        <f t="shared" si="9"/>
        <v>12</v>
      </c>
      <c r="AV138" s="377">
        <f t="shared" si="9"/>
        <v>756</v>
      </c>
      <c r="AW138" s="380">
        <f t="shared" si="9"/>
        <v>82</v>
      </c>
      <c r="AX138" s="381">
        <f t="shared" si="9"/>
        <v>21</v>
      </c>
      <c r="AY138" s="383">
        <f t="shared" si="9"/>
        <v>756</v>
      </c>
      <c r="AZ138" s="379">
        <f t="shared" si="9"/>
        <v>104</v>
      </c>
      <c r="BA138" s="382">
        <f t="shared" si="9"/>
        <v>21</v>
      </c>
      <c r="BB138" s="379">
        <f t="shared" si="9"/>
        <v>744</v>
      </c>
      <c r="BC138" s="380">
        <f t="shared" si="9"/>
        <v>102</v>
      </c>
      <c r="BD138" s="381">
        <f t="shared" si="9"/>
        <v>21</v>
      </c>
      <c r="BE138" s="376">
        <f t="shared" si="9"/>
        <v>786</v>
      </c>
      <c r="BF138" s="380">
        <f t="shared" si="9"/>
        <v>100</v>
      </c>
      <c r="BG138" s="382">
        <f t="shared" si="9"/>
        <v>22</v>
      </c>
      <c r="BH138" s="379">
        <f t="shared" si="9"/>
        <v>708</v>
      </c>
      <c r="BI138" s="380">
        <f t="shared" si="9"/>
        <v>102</v>
      </c>
      <c r="BJ138" s="381">
        <f t="shared" si="9"/>
        <v>20</v>
      </c>
      <c r="BK138" s="383">
        <f t="shared" si="9"/>
        <v>816</v>
      </c>
      <c r="BL138" s="378">
        <f t="shared" si="9"/>
        <v>78</v>
      </c>
      <c r="BM138" s="379">
        <f t="shared" si="9"/>
        <v>23</v>
      </c>
      <c r="BN138" s="377">
        <f t="shared" si="9"/>
        <v>702</v>
      </c>
      <c r="BO138" s="378">
        <f t="shared" si="9"/>
        <v>78</v>
      </c>
      <c r="BP138" s="384">
        <f t="shared" si="9"/>
        <v>20</v>
      </c>
      <c r="BQ138" s="519">
        <f t="shared" si="9"/>
        <v>202</v>
      </c>
      <c r="BR138" s="520"/>
      <c r="BS138" s="385"/>
      <c r="BT138">
        <f>Z138*0.22</f>
        <v>861.96</v>
      </c>
    </row>
    <row r="139" spans="1:72" ht="26.25" x14ac:dyDescent="0.25">
      <c r="A139" s="891" t="s">
        <v>237</v>
      </c>
      <c r="B139" s="892"/>
      <c r="C139" s="892"/>
      <c r="D139" s="892"/>
      <c r="E139" s="892"/>
      <c r="F139" s="892"/>
      <c r="G139" s="892"/>
      <c r="H139" s="892"/>
      <c r="I139" s="892"/>
      <c r="J139" s="892"/>
      <c r="K139" s="892"/>
      <c r="L139" s="892"/>
      <c r="M139" s="892"/>
      <c r="N139" s="892"/>
      <c r="O139" s="892"/>
      <c r="P139" s="892"/>
      <c r="Q139" s="892"/>
      <c r="R139" s="892"/>
      <c r="S139" s="892"/>
      <c r="T139" s="892"/>
      <c r="U139" s="892"/>
      <c r="V139" s="892"/>
      <c r="W139" s="893"/>
      <c r="X139" s="865">
        <f>AM138+AP138+AS138+AV138+AY138+BB138+BE138+BH138+BK138+BN138</f>
        <v>7212</v>
      </c>
      <c r="Y139" s="866"/>
      <c r="Z139" s="853"/>
      <c r="AA139" s="876"/>
      <c r="AB139" s="871">
        <f>AL138+AN138+AQ138+AT138+AW138+AZ138+BC138+BF138+BI138+BL138+BO138</f>
        <v>930</v>
      </c>
      <c r="AC139" s="866"/>
      <c r="AD139" s="853">
        <f>AD138+AF138+AH138+AJ138</f>
        <v>930</v>
      </c>
      <c r="AE139" s="854"/>
      <c r="AF139" s="855"/>
      <c r="AG139" s="856"/>
      <c r="AH139" s="855"/>
      <c r="AI139" s="856"/>
      <c r="AJ139" s="855"/>
      <c r="AK139" s="857"/>
      <c r="AL139" s="386"/>
      <c r="AM139" s="387"/>
      <c r="AN139" s="388">
        <f>AN138/AM31</f>
        <v>42</v>
      </c>
      <c r="AO139" s="389"/>
      <c r="AP139" s="390"/>
      <c r="AQ139" s="388">
        <f>AQ138/AP31</f>
        <v>42</v>
      </c>
      <c r="AR139" s="391">
        <f>AO138+AR138</f>
        <v>42</v>
      </c>
      <c r="AS139" s="392"/>
      <c r="AT139" s="393">
        <f>AT138/AS31</f>
        <v>39</v>
      </c>
      <c r="AU139" s="394"/>
      <c r="AV139" s="395"/>
      <c r="AW139" s="393">
        <f>AW138/AV31</f>
        <v>41</v>
      </c>
      <c r="AX139" s="396">
        <f>AU138+AX138</f>
        <v>33</v>
      </c>
      <c r="AY139" s="395"/>
      <c r="AZ139" s="393">
        <f>AZ138/AY31</f>
        <v>34.666666666666664</v>
      </c>
      <c r="BA139" s="397"/>
      <c r="BB139" s="398"/>
      <c r="BC139" s="399">
        <f>BC138/BB31</f>
        <v>34</v>
      </c>
      <c r="BD139" s="400">
        <f>BA138+BD138</f>
        <v>42</v>
      </c>
      <c r="BE139" s="401"/>
      <c r="BF139" s="402">
        <f>BF138/BE31</f>
        <v>33.333333333333336</v>
      </c>
      <c r="BG139" s="403"/>
      <c r="BH139" s="404"/>
      <c r="BI139" s="402">
        <f>BI138/BH31</f>
        <v>34</v>
      </c>
      <c r="BJ139" s="405">
        <f>BJ138+BG138+AK146+AK147+O146</f>
        <v>54</v>
      </c>
      <c r="BK139" s="401"/>
      <c r="BL139" s="402">
        <f>BL138/BK31</f>
        <v>39</v>
      </c>
      <c r="BM139" s="403"/>
      <c r="BN139" s="404"/>
      <c r="BO139" s="402">
        <f>BO138/BN31</f>
        <v>39</v>
      </c>
      <c r="BP139" s="405">
        <f>BP138+BM138+AK148+AX146</f>
        <v>69</v>
      </c>
      <c r="BQ139" s="521">
        <f>BQ138+O146+AK146+AK147+AK148+AX146</f>
        <v>240</v>
      </c>
      <c r="BR139" s="522"/>
      <c r="BS139" s="406">
        <f>BP139+BJ139+BD139+AX139+AR139</f>
        <v>240</v>
      </c>
      <c r="BT139">
        <f t="shared" si="6"/>
        <v>0</v>
      </c>
    </row>
    <row r="140" spans="1:72" ht="26.25" x14ac:dyDescent="0.25">
      <c r="A140" s="891" t="s">
        <v>238</v>
      </c>
      <c r="B140" s="892"/>
      <c r="C140" s="892"/>
      <c r="D140" s="892"/>
      <c r="E140" s="892"/>
      <c r="F140" s="892"/>
      <c r="G140" s="892"/>
      <c r="H140" s="892"/>
      <c r="I140" s="892"/>
      <c r="J140" s="892"/>
      <c r="K140" s="892"/>
      <c r="L140" s="892"/>
      <c r="M140" s="892"/>
      <c r="N140" s="892"/>
      <c r="O140" s="892"/>
      <c r="P140" s="892"/>
      <c r="Q140" s="892"/>
      <c r="R140" s="892"/>
      <c r="S140" s="892"/>
      <c r="T140" s="892"/>
      <c r="U140" s="892"/>
      <c r="V140" s="892"/>
      <c r="W140" s="893"/>
      <c r="X140" s="867">
        <f>SUM(AL140:BP140)</f>
        <v>7</v>
      </c>
      <c r="Y140" s="868"/>
      <c r="Z140" s="853"/>
      <c r="AA140" s="876"/>
      <c r="AB140" s="874"/>
      <c r="AC140" s="868"/>
      <c r="AD140" s="903"/>
      <c r="AE140" s="856"/>
      <c r="AF140" s="855"/>
      <c r="AG140" s="856"/>
      <c r="AH140" s="855"/>
      <c r="AI140" s="856"/>
      <c r="AJ140" s="855"/>
      <c r="AK140" s="857"/>
      <c r="AL140" s="407"/>
      <c r="AM140" s="847">
        <f>COUNTIF(AM34:AM104,30)</f>
        <v>0</v>
      </c>
      <c r="AN140" s="848"/>
      <c r="AO140" s="849"/>
      <c r="AP140" s="847">
        <f>COUNTIF(AP34:AP104,30)</f>
        <v>0</v>
      </c>
      <c r="AQ140" s="848"/>
      <c r="AR140" s="849"/>
      <c r="AS140" s="904">
        <f t="shared" ref="AS140" si="10">COUNTIF(AS34:AS104,30)</f>
        <v>0</v>
      </c>
      <c r="AT140" s="848"/>
      <c r="AU140" s="849"/>
      <c r="AV140" s="847">
        <f t="shared" ref="AV140" si="11">COUNTIF(AV34:AV104,30)</f>
        <v>0</v>
      </c>
      <c r="AW140" s="848"/>
      <c r="AX140" s="849"/>
      <c r="AY140" s="904">
        <f t="shared" ref="AY140" si="12">COUNTIF(AY34:AY104,30)</f>
        <v>0</v>
      </c>
      <c r="AZ140" s="848"/>
      <c r="BA140" s="849"/>
      <c r="BB140" s="847">
        <f t="shared" ref="BB140" si="13">COUNTIF(BB34:BB104,30)</f>
        <v>2</v>
      </c>
      <c r="BC140" s="848"/>
      <c r="BD140" s="849"/>
      <c r="BE140" s="904">
        <f t="shared" ref="BE140" si="14">COUNTIF(BE34:BE104,30)</f>
        <v>1</v>
      </c>
      <c r="BF140" s="848"/>
      <c r="BG140" s="849"/>
      <c r="BH140" s="847">
        <f t="shared" ref="BH140" si="15">COUNTIF(BH34:BH104,30)</f>
        <v>1</v>
      </c>
      <c r="BI140" s="848"/>
      <c r="BJ140" s="849"/>
      <c r="BK140" s="904">
        <f t="shared" ref="BK140" si="16">COUNTIF(BK34:BK104,30)</f>
        <v>2</v>
      </c>
      <c r="BL140" s="848"/>
      <c r="BM140" s="849"/>
      <c r="BN140" s="847">
        <f t="shared" ref="BN140" si="17">COUNTIF(BN34:BN104,30)</f>
        <v>1</v>
      </c>
      <c r="BO140" s="848"/>
      <c r="BP140" s="849"/>
      <c r="BQ140" s="490"/>
      <c r="BR140" s="491"/>
      <c r="BS140" s="408"/>
      <c r="BT140">
        <f t="shared" si="6"/>
        <v>0</v>
      </c>
    </row>
    <row r="141" spans="1:72" ht="26.25" x14ac:dyDescent="0.25">
      <c r="A141" s="891" t="s">
        <v>239</v>
      </c>
      <c r="B141" s="892"/>
      <c r="C141" s="892"/>
      <c r="D141" s="892"/>
      <c r="E141" s="892"/>
      <c r="F141" s="892"/>
      <c r="G141" s="892"/>
      <c r="H141" s="892"/>
      <c r="I141" s="892"/>
      <c r="J141" s="892"/>
      <c r="K141" s="892"/>
      <c r="L141" s="892"/>
      <c r="M141" s="892"/>
      <c r="N141" s="892"/>
      <c r="O141" s="892"/>
      <c r="P141" s="892"/>
      <c r="Q141" s="892"/>
      <c r="R141" s="892"/>
      <c r="S141" s="892"/>
      <c r="T141" s="892"/>
      <c r="U141" s="892"/>
      <c r="V141" s="892"/>
      <c r="W141" s="893"/>
      <c r="X141" s="867">
        <f>SUM(AL141:BP141)</f>
        <v>29</v>
      </c>
      <c r="Y141" s="868"/>
      <c r="Z141" s="853"/>
      <c r="AA141" s="876"/>
      <c r="AB141" s="874"/>
      <c r="AC141" s="868"/>
      <c r="AD141" s="903"/>
      <c r="AE141" s="856"/>
      <c r="AF141" s="855"/>
      <c r="AG141" s="856"/>
      <c r="AH141" s="855"/>
      <c r="AI141" s="856"/>
      <c r="AJ141" s="855"/>
      <c r="AK141" s="857"/>
      <c r="AL141" s="386"/>
      <c r="AM141" s="847">
        <f>COUNTIF($T34:$U104,1)</f>
        <v>3</v>
      </c>
      <c r="AN141" s="848"/>
      <c r="AO141" s="849"/>
      <c r="AP141" s="847">
        <f>COUNTIF($T34:$U104,2)</f>
        <v>3</v>
      </c>
      <c r="AQ141" s="848"/>
      <c r="AR141" s="849"/>
      <c r="AS141" s="904">
        <f>COUNTIF($T34:$U104,3)</f>
        <v>3</v>
      </c>
      <c r="AT141" s="848"/>
      <c r="AU141" s="849"/>
      <c r="AV141" s="847">
        <f>COUNTIF($T34:$U104,4)</f>
        <v>5</v>
      </c>
      <c r="AW141" s="848"/>
      <c r="AX141" s="849"/>
      <c r="AY141" s="904">
        <f>COUNTIF($T34:$U104,5)</f>
        <v>2</v>
      </c>
      <c r="AZ141" s="848"/>
      <c r="BA141" s="849"/>
      <c r="BB141" s="847">
        <f>COUNTIF($T34:$U104,6)</f>
        <v>2</v>
      </c>
      <c r="BC141" s="848"/>
      <c r="BD141" s="849"/>
      <c r="BE141" s="904">
        <f>COUNTIF($T34:$U104,7)</f>
        <v>4</v>
      </c>
      <c r="BF141" s="848"/>
      <c r="BG141" s="849"/>
      <c r="BH141" s="847">
        <f>COUNTIF($T34:$U104,8)</f>
        <v>2</v>
      </c>
      <c r="BI141" s="848"/>
      <c r="BJ141" s="849"/>
      <c r="BK141" s="904">
        <f>COUNTIF($T34:$U104,9)</f>
        <v>3</v>
      </c>
      <c r="BL141" s="848"/>
      <c r="BM141" s="849"/>
      <c r="BN141" s="847">
        <f>COUNTIF($T34:$U104,10)</f>
        <v>2</v>
      </c>
      <c r="BO141" s="848"/>
      <c r="BP141" s="849"/>
      <c r="BQ141" s="490"/>
      <c r="BR141" s="491"/>
      <c r="BS141" s="408"/>
      <c r="BT141">
        <f t="shared" si="6"/>
        <v>0</v>
      </c>
    </row>
    <row r="142" spans="1:72" ht="27" thickBot="1" x14ac:dyDescent="0.3">
      <c r="A142" s="894" t="s">
        <v>240</v>
      </c>
      <c r="B142" s="895"/>
      <c r="C142" s="895"/>
      <c r="D142" s="895"/>
      <c r="E142" s="895"/>
      <c r="F142" s="895"/>
      <c r="G142" s="895"/>
      <c r="H142" s="895"/>
      <c r="I142" s="895"/>
      <c r="J142" s="895"/>
      <c r="K142" s="895"/>
      <c r="L142" s="895"/>
      <c r="M142" s="895"/>
      <c r="N142" s="895"/>
      <c r="O142" s="895"/>
      <c r="P142" s="895"/>
      <c r="Q142" s="895"/>
      <c r="R142" s="895"/>
      <c r="S142" s="895"/>
      <c r="T142" s="895"/>
      <c r="U142" s="895"/>
      <c r="V142" s="895"/>
      <c r="W142" s="896"/>
      <c r="X142" s="860">
        <f>SUM(AL142:BP142)</f>
        <v>24</v>
      </c>
      <c r="Y142" s="861"/>
      <c r="Z142" s="872"/>
      <c r="AA142" s="873"/>
      <c r="AB142" s="869"/>
      <c r="AC142" s="861"/>
      <c r="AD142" s="899"/>
      <c r="AE142" s="900"/>
      <c r="AF142" s="901"/>
      <c r="AG142" s="900"/>
      <c r="AH142" s="901"/>
      <c r="AI142" s="900"/>
      <c r="AJ142" s="901"/>
      <c r="AK142" s="902"/>
      <c r="AL142" s="409"/>
      <c r="AM142" s="883">
        <f>COUNTIF($V34:$W104,1)</f>
        <v>2</v>
      </c>
      <c r="AN142" s="523"/>
      <c r="AO142" s="524"/>
      <c r="AP142" s="883">
        <f>COUNTIF($V34:$W104,2)</f>
        <v>1</v>
      </c>
      <c r="AQ142" s="523"/>
      <c r="AR142" s="884"/>
      <c r="AS142" s="523">
        <f>COUNTIF($V34:$W104,3)</f>
        <v>0</v>
      </c>
      <c r="AT142" s="523"/>
      <c r="AU142" s="524"/>
      <c r="AV142" s="883">
        <f>COUNTIF($V34:$W104,4)</f>
        <v>1</v>
      </c>
      <c r="AW142" s="523"/>
      <c r="AX142" s="884"/>
      <c r="AY142" s="523">
        <f>COUNTIF($V34:$W104,5)</f>
        <v>3</v>
      </c>
      <c r="AZ142" s="523"/>
      <c r="BA142" s="524"/>
      <c r="BB142" s="883">
        <f>COUNTIF($V34:$W104,6)</f>
        <v>4</v>
      </c>
      <c r="BC142" s="523"/>
      <c r="BD142" s="884"/>
      <c r="BE142" s="523">
        <f>COUNTIF($V34:$W104,7)</f>
        <v>1</v>
      </c>
      <c r="BF142" s="523"/>
      <c r="BG142" s="524"/>
      <c r="BH142" s="883">
        <f>COUNTIF($V34:$W104,8)</f>
        <v>4</v>
      </c>
      <c r="BI142" s="523"/>
      <c r="BJ142" s="884"/>
      <c r="BK142" s="523">
        <f>COUNTIF($V34:$W104,9)</f>
        <v>4</v>
      </c>
      <c r="BL142" s="523"/>
      <c r="BM142" s="524"/>
      <c r="BN142" s="883">
        <f>COUNTIF($V34:$W104,10)</f>
        <v>4</v>
      </c>
      <c r="BO142" s="523"/>
      <c r="BP142" s="524"/>
      <c r="BQ142" s="509"/>
      <c r="BR142" s="510"/>
      <c r="BS142" s="410"/>
      <c r="BT142">
        <f t="shared" si="6"/>
        <v>0</v>
      </c>
    </row>
    <row r="143" spans="1:72" ht="24" customHeight="1" thickTop="1" thickBot="1" x14ac:dyDescent="0.3">
      <c r="A143" s="411"/>
      <c r="B143" s="412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413"/>
      <c r="AA143" s="413"/>
      <c r="AB143" s="413"/>
      <c r="AC143" s="413"/>
      <c r="AD143" s="413"/>
      <c r="AE143" s="413"/>
      <c r="AF143" s="413"/>
      <c r="AG143" s="413"/>
      <c r="AH143" s="413"/>
      <c r="AI143" s="413"/>
      <c r="AJ143" s="413"/>
      <c r="AK143" s="413"/>
      <c r="AL143" s="369"/>
      <c r="AM143" s="369"/>
      <c r="AN143" s="369"/>
      <c r="AO143" s="369"/>
      <c r="AP143" s="369"/>
      <c r="AQ143" s="369"/>
      <c r="AR143" s="369"/>
      <c r="AS143" s="369"/>
      <c r="AT143" s="369"/>
      <c r="AU143" s="369"/>
      <c r="AV143" s="369"/>
      <c r="AW143" s="369"/>
      <c r="AX143" s="369"/>
      <c r="AY143" s="369"/>
      <c r="AZ143" s="369"/>
      <c r="BA143" s="369"/>
      <c r="BB143" s="369"/>
      <c r="BC143" s="369"/>
      <c r="BD143" s="369"/>
      <c r="BE143" s="369"/>
      <c r="BF143" s="369"/>
      <c r="BG143" s="369"/>
      <c r="BH143" s="369"/>
      <c r="BI143" s="369"/>
      <c r="BJ143" s="369"/>
      <c r="BK143" s="369"/>
      <c r="BL143" s="369"/>
      <c r="BM143" s="369"/>
      <c r="BN143" s="369"/>
      <c r="BO143" s="369"/>
      <c r="BP143" s="369"/>
      <c r="BQ143" s="369"/>
      <c r="BR143" s="413"/>
      <c r="BS143" s="413"/>
    </row>
    <row r="144" spans="1:72" s="129" customFormat="1" ht="30" thickTop="1" thickBot="1" x14ac:dyDescent="0.5">
      <c r="A144" s="679" t="s">
        <v>256</v>
      </c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0"/>
      <c r="P144" s="680"/>
      <c r="Q144" s="680"/>
      <c r="R144" s="681"/>
      <c r="S144" s="414"/>
      <c r="T144" s="682" t="s">
        <v>257</v>
      </c>
      <c r="U144" s="680"/>
      <c r="V144" s="680"/>
      <c r="W144" s="680"/>
      <c r="X144" s="680"/>
      <c r="Y144" s="680"/>
      <c r="Z144" s="680"/>
      <c r="AA144" s="680"/>
      <c r="AB144" s="680"/>
      <c r="AC144" s="680"/>
      <c r="AD144" s="680"/>
      <c r="AE144" s="680"/>
      <c r="AF144" s="680"/>
      <c r="AG144" s="680"/>
      <c r="AH144" s="680"/>
      <c r="AI144" s="680"/>
      <c r="AJ144" s="680"/>
      <c r="AK144" s="680"/>
      <c r="AL144" s="680"/>
      <c r="AM144" s="680"/>
      <c r="AN144" s="680"/>
      <c r="AO144" s="683"/>
      <c r="AP144" s="684" t="s">
        <v>258</v>
      </c>
      <c r="AQ144" s="685"/>
      <c r="AR144" s="685"/>
      <c r="AS144" s="685"/>
      <c r="AT144" s="685"/>
      <c r="AU144" s="685"/>
      <c r="AV144" s="685"/>
      <c r="AW144" s="685"/>
      <c r="AX144" s="685"/>
      <c r="AY144" s="685"/>
      <c r="AZ144" s="685"/>
      <c r="BA144" s="686"/>
      <c r="BB144" s="687" t="s">
        <v>259</v>
      </c>
      <c r="BC144" s="688"/>
      <c r="BD144" s="688"/>
      <c r="BE144" s="688"/>
      <c r="BF144" s="688"/>
      <c r="BG144" s="688"/>
      <c r="BH144" s="688"/>
      <c r="BI144" s="688"/>
      <c r="BJ144" s="688"/>
      <c r="BK144" s="688"/>
      <c r="BL144" s="688"/>
      <c r="BM144" s="688"/>
      <c r="BN144" s="688"/>
      <c r="BO144" s="688"/>
      <c r="BP144" s="688"/>
      <c r="BQ144" s="688"/>
      <c r="BR144" s="688"/>
      <c r="BS144" s="689"/>
    </row>
    <row r="145" spans="1:71" s="129" customFormat="1" ht="47.25" customHeight="1" thickTop="1" thickBot="1" x14ac:dyDescent="0.4">
      <c r="A145" s="690" t="s">
        <v>260</v>
      </c>
      <c r="B145" s="691"/>
      <c r="C145" s="691"/>
      <c r="D145" s="691"/>
      <c r="E145" s="691"/>
      <c r="F145" s="691"/>
      <c r="G145" s="691"/>
      <c r="H145" s="691"/>
      <c r="I145" s="692" t="s">
        <v>261</v>
      </c>
      <c r="J145" s="692"/>
      <c r="K145" s="692"/>
      <c r="L145" s="693" t="s">
        <v>262</v>
      </c>
      <c r="M145" s="693"/>
      <c r="N145" s="693"/>
      <c r="O145" s="694" t="s">
        <v>263</v>
      </c>
      <c r="P145" s="694"/>
      <c r="Q145" s="694"/>
      <c r="R145" s="695"/>
      <c r="S145" s="415"/>
      <c r="T145" s="696" t="s">
        <v>260</v>
      </c>
      <c r="U145" s="691"/>
      <c r="V145" s="691"/>
      <c r="W145" s="691"/>
      <c r="X145" s="691"/>
      <c r="Y145" s="691"/>
      <c r="Z145" s="691"/>
      <c r="AA145" s="691"/>
      <c r="AB145" s="691"/>
      <c r="AC145" s="691"/>
      <c r="AD145" s="691"/>
      <c r="AE145" s="692" t="s">
        <v>261</v>
      </c>
      <c r="AF145" s="692"/>
      <c r="AG145" s="692"/>
      <c r="AH145" s="693" t="s">
        <v>262</v>
      </c>
      <c r="AI145" s="693"/>
      <c r="AJ145" s="693"/>
      <c r="AK145" s="694" t="s">
        <v>263</v>
      </c>
      <c r="AL145" s="694"/>
      <c r="AM145" s="694"/>
      <c r="AN145" s="694"/>
      <c r="AO145" s="697"/>
      <c r="AP145" s="698" t="s">
        <v>261</v>
      </c>
      <c r="AQ145" s="699"/>
      <c r="AR145" s="699"/>
      <c r="AS145" s="696"/>
      <c r="AT145" s="700" t="s">
        <v>262</v>
      </c>
      <c r="AU145" s="699"/>
      <c r="AV145" s="699"/>
      <c r="AW145" s="696"/>
      <c r="AX145" s="701" t="s">
        <v>263</v>
      </c>
      <c r="AY145" s="702"/>
      <c r="AZ145" s="702"/>
      <c r="BA145" s="703"/>
      <c r="BB145" s="704" t="s">
        <v>264</v>
      </c>
      <c r="BC145" s="705"/>
      <c r="BD145" s="705"/>
      <c r="BE145" s="705"/>
      <c r="BF145" s="705"/>
      <c r="BG145" s="705"/>
      <c r="BH145" s="705"/>
      <c r="BI145" s="705"/>
      <c r="BJ145" s="705"/>
      <c r="BK145" s="705"/>
      <c r="BL145" s="705"/>
      <c r="BM145" s="705"/>
      <c r="BN145" s="705"/>
      <c r="BO145" s="705"/>
      <c r="BP145" s="705"/>
      <c r="BQ145" s="705"/>
      <c r="BR145" s="705"/>
      <c r="BS145" s="706"/>
    </row>
    <row r="146" spans="1:71" s="129" customFormat="1" ht="26.25" customHeight="1" thickTop="1" x14ac:dyDescent="0.35">
      <c r="A146" s="652" t="s">
        <v>385</v>
      </c>
      <c r="B146" s="653"/>
      <c r="C146" s="653"/>
      <c r="D146" s="653"/>
      <c r="E146" s="653"/>
      <c r="F146" s="653"/>
      <c r="G146" s="653"/>
      <c r="H146" s="654"/>
      <c r="I146" s="661">
        <v>8</v>
      </c>
      <c r="J146" s="662"/>
      <c r="K146" s="663"/>
      <c r="L146" s="661">
        <v>2</v>
      </c>
      <c r="M146" s="662"/>
      <c r="N146" s="663"/>
      <c r="O146" s="670">
        <v>3</v>
      </c>
      <c r="P146" s="671"/>
      <c r="Q146" s="671"/>
      <c r="R146" s="672"/>
      <c r="S146" s="416"/>
      <c r="T146" s="647" t="s">
        <v>265</v>
      </c>
      <c r="U146" s="648"/>
      <c r="V146" s="648"/>
      <c r="W146" s="648"/>
      <c r="X146" s="648"/>
      <c r="Y146" s="648"/>
      <c r="Z146" s="648"/>
      <c r="AA146" s="648"/>
      <c r="AB146" s="648"/>
      <c r="AC146" s="648"/>
      <c r="AD146" s="648"/>
      <c r="AE146" s="649">
        <v>8</v>
      </c>
      <c r="AF146" s="649"/>
      <c r="AG146" s="649"/>
      <c r="AH146" s="649">
        <v>4</v>
      </c>
      <c r="AI146" s="649"/>
      <c r="AJ146" s="649"/>
      <c r="AK146" s="650">
        <v>5</v>
      </c>
      <c r="AL146" s="650"/>
      <c r="AM146" s="650"/>
      <c r="AN146" s="650"/>
      <c r="AO146" s="651"/>
      <c r="AP146" s="713" t="s">
        <v>350</v>
      </c>
      <c r="AQ146" s="714"/>
      <c r="AR146" s="714"/>
      <c r="AS146" s="715"/>
      <c r="AT146" s="719" t="s">
        <v>266</v>
      </c>
      <c r="AU146" s="714"/>
      <c r="AV146" s="714"/>
      <c r="AW146" s="715"/>
      <c r="AX146" s="721">
        <v>20</v>
      </c>
      <c r="AY146" s="722"/>
      <c r="AZ146" s="722"/>
      <c r="BA146" s="723"/>
      <c r="BB146" s="707"/>
      <c r="BC146" s="708"/>
      <c r="BD146" s="708"/>
      <c r="BE146" s="708"/>
      <c r="BF146" s="708"/>
      <c r="BG146" s="708"/>
      <c r="BH146" s="708"/>
      <c r="BI146" s="708"/>
      <c r="BJ146" s="708"/>
      <c r="BK146" s="708"/>
      <c r="BL146" s="708"/>
      <c r="BM146" s="708"/>
      <c r="BN146" s="708"/>
      <c r="BO146" s="708"/>
      <c r="BP146" s="708"/>
      <c r="BQ146" s="708"/>
      <c r="BR146" s="708"/>
      <c r="BS146" s="709"/>
    </row>
    <row r="147" spans="1:71" s="129" customFormat="1" ht="25.5" customHeight="1" x14ac:dyDescent="0.35">
      <c r="A147" s="655"/>
      <c r="B147" s="656"/>
      <c r="C147" s="656"/>
      <c r="D147" s="656"/>
      <c r="E147" s="656"/>
      <c r="F147" s="656"/>
      <c r="G147" s="656"/>
      <c r="H147" s="657"/>
      <c r="I147" s="664"/>
      <c r="J147" s="665"/>
      <c r="K147" s="666"/>
      <c r="L147" s="664"/>
      <c r="M147" s="665"/>
      <c r="N147" s="666"/>
      <c r="O147" s="664"/>
      <c r="P147" s="665"/>
      <c r="Q147" s="665"/>
      <c r="R147" s="673"/>
      <c r="S147" s="374"/>
      <c r="T147" s="647" t="s">
        <v>267</v>
      </c>
      <c r="U147" s="648"/>
      <c r="V147" s="648"/>
      <c r="W147" s="648"/>
      <c r="X147" s="648"/>
      <c r="Y147" s="648"/>
      <c r="Z147" s="648"/>
      <c r="AA147" s="648"/>
      <c r="AB147" s="648"/>
      <c r="AC147" s="648"/>
      <c r="AD147" s="648"/>
      <c r="AE147" s="649">
        <v>8</v>
      </c>
      <c r="AF147" s="649"/>
      <c r="AG147" s="649"/>
      <c r="AH147" s="649">
        <v>3</v>
      </c>
      <c r="AI147" s="649"/>
      <c r="AJ147" s="649"/>
      <c r="AK147" s="650">
        <v>4</v>
      </c>
      <c r="AL147" s="650"/>
      <c r="AM147" s="650"/>
      <c r="AN147" s="650"/>
      <c r="AO147" s="651"/>
      <c r="AP147" s="713"/>
      <c r="AQ147" s="714"/>
      <c r="AR147" s="714"/>
      <c r="AS147" s="715"/>
      <c r="AT147" s="719"/>
      <c r="AU147" s="714"/>
      <c r="AV147" s="714"/>
      <c r="AW147" s="715"/>
      <c r="AX147" s="721"/>
      <c r="AY147" s="722"/>
      <c r="AZ147" s="722"/>
      <c r="BA147" s="723"/>
      <c r="BB147" s="707"/>
      <c r="BC147" s="708"/>
      <c r="BD147" s="708"/>
      <c r="BE147" s="708"/>
      <c r="BF147" s="708"/>
      <c r="BG147" s="708"/>
      <c r="BH147" s="708"/>
      <c r="BI147" s="708"/>
      <c r="BJ147" s="708"/>
      <c r="BK147" s="708"/>
      <c r="BL147" s="708"/>
      <c r="BM147" s="708"/>
      <c r="BN147" s="708"/>
      <c r="BO147" s="708"/>
      <c r="BP147" s="708"/>
      <c r="BQ147" s="708"/>
      <c r="BR147" s="708"/>
      <c r="BS147" s="709"/>
    </row>
    <row r="148" spans="1:71" s="129" customFormat="1" ht="25.5" customHeight="1" thickBot="1" x14ac:dyDescent="0.4">
      <c r="A148" s="658"/>
      <c r="B148" s="659"/>
      <c r="C148" s="659"/>
      <c r="D148" s="659"/>
      <c r="E148" s="659"/>
      <c r="F148" s="659"/>
      <c r="G148" s="659"/>
      <c r="H148" s="660"/>
      <c r="I148" s="667"/>
      <c r="J148" s="668"/>
      <c r="K148" s="669"/>
      <c r="L148" s="667"/>
      <c r="M148" s="668"/>
      <c r="N148" s="669"/>
      <c r="O148" s="667"/>
      <c r="P148" s="668"/>
      <c r="Q148" s="668"/>
      <c r="R148" s="674"/>
      <c r="S148" s="420"/>
      <c r="T148" s="642" t="s">
        <v>268</v>
      </c>
      <c r="U148" s="643"/>
      <c r="V148" s="643"/>
      <c r="W148" s="643"/>
      <c r="X148" s="643"/>
      <c r="Y148" s="643"/>
      <c r="Z148" s="643"/>
      <c r="AA148" s="643"/>
      <c r="AB148" s="643"/>
      <c r="AC148" s="643"/>
      <c r="AD148" s="643"/>
      <c r="AE148" s="644">
        <v>10</v>
      </c>
      <c r="AF148" s="644"/>
      <c r="AG148" s="644"/>
      <c r="AH148" s="644">
        <v>4</v>
      </c>
      <c r="AI148" s="644"/>
      <c r="AJ148" s="644"/>
      <c r="AK148" s="645">
        <f>AH148*54/36</f>
        <v>6</v>
      </c>
      <c r="AL148" s="645"/>
      <c r="AM148" s="645"/>
      <c r="AN148" s="645"/>
      <c r="AO148" s="646"/>
      <c r="AP148" s="716"/>
      <c r="AQ148" s="717"/>
      <c r="AR148" s="717"/>
      <c r="AS148" s="718"/>
      <c r="AT148" s="720"/>
      <c r="AU148" s="717"/>
      <c r="AV148" s="717"/>
      <c r="AW148" s="718"/>
      <c r="AX148" s="724"/>
      <c r="AY148" s="725"/>
      <c r="AZ148" s="725"/>
      <c r="BA148" s="726"/>
      <c r="BB148" s="710"/>
      <c r="BC148" s="711"/>
      <c r="BD148" s="711"/>
      <c r="BE148" s="711"/>
      <c r="BF148" s="711"/>
      <c r="BG148" s="711"/>
      <c r="BH148" s="711"/>
      <c r="BI148" s="711"/>
      <c r="BJ148" s="711"/>
      <c r="BK148" s="711"/>
      <c r="BL148" s="711"/>
      <c r="BM148" s="711"/>
      <c r="BN148" s="711"/>
      <c r="BO148" s="711"/>
      <c r="BP148" s="711"/>
      <c r="BQ148" s="711"/>
      <c r="BR148" s="711"/>
      <c r="BS148" s="712"/>
    </row>
    <row r="149" spans="1:71" s="129" customFormat="1" ht="27" customHeight="1" thickTop="1" x14ac:dyDescent="0.35">
      <c r="A149" s="419"/>
      <c r="B149" s="419"/>
      <c r="C149" s="419"/>
      <c r="D149" s="419"/>
      <c r="E149" s="419"/>
      <c r="F149" s="419"/>
      <c r="G149" s="419"/>
      <c r="H149" s="419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421"/>
      <c r="U149" s="421"/>
      <c r="V149" s="421"/>
      <c r="W149" s="421"/>
      <c r="X149" s="421"/>
      <c r="Y149" s="421"/>
      <c r="Z149" s="421"/>
      <c r="AA149" s="421"/>
      <c r="AB149" s="421"/>
      <c r="AC149" s="421"/>
      <c r="AD149" s="421"/>
      <c r="AE149" s="118"/>
      <c r="AF149" s="118"/>
      <c r="AG149" s="118"/>
      <c r="AH149" s="118"/>
      <c r="AI149" s="118"/>
      <c r="AJ149" s="118"/>
      <c r="AK149" s="416"/>
      <c r="AL149" s="416"/>
      <c r="AM149" s="416"/>
      <c r="AN149" s="416"/>
      <c r="AO149" s="416"/>
      <c r="AP149" s="417"/>
      <c r="AQ149" s="417"/>
      <c r="AR149" s="417"/>
      <c r="AS149" s="417"/>
      <c r="AT149" s="417"/>
      <c r="AU149" s="417"/>
      <c r="AV149" s="417"/>
      <c r="AW149" s="417"/>
      <c r="AX149" s="416"/>
      <c r="AY149" s="416"/>
      <c r="AZ149" s="416"/>
      <c r="BA149" s="416"/>
      <c r="BB149" s="418"/>
      <c r="BC149" s="418"/>
      <c r="BD149" s="418"/>
      <c r="BE149" s="418"/>
      <c r="BF149" s="418"/>
      <c r="BG149" s="418"/>
      <c r="BH149" s="418"/>
      <c r="BI149" s="418"/>
      <c r="BJ149" s="418"/>
      <c r="BK149" s="418"/>
      <c r="BL149" s="418"/>
      <c r="BM149" s="418"/>
      <c r="BN149" s="418"/>
      <c r="BO149" s="418"/>
      <c r="BP149" s="418"/>
      <c r="BQ149" s="418"/>
      <c r="BR149" s="418"/>
      <c r="BS149"/>
    </row>
    <row r="150" spans="1:71" ht="24.75" customHeight="1" thickBot="1" x14ac:dyDescent="0.3">
      <c r="A150" s="608" t="s">
        <v>269</v>
      </c>
      <c r="B150" s="609"/>
      <c r="C150" s="609"/>
      <c r="D150" s="609"/>
      <c r="E150" s="609"/>
      <c r="F150" s="609"/>
      <c r="G150" s="609"/>
      <c r="H150" s="609"/>
      <c r="I150" s="609"/>
      <c r="J150" s="609"/>
      <c r="K150" s="609"/>
      <c r="L150" s="609"/>
      <c r="M150" s="609"/>
      <c r="N150" s="609"/>
      <c r="O150" s="609"/>
      <c r="P150" s="609"/>
      <c r="Q150" s="609"/>
      <c r="R150" s="609"/>
      <c r="S150" s="609"/>
      <c r="T150" s="609"/>
      <c r="U150" s="609"/>
      <c r="V150" s="609"/>
      <c r="W150" s="609"/>
      <c r="X150" s="609"/>
      <c r="Y150" s="609"/>
      <c r="Z150" s="609"/>
      <c r="AA150" s="609"/>
      <c r="AB150" s="609"/>
      <c r="AC150" s="609"/>
      <c r="AD150" s="609"/>
      <c r="AE150" s="609"/>
      <c r="AF150" s="609"/>
      <c r="AG150" s="609"/>
      <c r="AH150" s="609"/>
      <c r="AI150" s="609"/>
      <c r="AJ150" s="609"/>
      <c r="AK150" s="609"/>
      <c r="AL150" s="609"/>
      <c r="AM150" s="609"/>
      <c r="AN150" s="609"/>
      <c r="AO150" s="609"/>
      <c r="AP150" s="609"/>
      <c r="AQ150" s="609"/>
      <c r="AR150" s="609"/>
      <c r="AS150" s="609"/>
      <c r="AT150" s="609"/>
      <c r="AU150" s="609"/>
      <c r="AV150" s="609"/>
      <c r="AW150" s="609"/>
      <c r="AX150" s="609"/>
      <c r="AY150" s="609"/>
      <c r="AZ150" s="609"/>
      <c r="BA150" s="609"/>
      <c r="BB150" s="609"/>
      <c r="BC150" s="609"/>
      <c r="BD150" s="609"/>
      <c r="BE150" s="609"/>
      <c r="BF150" s="609"/>
      <c r="BG150" s="609"/>
      <c r="BH150" s="609"/>
      <c r="BI150" s="609"/>
      <c r="BJ150" s="609"/>
      <c r="BK150" s="609"/>
      <c r="BL150" s="609"/>
      <c r="BM150" s="609"/>
      <c r="BN150" s="609"/>
      <c r="BO150" s="609"/>
      <c r="BP150" s="609"/>
      <c r="BQ150" s="609"/>
      <c r="BR150" s="609"/>
      <c r="BS150" s="609"/>
    </row>
    <row r="151" spans="1:71" s="422" customFormat="1" ht="64.5" customHeight="1" thickTop="1" thickBot="1" x14ac:dyDescent="0.45">
      <c r="A151" s="675" t="s">
        <v>33</v>
      </c>
      <c r="B151" s="676"/>
      <c r="C151" s="676"/>
      <c r="D151" s="677"/>
      <c r="E151" s="501" t="s">
        <v>270</v>
      </c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  <c r="P151" s="501"/>
      <c r="Q151" s="501"/>
      <c r="R151" s="501"/>
      <c r="S151" s="501"/>
      <c r="T151" s="501"/>
      <c r="U151" s="501"/>
      <c r="V151" s="501"/>
      <c r="W151" s="501"/>
      <c r="X151" s="501"/>
      <c r="Y151" s="501"/>
      <c r="Z151" s="501"/>
      <c r="AA151" s="501"/>
      <c r="AB151" s="501"/>
      <c r="AC151" s="501"/>
      <c r="AD151" s="501"/>
      <c r="AE151" s="501"/>
      <c r="AF151" s="501"/>
      <c r="AG151" s="501"/>
      <c r="AH151" s="501"/>
      <c r="AI151" s="501"/>
      <c r="AJ151" s="501"/>
      <c r="AK151" s="501"/>
      <c r="AL151" s="501"/>
      <c r="AM151" s="501"/>
      <c r="AN151" s="501"/>
      <c r="AO151" s="501"/>
      <c r="AP151" s="501"/>
      <c r="AQ151" s="501"/>
      <c r="AR151" s="501"/>
      <c r="AS151" s="501"/>
      <c r="AT151" s="501"/>
      <c r="AU151" s="501"/>
      <c r="AV151" s="501"/>
      <c r="AW151" s="501"/>
      <c r="AX151" s="501"/>
      <c r="AY151" s="501"/>
      <c r="AZ151" s="501"/>
      <c r="BA151" s="501"/>
      <c r="BB151" s="501"/>
      <c r="BC151" s="501"/>
      <c r="BD151" s="501"/>
      <c r="BE151" s="501"/>
      <c r="BF151" s="501"/>
      <c r="BG151" s="502"/>
      <c r="BH151" s="502"/>
      <c r="BI151" s="503"/>
      <c r="BJ151" s="503"/>
      <c r="BK151" s="503"/>
      <c r="BL151" s="503"/>
      <c r="BM151" s="503"/>
      <c r="BN151" s="503"/>
      <c r="BO151" s="503"/>
      <c r="BP151" s="481" t="s">
        <v>271</v>
      </c>
      <c r="BQ151" s="482"/>
      <c r="BR151" s="482"/>
      <c r="BS151" s="483"/>
    </row>
    <row r="152" spans="1:71" s="423" customFormat="1" ht="96" customHeight="1" thickTop="1" x14ac:dyDescent="0.4">
      <c r="A152" s="678" t="s">
        <v>272</v>
      </c>
      <c r="B152" s="678"/>
      <c r="C152" s="678"/>
      <c r="D152" s="678"/>
      <c r="E152" s="504" t="s">
        <v>273</v>
      </c>
      <c r="F152" s="504"/>
      <c r="G152" s="504"/>
      <c r="H152" s="504"/>
      <c r="I152" s="504"/>
      <c r="J152" s="504"/>
      <c r="K152" s="504"/>
      <c r="L152" s="504"/>
      <c r="M152" s="504"/>
      <c r="N152" s="504"/>
      <c r="O152" s="504"/>
      <c r="P152" s="504"/>
      <c r="Q152" s="504"/>
      <c r="R152" s="504"/>
      <c r="S152" s="504"/>
      <c r="T152" s="504"/>
      <c r="U152" s="504"/>
      <c r="V152" s="504"/>
      <c r="W152" s="504"/>
      <c r="X152" s="504"/>
      <c r="Y152" s="504"/>
      <c r="Z152" s="504"/>
      <c r="AA152" s="504"/>
      <c r="AB152" s="504"/>
      <c r="AC152" s="504"/>
      <c r="AD152" s="504"/>
      <c r="AE152" s="504"/>
      <c r="AF152" s="504"/>
      <c r="AG152" s="504"/>
      <c r="AH152" s="504"/>
      <c r="AI152" s="504"/>
      <c r="AJ152" s="504"/>
      <c r="AK152" s="504"/>
      <c r="AL152" s="504"/>
      <c r="AM152" s="504"/>
      <c r="AN152" s="504"/>
      <c r="AO152" s="504"/>
      <c r="AP152" s="504"/>
      <c r="AQ152" s="504"/>
      <c r="AR152" s="504"/>
      <c r="AS152" s="504"/>
      <c r="AT152" s="504"/>
      <c r="AU152" s="504"/>
      <c r="AV152" s="504"/>
      <c r="AW152" s="504"/>
      <c r="AX152" s="504"/>
      <c r="AY152" s="504"/>
      <c r="AZ152" s="504"/>
      <c r="BA152" s="504"/>
      <c r="BB152" s="504"/>
      <c r="BC152" s="504"/>
      <c r="BD152" s="504"/>
      <c r="BE152" s="504"/>
      <c r="BF152" s="504"/>
      <c r="BG152" s="505"/>
      <c r="BH152" s="505"/>
      <c r="BI152" s="506"/>
      <c r="BJ152" s="506"/>
      <c r="BK152" s="506"/>
      <c r="BL152" s="506"/>
      <c r="BM152" s="506"/>
      <c r="BN152" s="506"/>
      <c r="BO152" s="506"/>
      <c r="BP152" s="484" t="s">
        <v>392</v>
      </c>
      <c r="BQ152" s="485"/>
      <c r="BR152" s="485"/>
      <c r="BS152" s="486"/>
    </row>
    <row r="153" spans="1:71" s="423" customFormat="1" ht="24.75" x14ac:dyDescent="0.4">
      <c r="A153" s="632" t="s">
        <v>274</v>
      </c>
      <c r="B153" s="632"/>
      <c r="C153" s="632"/>
      <c r="D153" s="632"/>
      <c r="E153" s="469" t="s">
        <v>275</v>
      </c>
      <c r="F153" s="469"/>
      <c r="G153" s="469"/>
      <c r="H153" s="469"/>
      <c r="I153" s="469"/>
      <c r="J153" s="469"/>
      <c r="K153" s="469"/>
      <c r="L153" s="469"/>
      <c r="M153" s="469"/>
      <c r="N153" s="469"/>
      <c r="O153" s="469"/>
      <c r="P153" s="469"/>
      <c r="Q153" s="469"/>
      <c r="R153" s="469"/>
      <c r="S153" s="469"/>
      <c r="T153" s="469"/>
      <c r="U153" s="469"/>
      <c r="V153" s="469"/>
      <c r="W153" s="469"/>
      <c r="X153" s="469"/>
      <c r="Y153" s="469"/>
      <c r="Z153" s="469"/>
      <c r="AA153" s="469"/>
      <c r="AB153" s="469"/>
      <c r="AC153" s="469"/>
      <c r="AD153" s="469"/>
      <c r="AE153" s="469"/>
      <c r="AF153" s="469"/>
      <c r="AG153" s="469"/>
      <c r="AH153" s="469"/>
      <c r="AI153" s="469"/>
      <c r="AJ153" s="469"/>
      <c r="AK153" s="469"/>
      <c r="AL153" s="469"/>
      <c r="AM153" s="469"/>
      <c r="AN153" s="469"/>
      <c r="AO153" s="469"/>
      <c r="AP153" s="469"/>
      <c r="AQ153" s="469"/>
      <c r="AR153" s="469"/>
      <c r="AS153" s="469"/>
      <c r="AT153" s="469"/>
      <c r="AU153" s="469"/>
      <c r="AV153" s="469"/>
      <c r="AW153" s="469"/>
      <c r="AX153" s="469"/>
      <c r="AY153" s="469"/>
      <c r="AZ153" s="469"/>
      <c r="BA153" s="469"/>
      <c r="BB153" s="469"/>
      <c r="BC153" s="469"/>
      <c r="BD153" s="469"/>
      <c r="BE153" s="469"/>
      <c r="BF153" s="469"/>
      <c r="BG153" s="470"/>
      <c r="BH153" s="470"/>
      <c r="BI153" s="471"/>
      <c r="BJ153" s="471"/>
      <c r="BK153" s="471"/>
      <c r="BL153" s="471"/>
      <c r="BM153" s="471"/>
      <c r="BN153" s="471"/>
      <c r="BO153" s="471"/>
      <c r="BP153" s="472" t="s">
        <v>95</v>
      </c>
      <c r="BQ153" s="473"/>
      <c r="BR153" s="473"/>
      <c r="BS153" s="474"/>
    </row>
    <row r="154" spans="1:71" s="423" customFormat="1" ht="25.5" customHeight="1" x14ac:dyDescent="0.4">
      <c r="A154" s="632" t="s">
        <v>276</v>
      </c>
      <c r="B154" s="632"/>
      <c r="C154" s="632"/>
      <c r="D154" s="632"/>
      <c r="E154" s="469" t="s">
        <v>277</v>
      </c>
      <c r="F154" s="469"/>
      <c r="G154" s="469"/>
      <c r="H154" s="469"/>
      <c r="I154" s="469"/>
      <c r="J154" s="469"/>
      <c r="K154" s="469"/>
      <c r="L154" s="469"/>
      <c r="M154" s="469"/>
      <c r="N154" s="469"/>
      <c r="O154" s="469"/>
      <c r="P154" s="469"/>
      <c r="Q154" s="469"/>
      <c r="R154" s="469"/>
      <c r="S154" s="469"/>
      <c r="T154" s="469"/>
      <c r="U154" s="469"/>
      <c r="V154" s="469"/>
      <c r="W154" s="469"/>
      <c r="X154" s="469"/>
      <c r="Y154" s="469"/>
      <c r="Z154" s="469"/>
      <c r="AA154" s="469"/>
      <c r="AB154" s="469"/>
      <c r="AC154" s="469"/>
      <c r="AD154" s="469"/>
      <c r="AE154" s="469"/>
      <c r="AF154" s="469"/>
      <c r="AG154" s="469"/>
      <c r="AH154" s="469"/>
      <c r="AI154" s="469"/>
      <c r="AJ154" s="469"/>
      <c r="AK154" s="469"/>
      <c r="AL154" s="469"/>
      <c r="AM154" s="469"/>
      <c r="AN154" s="469"/>
      <c r="AO154" s="469"/>
      <c r="AP154" s="469"/>
      <c r="AQ154" s="469"/>
      <c r="AR154" s="469"/>
      <c r="AS154" s="469"/>
      <c r="AT154" s="469"/>
      <c r="AU154" s="469"/>
      <c r="AV154" s="469"/>
      <c r="AW154" s="469"/>
      <c r="AX154" s="469"/>
      <c r="AY154" s="469"/>
      <c r="AZ154" s="469"/>
      <c r="BA154" s="469"/>
      <c r="BB154" s="469"/>
      <c r="BC154" s="469"/>
      <c r="BD154" s="469"/>
      <c r="BE154" s="469"/>
      <c r="BF154" s="469"/>
      <c r="BG154" s="470"/>
      <c r="BH154" s="470"/>
      <c r="BI154" s="471"/>
      <c r="BJ154" s="471"/>
      <c r="BK154" s="471"/>
      <c r="BL154" s="471"/>
      <c r="BM154" s="471"/>
      <c r="BN154" s="471"/>
      <c r="BO154" s="471"/>
      <c r="BP154" s="472" t="s">
        <v>68</v>
      </c>
      <c r="BQ154" s="473"/>
      <c r="BR154" s="473"/>
      <c r="BS154" s="474"/>
    </row>
    <row r="155" spans="1:71" s="423" customFormat="1" ht="26.25" customHeight="1" x14ac:dyDescent="0.4">
      <c r="A155" s="632" t="s">
        <v>278</v>
      </c>
      <c r="B155" s="632"/>
      <c r="C155" s="632"/>
      <c r="D155" s="632"/>
      <c r="E155" s="469" t="s">
        <v>279</v>
      </c>
      <c r="F155" s="469"/>
      <c r="G155" s="469"/>
      <c r="H155" s="469"/>
      <c r="I155" s="469"/>
      <c r="J155" s="469"/>
      <c r="K155" s="469"/>
      <c r="L155" s="469"/>
      <c r="M155" s="469"/>
      <c r="N155" s="469"/>
      <c r="O155" s="469"/>
      <c r="P155" s="469"/>
      <c r="Q155" s="469"/>
      <c r="R155" s="469"/>
      <c r="S155" s="469"/>
      <c r="T155" s="469"/>
      <c r="U155" s="469"/>
      <c r="V155" s="469"/>
      <c r="W155" s="469"/>
      <c r="X155" s="469"/>
      <c r="Y155" s="469"/>
      <c r="Z155" s="469"/>
      <c r="AA155" s="469"/>
      <c r="AB155" s="469"/>
      <c r="AC155" s="469"/>
      <c r="AD155" s="469"/>
      <c r="AE155" s="469"/>
      <c r="AF155" s="469"/>
      <c r="AG155" s="469"/>
      <c r="AH155" s="469"/>
      <c r="AI155" s="469"/>
      <c r="AJ155" s="469"/>
      <c r="AK155" s="469"/>
      <c r="AL155" s="469"/>
      <c r="AM155" s="469"/>
      <c r="AN155" s="469"/>
      <c r="AO155" s="469"/>
      <c r="AP155" s="469"/>
      <c r="AQ155" s="469"/>
      <c r="AR155" s="469"/>
      <c r="AS155" s="469"/>
      <c r="AT155" s="469"/>
      <c r="AU155" s="469"/>
      <c r="AV155" s="469"/>
      <c r="AW155" s="469"/>
      <c r="AX155" s="469"/>
      <c r="AY155" s="469"/>
      <c r="AZ155" s="469"/>
      <c r="BA155" s="469"/>
      <c r="BB155" s="469"/>
      <c r="BC155" s="469"/>
      <c r="BD155" s="469"/>
      <c r="BE155" s="469"/>
      <c r="BF155" s="469"/>
      <c r="BG155" s="470"/>
      <c r="BH155" s="470"/>
      <c r="BI155" s="471"/>
      <c r="BJ155" s="471"/>
      <c r="BK155" s="471"/>
      <c r="BL155" s="471"/>
      <c r="BM155" s="471"/>
      <c r="BN155" s="471"/>
      <c r="BO155" s="471"/>
      <c r="BP155" s="472" t="s">
        <v>280</v>
      </c>
      <c r="BQ155" s="473"/>
      <c r="BR155" s="473"/>
      <c r="BS155" s="474"/>
    </row>
    <row r="156" spans="1:71" s="423" customFormat="1" ht="93.75" customHeight="1" x14ac:dyDescent="0.4">
      <c r="A156" s="632" t="s">
        <v>281</v>
      </c>
      <c r="B156" s="632"/>
      <c r="C156" s="632"/>
      <c r="D156" s="632"/>
      <c r="E156" s="469" t="s">
        <v>282</v>
      </c>
      <c r="F156" s="469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/>
      <c r="Q156" s="469"/>
      <c r="R156" s="469"/>
      <c r="S156" s="469"/>
      <c r="T156" s="469"/>
      <c r="U156" s="469"/>
      <c r="V156" s="469"/>
      <c r="W156" s="469"/>
      <c r="X156" s="469"/>
      <c r="Y156" s="469"/>
      <c r="Z156" s="469"/>
      <c r="AA156" s="469"/>
      <c r="AB156" s="469"/>
      <c r="AC156" s="469"/>
      <c r="AD156" s="469"/>
      <c r="AE156" s="469"/>
      <c r="AF156" s="469"/>
      <c r="AG156" s="469"/>
      <c r="AH156" s="469"/>
      <c r="AI156" s="469"/>
      <c r="AJ156" s="469"/>
      <c r="AK156" s="469"/>
      <c r="AL156" s="469"/>
      <c r="AM156" s="469"/>
      <c r="AN156" s="469"/>
      <c r="AO156" s="469"/>
      <c r="AP156" s="469"/>
      <c r="AQ156" s="469"/>
      <c r="AR156" s="469"/>
      <c r="AS156" s="469"/>
      <c r="AT156" s="469"/>
      <c r="AU156" s="469"/>
      <c r="AV156" s="469"/>
      <c r="AW156" s="469"/>
      <c r="AX156" s="469"/>
      <c r="AY156" s="469"/>
      <c r="AZ156" s="469"/>
      <c r="BA156" s="469"/>
      <c r="BB156" s="469"/>
      <c r="BC156" s="469"/>
      <c r="BD156" s="469"/>
      <c r="BE156" s="469"/>
      <c r="BF156" s="469"/>
      <c r="BG156" s="470"/>
      <c r="BH156" s="470"/>
      <c r="BI156" s="471"/>
      <c r="BJ156" s="471"/>
      <c r="BK156" s="471"/>
      <c r="BL156" s="471"/>
      <c r="BM156" s="471"/>
      <c r="BN156" s="471"/>
      <c r="BO156" s="471"/>
      <c r="BP156" s="487" t="s">
        <v>392</v>
      </c>
      <c r="BQ156" s="488"/>
      <c r="BR156" s="488"/>
      <c r="BS156" s="489"/>
    </row>
    <row r="157" spans="1:71" s="423" customFormat="1" ht="95.25" customHeight="1" x14ac:dyDescent="0.4">
      <c r="A157" s="632" t="s">
        <v>283</v>
      </c>
      <c r="B157" s="632"/>
      <c r="C157" s="632"/>
      <c r="D157" s="632"/>
      <c r="E157" s="469" t="s">
        <v>284</v>
      </c>
      <c r="F157" s="469"/>
      <c r="G157" s="469"/>
      <c r="H157" s="469"/>
      <c r="I157" s="469"/>
      <c r="J157" s="469"/>
      <c r="K157" s="469"/>
      <c r="L157" s="469"/>
      <c r="M157" s="469"/>
      <c r="N157" s="469"/>
      <c r="O157" s="469"/>
      <c r="P157" s="469"/>
      <c r="Q157" s="469"/>
      <c r="R157" s="469"/>
      <c r="S157" s="469"/>
      <c r="T157" s="469"/>
      <c r="U157" s="469"/>
      <c r="V157" s="469"/>
      <c r="W157" s="469"/>
      <c r="X157" s="469"/>
      <c r="Y157" s="469"/>
      <c r="Z157" s="469"/>
      <c r="AA157" s="469"/>
      <c r="AB157" s="469"/>
      <c r="AC157" s="469"/>
      <c r="AD157" s="469"/>
      <c r="AE157" s="469"/>
      <c r="AF157" s="469"/>
      <c r="AG157" s="469"/>
      <c r="AH157" s="469"/>
      <c r="AI157" s="469"/>
      <c r="AJ157" s="469"/>
      <c r="AK157" s="469"/>
      <c r="AL157" s="469"/>
      <c r="AM157" s="469"/>
      <c r="AN157" s="469"/>
      <c r="AO157" s="469"/>
      <c r="AP157" s="469"/>
      <c r="AQ157" s="469"/>
      <c r="AR157" s="469"/>
      <c r="AS157" s="469"/>
      <c r="AT157" s="469"/>
      <c r="AU157" s="469"/>
      <c r="AV157" s="469"/>
      <c r="AW157" s="469"/>
      <c r="AX157" s="469"/>
      <c r="AY157" s="469"/>
      <c r="AZ157" s="469"/>
      <c r="BA157" s="469"/>
      <c r="BB157" s="469"/>
      <c r="BC157" s="469"/>
      <c r="BD157" s="469"/>
      <c r="BE157" s="469"/>
      <c r="BF157" s="469"/>
      <c r="BG157" s="470"/>
      <c r="BH157" s="470"/>
      <c r="BI157" s="471"/>
      <c r="BJ157" s="471"/>
      <c r="BK157" s="471"/>
      <c r="BL157" s="471"/>
      <c r="BM157" s="471"/>
      <c r="BN157" s="471"/>
      <c r="BO157" s="471"/>
      <c r="BP157" s="487" t="s">
        <v>392</v>
      </c>
      <c r="BQ157" s="488"/>
      <c r="BR157" s="488"/>
      <c r="BS157" s="489"/>
    </row>
    <row r="158" spans="1:71" s="423" customFormat="1" ht="72" customHeight="1" x14ac:dyDescent="0.4">
      <c r="A158" s="632" t="s">
        <v>285</v>
      </c>
      <c r="B158" s="632"/>
      <c r="C158" s="632"/>
      <c r="D158" s="632"/>
      <c r="E158" s="469" t="s">
        <v>286</v>
      </c>
      <c r="F158" s="469"/>
      <c r="G158" s="469"/>
      <c r="H158" s="469"/>
      <c r="I158" s="469"/>
      <c r="J158" s="469"/>
      <c r="K158" s="469"/>
      <c r="L158" s="469"/>
      <c r="M158" s="469"/>
      <c r="N158" s="469"/>
      <c r="O158" s="469"/>
      <c r="P158" s="469"/>
      <c r="Q158" s="469"/>
      <c r="R158" s="469"/>
      <c r="S158" s="469"/>
      <c r="T158" s="469"/>
      <c r="U158" s="469"/>
      <c r="V158" s="469"/>
      <c r="W158" s="469"/>
      <c r="X158" s="469"/>
      <c r="Y158" s="469"/>
      <c r="Z158" s="469"/>
      <c r="AA158" s="469"/>
      <c r="AB158" s="469"/>
      <c r="AC158" s="469"/>
      <c r="AD158" s="469"/>
      <c r="AE158" s="469"/>
      <c r="AF158" s="469"/>
      <c r="AG158" s="469"/>
      <c r="AH158" s="469"/>
      <c r="AI158" s="469"/>
      <c r="AJ158" s="469"/>
      <c r="AK158" s="469"/>
      <c r="AL158" s="469"/>
      <c r="AM158" s="469"/>
      <c r="AN158" s="469"/>
      <c r="AO158" s="469"/>
      <c r="AP158" s="469"/>
      <c r="AQ158" s="469"/>
      <c r="AR158" s="469"/>
      <c r="AS158" s="469"/>
      <c r="AT158" s="469"/>
      <c r="AU158" s="469"/>
      <c r="AV158" s="469"/>
      <c r="AW158" s="469"/>
      <c r="AX158" s="469"/>
      <c r="AY158" s="469"/>
      <c r="AZ158" s="469"/>
      <c r="BA158" s="469"/>
      <c r="BB158" s="469"/>
      <c r="BC158" s="469"/>
      <c r="BD158" s="469"/>
      <c r="BE158" s="469"/>
      <c r="BF158" s="469"/>
      <c r="BG158" s="470"/>
      <c r="BH158" s="470"/>
      <c r="BI158" s="471"/>
      <c r="BJ158" s="471"/>
      <c r="BK158" s="471"/>
      <c r="BL158" s="471"/>
      <c r="BM158" s="471"/>
      <c r="BN158" s="471"/>
      <c r="BO158" s="471"/>
      <c r="BP158" s="472" t="s">
        <v>65</v>
      </c>
      <c r="BQ158" s="473"/>
      <c r="BR158" s="473"/>
      <c r="BS158" s="474"/>
    </row>
    <row r="159" spans="1:71" s="423" customFormat="1" ht="49.5" customHeight="1" x14ac:dyDescent="0.4">
      <c r="A159" s="632" t="s">
        <v>287</v>
      </c>
      <c r="B159" s="632"/>
      <c r="C159" s="632"/>
      <c r="D159" s="632"/>
      <c r="E159" s="469" t="s">
        <v>288</v>
      </c>
      <c r="F159" s="469"/>
      <c r="G159" s="469"/>
      <c r="H159" s="469"/>
      <c r="I159" s="469"/>
      <c r="J159" s="469"/>
      <c r="K159" s="469"/>
      <c r="L159" s="469"/>
      <c r="M159" s="469"/>
      <c r="N159" s="469"/>
      <c r="O159" s="469"/>
      <c r="P159" s="469"/>
      <c r="Q159" s="469"/>
      <c r="R159" s="469"/>
      <c r="S159" s="469"/>
      <c r="T159" s="469"/>
      <c r="U159" s="469"/>
      <c r="V159" s="469"/>
      <c r="W159" s="469"/>
      <c r="X159" s="469"/>
      <c r="Y159" s="469"/>
      <c r="Z159" s="469"/>
      <c r="AA159" s="469"/>
      <c r="AB159" s="469"/>
      <c r="AC159" s="469"/>
      <c r="AD159" s="469"/>
      <c r="AE159" s="469"/>
      <c r="AF159" s="469"/>
      <c r="AG159" s="469"/>
      <c r="AH159" s="469"/>
      <c r="AI159" s="469"/>
      <c r="AJ159" s="469"/>
      <c r="AK159" s="469"/>
      <c r="AL159" s="469"/>
      <c r="AM159" s="469"/>
      <c r="AN159" s="469"/>
      <c r="AO159" s="469"/>
      <c r="AP159" s="469"/>
      <c r="AQ159" s="469"/>
      <c r="AR159" s="469"/>
      <c r="AS159" s="469"/>
      <c r="AT159" s="469"/>
      <c r="AU159" s="469"/>
      <c r="AV159" s="469"/>
      <c r="AW159" s="469"/>
      <c r="AX159" s="469"/>
      <c r="AY159" s="469"/>
      <c r="AZ159" s="469"/>
      <c r="BA159" s="469"/>
      <c r="BB159" s="469"/>
      <c r="BC159" s="469"/>
      <c r="BD159" s="469"/>
      <c r="BE159" s="469"/>
      <c r="BF159" s="469"/>
      <c r="BG159" s="470"/>
      <c r="BH159" s="470"/>
      <c r="BI159" s="471"/>
      <c r="BJ159" s="471"/>
      <c r="BK159" s="471"/>
      <c r="BL159" s="471"/>
      <c r="BM159" s="471"/>
      <c r="BN159" s="471"/>
      <c r="BO159" s="471"/>
      <c r="BP159" s="472" t="s">
        <v>67</v>
      </c>
      <c r="BQ159" s="473"/>
      <c r="BR159" s="473"/>
      <c r="BS159" s="474"/>
    </row>
    <row r="160" spans="1:71" s="423" customFormat="1" ht="72.75" customHeight="1" x14ac:dyDescent="0.4">
      <c r="A160" s="632" t="s">
        <v>289</v>
      </c>
      <c r="B160" s="632"/>
      <c r="C160" s="632"/>
      <c r="D160" s="632"/>
      <c r="E160" s="469" t="s">
        <v>290</v>
      </c>
      <c r="F160" s="469"/>
      <c r="G160" s="469"/>
      <c r="H160" s="469"/>
      <c r="I160" s="469"/>
      <c r="J160" s="469"/>
      <c r="K160" s="469"/>
      <c r="L160" s="469"/>
      <c r="M160" s="469"/>
      <c r="N160" s="469"/>
      <c r="O160" s="469"/>
      <c r="P160" s="469"/>
      <c r="Q160" s="469"/>
      <c r="R160" s="469"/>
      <c r="S160" s="469"/>
      <c r="T160" s="469"/>
      <c r="U160" s="469"/>
      <c r="V160" s="469"/>
      <c r="W160" s="469"/>
      <c r="X160" s="469"/>
      <c r="Y160" s="469"/>
      <c r="Z160" s="469"/>
      <c r="AA160" s="469"/>
      <c r="AB160" s="469"/>
      <c r="AC160" s="469"/>
      <c r="AD160" s="469"/>
      <c r="AE160" s="469"/>
      <c r="AF160" s="469"/>
      <c r="AG160" s="469"/>
      <c r="AH160" s="469"/>
      <c r="AI160" s="469"/>
      <c r="AJ160" s="469"/>
      <c r="AK160" s="469"/>
      <c r="AL160" s="469"/>
      <c r="AM160" s="469"/>
      <c r="AN160" s="469"/>
      <c r="AO160" s="469"/>
      <c r="AP160" s="469"/>
      <c r="AQ160" s="469"/>
      <c r="AR160" s="469"/>
      <c r="AS160" s="469"/>
      <c r="AT160" s="469"/>
      <c r="AU160" s="469"/>
      <c r="AV160" s="469"/>
      <c r="AW160" s="469"/>
      <c r="AX160" s="469"/>
      <c r="AY160" s="469"/>
      <c r="AZ160" s="469"/>
      <c r="BA160" s="469"/>
      <c r="BB160" s="469"/>
      <c r="BC160" s="469"/>
      <c r="BD160" s="469"/>
      <c r="BE160" s="469"/>
      <c r="BF160" s="469"/>
      <c r="BG160" s="470"/>
      <c r="BH160" s="470"/>
      <c r="BI160" s="471"/>
      <c r="BJ160" s="471"/>
      <c r="BK160" s="471"/>
      <c r="BL160" s="471"/>
      <c r="BM160" s="471"/>
      <c r="BN160" s="471"/>
      <c r="BO160" s="471"/>
      <c r="BP160" s="472" t="s">
        <v>66</v>
      </c>
      <c r="BQ160" s="473"/>
      <c r="BR160" s="473"/>
      <c r="BS160" s="474"/>
    </row>
    <row r="161" spans="1:71" s="423" customFormat="1" ht="24.75" customHeight="1" x14ac:dyDescent="0.4">
      <c r="A161" s="632" t="s">
        <v>291</v>
      </c>
      <c r="B161" s="632"/>
      <c r="C161" s="632"/>
      <c r="D161" s="632"/>
      <c r="E161" s="469" t="s">
        <v>292</v>
      </c>
      <c r="F161" s="469"/>
      <c r="G161" s="469"/>
      <c r="H161" s="469"/>
      <c r="I161" s="469"/>
      <c r="J161" s="469"/>
      <c r="K161" s="469"/>
      <c r="L161" s="469"/>
      <c r="M161" s="469"/>
      <c r="N161" s="469"/>
      <c r="O161" s="469"/>
      <c r="P161" s="469"/>
      <c r="Q161" s="469"/>
      <c r="R161" s="469"/>
      <c r="S161" s="469"/>
      <c r="T161" s="469"/>
      <c r="U161" s="469"/>
      <c r="V161" s="469"/>
      <c r="W161" s="469"/>
      <c r="X161" s="469"/>
      <c r="Y161" s="469"/>
      <c r="Z161" s="469"/>
      <c r="AA161" s="469"/>
      <c r="AB161" s="469"/>
      <c r="AC161" s="469"/>
      <c r="AD161" s="469"/>
      <c r="AE161" s="469"/>
      <c r="AF161" s="469"/>
      <c r="AG161" s="469"/>
      <c r="AH161" s="469"/>
      <c r="AI161" s="469"/>
      <c r="AJ161" s="469"/>
      <c r="AK161" s="469"/>
      <c r="AL161" s="469"/>
      <c r="AM161" s="469"/>
      <c r="AN161" s="469"/>
      <c r="AO161" s="469"/>
      <c r="AP161" s="469"/>
      <c r="AQ161" s="469"/>
      <c r="AR161" s="469"/>
      <c r="AS161" s="469"/>
      <c r="AT161" s="469"/>
      <c r="AU161" s="469"/>
      <c r="AV161" s="469"/>
      <c r="AW161" s="469"/>
      <c r="AX161" s="469"/>
      <c r="AY161" s="469"/>
      <c r="AZ161" s="469"/>
      <c r="BA161" s="469"/>
      <c r="BB161" s="469"/>
      <c r="BC161" s="469"/>
      <c r="BD161" s="469"/>
      <c r="BE161" s="469"/>
      <c r="BF161" s="469"/>
      <c r="BG161" s="470"/>
      <c r="BH161" s="470"/>
      <c r="BI161" s="471"/>
      <c r="BJ161" s="471"/>
      <c r="BK161" s="471"/>
      <c r="BL161" s="471"/>
      <c r="BM161" s="471"/>
      <c r="BN161" s="471"/>
      <c r="BO161" s="471"/>
      <c r="BP161" s="472" t="s">
        <v>154</v>
      </c>
      <c r="BQ161" s="473"/>
      <c r="BR161" s="473"/>
      <c r="BS161" s="474"/>
    </row>
    <row r="162" spans="1:71" s="423" customFormat="1" ht="25.5" customHeight="1" x14ac:dyDescent="0.4">
      <c r="A162" s="632" t="s">
        <v>293</v>
      </c>
      <c r="B162" s="632"/>
      <c r="C162" s="632"/>
      <c r="D162" s="632"/>
      <c r="E162" s="469" t="s">
        <v>294</v>
      </c>
      <c r="F162" s="469"/>
      <c r="G162" s="469"/>
      <c r="H162" s="469"/>
      <c r="I162" s="469"/>
      <c r="J162" s="469"/>
      <c r="K162" s="469"/>
      <c r="L162" s="469"/>
      <c r="M162" s="469"/>
      <c r="N162" s="469"/>
      <c r="O162" s="469"/>
      <c r="P162" s="469"/>
      <c r="Q162" s="469"/>
      <c r="R162" s="469"/>
      <c r="S162" s="469"/>
      <c r="T162" s="469"/>
      <c r="U162" s="469"/>
      <c r="V162" s="469"/>
      <c r="W162" s="469"/>
      <c r="X162" s="469"/>
      <c r="Y162" s="469"/>
      <c r="Z162" s="469"/>
      <c r="AA162" s="469"/>
      <c r="AB162" s="469"/>
      <c r="AC162" s="469"/>
      <c r="AD162" s="469"/>
      <c r="AE162" s="469"/>
      <c r="AF162" s="469"/>
      <c r="AG162" s="469"/>
      <c r="AH162" s="469"/>
      <c r="AI162" s="469"/>
      <c r="AJ162" s="469"/>
      <c r="AK162" s="469"/>
      <c r="AL162" s="469"/>
      <c r="AM162" s="469"/>
      <c r="AN162" s="469"/>
      <c r="AO162" s="469"/>
      <c r="AP162" s="469"/>
      <c r="AQ162" s="469"/>
      <c r="AR162" s="469"/>
      <c r="AS162" s="469"/>
      <c r="AT162" s="469"/>
      <c r="AU162" s="469"/>
      <c r="AV162" s="469"/>
      <c r="AW162" s="469"/>
      <c r="AX162" s="469"/>
      <c r="AY162" s="469"/>
      <c r="AZ162" s="469"/>
      <c r="BA162" s="469"/>
      <c r="BB162" s="469"/>
      <c r="BC162" s="469"/>
      <c r="BD162" s="469"/>
      <c r="BE162" s="469"/>
      <c r="BF162" s="469"/>
      <c r="BG162" s="470"/>
      <c r="BH162" s="470"/>
      <c r="BI162" s="471"/>
      <c r="BJ162" s="471"/>
      <c r="BK162" s="471"/>
      <c r="BL162" s="471"/>
      <c r="BM162" s="471"/>
      <c r="BN162" s="471"/>
      <c r="BO162" s="471"/>
      <c r="BP162" s="472" t="s">
        <v>104</v>
      </c>
      <c r="BQ162" s="473"/>
      <c r="BR162" s="473"/>
      <c r="BS162" s="474"/>
    </row>
    <row r="163" spans="1:71" s="423" customFormat="1" ht="48" customHeight="1" x14ac:dyDescent="0.4">
      <c r="A163" s="632" t="s">
        <v>295</v>
      </c>
      <c r="B163" s="632"/>
      <c r="C163" s="632"/>
      <c r="D163" s="632"/>
      <c r="E163" s="469" t="s">
        <v>296</v>
      </c>
      <c r="F163" s="469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/>
      <c r="Q163" s="469"/>
      <c r="R163" s="469"/>
      <c r="S163" s="469"/>
      <c r="T163" s="469"/>
      <c r="U163" s="469"/>
      <c r="V163" s="469"/>
      <c r="W163" s="469"/>
      <c r="X163" s="469"/>
      <c r="Y163" s="469"/>
      <c r="Z163" s="469"/>
      <c r="AA163" s="469"/>
      <c r="AB163" s="469"/>
      <c r="AC163" s="469"/>
      <c r="AD163" s="469"/>
      <c r="AE163" s="469"/>
      <c r="AF163" s="469"/>
      <c r="AG163" s="469"/>
      <c r="AH163" s="469"/>
      <c r="AI163" s="469"/>
      <c r="AJ163" s="469"/>
      <c r="AK163" s="469"/>
      <c r="AL163" s="469"/>
      <c r="AM163" s="469"/>
      <c r="AN163" s="469"/>
      <c r="AO163" s="469"/>
      <c r="AP163" s="469"/>
      <c r="AQ163" s="469"/>
      <c r="AR163" s="469"/>
      <c r="AS163" s="469"/>
      <c r="AT163" s="469"/>
      <c r="AU163" s="469"/>
      <c r="AV163" s="469"/>
      <c r="AW163" s="469"/>
      <c r="AX163" s="469"/>
      <c r="AY163" s="469"/>
      <c r="AZ163" s="469"/>
      <c r="BA163" s="469"/>
      <c r="BB163" s="469"/>
      <c r="BC163" s="469"/>
      <c r="BD163" s="469"/>
      <c r="BE163" s="469"/>
      <c r="BF163" s="469"/>
      <c r="BG163" s="470"/>
      <c r="BH163" s="470"/>
      <c r="BI163" s="471"/>
      <c r="BJ163" s="471"/>
      <c r="BK163" s="471"/>
      <c r="BL163" s="471"/>
      <c r="BM163" s="471"/>
      <c r="BN163" s="471"/>
      <c r="BO163" s="471"/>
      <c r="BP163" s="472" t="s">
        <v>102</v>
      </c>
      <c r="BQ163" s="473"/>
      <c r="BR163" s="473"/>
      <c r="BS163" s="474"/>
    </row>
    <row r="164" spans="1:71" s="423" customFormat="1" ht="48" customHeight="1" x14ac:dyDescent="0.4">
      <c r="A164" s="632" t="s">
        <v>297</v>
      </c>
      <c r="B164" s="632"/>
      <c r="C164" s="632"/>
      <c r="D164" s="632"/>
      <c r="E164" s="469" t="s">
        <v>298</v>
      </c>
      <c r="F164" s="469"/>
      <c r="G164" s="469"/>
      <c r="H164" s="469"/>
      <c r="I164" s="469"/>
      <c r="J164" s="469"/>
      <c r="K164" s="469"/>
      <c r="L164" s="469"/>
      <c r="M164" s="469"/>
      <c r="N164" s="469"/>
      <c r="O164" s="469"/>
      <c r="P164" s="469"/>
      <c r="Q164" s="469"/>
      <c r="R164" s="469"/>
      <c r="S164" s="469"/>
      <c r="T164" s="469"/>
      <c r="U164" s="469"/>
      <c r="V164" s="469"/>
      <c r="W164" s="469"/>
      <c r="X164" s="469"/>
      <c r="Y164" s="469"/>
      <c r="Z164" s="469"/>
      <c r="AA164" s="469"/>
      <c r="AB164" s="469"/>
      <c r="AC164" s="469"/>
      <c r="AD164" s="469"/>
      <c r="AE164" s="469"/>
      <c r="AF164" s="469"/>
      <c r="AG164" s="469"/>
      <c r="AH164" s="469"/>
      <c r="AI164" s="469"/>
      <c r="AJ164" s="469"/>
      <c r="AK164" s="469"/>
      <c r="AL164" s="469"/>
      <c r="AM164" s="469"/>
      <c r="AN164" s="469"/>
      <c r="AO164" s="469"/>
      <c r="AP164" s="469"/>
      <c r="AQ164" s="469"/>
      <c r="AR164" s="469"/>
      <c r="AS164" s="469"/>
      <c r="AT164" s="469"/>
      <c r="AU164" s="469"/>
      <c r="AV164" s="469"/>
      <c r="AW164" s="469"/>
      <c r="AX164" s="469"/>
      <c r="AY164" s="469"/>
      <c r="AZ164" s="469"/>
      <c r="BA164" s="469"/>
      <c r="BB164" s="469"/>
      <c r="BC164" s="469"/>
      <c r="BD164" s="469"/>
      <c r="BE164" s="469"/>
      <c r="BF164" s="469"/>
      <c r="BG164" s="470"/>
      <c r="BH164" s="470"/>
      <c r="BI164" s="471"/>
      <c r="BJ164" s="471"/>
      <c r="BK164" s="471"/>
      <c r="BL164" s="471"/>
      <c r="BM164" s="471"/>
      <c r="BN164" s="471"/>
      <c r="BO164" s="471"/>
      <c r="BP164" s="472" t="s">
        <v>103</v>
      </c>
      <c r="BQ164" s="473"/>
      <c r="BR164" s="473"/>
      <c r="BS164" s="474"/>
    </row>
    <row r="165" spans="1:71" s="423" customFormat="1" ht="47.25" customHeight="1" x14ac:dyDescent="0.4">
      <c r="A165" s="632" t="s">
        <v>299</v>
      </c>
      <c r="B165" s="632"/>
      <c r="C165" s="632"/>
      <c r="D165" s="632"/>
      <c r="E165" s="469" t="s">
        <v>300</v>
      </c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69"/>
      <c r="Q165" s="469"/>
      <c r="R165" s="469"/>
      <c r="S165" s="469"/>
      <c r="T165" s="469"/>
      <c r="U165" s="469"/>
      <c r="V165" s="469"/>
      <c r="W165" s="469"/>
      <c r="X165" s="469"/>
      <c r="Y165" s="469"/>
      <c r="Z165" s="469"/>
      <c r="AA165" s="469"/>
      <c r="AB165" s="469"/>
      <c r="AC165" s="469"/>
      <c r="AD165" s="469"/>
      <c r="AE165" s="469"/>
      <c r="AF165" s="469"/>
      <c r="AG165" s="469"/>
      <c r="AH165" s="469"/>
      <c r="AI165" s="469"/>
      <c r="AJ165" s="469"/>
      <c r="AK165" s="469"/>
      <c r="AL165" s="469"/>
      <c r="AM165" s="469"/>
      <c r="AN165" s="469"/>
      <c r="AO165" s="469"/>
      <c r="AP165" s="469"/>
      <c r="AQ165" s="469"/>
      <c r="AR165" s="469"/>
      <c r="AS165" s="469"/>
      <c r="AT165" s="469"/>
      <c r="AU165" s="469"/>
      <c r="AV165" s="469"/>
      <c r="AW165" s="469"/>
      <c r="AX165" s="469"/>
      <c r="AY165" s="469"/>
      <c r="AZ165" s="469"/>
      <c r="BA165" s="469"/>
      <c r="BB165" s="469"/>
      <c r="BC165" s="469"/>
      <c r="BD165" s="469"/>
      <c r="BE165" s="469"/>
      <c r="BF165" s="469"/>
      <c r="BG165" s="470"/>
      <c r="BH165" s="470"/>
      <c r="BI165" s="471"/>
      <c r="BJ165" s="471"/>
      <c r="BK165" s="471"/>
      <c r="BL165" s="471"/>
      <c r="BM165" s="471"/>
      <c r="BN165" s="471"/>
      <c r="BO165" s="471"/>
      <c r="BP165" s="472" t="s">
        <v>103</v>
      </c>
      <c r="BQ165" s="473"/>
      <c r="BR165" s="473"/>
      <c r="BS165" s="474"/>
    </row>
    <row r="166" spans="1:71" s="423" customFormat="1" ht="45.75" customHeight="1" x14ac:dyDescent="0.4">
      <c r="A166" s="632" t="s">
        <v>301</v>
      </c>
      <c r="B166" s="632"/>
      <c r="C166" s="632"/>
      <c r="D166" s="632"/>
      <c r="E166" s="469" t="s">
        <v>302</v>
      </c>
      <c r="F166" s="469"/>
      <c r="G166" s="469"/>
      <c r="H166" s="469"/>
      <c r="I166" s="469"/>
      <c r="J166" s="469"/>
      <c r="K166" s="469"/>
      <c r="L166" s="469"/>
      <c r="M166" s="469"/>
      <c r="N166" s="469"/>
      <c r="O166" s="469"/>
      <c r="P166" s="469"/>
      <c r="Q166" s="469"/>
      <c r="R166" s="469"/>
      <c r="S166" s="469"/>
      <c r="T166" s="469"/>
      <c r="U166" s="469"/>
      <c r="V166" s="469"/>
      <c r="W166" s="469"/>
      <c r="X166" s="469"/>
      <c r="Y166" s="469"/>
      <c r="Z166" s="469"/>
      <c r="AA166" s="469"/>
      <c r="AB166" s="469"/>
      <c r="AC166" s="469"/>
      <c r="AD166" s="469"/>
      <c r="AE166" s="469"/>
      <c r="AF166" s="469"/>
      <c r="AG166" s="469"/>
      <c r="AH166" s="469"/>
      <c r="AI166" s="469"/>
      <c r="AJ166" s="469"/>
      <c r="AK166" s="469"/>
      <c r="AL166" s="469"/>
      <c r="AM166" s="469"/>
      <c r="AN166" s="469"/>
      <c r="AO166" s="469"/>
      <c r="AP166" s="469"/>
      <c r="AQ166" s="469"/>
      <c r="AR166" s="469"/>
      <c r="AS166" s="469"/>
      <c r="AT166" s="469"/>
      <c r="AU166" s="469"/>
      <c r="AV166" s="469"/>
      <c r="AW166" s="469"/>
      <c r="AX166" s="469"/>
      <c r="AY166" s="469"/>
      <c r="AZ166" s="469"/>
      <c r="BA166" s="469"/>
      <c r="BB166" s="469"/>
      <c r="BC166" s="469"/>
      <c r="BD166" s="469"/>
      <c r="BE166" s="469"/>
      <c r="BF166" s="469"/>
      <c r="BG166" s="470"/>
      <c r="BH166" s="470"/>
      <c r="BI166" s="471"/>
      <c r="BJ166" s="471"/>
      <c r="BK166" s="471"/>
      <c r="BL166" s="471"/>
      <c r="BM166" s="471"/>
      <c r="BN166" s="471"/>
      <c r="BO166" s="471"/>
      <c r="BP166" s="472" t="s">
        <v>103</v>
      </c>
      <c r="BQ166" s="473"/>
      <c r="BR166" s="473"/>
      <c r="BS166" s="474"/>
    </row>
    <row r="167" spans="1:71" s="423" customFormat="1" ht="24.75" customHeight="1" x14ac:dyDescent="0.4">
      <c r="A167" s="632" t="s">
        <v>303</v>
      </c>
      <c r="B167" s="632"/>
      <c r="C167" s="632"/>
      <c r="D167" s="632"/>
      <c r="E167" s="469" t="s">
        <v>304</v>
      </c>
      <c r="F167" s="469"/>
      <c r="G167" s="469"/>
      <c r="H167" s="469"/>
      <c r="I167" s="469"/>
      <c r="J167" s="469"/>
      <c r="K167" s="469"/>
      <c r="L167" s="469"/>
      <c r="M167" s="469"/>
      <c r="N167" s="469"/>
      <c r="O167" s="469"/>
      <c r="P167" s="469"/>
      <c r="Q167" s="469"/>
      <c r="R167" s="469"/>
      <c r="S167" s="469"/>
      <c r="T167" s="469"/>
      <c r="U167" s="469"/>
      <c r="V167" s="469"/>
      <c r="W167" s="469"/>
      <c r="X167" s="469"/>
      <c r="Y167" s="469"/>
      <c r="Z167" s="469"/>
      <c r="AA167" s="469"/>
      <c r="AB167" s="469"/>
      <c r="AC167" s="469"/>
      <c r="AD167" s="469"/>
      <c r="AE167" s="469"/>
      <c r="AF167" s="469"/>
      <c r="AG167" s="469"/>
      <c r="AH167" s="469"/>
      <c r="AI167" s="469"/>
      <c r="AJ167" s="469"/>
      <c r="AK167" s="469"/>
      <c r="AL167" s="469"/>
      <c r="AM167" s="469"/>
      <c r="AN167" s="469"/>
      <c r="AO167" s="469"/>
      <c r="AP167" s="469"/>
      <c r="AQ167" s="469"/>
      <c r="AR167" s="469"/>
      <c r="AS167" s="469"/>
      <c r="AT167" s="469"/>
      <c r="AU167" s="469"/>
      <c r="AV167" s="469"/>
      <c r="AW167" s="469"/>
      <c r="AX167" s="469"/>
      <c r="AY167" s="469"/>
      <c r="AZ167" s="469"/>
      <c r="BA167" s="469"/>
      <c r="BB167" s="469"/>
      <c r="BC167" s="469"/>
      <c r="BD167" s="469"/>
      <c r="BE167" s="469"/>
      <c r="BF167" s="469"/>
      <c r="BG167" s="470"/>
      <c r="BH167" s="470"/>
      <c r="BI167" s="471"/>
      <c r="BJ167" s="471"/>
      <c r="BK167" s="471"/>
      <c r="BL167" s="471"/>
      <c r="BM167" s="471"/>
      <c r="BN167" s="471"/>
      <c r="BO167" s="471"/>
      <c r="BP167" s="472" t="s">
        <v>70</v>
      </c>
      <c r="BQ167" s="473"/>
      <c r="BR167" s="473"/>
      <c r="BS167" s="474"/>
    </row>
    <row r="168" spans="1:71" s="423" customFormat="1" ht="44.25" customHeight="1" x14ac:dyDescent="0.4">
      <c r="A168" s="632" t="s">
        <v>305</v>
      </c>
      <c r="B168" s="632"/>
      <c r="C168" s="632"/>
      <c r="D168" s="632"/>
      <c r="E168" s="469" t="s">
        <v>306</v>
      </c>
      <c r="F168" s="469"/>
      <c r="G168" s="469"/>
      <c r="H168" s="469"/>
      <c r="I168" s="469"/>
      <c r="J168" s="469"/>
      <c r="K168" s="469"/>
      <c r="L168" s="469"/>
      <c r="M168" s="469"/>
      <c r="N168" s="469"/>
      <c r="O168" s="469"/>
      <c r="P168" s="469"/>
      <c r="Q168" s="469"/>
      <c r="R168" s="469"/>
      <c r="S168" s="469"/>
      <c r="T168" s="469"/>
      <c r="U168" s="469"/>
      <c r="V168" s="469"/>
      <c r="W168" s="469"/>
      <c r="X168" s="469"/>
      <c r="Y168" s="469"/>
      <c r="Z168" s="469"/>
      <c r="AA168" s="469"/>
      <c r="AB168" s="469"/>
      <c r="AC168" s="469"/>
      <c r="AD168" s="469"/>
      <c r="AE168" s="469"/>
      <c r="AF168" s="469"/>
      <c r="AG168" s="469"/>
      <c r="AH168" s="469"/>
      <c r="AI168" s="469"/>
      <c r="AJ168" s="469"/>
      <c r="AK168" s="469"/>
      <c r="AL168" s="469"/>
      <c r="AM168" s="469"/>
      <c r="AN168" s="469"/>
      <c r="AO168" s="469"/>
      <c r="AP168" s="469"/>
      <c r="AQ168" s="469"/>
      <c r="AR168" s="469"/>
      <c r="AS168" s="469"/>
      <c r="AT168" s="469"/>
      <c r="AU168" s="469"/>
      <c r="AV168" s="469"/>
      <c r="AW168" s="469"/>
      <c r="AX168" s="469"/>
      <c r="AY168" s="469"/>
      <c r="AZ168" s="469"/>
      <c r="BA168" s="469"/>
      <c r="BB168" s="469"/>
      <c r="BC168" s="469"/>
      <c r="BD168" s="469"/>
      <c r="BE168" s="469"/>
      <c r="BF168" s="469"/>
      <c r="BG168" s="470"/>
      <c r="BH168" s="470"/>
      <c r="BI168" s="471"/>
      <c r="BJ168" s="471"/>
      <c r="BK168" s="471"/>
      <c r="BL168" s="471"/>
      <c r="BM168" s="471"/>
      <c r="BN168" s="471"/>
      <c r="BO168" s="471"/>
      <c r="BP168" s="472" t="s">
        <v>71</v>
      </c>
      <c r="BQ168" s="473"/>
      <c r="BR168" s="473"/>
      <c r="BS168" s="474"/>
    </row>
    <row r="169" spans="1:71" s="424" customFormat="1" ht="47.25" customHeight="1" x14ac:dyDescent="0.4">
      <c r="A169" s="632" t="s">
        <v>307</v>
      </c>
      <c r="B169" s="632"/>
      <c r="C169" s="632"/>
      <c r="D169" s="632"/>
      <c r="E169" s="469" t="s">
        <v>308</v>
      </c>
      <c r="F169" s="469"/>
      <c r="G169" s="469"/>
      <c r="H169" s="469"/>
      <c r="I169" s="469"/>
      <c r="J169" s="469"/>
      <c r="K169" s="469"/>
      <c r="L169" s="469"/>
      <c r="M169" s="469"/>
      <c r="N169" s="469"/>
      <c r="O169" s="469"/>
      <c r="P169" s="469"/>
      <c r="Q169" s="469"/>
      <c r="R169" s="469"/>
      <c r="S169" s="469"/>
      <c r="T169" s="469"/>
      <c r="U169" s="469"/>
      <c r="V169" s="469"/>
      <c r="W169" s="469"/>
      <c r="X169" s="469"/>
      <c r="Y169" s="469"/>
      <c r="Z169" s="469"/>
      <c r="AA169" s="469"/>
      <c r="AB169" s="469"/>
      <c r="AC169" s="469"/>
      <c r="AD169" s="469"/>
      <c r="AE169" s="469"/>
      <c r="AF169" s="469"/>
      <c r="AG169" s="469"/>
      <c r="AH169" s="469"/>
      <c r="AI169" s="469"/>
      <c r="AJ169" s="469"/>
      <c r="AK169" s="469"/>
      <c r="AL169" s="469"/>
      <c r="AM169" s="469"/>
      <c r="AN169" s="469"/>
      <c r="AO169" s="469"/>
      <c r="AP169" s="469"/>
      <c r="AQ169" s="469"/>
      <c r="AR169" s="469"/>
      <c r="AS169" s="469"/>
      <c r="AT169" s="469"/>
      <c r="AU169" s="469"/>
      <c r="AV169" s="469"/>
      <c r="AW169" s="469"/>
      <c r="AX169" s="469"/>
      <c r="AY169" s="469"/>
      <c r="AZ169" s="469"/>
      <c r="BA169" s="469"/>
      <c r="BB169" s="469"/>
      <c r="BC169" s="469"/>
      <c r="BD169" s="469"/>
      <c r="BE169" s="469"/>
      <c r="BF169" s="469"/>
      <c r="BG169" s="470"/>
      <c r="BH169" s="470"/>
      <c r="BI169" s="471"/>
      <c r="BJ169" s="471"/>
      <c r="BK169" s="471"/>
      <c r="BL169" s="471"/>
      <c r="BM169" s="471"/>
      <c r="BN169" s="471"/>
      <c r="BO169" s="471"/>
      <c r="BP169" s="472" t="s">
        <v>309</v>
      </c>
      <c r="BQ169" s="473"/>
      <c r="BR169" s="473"/>
      <c r="BS169" s="474"/>
    </row>
    <row r="170" spans="1:71" s="423" customFormat="1" ht="51" customHeight="1" x14ac:dyDescent="0.4">
      <c r="A170" s="632" t="s">
        <v>310</v>
      </c>
      <c r="B170" s="632"/>
      <c r="C170" s="632"/>
      <c r="D170" s="632"/>
      <c r="E170" s="469" t="s">
        <v>311</v>
      </c>
      <c r="F170" s="469"/>
      <c r="G170" s="469"/>
      <c r="H170" s="469"/>
      <c r="I170" s="469"/>
      <c r="J170" s="469"/>
      <c r="K170" s="469"/>
      <c r="L170" s="469"/>
      <c r="M170" s="469"/>
      <c r="N170" s="469"/>
      <c r="O170" s="469"/>
      <c r="P170" s="469"/>
      <c r="Q170" s="469"/>
      <c r="R170" s="469"/>
      <c r="S170" s="469"/>
      <c r="T170" s="469"/>
      <c r="U170" s="469"/>
      <c r="V170" s="469"/>
      <c r="W170" s="469"/>
      <c r="X170" s="469"/>
      <c r="Y170" s="469"/>
      <c r="Z170" s="469"/>
      <c r="AA170" s="469"/>
      <c r="AB170" s="469"/>
      <c r="AC170" s="469"/>
      <c r="AD170" s="469"/>
      <c r="AE170" s="469"/>
      <c r="AF170" s="469"/>
      <c r="AG170" s="469"/>
      <c r="AH170" s="469"/>
      <c r="AI170" s="469"/>
      <c r="AJ170" s="469"/>
      <c r="AK170" s="469"/>
      <c r="AL170" s="469"/>
      <c r="AM170" s="469"/>
      <c r="AN170" s="469"/>
      <c r="AO170" s="469"/>
      <c r="AP170" s="469"/>
      <c r="AQ170" s="469"/>
      <c r="AR170" s="469"/>
      <c r="AS170" s="469"/>
      <c r="AT170" s="469"/>
      <c r="AU170" s="469"/>
      <c r="AV170" s="469"/>
      <c r="AW170" s="469"/>
      <c r="AX170" s="469"/>
      <c r="AY170" s="469"/>
      <c r="AZ170" s="469"/>
      <c r="BA170" s="469"/>
      <c r="BB170" s="469"/>
      <c r="BC170" s="469"/>
      <c r="BD170" s="469"/>
      <c r="BE170" s="469"/>
      <c r="BF170" s="469"/>
      <c r="BG170" s="470"/>
      <c r="BH170" s="470"/>
      <c r="BI170" s="471"/>
      <c r="BJ170" s="471"/>
      <c r="BK170" s="471"/>
      <c r="BL170" s="471"/>
      <c r="BM170" s="471"/>
      <c r="BN170" s="471"/>
      <c r="BO170" s="471"/>
      <c r="BP170" s="472" t="s">
        <v>76</v>
      </c>
      <c r="BQ170" s="473"/>
      <c r="BR170" s="473"/>
      <c r="BS170" s="474"/>
    </row>
    <row r="171" spans="1:71" s="423" customFormat="1" ht="48" customHeight="1" x14ac:dyDescent="0.4">
      <c r="A171" s="632" t="s">
        <v>312</v>
      </c>
      <c r="B171" s="632"/>
      <c r="C171" s="632"/>
      <c r="D171" s="632"/>
      <c r="E171" s="469" t="s">
        <v>313</v>
      </c>
      <c r="F171" s="469"/>
      <c r="G171" s="469"/>
      <c r="H171" s="469"/>
      <c r="I171" s="469"/>
      <c r="J171" s="469"/>
      <c r="K171" s="469"/>
      <c r="L171" s="469"/>
      <c r="M171" s="469"/>
      <c r="N171" s="469"/>
      <c r="O171" s="469"/>
      <c r="P171" s="469"/>
      <c r="Q171" s="469"/>
      <c r="R171" s="469"/>
      <c r="S171" s="469"/>
      <c r="T171" s="469"/>
      <c r="U171" s="469"/>
      <c r="V171" s="469"/>
      <c r="W171" s="469"/>
      <c r="X171" s="469"/>
      <c r="Y171" s="469"/>
      <c r="Z171" s="469"/>
      <c r="AA171" s="469"/>
      <c r="AB171" s="469"/>
      <c r="AC171" s="469"/>
      <c r="AD171" s="469"/>
      <c r="AE171" s="469"/>
      <c r="AF171" s="469"/>
      <c r="AG171" s="469"/>
      <c r="AH171" s="469"/>
      <c r="AI171" s="469"/>
      <c r="AJ171" s="469"/>
      <c r="AK171" s="469"/>
      <c r="AL171" s="469"/>
      <c r="AM171" s="469"/>
      <c r="AN171" s="469"/>
      <c r="AO171" s="469"/>
      <c r="AP171" s="469"/>
      <c r="AQ171" s="469"/>
      <c r="AR171" s="469"/>
      <c r="AS171" s="469"/>
      <c r="AT171" s="469"/>
      <c r="AU171" s="469"/>
      <c r="AV171" s="469"/>
      <c r="AW171" s="469"/>
      <c r="AX171" s="469"/>
      <c r="AY171" s="469"/>
      <c r="AZ171" s="469"/>
      <c r="BA171" s="469"/>
      <c r="BB171" s="469"/>
      <c r="BC171" s="469"/>
      <c r="BD171" s="469"/>
      <c r="BE171" s="469"/>
      <c r="BF171" s="469"/>
      <c r="BG171" s="470"/>
      <c r="BH171" s="470"/>
      <c r="BI171" s="471"/>
      <c r="BJ171" s="471"/>
      <c r="BK171" s="471"/>
      <c r="BL171" s="471"/>
      <c r="BM171" s="471"/>
      <c r="BN171" s="471"/>
      <c r="BO171" s="471"/>
      <c r="BP171" s="472" t="s">
        <v>80</v>
      </c>
      <c r="BQ171" s="473"/>
      <c r="BR171" s="473"/>
      <c r="BS171" s="474"/>
    </row>
    <row r="172" spans="1:71" s="423" customFormat="1" ht="48" customHeight="1" x14ac:dyDescent="0.4">
      <c r="A172" s="632" t="s">
        <v>314</v>
      </c>
      <c r="B172" s="632"/>
      <c r="C172" s="632"/>
      <c r="D172" s="632"/>
      <c r="E172" s="469" t="s">
        <v>315</v>
      </c>
      <c r="F172" s="469"/>
      <c r="G172" s="469"/>
      <c r="H172" s="469"/>
      <c r="I172" s="469"/>
      <c r="J172" s="469"/>
      <c r="K172" s="469"/>
      <c r="L172" s="469"/>
      <c r="M172" s="469"/>
      <c r="N172" s="469"/>
      <c r="O172" s="469"/>
      <c r="P172" s="469"/>
      <c r="Q172" s="469"/>
      <c r="R172" s="469"/>
      <c r="S172" s="469"/>
      <c r="T172" s="469"/>
      <c r="U172" s="469"/>
      <c r="V172" s="469"/>
      <c r="W172" s="469"/>
      <c r="X172" s="469"/>
      <c r="Y172" s="469"/>
      <c r="Z172" s="469"/>
      <c r="AA172" s="469"/>
      <c r="AB172" s="469"/>
      <c r="AC172" s="469"/>
      <c r="AD172" s="469"/>
      <c r="AE172" s="469"/>
      <c r="AF172" s="469"/>
      <c r="AG172" s="469"/>
      <c r="AH172" s="469"/>
      <c r="AI172" s="469"/>
      <c r="AJ172" s="469"/>
      <c r="AK172" s="469"/>
      <c r="AL172" s="469"/>
      <c r="AM172" s="469"/>
      <c r="AN172" s="469"/>
      <c r="AO172" s="469"/>
      <c r="AP172" s="469"/>
      <c r="AQ172" s="469"/>
      <c r="AR172" s="469"/>
      <c r="AS172" s="469"/>
      <c r="AT172" s="469"/>
      <c r="AU172" s="469"/>
      <c r="AV172" s="469"/>
      <c r="AW172" s="469"/>
      <c r="AX172" s="469"/>
      <c r="AY172" s="469"/>
      <c r="AZ172" s="469"/>
      <c r="BA172" s="469"/>
      <c r="BB172" s="469"/>
      <c r="BC172" s="469"/>
      <c r="BD172" s="469"/>
      <c r="BE172" s="469"/>
      <c r="BF172" s="469"/>
      <c r="BG172" s="470"/>
      <c r="BH172" s="470"/>
      <c r="BI172" s="471"/>
      <c r="BJ172" s="471"/>
      <c r="BK172" s="471"/>
      <c r="BL172" s="471"/>
      <c r="BM172" s="471"/>
      <c r="BN172" s="471"/>
      <c r="BO172" s="471"/>
      <c r="BP172" s="472" t="s">
        <v>86</v>
      </c>
      <c r="BQ172" s="473"/>
      <c r="BR172" s="473"/>
      <c r="BS172" s="474"/>
    </row>
    <row r="173" spans="1:71" s="423" customFormat="1" ht="25.5" customHeight="1" x14ac:dyDescent="0.4">
      <c r="A173" s="632" t="s">
        <v>316</v>
      </c>
      <c r="B173" s="632"/>
      <c r="C173" s="632"/>
      <c r="D173" s="632"/>
      <c r="E173" s="469" t="s">
        <v>317</v>
      </c>
      <c r="F173" s="469"/>
      <c r="G173" s="469"/>
      <c r="H173" s="469"/>
      <c r="I173" s="469"/>
      <c r="J173" s="469"/>
      <c r="K173" s="469"/>
      <c r="L173" s="469"/>
      <c r="M173" s="469"/>
      <c r="N173" s="469"/>
      <c r="O173" s="469"/>
      <c r="P173" s="469"/>
      <c r="Q173" s="469"/>
      <c r="R173" s="469"/>
      <c r="S173" s="469"/>
      <c r="T173" s="469"/>
      <c r="U173" s="469"/>
      <c r="V173" s="469"/>
      <c r="W173" s="469"/>
      <c r="X173" s="469"/>
      <c r="Y173" s="469"/>
      <c r="Z173" s="469"/>
      <c r="AA173" s="469"/>
      <c r="AB173" s="469"/>
      <c r="AC173" s="469"/>
      <c r="AD173" s="469"/>
      <c r="AE173" s="469"/>
      <c r="AF173" s="469"/>
      <c r="AG173" s="469"/>
      <c r="AH173" s="469"/>
      <c r="AI173" s="469"/>
      <c r="AJ173" s="469"/>
      <c r="AK173" s="469"/>
      <c r="AL173" s="469"/>
      <c r="AM173" s="469"/>
      <c r="AN173" s="469"/>
      <c r="AO173" s="469"/>
      <c r="AP173" s="469"/>
      <c r="AQ173" s="469"/>
      <c r="AR173" s="469"/>
      <c r="AS173" s="469"/>
      <c r="AT173" s="469"/>
      <c r="AU173" s="469"/>
      <c r="AV173" s="469"/>
      <c r="AW173" s="469"/>
      <c r="AX173" s="469"/>
      <c r="AY173" s="469"/>
      <c r="AZ173" s="469"/>
      <c r="BA173" s="469"/>
      <c r="BB173" s="469"/>
      <c r="BC173" s="469"/>
      <c r="BD173" s="469"/>
      <c r="BE173" s="469"/>
      <c r="BF173" s="469"/>
      <c r="BG173" s="470"/>
      <c r="BH173" s="470"/>
      <c r="BI173" s="471"/>
      <c r="BJ173" s="471"/>
      <c r="BK173" s="471"/>
      <c r="BL173" s="471"/>
      <c r="BM173" s="471"/>
      <c r="BN173" s="471"/>
      <c r="BO173" s="471"/>
      <c r="BP173" s="472" t="s">
        <v>91</v>
      </c>
      <c r="BQ173" s="473"/>
      <c r="BR173" s="473"/>
      <c r="BS173" s="474"/>
    </row>
    <row r="174" spans="1:71" s="424" customFormat="1" ht="26.25" customHeight="1" x14ac:dyDescent="0.4">
      <c r="A174" s="632" t="s">
        <v>318</v>
      </c>
      <c r="B174" s="632"/>
      <c r="C174" s="632"/>
      <c r="D174" s="632"/>
      <c r="E174" s="469" t="s">
        <v>319</v>
      </c>
      <c r="F174" s="469"/>
      <c r="G174" s="469"/>
      <c r="H174" s="469"/>
      <c r="I174" s="469"/>
      <c r="J174" s="469"/>
      <c r="K174" s="469"/>
      <c r="L174" s="469"/>
      <c r="M174" s="469"/>
      <c r="N174" s="469"/>
      <c r="O174" s="469"/>
      <c r="P174" s="469"/>
      <c r="Q174" s="469"/>
      <c r="R174" s="469"/>
      <c r="S174" s="469"/>
      <c r="T174" s="469"/>
      <c r="U174" s="469"/>
      <c r="V174" s="469"/>
      <c r="W174" s="469"/>
      <c r="X174" s="469"/>
      <c r="Y174" s="469"/>
      <c r="Z174" s="469"/>
      <c r="AA174" s="469"/>
      <c r="AB174" s="469"/>
      <c r="AC174" s="469"/>
      <c r="AD174" s="469"/>
      <c r="AE174" s="469"/>
      <c r="AF174" s="469"/>
      <c r="AG174" s="469"/>
      <c r="AH174" s="469"/>
      <c r="AI174" s="469"/>
      <c r="AJ174" s="469"/>
      <c r="AK174" s="469"/>
      <c r="AL174" s="469"/>
      <c r="AM174" s="469"/>
      <c r="AN174" s="469"/>
      <c r="AO174" s="469"/>
      <c r="AP174" s="469"/>
      <c r="AQ174" s="469"/>
      <c r="AR174" s="469"/>
      <c r="AS174" s="469"/>
      <c r="AT174" s="469"/>
      <c r="AU174" s="469"/>
      <c r="AV174" s="469"/>
      <c r="AW174" s="469"/>
      <c r="AX174" s="469"/>
      <c r="AY174" s="469"/>
      <c r="AZ174" s="469"/>
      <c r="BA174" s="469"/>
      <c r="BB174" s="469"/>
      <c r="BC174" s="469"/>
      <c r="BD174" s="469"/>
      <c r="BE174" s="469"/>
      <c r="BF174" s="469"/>
      <c r="BG174" s="470"/>
      <c r="BH174" s="470"/>
      <c r="BI174" s="471"/>
      <c r="BJ174" s="471"/>
      <c r="BK174" s="471"/>
      <c r="BL174" s="471"/>
      <c r="BM174" s="471"/>
      <c r="BN174" s="471"/>
      <c r="BO174" s="471"/>
      <c r="BP174" s="472" t="s">
        <v>96</v>
      </c>
      <c r="BQ174" s="473"/>
      <c r="BR174" s="473"/>
      <c r="BS174" s="474"/>
    </row>
    <row r="175" spans="1:71" s="423" customFormat="1" ht="48" customHeight="1" x14ac:dyDescent="0.4">
      <c r="A175" s="632" t="s">
        <v>320</v>
      </c>
      <c r="B175" s="632"/>
      <c r="C175" s="632"/>
      <c r="D175" s="632"/>
      <c r="E175" s="639" t="s">
        <v>321</v>
      </c>
      <c r="F175" s="639"/>
      <c r="G175" s="639"/>
      <c r="H175" s="639"/>
      <c r="I175" s="639"/>
      <c r="J175" s="639"/>
      <c r="K175" s="639"/>
      <c r="L175" s="639"/>
      <c r="M175" s="639"/>
      <c r="N175" s="639"/>
      <c r="O175" s="639"/>
      <c r="P175" s="639"/>
      <c r="Q175" s="639"/>
      <c r="R175" s="639"/>
      <c r="S175" s="639"/>
      <c r="T175" s="639"/>
      <c r="U175" s="639"/>
      <c r="V175" s="639"/>
      <c r="W175" s="639"/>
      <c r="X175" s="639"/>
      <c r="Y175" s="639"/>
      <c r="Z175" s="639"/>
      <c r="AA175" s="639"/>
      <c r="AB175" s="639"/>
      <c r="AC175" s="639"/>
      <c r="AD175" s="639"/>
      <c r="AE175" s="639"/>
      <c r="AF175" s="639"/>
      <c r="AG175" s="639"/>
      <c r="AH175" s="639"/>
      <c r="AI175" s="639"/>
      <c r="AJ175" s="639"/>
      <c r="AK175" s="639"/>
      <c r="AL175" s="639"/>
      <c r="AM175" s="639"/>
      <c r="AN175" s="639"/>
      <c r="AO175" s="639"/>
      <c r="AP175" s="639"/>
      <c r="AQ175" s="639"/>
      <c r="AR175" s="639"/>
      <c r="AS175" s="639"/>
      <c r="AT175" s="639"/>
      <c r="AU175" s="639"/>
      <c r="AV175" s="639"/>
      <c r="AW175" s="639"/>
      <c r="AX175" s="639"/>
      <c r="AY175" s="639"/>
      <c r="AZ175" s="639"/>
      <c r="BA175" s="639"/>
      <c r="BB175" s="639"/>
      <c r="BC175" s="639"/>
      <c r="BD175" s="639"/>
      <c r="BE175" s="639"/>
      <c r="BF175" s="639"/>
      <c r="BG175" s="640"/>
      <c r="BH175" s="640"/>
      <c r="BI175" s="641"/>
      <c r="BJ175" s="641"/>
      <c r="BK175" s="641"/>
      <c r="BL175" s="641"/>
      <c r="BM175" s="641"/>
      <c r="BN175" s="641"/>
      <c r="BO175" s="641"/>
      <c r="BP175" s="472" t="s">
        <v>98</v>
      </c>
      <c r="BQ175" s="473"/>
      <c r="BR175" s="473"/>
      <c r="BS175" s="474"/>
    </row>
    <row r="176" spans="1:71" s="423" customFormat="1" ht="27" customHeight="1" x14ac:dyDescent="0.4">
      <c r="A176" s="632" t="s">
        <v>322</v>
      </c>
      <c r="B176" s="632"/>
      <c r="C176" s="632"/>
      <c r="D176" s="632"/>
      <c r="E176" s="469" t="s">
        <v>323</v>
      </c>
      <c r="F176" s="469"/>
      <c r="G176" s="469"/>
      <c r="H176" s="469"/>
      <c r="I176" s="469"/>
      <c r="J176" s="469"/>
      <c r="K176" s="469"/>
      <c r="L176" s="469"/>
      <c r="M176" s="469"/>
      <c r="N176" s="469"/>
      <c r="O176" s="469"/>
      <c r="P176" s="469"/>
      <c r="Q176" s="469"/>
      <c r="R176" s="469"/>
      <c r="S176" s="469"/>
      <c r="T176" s="469"/>
      <c r="U176" s="469"/>
      <c r="V176" s="469"/>
      <c r="W176" s="469"/>
      <c r="X176" s="469"/>
      <c r="Y176" s="469"/>
      <c r="Z176" s="469"/>
      <c r="AA176" s="469"/>
      <c r="AB176" s="469"/>
      <c r="AC176" s="469"/>
      <c r="AD176" s="469"/>
      <c r="AE176" s="469"/>
      <c r="AF176" s="469"/>
      <c r="AG176" s="469"/>
      <c r="AH176" s="469"/>
      <c r="AI176" s="469"/>
      <c r="AJ176" s="469"/>
      <c r="AK176" s="469"/>
      <c r="AL176" s="469"/>
      <c r="AM176" s="469"/>
      <c r="AN176" s="469"/>
      <c r="AO176" s="469"/>
      <c r="AP176" s="469"/>
      <c r="AQ176" s="469"/>
      <c r="AR176" s="469"/>
      <c r="AS176" s="469"/>
      <c r="AT176" s="469"/>
      <c r="AU176" s="469"/>
      <c r="AV176" s="469"/>
      <c r="AW176" s="469"/>
      <c r="AX176" s="469"/>
      <c r="AY176" s="469"/>
      <c r="AZ176" s="469"/>
      <c r="BA176" s="469"/>
      <c r="BB176" s="469"/>
      <c r="BC176" s="469"/>
      <c r="BD176" s="469"/>
      <c r="BE176" s="469"/>
      <c r="BF176" s="469"/>
      <c r="BG176" s="470"/>
      <c r="BH176" s="470"/>
      <c r="BI176" s="471"/>
      <c r="BJ176" s="471"/>
      <c r="BK176" s="471"/>
      <c r="BL176" s="471"/>
      <c r="BM176" s="471"/>
      <c r="BN176" s="471"/>
      <c r="BO176" s="471"/>
      <c r="BP176" s="472" t="s">
        <v>99</v>
      </c>
      <c r="BQ176" s="473"/>
      <c r="BR176" s="473"/>
      <c r="BS176" s="474"/>
    </row>
    <row r="177" spans="1:76" s="423" customFormat="1" ht="25.5" customHeight="1" x14ac:dyDescent="0.4">
      <c r="A177" s="632" t="s">
        <v>324</v>
      </c>
      <c r="B177" s="632"/>
      <c r="C177" s="632"/>
      <c r="D177" s="632"/>
      <c r="E177" s="469" t="s">
        <v>354</v>
      </c>
      <c r="F177" s="469"/>
      <c r="G177" s="469"/>
      <c r="H177" s="469"/>
      <c r="I177" s="469"/>
      <c r="J177" s="469"/>
      <c r="K177" s="469"/>
      <c r="L177" s="469"/>
      <c r="M177" s="469"/>
      <c r="N177" s="469"/>
      <c r="O177" s="469"/>
      <c r="P177" s="469"/>
      <c r="Q177" s="469"/>
      <c r="R177" s="469"/>
      <c r="S177" s="469"/>
      <c r="T177" s="469"/>
      <c r="U177" s="469"/>
      <c r="V177" s="469"/>
      <c r="W177" s="469"/>
      <c r="X177" s="469"/>
      <c r="Y177" s="469"/>
      <c r="Z177" s="469"/>
      <c r="AA177" s="469"/>
      <c r="AB177" s="469"/>
      <c r="AC177" s="469"/>
      <c r="AD177" s="469"/>
      <c r="AE177" s="469"/>
      <c r="AF177" s="469"/>
      <c r="AG177" s="469"/>
      <c r="AH177" s="469"/>
      <c r="AI177" s="469"/>
      <c r="AJ177" s="469"/>
      <c r="AK177" s="469"/>
      <c r="AL177" s="469"/>
      <c r="AM177" s="469"/>
      <c r="AN177" s="469"/>
      <c r="AO177" s="469"/>
      <c r="AP177" s="469"/>
      <c r="AQ177" s="469"/>
      <c r="AR177" s="469"/>
      <c r="AS177" s="469"/>
      <c r="AT177" s="469"/>
      <c r="AU177" s="469"/>
      <c r="AV177" s="469"/>
      <c r="AW177" s="469"/>
      <c r="AX177" s="469"/>
      <c r="AY177" s="469"/>
      <c r="AZ177" s="469"/>
      <c r="BA177" s="469"/>
      <c r="BB177" s="469"/>
      <c r="BC177" s="469"/>
      <c r="BD177" s="469"/>
      <c r="BE177" s="469"/>
      <c r="BF177" s="469"/>
      <c r="BG177" s="470"/>
      <c r="BH177" s="470"/>
      <c r="BI177" s="471"/>
      <c r="BJ177" s="471"/>
      <c r="BK177" s="471"/>
      <c r="BL177" s="471"/>
      <c r="BM177" s="471"/>
      <c r="BN177" s="471"/>
      <c r="BO177" s="471"/>
      <c r="BP177" s="472" t="s">
        <v>325</v>
      </c>
      <c r="BQ177" s="473"/>
      <c r="BR177" s="473"/>
      <c r="BS177" s="474"/>
    </row>
    <row r="178" spans="1:76" s="423" customFormat="1" ht="48" customHeight="1" x14ac:dyDescent="0.4">
      <c r="A178" s="632" t="s">
        <v>326</v>
      </c>
      <c r="B178" s="632"/>
      <c r="C178" s="632"/>
      <c r="D178" s="632"/>
      <c r="E178" s="469" t="s">
        <v>327</v>
      </c>
      <c r="F178" s="469"/>
      <c r="G178" s="469"/>
      <c r="H178" s="469"/>
      <c r="I178" s="469"/>
      <c r="J178" s="469"/>
      <c r="K178" s="469"/>
      <c r="L178" s="469"/>
      <c r="M178" s="469"/>
      <c r="N178" s="469"/>
      <c r="O178" s="469"/>
      <c r="P178" s="469"/>
      <c r="Q178" s="469"/>
      <c r="R178" s="469"/>
      <c r="S178" s="469"/>
      <c r="T178" s="469"/>
      <c r="U178" s="469"/>
      <c r="V178" s="469"/>
      <c r="W178" s="469"/>
      <c r="X178" s="469"/>
      <c r="Y178" s="469"/>
      <c r="Z178" s="469"/>
      <c r="AA178" s="469"/>
      <c r="AB178" s="469"/>
      <c r="AC178" s="469"/>
      <c r="AD178" s="469"/>
      <c r="AE178" s="469"/>
      <c r="AF178" s="469"/>
      <c r="AG178" s="469"/>
      <c r="AH178" s="469"/>
      <c r="AI178" s="469"/>
      <c r="AJ178" s="469"/>
      <c r="AK178" s="469"/>
      <c r="AL178" s="469"/>
      <c r="AM178" s="469"/>
      <c r="AN178" s="469"/>
      <c r="AO178" s="469"/>
      <c r="AP178" s="469"/>
      <c r="AQ178" s="469"/>
      <c r="AR178" s="469"/>
      <c r="AS178" s="469"/>
      <c r="AT178" s="469"/>
      <c r="AU178" s="469"/>
      <c r="AV178" s="469"/>
      <c r="AW178" s="469"/>
      <c r="AX178" s="469"/>
      <c r="AY178" s="469"/>
      <c r="AZ178" s="469"/>
      <c r="BA178" s="469"/>
      <c r="BB178" s="469"/>
      <c r="BC178" s="469"/>
      <c r="BD178" s="469"/>
      <c r="BE178" s="469"/>
      <c r="BF178" s="469"/>
      <c r="BG178" s="470"/>
      <c r="BH178" s="470"/>
      <c r="BI178" s="471"/>
      <c r="BJ178" s="471"/>
      <c r="BK178" s="471"/>
      <c r="BL178" s="471"/>
      <c r="BM178" s="471"/>
      <c r="BN178" s="471"/>
      <c r="BO178" s="471"/>
      <c r="BP178" s="472" t="s">
        <v>112</v>
      </c>
      <c r="BQ178" s="473"/>
      <c r="BR178" s="473"/>
      <c r="BS178" s="474"/>
    </row>
    <row r="179" spans="1:76" s="423" customFormat="1" ht="48" customHeight="1" x14ac:dyDescent="0.4">
      <c r="A179" s="632" t="s">
        <v>328</v>
      </c>
      <c r="B179" s="632"/>
      <c r="C179" s="632"/>
      <c r="D179" s="632"/>
      <c r="E179" s="469" t="s">
        <v>329</v>
      </c>
      <c r="F179" s="469"/>
      <c r="G179" s="469"/>
      <c r="H179" s="469"/>
      <c r="I179" s="469"/>
      <c r="J179" s="469"/>
      <c r="K179" s="469"/>
      <c r="L179" s="469"/>
      <c r="M179" s="469"/>
      <c r="N179" s="469"/>
      <c r="O179" s="469"/>
      <c r="P179" s="469"/>
      <c r="Q179" s="469"/>
      <c r="R179" s="469"/>
      <c r="S179" s="469"/>
      <c r="T179" s="469"/>
      <c r="U179" s="469"/>
      <c r="V179" s="469"/>
      <c r="W179" s="469"/>
      <c r="X179" s="469"/>
      <c r="Y179" s="469"/>
      <c r="Z179" s="469"/>
      <c r="AA179" s="469"/>
      <c r="AB179" s="469"/>
      <c r="AC179" s="469"/>
      <c r="AD179" s="469"/>
      <c r="AE179" s="469"/>
      <c r="AF179" s="469"/>
      <c r="AG179" s="469"/>
      <c r="AH179" s="469"/>
      <c r="AI179" s="469"/>
      <c r="AJ179" s="469"/>
      <c r="AK179" s="469"/>
      <c r="AL179" s="469"/>
      <c r="AM179" s="469"/>
      <c r="AN179" s="469"/>
      <c r="AO179" s="469"/>
      <c r="AP179" s="469"/>
      <c r="AQ179" s="469"/>
      <c r="AR179" s="469"/>
      <c r="AS179" s="469"/>
      <c r="AT179" s="469"/>
      <c r="AU179" s="469"/>
      <c r="AV179" s="469"/>
      <c r="AW179" s="469"/>
      <c r="AX179" s="469"/>
      <c r="AY179" s="469"/>
      <c r="AZ179" s="469"/>
      <c r="BA179" s="469"/>
      <c r="BB179" s="469"/>
      <c r="BC179" s="469"/>
      <c r="BD179" s="469"/>
      <c r="BE179" s="469"/>
      <c r="BF179" s="469"/>
      <c r="BG179" s="470"/>
      <c r="BH179" s="470"/>
      <c r="BI179" s="471"/>
      <c r="BJ179" s="471"/>
      <c r="BK179" s="471"/>
      <c r="BL179" s="471"/>
      <c r="BM179" s="471"/>
      <c r="BN179" s="471"/>
      <c r="BO179" s="471"/>
      <c r="BP179" s="472" t="s">
        <v>113</v>
      </c>
      <c r="BQ179" s="473"/>
      <c r="BR179" s="473"/>
      <c r="BS179" s="474"/>
    </row>
    <row r="180" spans="1:76" s="423" customFormat="1" ht="23.25" customHeight="1" x14ac:dyDescent="0.4">
      <c r="A180" s="632" t="s">
        <v>330</v>
      </c>
      <c r="B180" s="632"/>
      <c r="C180" s="632"/>
      <c r="D180" s="632"/>
      <c r="E180" s="469" t="s">
        <v>331</v>
      </c>
      <c r="F180" s="469"/>
      <c r="G180" s="469"/>
      <c r="H180" s="469"/>
      <c r="I180" s="469"/>
      <c r="J180" s="469"/>
      <c r="K180" s="469"/>
      <c r="L180" s="469"/>
      <c r="M180" s="469"/>
      <c r="N180" s="469"/>
      <c r="O180" s="469"/>
      <c r="P180" s="469"/>
      <c r="Q180" s="469"/>
      <c r="R180" s="469"/>
      <c r="S180" s="469"/>
      <c r="T180" s="469"/>
      <c r="U180" s="469"/>
      <c r="V180" s="469"/>
      <c r="W180" s="469"/>
      <c r="X180" s="469"/>
      <c r="Y180" s="469"/>
      <c r="Z180" s="469"/>
      <c r="AA180" s="469"/>
      <c r="AB180" s="469"/>
      <c r="AC180" s="469"/>
      <c r="AD180" s="469"/>
      <c r="AE180" s="469"/>
      <c r="AF180" s="469"/>
      <c r="AG180" s="469"/>
      <c r="AH180" s="469"/>
      <c r="AI180" s="469"/>
      <c r="AJ180" s="469"/>
      <c r="AK180" s="469"/>
      <c r="AL180" s="469"/>
      <c r="AM180" s="469"/>
      <c r="AN180" s="469"/>
      <c r="AO180" s="469"/>
      <c r="AP180" s="469"/>
      <c r="AQ180" s="469"/>
      <c r="AR180" s="469"/>
      <c r="AS180" s="469"/>
      <c r="AT180" s="469"/>
      <c r="AU180" s="469"/>
      <c r="AV180" s="469"/>
      <c r="AW180" s="469"/>
      <c r="AX180" s="469"/>
      <c r="AY180" s="469"/>
      <c r="AZ180" s="469"/>
      <c r="BA180" s="469"/>
      <c r="BB180" s="469"/>
      <c r="BC180" s="469"/>
      <c r="BD180" s="469"/>
      <c r="BE180" s="469"/>
      <c r="BF180" s="469"/>
      <c r="BG180" s="470"/>
      <c r="BH180" s="470"/>
      <c r="BI180" s="471"/>
      <c r="BJ180" s="471"/>
      <c r="BK180" s="471"/>
      <c r="BL180" s="471"/>
      <c r="BM180" s="471"/>
      <c r="BN180" s="471"/>
      <c r="BO180" s="471"/>
      <c r="BP180" s="472" t="s">
        <v>115</v>
      </c>
      <c r="BQ180" s="473"/>
      <c r="BR180" s="473"/>
      <c r="BS180" s="474"/>
    </row>
    <row r="181" spans="1:76" s="423" customFormat="1" ht="48" customHeight="1" x14ac:dyDescent="0.4">
      <c r="A181" s="632" t="s">
        <v>332</v>
      </c>
      <c r="B181" s="632"/>
      <c r="C181" s="632"/>
      <c r="D181" s="632"/>
      <c r="E181" s="469" t="s">
        <v>333</v>
      </c>
      <c r="F181" s="469"/>
      <c r="G181" s="469"/>
      <c r="H181" s="469"/>
      <c r="I181" s="469"/>
      <c r="J181" s="469"/>
      <c r="K181" s="469"/>
      <c r="L181" s="469"/>
      <c r="M181" s="469"/>
      <c r="N181" s="469"/>
      <c r="O181" s="469"/>
      <c r="P181" s="469"/>
      <c r="Q181" s="469"/>
      <c r="R181" s="469"/>
      <c r="S181" s="469"/>
      <c r="T181" s="469"/>
      <c r="U181" s="469"/>
      <c r="V181" s="469"/>
      <c r="W181" s="469"/>
      <c r="X181" s="469"/>
      <c r="Y181" s="469"/>
      <c r="Z181" s="469"/>
      <c r="AA181" s="469"/>
      <c r="AB181" s="469"/>
      <c r="AC181" s="469"/>
      <c r="AD181" s="469"/>
      <c r="AE181" s="469"/>
      <c r="AF181" s="469"/>
      <c r="AG181" s="469"/>
      <c r="AH181" s="469"/>
      <c r="AI181" s="469"/>
      <c r="AJ181" s="469"/>
      <c r="AK181" s="469"/>
      <c r="AL181" s="469"/>
      <c r="AM181" s="469"/>
      <c r="AN181" s="469"/>
      <c r="AO181" s="469"/>
      <c r="AP181" s="469"/>
      <c r="AQ181" s="469"/>
      <c r="AR181" s="469"/>
      <c r="AS181" s="469"/>
      <c r="AT181" s="469"/>
      <c r="AU181" s="469"/>
      <c r="AV181" s="469"/>
      <c r="AW181" s="469"/>
      <c r="AX181" s="469"/>
      <c r="AY181" s="469"/>
      <c r="AZ181" s="469"/>
      <c r="BA181" s="469"/>
      <c r="BB181" s="469"/>
      <c r="BC181" s="469"/>
      <c r="BD181" s="469"/>
      <c r="BE181" s="469"/>
      <c r="BF181" s="469"/>
      <c r="BG181" s="470"/>
      <c r="BH181" s="470"/>
      <c r="BI181" s="471"/>
      <c r="BJ181" s="471"/>
      <c r="BK181" s="471"/>
      <c r="BL181" s="471"/>
      <c r="BM181" s="471"/>
      <c r="BN181" s="471"/>
      <c r="BO181" s="471"/>
      <c r="BP181" s="472" t="s">
        <v>116</v>
      </c>
      <c r="BQ181" s="473"/>
      <c r="BR181" s="473"/>
      <c r="BS181" s="474"/>
    </row>
    <row r="182" spans="1:76" s="424" customFormat="1" ht="48" customHeight="1" x14ac:dyDescent="0.4">
      <c r="A182" s="632" t="s">
        <v>334</v>
      </c>
      <c r="B182" s="632"/>
      <c r="C182" s="632"/>
      <c r="D182" s="632"/>
      <c r="E182" s="469" t="s">
        <v>335</v>
      </c>
      <c r="F182" s="469"/>
      <c r="G182" s="469"/>
      <c r="H182" s="469"/>
      <c r="I182" s="469"/>
      <c r="J182" s="469"/>
      <c r="K182" s="469"/>
      <c r="L182" s="469"/>
      <c r="M182" s="469"/>
      <c r="N182" s="469"/>
      <c r="O182" s="469"/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69"/>
      <c r="AB182" s="469"/>
      <c r="AC182" s="469"/>
      <c r="AD182" s="469"/>
      <c r="AE182" s="469"/>
      <c r="AF182" s="469"/>
      <c r="AG182" s="469"/>
      <c r="AH182" s="469"/>
      <c r="AI182" s="469"/>
      <c r="AJ182" s="469"/>
      <c r="AK182" s="469"/>
      <c r="AL182" s="469"/>
      <c r="AM182" s="469"/>
      <c r="AN182" s="469"/>
      <c r="AO182" s="469"/>
      <c r="AP182" s="469"/>
      <c r="AQ182" s="469"/>
      <c r="AR182" s="469"/>
      <c r="AS182" s="469"/>
      <c r="AT182" s="469"/>
      <c r="AU182" s="469"/>
      <c r="AV182" s="469"/>
      <c r="AW182" s="469"/>
      <c r="AX182" s="469"/>
      <c r="AY182" s="469"/>
      <c r="AZ182" s="469"/>
      <c r="BA182" s="469"/>
      <c r="BB182" s="469"/>
      <c r="BC182" s="469"/>
      <c r="BD182" s="469"/>
      <c r="BE182" s="469"/>
      <c r="BF182" s="469"/>
      <c r="BG182" s="470"/>
      <c r="BH182" s="470"/>
      <c r="BI182" s="471"/>
      <c r="BJ182" s="471"/>
      <c r="BK182" s="471"/>
      <c r="BL182" s="471"/>
      <c r="BM182" s="471"/>
      <c r="BN182" s="471"/>
      <c r="BO182" s="471"/>
      <c r="BP182" s="472" t="s">
        <v>393</v>
      </c>
      <c r="BQ182" s="473"/>
      <c r="BR182" s="473"/>
      <c r="BS182" s="474"/>
    </row>
    <row r="183" spans="1:76" s="423" customFormat="1" ht="25.5" customHeight="1" x14ac:dyDescent="0.4">
      <c r="A183" s="632" t="s">
        <v>336</v>
      </c>
      <c r="B183" s="632"/>
      <c r="C183" s="632"/>
      <c r="D183" s="632"/>
      <c r="E183" s="469" t="s">
        <v>337</v>
      </c>
      <c r="F183" s="469"/>
      <c r="G183" s="469"/>
      <c r="H183" s="469"/>
      <c r="I183" s="469"/>
      <c r="J183" s="469"/>
      <c r="K183" s="469"/>
      <c r="L183" s="469"/>
      <c r="M183" s="469"/>
      <c r="N183" s="469"/>
      <c r="O183" s="469"/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69"/>
      <c r="AB183" s="469"/>
      <c r="AC183" s="469"/>
      <c r="AD183" s="469"/>
      <c r="AE183" s="469"/>
      <c r="AF183" s="469"/>
      <c r="AG183" s="469"/>
      <c r="AH183" s="469"/>
      <c r="AI183" s="469"/>
      <c r="AJ183" s="469"/>
      <c r="AK183" s="469"/>
      <c r="AL183" s="469"/>
      <c r="AM183" s="469"/>
      <c r="AN183" s="469"/>
      <c r="AO183" s="469"/>
      <c r="AP183" s="469"/>
      <c r="AQ183" s="469"/>
      <c r="AR183" s="469"/>
      <c r="AS183" s="469"/>
      <c r="AT183" s="469"/>
      <c r="AU183" s="469"/>
      <c r="AV183" s="469"/>
      <c r="AW183" s="469"/>
      <c r="AX183" s="469"/>
      <c r="AY183" s="469"/>
      <c r="AZ183" s="469"/>
      <c r="BA183" s="469"/>
      <c r="BB183" s="469"/>
      <c r="BC183" s="469"/>
      <c r="BD183" s="469"/>
      <c r="BE183" s="469"/>
      <c r="BF183" s="469"/>
      <c r="BG183" s="470"/>
      <c r="BH183" s="470"/>
      <c r="BI183" s="471"/>
      <c r="BJ183" s="471"/>
      <c r="BK183" s="471"/>
      <c r="BL183" s="471"/>
      <c r="BM183" s="471"/>
      <c r="BN183" s="471"/>
      <c r="BO183" s="471"/>
      <c r="BP183" s="472" t="s">
        <v>394</v>
      </c>
      <c r="BQ183" s="473"/>
      <c r="BR183" s="473"/>
      <c r="BS183" s="474"/>
    </row>
    <row r="184" spans="1:76" s="424" customFormat="1" ht="25.5" customHeight="1" x14ac:dyDescent="0.4">
      <c r="A184" s="632" t="s">
        <v>338</v>
      </c>
      <c r="B184" s="632"/>
      <c r="C184" s="632"/>
      <c r="D184" s="632"/>
      <c r="E184" s="469" t="s">
        <v>339</v>
      </c>
      <c r="F184" s="469"/>
      <c r="G184" s="469"/>
      <c r="H184" s="469"/>
      <c r="I184" s="469"/>
      <c r="J184" s="469"/>
      <c r="K184" s="469"/>
      <c r="L184" s="469"/>
      <c r="M184" s="469"/>
      <c r="N184" s="469"/>
      <c r="O184" s="469"/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69"/>
      <c r="AB184" s="469"/>
      <c r="AC184" s="469"/>
      <c r="AD184" s="469"/>
      <c r="AE184" s="469"/>
      <c r="AF184" s="469"/>
      <c r="AG184" s="469"/>
      <c r="AH184" s="469"/>
      <c r="AI184" s="469"/>
      <c r="AJ184" s="469"/>
      <c r="AK184" s="469"/>
      <c r="AL184" s="469"/>
      <c r="AM184" s="469"/>
      <c r="AN184" s="469"/>
      <c r="AO184" s="469"/>
      <c r="AP184" s="469"/>
      <c r="AQ184" s="469"/>
      <c r="AR184" s="469"/>
      <c r="AS184" s="469"/>
      <c r="AT184" s="469"/>
      <c r="AU184" s="469"/>
      <c r="AV184" s="469"/>
      <c r="AW184" s="469"/>
      <c r="AX184" s="469"/>
      <c r="AY184" s="469"/>
      <c r="AZ184" s="469"/>
      <c r="BA184" s="469"/>
      <c r="BB184" s="469"/>
      <c r="BC184" s="469"/>
      <c r="BD184" s="469"/>
      <c r="BE184" s="469"/>
      <c r="BF184" s="469"/>
      <c r="BG184" s="470"/>
      <c r="BH184" s="470"/>
      <c r="BI184" s="471"/>
      <c r="BJ184" s="471"/>
      <c r="BK184" s="471"/>
      <c r="BL184" s="471"/>
      <c r="BM184" s="471"/>
      <c r="BN184" s="471"/>
      <c r="BO184" s="471"/>
      <c r="BP184" s="472" t="s">
        <v>395</v>
      </c>
      <c r="BQ184" s="473"/>
      <c r="BR184" s="473"/>
      <c r="BS184" s="474"/>
    </row>
    <row r="185" spans="1:76" s="423" customFormat="1" ht="23.25" customHeight="1" x14ac:dyDescent="0.4">
      <c r="A185" s="632" t="s">
        <v>340</v>
      </c>
      <c r="B185" s="632"/>
      <c r="C185" s="632"/>
      <c r="D185" s="632"/>
      <c r="E185" s="469" t="s">
        <v>341</v>
      </c>
      <c r="F185" s="469"/>
      <c r="G185" s="469"/>
      <c r="H185" s="469"/>
      <c r="I185" s="469"/>
      <c r="J185" s="469"/>
      <c r="K185" s="469"/>
      <c r="L185" s="469"/>
      <c r="M185" s="469"/>
      <c r="N185" s="469"/>
      <c r="O185" s="469"/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69"/>
      <c r="AB185" s="469"/>
      <c r="AC185" s="469"/>
      <c r="AD185" s="469"/>
      <c r="AE185" s="469"/>
      <c r="AF185" s="469"/>
      <c r="AG185" s="469"/>
      <c r="AH185" s="469"/>
      <c r="AI185" s="469"/>
      <c r="AJ185" s="469"/>
      <c r="AK185" s="469"/>
      <c r="AL185" s="469"/>
      <c r="AM185" s="469"/>
      <c r="AN185" s="469"/>
      <c r="AO185" s="469"/>
      <c r="AP185" s="469"/>
      <c r="AQ185" s="469"/>
      <c r="AR185" s="469"/>
      <c r="AS185" s="469"/>
      <c r="AT185" s="469"/>
      <c r="AU185" s="469"/>
      <c r="AV185" s="469"/>
      <c r="AW185" s="469"/>
      <c r="AX185" s="469"/>
      <c r="AY185" s="469"/>
      <c r="AZ185" s="469"/>
      <c r="BA185" s="469"/>
      <c r="BB185" s="469"/>
      <c r="BC185" s="469"/>
      <c r="BD185" s="469"/>
      <c r="BE185" s="469"/>
      <c r="BF185" s="469"/>
      <c r="BG185" s="470"/>
      <c r="BH185" s="470"/>
      <c r="BI185" s="471"/>
      <c r="BJ185" s="471"/>
      <c r="BK185" s="471"/>
      <c r="BL185" s="471"/>
      <c r="BM185" s="471"/>
      <c r="BN185" s="471"/>
      <c r="BO185" s="471"/>
      <c r="BP185" s="472" t="s">
        <v>155</v>
      </c>
      <c r="BQ185" s="473"/>
      <c r="BR185" s="473"/>
      <c r="BS185" s="474"/>
    </row>
    <row r="186" spans="1:76" s="423" customFormat="1" ht="24" customHeight="1" x14ac:dyDescent="0.4">
      <c r="A186" s="632" t="s">
        <v>342</v>
      </c>
      <c r="B186" s="632"/>
      <c r="C186" s="632"/>
      <c r="D186" s="632"/>
      <c r="E186" s="469" t="s">
        <v>343</v>
      </c>
      <c r="F186" s="469"/>
      <c r="G186" s="469"/>
      <c r="H186" s="469"/>
      <c r="I186" s="469"/>
      <c r="J186" s="469"/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69"/>
      <c r="AB186" s="469"/>
      <c r="AC186" s="469"/>
      <c r="AD186" s="469"/>
      <c r="AE186" s="469"/>
      <c r="AF186" s="469"/>
      <c r="AG186" s="469"/>
      <c r="AH186" s="469"/>
      <c r="AI186" s="469"/>
      <c r="AJ186" s="469"/>
      <c r="AK186" s="469"/>
      <c r="AL186" s="469"/>
      <c r="AM186" s="469"/>
      <c r="AN186" s="469"/>
      <c r="AO186" s="469"/>
      <c r="AP186" s="469"/>
      <c r="AQ186" s="469"/>
      <c r="AR186" s="469"/>
      <c r="AS186" s="469"/>
      <c r="AT186" s="469"/>
      <c r="AU186" s="469"/>
      <c r="AV186" s="469"/>
      <c r="AW186" s="469"/>
      <c r="AX186" s="469"/>
      <c r="AY186" s="469"/>
      <c r="AZ186" s="469"/>
      <c r="BA186" s="469"/>
      <c r="BB186" s="469"/>
      <c r="BC186" s="469"/>
      <c r="BD186" s="469"/>
      <c r="BE186" s="469"/>
      <c r="BF186" s="469"/>
      <c r="BG186" s="470"/>
      <c r="BH186" s="470"/>
      <c r="BI186" s="471"/>
      <c r="BJ186" s="471"/>
      <c r="BK186" s="471"/>
      <c r="BL186" s="471"/>
      <c r="BM186" s="471"/>
      <c r="BN186" s="471"/>
      <c r="BO186" s="471"/>
      <c r="BP186" s="472" t="s">
        <v>156</v>
      </c>
      <c r="BQ186" s="473"/>
      <c r="BR186" s="473"/>
      <c r="BS186" s="474"/>
    </row>
    <row r="187" spans="1:76" s="425" customFormat="1" ht="22.5" customHeight="1" thickBot="1" x14ac:dyDescent="0.45">
      <c r="A187" s="633" t="s">
        <v>344</v>
      </c>
      <c r="B187" s="633"/>
      <c r="C187" s="633"/>
      <c r="D187" s="633"/>
      <c r="E187" s="636" t="s">
        <v>355</v>
      </c>
      <c r="F187" s="636"/>
      <c r="G187" s="636"/>
      <c r="H187" s="636"/>
      <c r="I187" s="636"/>
      <c r="J187" s="636"/>
      <c r="K187" s="636"/>
      <c r="L187" s="636"/>
      <c r="M187" s="636"/>
      <c r="N187" s="636"/>
      <c r="O187" s="636"/>
      <c r="P187" s="636"/>
      <c r="Q187" s="636"/>
      <c r="R187" s="636"/>
      <c r="S187" s="636"/>
      <c r="T187" s="636"/>
      <c r="U187" s="636"/>
      <c r="V187" s="636"/>
      <c r="W187" s="636"/>
      <c r="X187" s="636"/>
      <c r="Y187" s="636"/>
      <c r="Z187" s="636"/>
      <c r="AA187" s="636"/>
      <c r="AB187" s="636"/>
      <c r="AC187" s="636"/>
      <c r="AD187" s="636"/>
      <c r="AE187" s="636"/>
      <c r="AF187" s="636"/>
      <c r="AG187" s="636"/>
      <c r="AH187" s="636"/>
      <c r="AI187" s="636"/>
      <c r="AJ187" s="636"/>
      <c r="AK187" s="636"/>
      <c r="AL187" s="636"/>
      <c r="AM187" s="636"/>
      <c r="AN187" s="636"/>
      <c r="AO187" s="636"/>
      <c r="AP187" s="636"/>
      <c r="AQ187" s="636"/>
      <c r="AR187" s="636"/>
      <c r="AS187" s="636"/>
      <c r="AT187" s="636"/>
      <c r="AU187" s="636"/>
      <c r="AV187" s="636"/>
      <c r="AW187" s="636"/>
      <c r="AX187" s="636"/>
      <c r="AY187" s="636"/>
      <c r="AZ187" s="636"/>
      <c r="BA187" s="636"/>
      <c r="BB187" s="636"/>
      <c r="BC187" s="636"/>
      <c r="BD187" s="636"/>
      <c r="BE187" s="636"/>
      <c r="BF187" s="636"/>
      <c r="BG187" s="637"/>
      <c r="BH187" s="637"/>
      <c r="BI187" s="638"/>
      <c r="BJ187" s="638"/>
      <c r="BK187" s="638"/>
      <c r="BL187" s="638"/>
      <c r="BM187" s="638"/>
      <c r="BN187" s="638"/>
      <c r="BO187" s="638"/>
      <c r="BP187" s="498" t="s">
        <v>145</v>
      </c>
      <c r="BQ187" s="499"/>
      <c r="BR187" s="499"/>
      <c r="BS187" s="500"/>
    </row>
    <row r="188" spans="1:76" s="425" customFormat="1" ht="25.5" customHeight="1" thickTop="1" x14ac:dyDescent="0.25">
      <c r="A188" s="426"/>
      <c r="B188" s="426"/>
      <c r="C188" s="426"/>
      <c r="D188" s="427"/>
      <c r="E188" s="427"/>
      <c r="F188" s="427"/>
      <c r="G188" s="427"/>
      <c r="H188" s="427"/>
      <c r="I188" s="427"/>
      <c r="J188" s="427"/>
      <c r="K188" s="427"/>
      <c r="L188" s="427"/>
      <c r="M188" s="427"/>
      <c r="N188" s="427"/>
      <c r="O188" s="427"/>
      <c r="P188" s="427"/>
      <c r="Q188" s="427"/>
      <c r="R188" s="427"/>
      <c r="S188" s="427"/>
      <c r="T188" s="427"/>
      <c r="U188" s="427"/>
      <c r="V188" s="427"/>
      <c r="W188" s="427"/>
      <c r="X188" s="427"/>
      <c r="Y188" s="427"/>
      <c r="Z188" s="427"/>
      <c r="AA188" s="427"/>
      <c r="AB188" s="427"/>
      <c r="AC188" s="427"/>
      <c r="AD188" s="427"/>
      <c r="AE188" s="427"/>
      <c r="AF188" s="427"/>
      <c r="AG188" s="427"/>
      <c r="AH188" s="427"/>
      <c r="AI188" s="427"/>
      <c r="AJ188" s="427"/>
      <c r="AK188" s="427"/>
      <c r="AL188" s="427"/>
      <c r="AM188" s="427"/>
      <c r="AN188" s="427"/>
      <c r="AO188" s="427"/>
      <c r="AP188" s="427"/>
      <c r="AQ188" s="427"/>
      <c r="AR188" s="427"/>
      <c r="AS188" s="427"/>
      <c r="AT188" s="427"/>
      <c r="AU188" s="427"/>
      <c r="AV188" s="427"/>
      <c r="AW188" s="427"/>
      <c r="AX188" s="427"/>
      <c r="AY188" s="427"/>
      <c r="AZ188" s="427"/>
      <c r="BA188" s="427"/>
      <c r="BB188" s="427"/>
      <c r="BC188" s="427"/>
      <c r="BD188" s="427"/>
      <c r="BE188" s="427"/>
      <c r="BF188" s="427"/>
      <c r="BG188" s="428"/>
      <c r="BH188" s="428"/>
      <c r="BI188" s="429"/>
      <c r="BJ188" s="429"/>
      <c r="BK188" s="430"/>
      <c r="BL188" s="430"/>
      <c r="BM188" s="430"/>
      <c r="BN188" s="430"/>
      <c r="BO188" s="430"/>
      <c r="BP188" s="430"/>
      <c r="BQ188" s="430"/>
      <c r="BR188" s="430"/>
      <c r="BS188" s="430"/>
    </row>
    <row r="189" spans="1:76" s="425" customFormat="1" ht="27" customHeight="1" x14ac:dyDescent="0.25">
      <c r="A189" s="431" t="s">
        <v>345</v>
      </c>
      <c r="B189" s="634" t="s">
        <v>346</v>
      </c>
      <c r="C189" s="634"/>
      <c r="D189" s="634"/>
      <c r="E189" s="634"/>
      <c r="F189" s="634"/>
      <c r="G189" s="634"/>
      <c r="H189" s="634"/>
      <c r="I189" s="634"/>
      <c r="J189" s="634"/>
      <c r="K189" s="634"/>
      <c r="L189" s="634"/>
      <c r="M189" s="634"/>
      <c r="N189" s="634"/>
      <c r="O189" s="634"/>
      <c r="P189" s="634"/>
      <c r="Q189" s="634"/>
      <c r="R189" s="634"/>
      <c r="S189" s="634"/>
      <c r="T189" s="634"/>
      <c r="U189" s="634"/>
      <c r="V189" s="634"/>
      <c r="W189" s="634"/>
      <c r="X189" s="634"/>
      <c r="Y189" s="634"/>
      <c r="Z189" s="634"/>
      <c r="AA189" s="634"/>
      <c r="AB189" s="634"/>
      <c r="AC189" s="634"/>
      <c r="AD189" s="634"/>
      <c r="AE189" s="634"/>
      <c r="AF189" s="634"/>
      <c r="AG189" s="634"/>
      <c r="AH189" s="634"/>
      <c r="AI189" s="634"/>
      <c r="AJ189" s="634"/>
      <c r="AK189" s="634"/>
      <c r="AL189" s="634"/>
      <c r="AM189" s="634"/>
      <c r="AN189" s="634"/>
      <c r="AO189" s="634"/>
      <c r="AP189" s="634"/>
      <c r="AQ189" s="634"/>
      <c r="AR189" s="634"/>
      <c r="AS189" s="634"/>
      <c r="AT189" s="634"/>
      <c r="AU189" s="634"/>
      <c r="AV189" s="634"/>
      <c r="AW189" s="634"/>
      <c r="AX189" s="634"/>
      <c r="AY189" s="634"/>
      <c r="AZ189" s="634"/>
      <c r="BA189" s="634"/>
      <c r="BB189" s="634"/>
      <c r="BC189" s="634"/>
      <c r="BD189" s="634"/>
      <c r="BE189" s="634"/>
      <c r="BF189" s="634"/>
      <c r="BG189" s="634"/>
      <c r="BH189" s="634"/>
      <c r="BI189" s="634"/>
      <c r="BJ189" s="634"/>
      <c r="BK189" s="429"/>
      <c r="BL189" s="429"/>
      <c r="BM189" s="429"/>
      <c r="BN189" s="429"/>
      <c r="BO189" s="429"/>
      <c r="BP189" s="429"/>
      <c r="BQ189" s="429"/>
      <c r="BR189" s="429"/>
      <c r="BS189" s="429"/>
      <c r="BT189" s="432"/>
      <c r="BU189" s="432"/>
      <c r="BV189" s="432"/>
      <c r="BW189" s="432"/>
      <c r="BX189" s="432"/>
    </row>
    <row r="190" spans="1:76" s="425" customFormat="1" ht="27" customHeight="1" x14ac:dyDescent="0.4">
      <c r="A190" s="433" t="s">
        <v>347</v>
      </c>
      <c r="B190" s="606" t="s">
        <v>348</v>
      </c>
      <c r="C190" s="606"/>
      <c r="D190" s="606"/>
      <c r="E190" s="606"/>
      <c r="F190" s="606"/>
      <c r="G190" s="606"/>
      <c r="H190" s="606"/>
      <c r="I190" s="606"/>
      <c r="J190" s="606"/>
      <c r="K190" s="606"/>
      <c r="L190" s="606"/>
      <c r="M190" s="606"/>
      <c r="N190" s="606"/>
      <c r="O190" s="606"/>
      <c r="P190" s="606"/>
      <c r="Q190" s="606"/>
      <c r="R190" s="606"/>
      <c r="S190" s="606"/>
      <c r="T190" s="606"/>
      <c r="U190" s="606"/>
      <c r="V190" s="606"/>
      <c r="W190" s="606"/>
      <c r="X190" s="606"/>
      <c r="Y190" s="606"/>
      <c r="Z190" s="606"/>
      <c r="AA190" s="606"/>
      <c r="AB190" s="606"/>
      <c r="AC190" s="606"/>
      <c r="AD190" s="606"/>
      <c r="AE190" s="606"/>
      <c r="AF190" s="606"/>
      <c r="AG190" s="606"/>
      <c r="AH190" s="606"/>
      <c r="AI190" s="606"/>
      <c r="AJ190" s="606"/>
      <c r="AK190" s="606"/>
      <c r="AL190" s="606"/>
      <c r="AM190" s="606"/>
      <c r="AN190" s="606"/>
      <c r="AO190" s="606"/>
      <c r="AP190" s="606"/>
      <c r="AQ190" s="606"/>
      <c r="AR190" s="606"/>
      <c r="AS190" s="606"/>
      <c r="AT190" s="606"/>
      <c r="AU190" s="606"/>
      <c r="AV190" s="606"/>
      <c r="AW190" s="606"/>
      <c r="AX190" s="606"/>
      <c r="AY190" s="606"/>
      <c r="AZ190" s="606"/>
      <c r="BA190" s="606"/>
      <c r="BB190" s="606"/>
      <c r="BC190" s="606"/>
      <c r="BD190" s="606"/>
      <c r="BE190" s="606"/>
      <c r="BF190" s="606"/>
      <c r="BG190" s="606"/>
      <c r="BH190" s="606"/>
      <c r="BI190" s="606"/>
      <c r="BJ190" s="606"/>
      <c r="BK190" s="635"/>
      <c r="BL190" s="635"/>
      <c r="BM190" s="635"/>
      <c r="BN190" s="635"/>
      <c r="BO190" s="635"/>
      <c r="BP190" s="635"/>
      <c r="BQ190" s="635"/>
      <c r="BR190" s="635"/>
      <c r="BS190" s="635"/>
    </row>
    <row r="191" spans="1:76" s="425" customFormat="1" ht="25.5" customHeight="1" x14ac:dyDescent="0.4">
      <c r="A191" s="433" t="s">
        <v>349</v>
      </c>
      <c r="B191" s="606" t="s">
        <v>356</v>
      </c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06"/>
      <c r="AB191" s="606"/>
      <c r="AC191" s="606"/>
      <c r="AD191" s="606"/>
      <c r="AE191" s="606"/>
      <c r="AF191" s="606"/>
      <c r="AG191" s="606"/>
      <c r="AH191" s="606"/>
      <c r="AI191" s="606"/>
      <c r="AJ191" s="606"/>
      <c r="AK191" s="606"/>
      <c r="AL191" s="606"/>
      <c r="AM191" s="606"/>
      <c r="AN191" s="606"/>
      <c r="AO191" s="606"/>
      <c r="AP191" s="606"/>
      <c r="AQ191" s="606"/>
      <c r="AR191" s="606"/>
      <c r="AS191" s="606"/>
      <c r="AT191" s="606"/>
      <c r="AU191" s="606"/>
      <c r="AV191" s="606"/>
      <c r="AW191" s="606"/>
      <c r="AX191" s="606"/>
      <c r="AY191" s="606"/>
      <c r="AZ191" s="606"/>
      <c r="BA191" s="606"/>
      <c r="BB191" s="606"/>
      <c r="BC191" s="606"/>
      <c r="BD191" s="606"/>
      <c r="BE191" s="606"/>
      <c r="BF191" s="606"/>
      <c r="BG191" s="606"/>
      <c r="BH191" s="606"/>
      <c r="BI191" s="606"/>
      <c r="BJ191" s="606"/>
      <c r="BK191" s="607"/>
      <c r="BL191" s="430"/>
      <c r="BM191" s="430"/>
      <c r="BN191" s="430"/>
      <c r="BO191" s="430"/>
      <c r="BP191" s="430"/>
      <c r="BQ191" s="430"/>
      <c r="BR191" s="430"/>
      <c r="BS191" s="430"/>
    </row>
    <row r="192" spans="1:76" s="422" customFormat="1" ht="51.75" customHeight="1" x14ac:dyDescent="0.35">
      <c r="A192" s="433"/>
      <c r="B192" s="434"/>
      <c r="C192" s="434"/>
      <c r="D192" s="434"/>
      <c r="E192" s="434"/>
      <c r="F192" s="434"/>
      <c r="G192" s="434"/>
      <c r="H192" s="434"/>
      <c r="I192" s="434"/>
      <c r="J192" s="434"/>
      <c r="K192" s="434"/>
      <c r="L192" s="434"/>
      <c r="M192" s="434"/>
      <c r="N192" s="434"/>
      <c r="O192" s="434"/>
      <c r="P192" s="434"/>
      <c r="Q192" s="434"/>
      <c r="R192" s="434"/>
      <c r="S192" s="434"/>
      <c r="T192" s="434"/>
      <c r="U192" s="434"/>
      <c r="V192" s="434"/>
      <c r="W192" s="434"/>
      <c r="X192" s="434"/>
      <c r="Y192" s="434"/>
      <c r="Z192" s="434"/>
      <c r="AA192" s="434"/>
      <c r="AB192" s="434"/>
      <c r="AC192" s="434"/>
      <c r="AD192" s="434"/>
      <c r="AE192" s="434"/>
      <c r="AF192" s="434"/>
      <c r="AG192" s="434"/>
      <c r="AH192" s="434"/>
      <c r="AI192" s="434"/>
      <c r="AJ192" s="434"/>
      <c r="AK192" s="434"/>
      <c r="AL192" s="434"/>
      <c r="AM192" s="434"/>
      <c r="AN192" s="434"/>
      <c r="AO192" s="434"/>
      <c r="AP192" s="434"/>
      <c r="AQ192" s="434"/>
      <c r="AR192" s="434"/>
      <c r="AS192" s="434"/>
      <c r="AT192" s="434"/>
      <c r="AU192" s="434"/>
      <c r="AV192" s="434"/>
      <c r="AW192" s="434"/>
      <c r="AX192" s="434"/>
      <c r="AY192" s="434"/>
      <c r="AZ192" s="434"/>
      <c r="BA192" s="434"/>
      <c r="BB192" s="434"/>
      <c r="BC192" s="434"/>
      <c r="BD192" s="434"/>
      <c r="BE192" s="434"/>
      <c r="BF192" s="434"/>
      <c r="BG192" s="434"/>
      <c r="BH192" s="434"/>
      <c r="BI192" s="434"/>
      <c r="BJ192" s="434"/>
      <c r="BK192" s="429"/>
      <c r="BL192" s="436"/>
      <c r="BM192" s="436"/>
      <c r="BN192" s="436"/>
      <c r="BO192" s="436"/>
      <c r="BP192" s="436"/>
      <c r="BQ192" s="436"/>
      <c r="BR192" s="436"/>
      <c r="BS192" s="436"/>
    </row>
    <row r="193" spans="1:73" ht="27" customHeight="1" x14ac:dyDescent="0.3">
      <c r="A193" s="436" t="s">
        <v>251</v>
      </c>
      <c r="B193" s="436"/>
      <c r="C193" s="436"/>
      <c r="D193" s="436"/>
      <c r="E193" s="436"/>
      <c r="F193" s="436"/>
      <c r="G193" s="436"/>
      <c r="H193" s="436"/>
      <c r="I193" s="436"/>
      <c r="J193" s="436"/>
      <c r="K193" s="436" t="s">
        <v>357</v>
      </c>
      <c r="L193" s="436"/>
      <c r="M193" s="436"/>
      <c r="N193" s="436"/>
      <c r="O193" s="436"/>
      <c r="P193" s="436"/>
      <c r="Q193" s="437"/>
      <c r="R193" s="429"/>
      <c r="S193" s="429"/>
      <c r="T193" s="438"/>
      <c r="U193" s="439"/>
      <c r="V193" s="439"/>
      <c r="W193" s="439"/>
      <c r="X193" s="439"/>
      <c r="Y193" s="439"/>
      <c r="Z193" s="439"/>
      <c r="AA193" s="439"/>
      <c r="AB193" s="439"/>
      <c r="AC193" s="439"/>
      <c r="AD193" s="439"/>
      <c r="AE193" s="436" t="s">
        <v>252</v>
      </c>
      <c r="AF193" s="429"/>
      <c r="AG193" s="437"/>
      <c r="AH193" s="436"/>
      <c r="AI193" s="436"/>
      <c r="AJ193" s="429"/>
      <c r="AK193" s="429"/>
      <c r="AL193" s="429"/>
      <c r="AM193" s="429"/>
      <c r="AN193" s="436" t="s">
        <v>253</v>
      </c>
      <c r="AO193" s="440"/>
      <c r="AP193" s="440"/>
      <c r="AQ193" s="440"/>
      <c r="AR193" s="440"/>
      <c r="AS193" s="440"/>
      <c r="AT193" s="440"/>
      <c r="AU193" s="440"/>
      <c r="AV193" s="440"/>
      <c r="AW193" s="440"/>
      <c r="AX193" s="440"/>
      <c r="AY193" s="440"/>
      <c r="AZ193" s="440"/>
      <c r="BA193" s="441"/>
      <c r="BB193" s="440"/>
      <c r="BC193" s="438"/>
      <c r="BD193" s="442"/>
      <c r="BE193" s="439"/>
      <c r="BF193" s="439"/>
      <c r="BG193" s="439"/>
      <c r="BH193" s="439"/>
      <c r="BI193" s="439"/>
      <c r="BJ193" s="439"/>
      <c r="BK193" s="439"/>
      <c r="BL193" s="439"/>
      <c r="BM193" s="439"/>
      <c r="BN193" s="439"/>
      <c r="BO193" s="436" t="s">
        <v>254</v>
      </c>
      <c r="BP193" s="443"/>
      <c r="BQ193" s="437"/>
      <c r="BS193"/>
      <c r="BT193" s="436"/>
      <c r="BU193" s="436"/>
    </row>
    <row r="194" spans="1:73" ht="23.25" customHeight="1" x14ac:dyDescent="0.35">
      <c r="A194" s="436"/>
      <c r="B194" s="436"/>
      <c r="C194" s="436"/>
      <c r="D194" s="436"/>
      <c r="E194" s="436"/>
      <c r="F194" s="436"/>
      <c r="G194" s="436"/>
      <c r="H194" s="436"/>
      <c r="I194" s="436"/>
      <c r="J194" s="436"/>
      <c r="K194" s="436"/>
      <c r="L194" s="436"/>
      <c r="M194" s="436"/>
      <c r="N194" s="436"/>
      <c r="O194" s="436"/>
      <c r="P194" s="436"/>
      <c r="Q194" s="437"/>
      <c r="R194" s="444"/>
      <c r="S194" s="444"/>
      <c r="T194" s="445"/>
      <c r="U194" s="446"/>
      <c r="V194" s="446"/>
      <c r="W194" s="446"/>
      <c r="X194" s="446"/>
      <c r="Y194" s="492">
        <v>2023</v>
      </c>
      <c r="Z194" s="905"/>
      <c r="AA194" s="436"/>
      <c r="AB194" s="429"/>
      <c r="AC194" s="429"/>
      <c r="AD194" s="429"/>
      <c r="AE194" s="436"/>
      <c r="AF194" s="436"/>
      <c r="AG194" s="436"/>
      <c r="AH194" s="429"/>
      <c r="AI194" s="429"/>
      <c r="AJ194" s="447"/>
      <c r="AK194" s="429"/>
      <c r="AL194" s="429"/>
      <c r="AM194" s="447"/>
      <c r="AN194" s="448" t="s">
        <v>255</v>
      </c>
      <c r="AO194" s="440"/>
      <c r="AP194" s="440"/>
      <c r="AQ194" s="440"/>
      <c r="AR194" s="440"/>
      <c r="AS194" s="440"/>
      <c r="AT194" s="440"/>
      <c r="AU194" s="440"/>
      <c r="AV194" s="440"/>
      <c r="AW194" s="440"/>
      <c r="AX194" s="440"/>
      <c r="AY194" s="440"/>
      <c r="AZ194" s="440"/>
      <c r="BA194" s="440"/>
      <c r="BB194" s="440"/>
      <c r="BC194" s="429"/>
      <c r="BD194" s="449"/>
      <c r="BE194" s="450"/>
      <c r="BF194" s="446"/>
      <c r="BG194" s="446"/>
      <c r="BH194" s="446"/>
      <c r="BI194" s="492">
        <v>2023</v>
      </c>
      <c r="BJ194" s="493"/>
      <c r="BK194" s="436"/>
      <c r="BL194" s="436"/>
      <c r="BM194" s="437"/>
      <c r="BN194" s="436"/>
      <c r="BO194" s="436"/>
      <c r="BP194" s="436"/>
      <c r="BQ194" s="436"/>
      <c r="BS194"/>
      <c r="BT194" s="443"/>
      <c r="BU194" s="443"/>
    </row>
    <row r="195" spans="1:73" ht="31.5" customHeight="1" x14ac:dyDescent="0.3">
      <c r="A195" s="436"/>
      <c r="B195" s="436"/>
      <c r="C195" s="436"/>
      <c r="D195" s="436"/>
      <c r="E195" s="436"/>
      <c r="F195" s="436"/>
      <c r="G195" s="436"/>
      <c r="H195" s="436"/>
      <c r="I195" s="436"/>
      <c r="J195" s="436"/>
      <c r="K195" s="436"/>
      <c r="L195" s="436"/>
      <c r="M195" s="436"/>
      <c r="N195" s="436"/>
      <c r="O195" s="436"/>
      <c r="P195" s="436"/>
      <c r="Q195" s="436"/>
      <c r="R195" s="429"/>
      <c r="S195" s="429"/>
      <c r="T195" s="436"/>
      <c r="U195" s="436"/>
      <c r="V195" s="436"/>
      <c r="W195" s="436"/>
      <c r="X195" s="436"/>
      <c r="Y195" s="436"/>
      <c r="Z195" s="436"/>
      <c r="AA195" s="436"/>
      <c r="AB195" s="436"/>
      <c r="AC195" s="436"/>
      <c r="AD195" s="436"/>
      <c r="AE195" s="436"/>
      <c r="AF195" s="436"/>
      <c r="AG195" s="436"/>
      <c r="AH195" s="443"/>
      <c r="AI195" s="443"/>
      <c r="AJ195" s="447"/>
      <c r="AK195" s="429"/>
      <c r="AL195" s="429"/>
      <c r="AM195" s="447"/>
      <c r="AN195" s="436"/>
      <c r="AO195" s="436"/>
      <c r="AP195" s="436"/>
      <c r="AQ195" s="436"/>
      <c r="AR195" s="436"/>
      <c r="AS195" s="436"/>
      <c r="AT195" s="436"/>
      <c r="AU195" s="436"/>
      <c r="AV195" s="436"/>
      <c r="AW195" s="436"/>
      <c r="AX195" s="436"/>
      <c r="AY195" s="436"/>
      <c r="AZ195" s="436"/>
      <c r="BA195" s="436"/>
      <c r="BB195" s="436"/>
      <c r="BC195" s="436"/>
      <c r="BD195" s="436"/>
      <c r="BE195" s="436"/>
      <c r="BF195" s="436"/>
      <c r="BG195" s="436"/>
      <c r="BH195" s="436"/>
      <c r="BI195" s="436"/>
      <c r="BJ195" s="436"/>
      <c r="BK195" s="436"/>
      <c r="BL195" s="436"/>
      <c r="BM195" s="436"/>
      <c r="BN195" s="436"/>
      <c r="BO195" s="436"/>
      <c r="BP195" s="436"/>
      <c r="BQ195" s="436"/>
      <c r="BR195" s="436"/>
      <c r="BS195" s="436"/>
      <c r="BT195" s="436"/>
      <c r="BU195" s="436"/>
    </row>
    <row r="196" spans="1:73" ht="25.5" customHeight="1" x14ac:dyDescent="0.3">
      <c r="A196" s="451" t="s">
        <v>359</v>
      </c>
      <c r="B196" s="451"/>
      <c r="C196" s="451"/>
      <c r="D196" s="451"/>
      <c r="E196" s="451"/>
      <c r="F196" s="451"/>
      <c r="G196" s="451"/>
      <c r="H196" s="451"/>
      <c r="I196" s="451"/>
      <c r="J196" s="451"/>
      <c r="K196" s="451"/>
      <c r="L196" s="451"/>
      <c r="M196" s="451"/>
      <c r="N196" s="451"/>
      <c r="O196" s="451"/>
      <c r="P196" s="451"/>
      <c r="Q196" s="451"/>
      <c r="R196" s="451"/>
      <c r="S196" s="451"/>
      <c r="T196" s="451"/>
      <c r="U196" s="451"/>
      <c r="V196" s="439"/>
      <c r="W196" s="439"/>
      <c r="X196" s="439"/>
      <c r="Y196" s="439"/>
      <c r="Z196" s="439"/>
      <c r="AA196" s="439"/>
      <c r="AB196" s="439"/>
      <c r="AC196" s="439"/>
      <c r="AD196" s="439"/>
      <c r="AE196" s="768" t="s">
        <v>360</v>
      </c>
      <c r="AF196" s="768"/>
      <c r="AG196" s="768"/>
      <c r="AH196" s="768"/>
      <c r="AI196" s="768"/>
      <c r="AJ196" s="768"/>
      <c r="AK196" s="768"/>
      <c r="AL196" s="429"/>
      <c r="AM196" s="447"/>
      <c r="AN196" s="494" t="s">
        <v>358</v>
      </c>
      <c r="AO196" s="495"/>
      <c r="AP196" s="495"/>
      <c r="AQ196" s="495"/>
      <c r="AR196" s="495"/>
      <c r="AS196" s="495"/>
      <c r="AT196" s="495"/>
      <c r="AU196" s="495"/>
      <c r="AV196" s="495"/>
      <c r="AW196" s="495"/>
      <c r="AX196" s="495"/>
      <c r="AY196" s="495"/>
      <c r="AZ196" s="495"/>
      <c r="BA196" s="495"/>
      <c r="BB196" s="495"/>
      <c r="BC196" s="495"/>
      <c r="BD196" s="495"/>
      <c r="BE196" s="495"/>
      <c r="BF196" s="495"/>
      <c r="BG196" s="495"/>
      <c r="BH196" s="495"/>
      <c r="BI196" s="495"/>
      <c r="BJ196" s="495"/>
      <c r="BK196" s="495"/>
      <c r="BL196" s="495"/>
      <c r="BM196" s="495"/>
      <c r="BN196" s="495"/>
      <c r="BO196" s="495"/>
      <c r="BP196" s="495"/>
      <c r="BQ196" s="495"/>
      <c r="BR196" s="495"/>
      <c r="BS196" s="436"/>
      <c r="BT196" s="436"/>
      <c r="BU196" s="436"/>
    </row>
    <row r="197" spans="1:73" ht="22.5" customHeight="1" x14ac:dyDescent="0.4">
      <c r="A197" s="440"/>
      <c r="B197" s="440"/>
      <c r="C197" s="440"/>
      <c r="D197" s="440"/>
      <c r="E197" s="440"/>
      <c r="F197" s="440"/>
      <c r="G197" s="440"/>
      <c r="H197" s="440"/>
      <c r="I197" s="440"/>
      <c r="J197" s="437"/>
      <c r="K197" s="437"/>
      <c r="L197" s="437"/>
      <c r="M197" s="437"/>
      <c r="N197" s="437"/>
      <c r="O197" s="437"/>
      <c r="P197" s="437"/>
      <c r="Q197" s="440"/>
      <c r="R197" s="444"/>
      <c r="S197" s="444"/>
      <c r="T197" s="449"/>
      <c r="U197" s="452"/>
      <c r="V197" s="452"/>
      <c r="W197" s="450"/>
      <c r="X197" s="450"/>
      <c r="Y197" s="492">
        <v>2023</v>
      </c>
      <c r="Z197" s="905"/>
      <c r="AA197" s="436"/>
      <c r="AB197" s="436"/>
      <c r="AC197" s="436"/>
      <c r="AD197" s="436"/>
      <c r="AE197" s="436"/>
      <c r="AF197" s="436"/>
      <c r="AG197" s="436"/>
      <c r="AH197" s="443"/>
      <c r="AI197" s="443"/>
      <c r="AJ197" s="447"/>
      <c r="AK197" s="429"/>
      <c r="AL197" s="429"/>
      <c r="AM197" s="447"/>
      <c r="AN197" s="495"/>
      <c r="AO197" s="495"/>
      <c r="AP197" s="495"/>
      <c r="AQ197" s="495"/>
      <c r="AR197" s="495"/>
      <c r="AS197" s="495"/>
      <c r="AT197" s="495"/>
      <c r="AU197" s="495"/>
      <c r="AV197" s="495"/>
      <c r="AW197" s="495"/>
      <c r="AX197" s="495"/>
      <c r="AY197" s="495"/>
      <c r="AZ197" s="495"/>
      <c r="BA197" s="495"/>
      <c r="BB197" s="495"/>
      <c r="BC197" s="495"/>
      <c r="BD197" s="495"/>
      <c r="BE197" s="495"/>
      <c r="BF197" s="495"/>
      <c r="BG197" s="495"/>
      <c r="BH197" s="495"/>
      <c r="BI197" s="495"/>
      <c r="BJ197" s="495"/>
      <c r="BK197" s="495"/>
      <c r="BL197" s="495"/>
      <c r="BM197" s="495"/>
      <c r="BN197" s="495"/>
      <c r="BO197" s="495"/>
      <c r="BP197" s="495"/>
      <c r="BQ197" s="495"/>
      <c r="BR197" s="495"/>
      <c r="BS197" s="435"/>
    </row>
    <row r="198" spans="1:73" ht="24.75" x14ac:dyDescent="0.4">
      <c r="A198" s="440"/>
      <c r="B198" s="440"/>
      <c r="C198" s="440"/>
      <c r="D198" s="440"/>
      <c r="E198" s="440"/>
      <c r="F198" s="440"/>
      <c r="G198" s="440"/>
      <c r="H198" s="440"/>
      <c r="I198" s="440"/>
      <c r="J198" s="440"/>
      <c r="K198" s="440"/>
      <c r="L198" s="440"/>
      <c r="M198" s="440"/>
      <c r="N198" s="440"/>
      <c r="O198" s="440"/>
      <c r="P198" s="440"/>
      <c r="Q198" s="440"/>
      <c r="R198" s="429"/>
      <c r="S198" s="429"/>
      <c r="T198" s="436"/>
      <c r="U198" s="436"/>
      <c r="V198" s="436"/>
      <c r="W198" s="436"/>
      <c r="X198" s="436"/>
      <c r="Y198" s="436"/>
      <c r="Z198" s="436"/>
      <c r="AA198" s="436"/>
      <c r="AB198" s="436"/>
      <c r="AC198" s="436"/>
      <c r="AD198" s="436"/>
      <c r="AE198" s="436"/>
      <c r="AF198" s="436"/>
      <c r="AG198" s="436"/>
      <c r="AH198" s="443"/>
      <c r="AI198" s="443"/>
      <c r="AJ198" s="447"/>
      <c r="AK198" s="429"/>
      <c r="AL198" s="429"/>
      <c r="AM198" s="447"/>
      <c r="AN198" s="447"/>
      <c r="AO198" s="447"/>
      <c r="AP198" s="447"/>
      <c r="AQ198" s="447"/>
      <c r="AR198" s="429"/>
      <c r="AS198" s="429"/>
      <c r="AT198" s="429"/>
      <c r="AU198" s="429"/>
      <c r="AV198" s="429"/>
      <c r="AW198" s="429"/>
      <c r="AX198" s="429"/>
      <c r="AY198" s="429"/>
      <c r="AZ198" s="429"/>
      <c r="BA198" s="429"/>
      <c r="BB198" s="429"/>
      <c r="BC198" s="429"/>
      <c r="BD198" s="429"/>
      <c r="BE198" s="429"/>
      <c r="BF198" s="429"/>
      <c r="BG198" s="429"/>
      <c r="BH198" s="429"/>
      <c r="BI198" s="429"/>
      <c r="BJ198" s="429"/>
      <c r="BK198" s="429"/>
      <c r="BL198" s="435"/>
      <c r="BM198" s="435"/>
      <c r="BN198" s="435"/>
      <c r="BO198" s="435"/>
      <c r="BP198" s="435"/>
      <c r="BQ198" s="435"/>
      <c r="BR198" s="435"/>
      <c r="BS198" s="435"/>
    </row>
    <row r="199" spans="1:73" ht="24.75" x14ac:dyDescent="0.4">
      <c r="A199"/>
      <c r="B199"/>
      <c r="AJ199" s="447"/>
      <c r="AK199" s="429"/>
      <c r="AL199" s="429"/>
      <c r="AM199" s="447"/>
      <c r="AN199" s="447"/>
      <c r="AO199" s="447"/>
      <c r="AP199" s="447"/>
      <c r="AQ199" s="447"/>
      <c r="AR199" s="429"/>
      <c r="AS199" s="429"/>
      <c r="AT199" s="429"/>
      <c r="AU199" s="429"/>
      <c r="AV199" s="429"/>
      <c r="AW199" s="429"/>
      <c r="AX199" s="429"/>
      <c r="AY199" s="429"/>
      <c r="AZ199" s="429"/>
      <c r="BA199" s="429"/>
      <c r="BB199" s="429"/>
      <c r="BC199" s="429"/>
      <c r="BD199" s="429"/>
      <c r="BE199" s="429"/>
      <c r="BF199" s="429"/>
      <c r="BG199" s="429"/>
      <c r="BH199" s="429"/>
      <c r="BI199" s="429"/>
      <c r="BJ199" s="429"/>
      <c r="BK199" s="429"/>
      <c r="BL199" s="435"/>
      <c r="BM199" s="435"/>
      <c r="BN199" s="435"/>
      <c r="BO199" s="435"/>
      <c r="BP199" s="435"/>
      <c r="BQ199" s="435"/>
      <c r="BR199" s="435"/>
      <c r="BS199" s="435"/>
    </row>
    <row r="200" spans="1:73" ht="24.75" x14ac:dyDescent="0.4">
      <c r="A200"/>
      <c r="B200"/>
      <c r="AJ200" s="447"/>
      <c r="AK200" s="429"/>
      <c r="AL200" s="429"/>
      <c r="AM200" s="447"/>
      <c r="AN200" s="447"/>
      <c r="AO200" s="447"/>
      <c r="AP200" s="447"/>
      <c r="AQ200" s="447"/>
      <c r="AR200" s="429"/>
      <c r="AS200" s="429"/>
      <c r="AT200" s="429"/>
      <c r="AU200" s="429"/>
      <c r="AV200" s="429"/>
      <c r="AW200" s="429"/>
      <c r="AX200" s="429"/>
      <c r="AY200" s="429"/>
      <c r="AZ200" s="429"/>
      <c r="BA200" s="429"/>
      <c r="BB200" s="429"/>
      <c r="BC200" s="429"/>
      <c r="BD200" s="429"/>
      <c r="BE200" s="429"/>
      <c r="BF200" s="429"/>
      <c r="BG200" s="429"/>
      <c r="BH200" s="429"/>
      <c r="BI200" s="429"/>
      <c r="BJ200" s="429"/>
      <c r="BK200" s="429"/>
      <c r="BL200" s="435"/>
      <c r="BM200" s="435"/>
      <c r="BN200" s="435"/>
      <c r="BO200" s="435"/>
      <c r="BP200" s="435"/>
      <c r="BQ200" s="435"/>
      <c r="BR200" s="435"/>
      <c r="BS200" s="435"/>
    </row>
    <row r="201" spans="1:73" ht="24.75" x14ac:dyDescent="0.4">
      <c r="A201"/>
      <c r="B201"/>
      <c r="AJ201" s="443"/>
      <c r="AK201" s="443"/>
      <c r="AL201" s="447"/>
      <c r="AM201" s="447"/>
      <c r="AN201" s="447"/>
      <c r="AO201" s="447"/>
      <c r="AP201" s="447"/>
      <c r="AQ201" s="447"/>
      <c r="AR201" s="429"/>
      <c r="AS201" s="429"/>
      <c r="AT201" s="429"/>
      <c r="AU201" s="429"/>
      <c r="AV201" s="429"/>
      <c r="AW201" s="429"/>
      <c r="AX201" s="429"/>
      <c r="AY201" s="429"/>
      <c r="AZ201" s="429"/>
      <c r="BA201" s="429"/>
      <c r="BB201" s="429"/>
      <c r="BC201" s="429"/>
      <c r="BD201" s="429"/>
      <c r="BE201" s="429"/>
      <c r="BF201" s="429"/>
      <c r="BG201" s="429"/>
      <c r="BH201" s="429"/>
      <c r="BI201" s="429"/>
      <c r="BJ201" s="429"/>
      <c r="BK201" s="429"/>
      <c r="BL201" s="435"/>
      <c r="BM201" s="435"/>
      <c r="BN201" s="435"/>
      <c r="BO201" s="435"/>
      <c r="BP201" s="435"/>
      <c r="BQ201" s="435"/>
      <c r="BR201" s="435"/>
      <c r="BS201" s="435"/>
    </row>
    <row r="202" spans="1:73" ht="24.75" x14ac:dyDescent="0.4">
      <c r="A202"/>
      <c r="B202"/>
      <c r="AJ202" s="429"/>
      <c r="AK202" s="429"/>
      <c r="AL202" s="429"/>
      <c r="AM202" s="429"/>
      <c r="AN202" s="429"/>
      <c r="AO202" s="429"/>
      <c r="AP202" s="429"/>
      <c r="AQ202" s="429"/>
      <c r="AR202" s="429"/>
      <c r="AS202" s="429"/>
      <c r="AT202" s="429"/>
      <c r="AU202" s="453"/>
      <c r="AV202" s="453"/>
      <c r="AW202" s="453"/>
      <c r="AX202" s="453"/>
      <c r="AY202" s="429"/>
      <c r="AZ202" s="429"/>
      <c r="BA202" s="429"/>
      <c r="BB202" s="429"/>
      <c r="BC202" s="429"/>
      <c r="BD202" s="429"/>
      <c r="BE202" s="429"/>
      <c r="BF202" s="429"/>
      <c r="BG202" s="429"/>
      <c r="BH202" s="429"/>
      <c r="BI202" s="429"/>
      <c r="BJ202" s="429"/>
      <c r="BK202" s="429"/>
      <c r="BL202" s="435"/>
      <c r="BM202" s="435"/>
      <c r="BN202" s="435"/>
      <c r="BO202" s="435"/>
      <c r="BP202" s="435"/>
      <c r="BQ202" s="435"/>
      <c r="BR202" s="435"/>
      <c r="BS202" s="435"/>
    </row>
  </sheetData>
  <mergeCells count="1564"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22:BF22"/>
    <mergeCell ref="BG22:BH22"/>
    <mergeCell ref="BI22:BJ22"/>
    <mergeCell ref="BK22:BL22"/>
    <mergeCell ref="BM22:BN22"/>
    <mergeCell ref="BO22:BP22"/>
    <mergeCell ref="BN30:BP30"/>
    <mergeCell ref="AT31:AU31"/>
    <mergeCell ref="AW31:AX31"/>
    <mergeCell ref="AV30:AX30"/>
    <mergeCell ref="AY30:BA30"/>
    <mergeCell ref="BB30:BD30"/>
    <mergeCell ref="BE30:BG30"/>
    <mergeCell ref="BH30:BJ30"/>
    <mergeCell ref="BK30:BM30"/>
    <mergeCell ref="BL31:BM31"/>
    <mergeCell ref="BO31:BP31"/>
    <mergeCell ref="A27:BS27"/>
    <mergeCell ref="A28:B32"/>
    <mergeCell ref="C28:R32"/>
    <mergeCell ref="T28:U32"/>
    <mergeCell ref="V28:W32"/>
    <mergeCell ref="X28:Y32"/>
    <mergeCell ref="Z28:AA32"/>
    <mergeCell ref="BQ28:BR32"/>
    <mergeCell ref="BS28:BS32"/>
    <mergeCell ref="AB29:AC32"/>
    <mergeCell ref="AD29:AK29"/>
    <mergeCell ref="AL29:AR29"/>
    <mergeCell ref="AS29:AX29"/>
    <mergeCell ref="AY29:BD29"/>
    <mergeCell ref="BE29:BJ29"/>
    <mergeCell ref="BK29:BP29"/>
    <mergeCell ref="AD30:AE32"/>
    <mergeCell ref="AF30:AG32"/>
    <mergeCell ref="AH30:AI32"/>
    <mergeCell ref="AJ30:AK32"/>
    <mergeCell ref="AL30:AL31"/>
    <mergeCell ref="AM30:AO30"/>
    <mergeCell ref="BO17:BP17"/>
    <mergeCell ref="BD18:BF18"/>
    <mergeCell ref="BG18:BH18"/>
    <mergeCell ref="BI18:BJ18"/>
    <mergeCell ref="BK18:BL18"/>
    <mergeCell ref="BM18:BN18"/>
    <mergeCell ref="BO18:BP18"/>
    <mergeCell ref="BD19:BF19"/>
    <mergeCell ref="BG19:BH19"/>
    <mergeCell ref="BI19:BJ19"/>
    <mergeCell ref="BK19:BL19"/>
    <mergeCell ref="BM19:BN19"/>
    <mergeCell ref="BO19:BP19"/>
    <mergeCell ref="AZ31:BA31"/>
    <mergeCell ref="BC31:BD31"/>
    <mergeCell ref="BF31:BG31"/>
    <mergeCell ref="BI31:BJ31"/>
    <mergeCell ref="AB28:AK28"/>
    <mergeCell ref="AL28:BP28"/>
    <mergeCell ref="AN31:AO31"/>
    <mergeCell ref="AQ31:AR31"/>
    <mergeCell ref="AP30:AR30"/>
    <mergeCell ref="AS30:AU30"/>
    <mergeCell ref="BD20:BF20"/>
    <mergeCell ref="BG20:BH20"/>
    <mergeCell ref="BI20:BJ20"/>
    <mergeCell ref="BK20:BL20"/>
    <mergeCell ref="A1:BS1"/>
    <mergeCell ref="P3:BC3"/>
    <mergeCell ref="Q10:BC10"/>
    <mergeCell ref="B13:B16"/>
    <mergeCell ref="C13:F13"/>
    <mergeCell ref="H13:J13"/>
    <mergeCell ref="L13:O13"/>
    <mergeCell ref="P13:T13"/>
    <mergeCell ref="V13:X13"/>
    <mergeCell ref="Z13:AB13"/>
    <mergeCell ref="AD13:AG13"/>
    <mergeCell ref="AI13:AK13"/>
    <mergeCell ref="AM13:AP13"/>
    <mergeCell ref="AQ13:AT13"/>
    <mergeCell ref="AV13:AX13"/>
    <mergeCell ref="AZ13:BC13"/>
    <mergeCell ref="BD13:BF16"/>
    <mergeCell ref="BG13:BH16"/>
    <mergeCell ref="BI13:BJ16"/>
    <mergeCell ref="BK13:BL16"/>
    <mergeCell ref="BM13:BN16"/>
    <mergeCell ref="BO13:BP16"/>
    <mergeCell ref="BD17:BF17"/>
    <mergeCell ref="BG17:BH17"/>
    <mergeCell ref="BI17:BJ17"/>
    <mergeCell ref="BK17:BL17"/>
    <mergeCell ref="BM17:BN17"/>
    <mergeCell ref="V97:W97"/>
    <mergeCell ref="V96:W96"/>
    <mergeCell ref="V95:W95"/>
    <mergeCell ref="V76:W76"/>
    <mergeCell ref="V94:W94"/>
    <mergeCell ref="V93:W93"/>
    <mergeCell ref="V92:W92"/>
    <mergeCell ref="V91:W91"/>
    <mergeCell ref="V90:W90"/>
    <mergeCell ref="V89:W89"/>
    <mergeCell ref="V88:W88"/>
    <mergeCell ref="V87:W87"/>
    <mergeCell ref="V86:W86"/>
    <mergeCell ref="V85:W85"/>
    <mergeCell ref="V84:W84"/>
    <mergeCell ref="V83:W83"/>
    <mergeCell ref="V82:W82"/>
    <mergeCell ref="V81:W81"/>
    <mergeCell ref="V80:W80"/>
    <mergeCell ref="V78:W78"/>
    <mergeCell ref="V77:W77"/>
    <mergeCell ref="AH93:AI93"/>
    <mergeCell ref="AJ93:AK93"/>
    <mergeCell ref="AF94:AG94"/>
    <mergeCell ref="AH94:AI94"/>
    <mergeCell ref="AJ94:AK94"/>
    <mergeCell ref="AF95:AG95"/>
    <mergeCell ref="AM142:AO142"/>
    <mergeCell ref="AP140:AR140"/>
    <mergeCell ref="AP141:AR141"/>
    <mergeCell ref="Y194:Z194"/>
    <mergeCell ref="Y197:Z197"/>
    <mergeCell ref="V115:W115"/>
    <mergeCell ref="V114:W114"/>
    <mergeCell ref="V113:W113"/>
    <mergeCell ref="V112:W112"/>
    <mergeCell ref="V111:W111"/>
    <mergeCell ref="V104:W104"/>
    <mergeCell ref="V103:W103"/>
    <mergeCell ref="V102:W102"/>
    <mergeCell ref="V101:W101"/>
    <mergeCell ref="V100:W100"/>
    <mergeCell ref="V99:W99"/>
    <mergeCell ref="V98:W98"/>
    <mergeCell ref="AB128:AC128"/>
    <mergeCell ref="AD128:AE128"/>
    <mergeCell ref="X130:Y130"/>
    <mergeCell ref="V130:W130"/>
    <mergeCell ref="V131:W131"/>
    <mergeCell ref="V132:W132"/>
    <mergeCell ref="AD131:AE131"/>
    <mergeCell ref="AF131:AG131"/>
    <mergeCell ref="AD133:AE133"/>
    <mergeCell ref="AD132:AE132"/>
    <mergeCell ref="AD141:AE141"/>
    <mergeCell ref="AF141:AG141"/>
    <mergeCell ref="AH141:AI141"/>
    <mergeCell ref="AJ141:AK141"/>
    <mergeCell ref="AD138:AE138"/>
    <mergeCell ref="BN142:BP142"/>
    <mergeCell ref="AS142:AU142"/>
    <mergeCell ref="AV142:AX142"/>
    <mergeCell ref="AY142:BA142"/>
    <mergeCell ref="BB142:BD142"/>
    <mergeCell ref="BE142:BG142"/>
    <mergeCell ref="BH142:BJ142"/>
    <mergeCell ref="BK140:BM140"/>
    <mergeCell ref="BN140:BP140"/>
    <mergeCell ref="AS141:AU141"/>
    <mergeCell ref="AV141:AX141"/>
    <mergeCell ref="AY141:BA141"/>
    <mergeCell ref="BB141:BD141"/>
    <mergeCell ref="BE141:BG141"/>
    <mergeCell ref="BH141:BJ141"/>
    <mergeCell ref="BK141:BM141"/>
    <mergeCell ref="BN141:BP141"/>
    <mergeCell ref="AS140:AU140"/>
    <mergeCell ref="AV140:AX140"/>
    <mergeCell ref="AY140:BA140"/>
    <mergeCell ref="BB140:BD140"/>
    <mergeCell ref="BE140:BG140"/>
    <mergeCell ref="BH140:BJ140"/>
    <mergeCell ref="A132:B132"/>
    <mergeCell ref="A133:B133"/>
    <mergeCell ref="C133:R133"/>
    <mergeCell ref="C132:R132"/>
    <mergeCell ref="A126:B126"/>
    <mergeCell ref="A127:B127"/>
    <mergeCell ref="A128:B128"/>
    <mergeCell ref="A129:B129"/>
    <mergeCell ref="A130:B130"/>
    <mergeCell ref="A131:B131"/>
    <mergeCell ref="AP142:AR142"/>
    <mergeCell ref="C136:R136"/>
    <mergeCell ref="C135:R135"/>
    <mergeCell ref="C134:R134"/>
    <mergeCell ref="A138:W138"/>
    <mergeCell ref="A139:W139"/>
    <mergeCell ref="A140:W140"/>
    <mergeCell ref="A141:W141"/>
    <mergeCell ref="A142:W142"/>
    <mergeCell ref="A134:B134"/>
    <mergeCell ref="A135:B135"/>
    <mergeCell ref="A136:B136"/>
    <mergeCell ref="AD142:AE142"/>
    <mergeCell ref="AF142:AG142"/>
    <mergeCell ref="AH142:AI142"/>
    <mergeCell ref="AJ142:AK142"/>
    <mergeCell ref="AD140:AE140"/>
    <mergeCell ref="AF140:AG140"/>
    <mergeCell ref="AH140:AI140"/>
    <mergeCell ref="AJ140:AK140"/>
    <mergeCell ref="T133:U133"/>
    <mergeCell ref="T134:U134"/>
    <mergeCell ref="A120:B120"/>
    <mergeCell ref="A121:B121"/>
    <mergeCell ref="A122:B122"/>
    <mergeCell ref="A123:B123"/>
    <mergeCell ref="A124:B124"/>
    <mergeCell ref="A125:B125"/>
    <mergeCell ref="A116:B116"/>
    <mergeCell ref="A117:B117"/>
    <mergeCell ref="C116:R116"/>
    <mergeCell ref="C117:R117"/>
    <mergeCell ref="A118:B118"/>
    <mergeCell ref="A119:B119"/>
    <mergeCell ref="C119:R119"/>
    <mergeCell ref="C118:R118"/>
    <mergeCell ref="C131:R131"/>
    <mergeCell ref="C130:R130"/>
    <mergeCell ref="C129:R129"/>
    <mergeCell ref="C128:R128"/>
    <mergeCell ref="C127:R127"/>
    <mergeCell ref="C126:R126"/>
    <mergeCell ref="C125:R125"/>
    <mergeCell ref="C124:R124"/>
    <mergeCell ref="C123:R123"/>
    <mergeCell ref="C122:R122"/>
    <mergeCell ref="C121:R121"/>
    <mergeCell ref="C120:R120"/>
    <mergeCell ref="T135:U135"/>
    <mergeCell ref="T136:U136"/>
    <mergeCell ref="V134:W134"/>
    <mergeCell ref="V135:W135"/>
    <mergeCell ref="V136:W136"/>
    <mergeCell ref="V133:W133"/>
    <mergeCell ref="AB142:AC142"/>
    <mergeCell ref="AB134:AC134"/>
    <mergeCell ref="AB135:AC135"/>
    <mergeCell ref="AB136:AC136"/>
    <mergeCell ref="AB138:AC138"/>
    <mergeCell ref="AB139:AC139"/>
    <mergeCell ref="Z142:AA142"/>
    <mergeCell ref="Z133:AA133"/>
    <mergeCell ref="Z134:AA134"/>
    <mergeCell ref="Z135:AA135"/>
    <mergeCell ref="Z136:AA136"/>
    <mergeCell ref="AB140:AC140"/>
    <mergeCell ref="AB141:AC141"/>
    <mergeCell ref="AB133:AC133"/>
    <mergeCell ref="Z138:AA138"/>
    <mergeCell ref="Z139:AA139"/>
    <mergeCell ref="Z140:AA140"/>
    <mergeCell ref="Z141:AA141"/>
    <mergeCell ref="AD139:AE139"/>
    <mergeCell ref="AF139:AG139"/>
    <mergeCell ref="AH139:AI139"/>
    <mergeCell ref="AJ139:AK139"/>
    <mergeCell ref="AF133:AG133"/>
    <mergeCell ref="AH133:AI133"/>
    <mergeCell ref="AJ133:AK133"/>
    <mergeCell ref="AF135:AG135"/>
    <mergeCell ref="AH135:AI135"/>
    <mergeCell ref="AJ135:AK135"/>
    <mergeCell ref="AD136:AE136"/>
    <mergeCell ref="AF136:AG136"/>
    <mergeCell ref="V129:W129"/>
    <mergeCell ref="X142:Y142"/>
    <mergeCell ref="X136:Y136"/>
    <mergeCell ref="X138:Y138"/>
    <mergeCell ref="X139:Y139"/>
    <mergeCell ref="X140:Y140"/>
    <mergeCell ref="X141:Y141"/>
    <mergeCell ref="X133:Y133"/>
    <mergeCell ref="X134:Y134"/>
    <mergeCell ref="X135:Y135"/>
    <mergeCell ref="AJ136:AK136"/>
    <mergeCell ref="AD134:AE134"/>
    <mergeCell ref="AF134:AG134"/>
    <mergeCell ref="AH134:AI134"/>
    <mergeCell ref="AJ134:AK134"/>
    <mergeCell ref="AD135:AE135"/>
    <mergeCell ref="X129:Y129"/>
    <mergeCell ref="AB130:AC130"/>
    <mergeCell ref="AB131:AC131"/>
    <mergeCell ref="AB132:AC132"/>
    <mergeCell ref="T130:U130"/>
    <mergeCell ref="T131:U131"/>
    <mergeCell ref="T132:U132"/>
    <mergeCell ref="Z130:AA130"/>
    <mergeCell ref="Z131:AA131"/>
    <mergeCell ref="Z132:AA132"/>
    <mergeCell ref="X131:Y131"/>
    <mergeCell ref="X132:Y132"/>
    <mergeCell ref="T127:U127"/>
    <mergeCell ref="V127:W127"/>
    <mergeCell ref="X127:Y127"/>
    <mergeCell ref="Z127:AA127"/>
    <mergeCell ref="AB127:AC127"/>
    <mergeCell ref="AD127:AE127"/>
    <mergeCell ref="AF127:AG127"/>
    <mergeCell ref="AH127:AI127"/>
    <mergeCell ref="AJ127:AK127"/>
    <mergeCell ref="Z129:AA129"/>
    <mergeCell ref="AB129:AC129"/>
    <mergeCell ref="AD129:AE129"/>
    <mergeCell ref="AF129:AG129"/>
    <mergeCell ref="T128:U128"/>
    <mergeCell ref="V128:W128"/>
    <mergeCell ref="X128:Y128"/>
    <mergeCell ref="Z128:AA128"/>
    <mergeCell ref="AH129:AI129"/>
    <mergeCell ref="AF132:AG132"/>
    <mergeCell ref="AH132:AI132"/>
    <mergeCell ref="AJ132:AK132"/>
    <mergeCell ref="AD130:AE130"/>
    <mergeCell ref="AF130:AG130"/>
    <mergeCell ref="T129:U129"/>
    <mergeCell ref="T126:U126"/>
    <mergeCell ref="V126:W126"/>
    <mergeCell ref="X126:Y126"/>
    <mergeCell ref="Z126:AA126"/>
    <mergeCell ref="AB126:AC126"/>
    <mergeCell ref="AD126:AE126"/>
    <mergeCell ref="AF126:AG126"/>
    <mergeCell ref="AH126:AI126"/>
    <mergeCell ref="AB120:AC120"/>
    <mergeCell ref="AD120:AE120"/>
    <mergeCell ref="AF124:AG124"/>
    <mergeCell ref="AH124:AI124"/>
    <mergeCell ref="AJ124:AK124"/>
    <mergeCell ref="T125:U125"/>
    <mergeCell ref="V125:W125"/>
    <mergeCell ref="X125:Y125"/>
    <mergeCell ref="Z125:AA125"/>
    <mergeCell ref="AB125:AC125"/>
    <mergeCell ref="AD125:AE125"/>
    <mergeCell ref="AF125:AG125"/>
    <mergeCell ref="T124:U124"/>
    <mergeCell ref="V124:W124"/>
    <mergeCell ref="X124:Y124"/>
    <mergeCell ref="Z124:AA124"/>
    <mergeCell ref="AB124:AC124"/>
    <mergeCell ref="AD124:AE124"/>
    <mergeCell ref="AJ122:AK122"/>
    <mergeCell ref="T123:U123"/>
    <mergeCell ref="V123:W123"/>
    <mergeCell ref="X123:Y123"/>
    <mergeCell ref="AD116:AE116"/>
    <mergeCell ref="T116:U116"/>
    <mergeCell ref="V116:W116"/>
    <mergeCell ref="X116:Y116"/>
    <mergeCell ref="Z116:AA116"/>
    <mergeCell ref="AB116:AC116"/>
    <mergeCell ref="Z123:AA123"/>
    <mergeCell ref="AB123:AC123"/>
    <mergeCell ref="AD123:AE123"/>
    <mergeCell ref="AF123:AG123"/>
    <mergeCell ref="AH123:AI123"/>
    <mergeCell ref="AJ123:AK123"/>
    <mergeCell ref="T118:U118"/>
    <mergeCell ref="V118:W118"/>
    <mergeCell ref="X118:Y118"/>
    <mergeCell ref="Z118:AA118"/>
    <mergeCell ref="AB118:AC118"/>
    <mergeCell ref="AD118:AE118"/>
    <mergeCell ref="AF118:AG118"/>
    <mergeCell ref="AH118:AI118"/>
    <mergeCell ref="AH121:AI121"/>
    <mergeCell ref="AJ121:AK121"/>
    <mergeCell ref="T122:U122"/>
    <mergeCell ref="V122:W122"/>
    <mergeCell ref="X122:Y122"/>
    <mergeCell ref="Z122:AA122"/>
    <mergeCell ref="AB122:AC122"/>
    <mergeCell ref="AD122:AE122"/>
    <mergeCell ref="AF122:AG122"/>
    <mergeCell ref="AH122:AI122"/>
    <mergeCell ref="AF120:AG120"/>
    <mergeCell ref="AH120:AI120"/>
    <mergeCell ref="T119:U119"/>
    <mergeCell ref="V119:W119"/>
    <mergeCell ref="X119:Y119"/>
    <mergeCell ref="Z119:AA119"/>
    <mergeCell ref="AB119:AC119"/>
    <mergeCell ref="AD119:AE119"/>
    <mergeCell ref="AF119:AG119"/>
    <mergeCell ref="AH119:AI119"/>
    <mergeCell ref="AJ119:AK119"/>
    <mergeCell ref="AH117:AI117"/>
    <mergeCell ref="AJ117:AK117"/>
    <mergeCell ref="AD121:AE121"/>
    <mergeCell ref="AF121:AG121"/>
    <mergeCell ref="T120:U120"/>
    <mergeCell ref="V120:W120"/>
    <mergeCell ref="X120:Y120"/>
    <mergeCell ref="Z120:AA120"/>
    <mergeCell ref="T117:U117"/>
    <mergeCell ref="V117:W117"/>
    <mergeCell ref="X117:Y117"/>
    <mergeCell ref="Z117:AA117"/>
    <mergeCell ref="AB117:AC117"/>
    <mergeCell ref="AD117:AE117"/>
    <mergeCell ref="AF117:AG117"/>
    <mergeCell ref="AJ120:AK120"/>
    <mergeCell ref="T121:U121"/>
    <mergeCell ref="V121:W121"/>
    <mergeCell ref="X121:Y121"/>
    <mergeCell ref="Z121:AA121"/>
    <mergeCell ref="AB121:AC121"/>
    <mergeCell ref="AF116:AG116"/>
    <mergeCell ref="AH116:AI116"/>
    <mergeCell ref="AJ116:AK116"/>
    <mergeCell ref="AJ126:AK126"/>
    <mergeCell ref="AF128:AG128"/>
    <mergeCell ref="AH128:AI128"/>
    <mergeCell ref="AJ128:AK128"/>
    <mergeCell ref="AH130:AI130"/>
    <mergeCell ref="AJ130:AK130"/>
    <mergeCell ref="AH131:AI131"/>
    <mergeCell ref="AJ131:AK131"/>
    <mergeCell ref="AF138:AG138"/>
    <mergeCell ref="AH138:AI138"/>
    <mergeCell ref="AJ138:AK138"/>
    <mergeCell ref="AM140:AO140"/>
    <mergeCell ref="AM141:AO141"/>
    <mergeCell ref="AH136:AI136"/>
    <mergeCell ref="AJ118:AK118"/>
    <mergeCell ref="AH125:AI125"/>
    <mergeCell ref="AJ125:AK125"/>
    <mergeCell ref="AJ129:AK129"/>
    <mergeCell ref="AH113:AI113"/>
    <mergeCell ref="AJ113:AK113"/>
    <mergeCell ref="AH114:AI114"/>
    <mergeCell ref="AH115:AI115"/>
    <mergeCell ref="AJ114:AK114"/>
    <mergeCell ref="AJ115:AK115"/>
    <mergeCell ref="AH104:AI104"/>
    <mergeCell ref="AJ104:AK104"/>
    <mergeCell ref="AH111:AI111"/>
    <mergeCell ref="AJ111:AK111"/>
    <mergeCell ref="AH112:AI112"/>
    <mergeCell ref="AJ112:AK112"/>
    <mergeCell ref="AJ100:AK100"/>
    <mergeCell ref="AH101:AI101"/>
    <mergeCell ref="AJ101:AK101"/>
    <mergeCell ref="AH102:AI102"/>
    <mergeCell ref="AJ102:AK102"/>
    <mergeCell ref="AH103:AI103"/>
    <mergeCell ref="AJ103:AK103"/>
    <mergeCell ref="AH95:AI95"/>
    <mergeCell ref="AJ95:AK95"/>
    <mergeCell ref="AH90:AI90"/>
    <mergeCell ref="AJ90:AK90"/>
    <mergeCell ref="AF91:AG91"/>
    <mergeCell ref="AH91:AI91"/>
    <mergeCell ref="AJ91:AK91"/>
    <mergeCell ref="AF92:AG92"/>
    <mergeCell ref="AH92:AI92"/>
    <mergeCell ref="AJ92:AK92"/>
    <mergeCell ref="AD111:AE111"/>
    <mergeCell ref="AH96:AI96"/>
    <mergeCell ref="AJ96:AK96"/>
    <mergeCell ref="AH97:AI97"/>
    <mergeCell ref="AJ97:AK97"/>
    <mergeCell ref="AH98:AI98"/>
    <mergeCell ref="AJ98:AK98"/>
    <mergeCell ref="AH99:AI99"/>
    <mergeCell ref="AJ99:AK99"/>
    <mergeCell ref="AH100:AI100"/>
    <mergeCell ref="AF103:AG103"/>
    <mergeCell ref="AF104:AG104"/>
    <mergeCell ref="AF111:AG111"/>
    <mergeCell ref="AF97:AG97"/>
    <mergeCell ref="AF98:AG98"/>
    <mergeCell ref="AF99:AG99"/>
    <mergeCell ref="AB98:AC98"/>
    <mergeCell ref="AD112:AE112"/>
    <mergeCell ref="AD113:AE113"/>
    <mergeCell ref="AD114:AE114"/>
    <mergeCell ref="AD115:AE115"/>
    <mergeCell ref="AB92:AC92"/>
    <mergeCell ref="AB90:AC90"/>
    <mergeCell ref="AB91:AC91"/>
    <mergeCell ref="AF88:AG88"/>
    <mergeCell ref="AF89:AG89"/>
    <mergeCell ref="AF90:AG90"/>
    <mergeCell ref="AF93:AG93"/>
    <mergeCell ref="AF96:AG96"/>
    <mergeCell ref="AD99:AE99"/>
    <mergeCell ref="AD100:AE100"/>
    <mergeCell ref="AD101:AE101"/>
    <mergeCell ref="AD102:AE102"/>
    <mergeCell ref="AD103:AE103"/>
    <mergeCell ref="AD104:AE104"/>
    <mergeCell ref="AD93:AE93"/>
    <mergeCell ref="AD94:AE94"/>
    <mergeCell ref="AD95:AE95"/>
    <mergeCell ref="AD96:AE96"/>
    <mergeCell ref="AD97:AE97"/>
    <mergeCell ref="AD98:AE98"/>
    <mergeCell ref="AF115:AG115"/>
    <mergeCell ref="AF112:AG112"/>
    <mergeCell ref="AF113:AG113"/>
    <mergeCell ref="AF114:AG114"/>
    <mergeCell ref="AF100:AG100"/>
    <mergeCell ref="AF101:AG101"/>
    <mergeCell ref="AF102:AG102"/>
    <mergeCell ref="Z104:AA104"/>
    <mergeCell ref="Z93:AA93"/>
    <mergeCell ref="Z94:AA94"/>
    <mergeCell ref="Z95:AA95"/>
    <mergeCell ref="Z96:AA96"/>
    <mergeCell ref="Z97:AA97"/>
    <mergeCell ref="Z98:AA98"/>
    <mergeCell ref="AB111:AC111"/>
    <mergeCell ref="AB112:AC112"/>
    <mergeCell ref="AB113:AC113"/>
    <mergeCell ref="AB114:AC114"/>
    <mergeCell ref="X111:Y111"/>
    <mergeCell ref="X112:Y112"/>
    <mergeCell ref="X113:Y113"/>
    <mergeCell ref="X114:Y114"/>
    <mergeCell ref="AB115:AC115"/>
    <mergeCell ref="AD88:AE88"/>
    <mergeCell ref="AD89:AE89"/>
    <mergeCell ref="AD90:AE90"/>
    <mergeCell ref="AD91:AE91"/>
    <mergeCell ref="AD92:AE92"/>
    <mergeCell ref="AB99:AC99"/>
    <mergeCell ref="AB100:AC100"/>
    <mergeCell ref="AB101:AC101"/>
    <mergeCell ref="AB102:AC102"/>
    <mergeCell ref="AB103:AC103"/>
    <mergeCell ref="AB104:AC104"/>
    <mergeCell ref="AB93:AC93"/>
    <mergeCell ref="AB94:AC94"/>
    <mergeCell ref="AB95:AC95"/>
    <mergeCell ref="AB96:AC96"/>
    <mergeCell ref="AB97:AC97"/>
    <mergeCell ref="X115:Y115"/>
    <mergeCell ref="Z88:AA88"/>
    <mergeCell ref="Z89:AA89"/>
    <mergeCell ref="Z90:AA90"/>
    <mergeCell ref="Z91:AA91"/>
    <mergeCell ref="Z92:AA92"/>
    <mergeCell ref="X99:Y99"/>
    <mergeCell ref="X100:Y100"/>
    <mergeCell ref="X101:Y101"/>
    <mergeCell ref="X102:Y102"/>
    <mergeCell ref="X103:Y103"/>
    <mergeCell ref="X104:Y104"/>
    <mergeCell ref="X93:Y93"/>
    <mergeCell ref="X94:Y94"/>
    <mergeCell ref="X95:Y95"/>
    <mergeCell ref="X96:Y96"/>
    <mergeCell ref="X97:Y97"/>
    <mergeCell ref="X98:Y98"/>
    <mergeCell ref="Z111:AA111"/>
    <mergeCell ref="Z112:AA112"/>
    <mergeCell ref="Z113:AA113"/>
    <mergeCell ref="Z114:AA114"/>
    <mergeCell ref="Z115:AA115"/>
    <mergeCell ref="X89:Y89"/>
    <mergeCell ref="X90:Y90"/>
    <mergeCell ref="X91:Y91"/>
    <mergeCell ref="X92:Y92"/>
    <mergeCell ref="Z99:AA99"/>
    <mergeCell ref="Z100:AA100"/>
    <mergeCell ref="Z101:AA101"/>
    <mergeCell ref="Z102:AA102"/>
    <mergeCell ref="Z103:AA103"/>
    <mergeCell ref="AH89:AI89"/>
    <mergeCell ref="AJ88:AK88"/>
    <mergeCell ref="AJ89:AK89"/>
    <mergeCell ref="X87:Y87"/>
    <mergeCell ref="Z87:AA87"/>
    <mergeCell ref="AB87:AC87"/>
    <mergeCell ref="AD87:AE87"/>
    <mergeCell ref="AF87:AG87"/>
    <mergeCell ref="AH87:AI87"/>
    <mergeCell ref="AJ85:AK85"/>
    <mergeCell ref="X86:Y86"/>
    <mergeCell ref="Z86:AA86"/>
    <mergeCell ref="AB86:AC86"/>
    <mergeCell ref="AD86:AE86"/>
    <mergeCell ref="AF86:AG86"/>
    <mergeCell ref="AH86:AI86"/>
    <mergeCell ref="AJ86:AK86"/>
    <mergeCell ref="X85:Y85"/>
    <mergeCell ref="Z85:AA85"/>
    <mergeCell ref="AB85:AC85"/>
    <mergeCell ref="AD85:AE85"/>
    <mergeCell ref="AF85:AG85"/>
    <mergeCell ref="AH85:AI85"/>
    <mergeCell ref="AB88:AC88"/>
    <mergeCell ref="AB89:AC89"/>
    <mergeCell ref="Z84:AA84"/>
    <mergeCell ref="AB84:AC84"/>
    <mergeCell ref="AD84:AE84"/>
    <mergeCell ref="AF84:AG84"/>
    <mergeCell ref="AH84:AI84"/>
    <mergeCell ref="AJ84:AK84"/>
    <mergeCell ref="X82:Y82"/>
    <mergeCell ref="Z82:AA82"/>
    <mergeCell ref="AB82:AC82"/>
    <mergeCell ref="AD82:AE82"/>
    <mergeCell ref="X83:Y83"/>
    <mergeCell ref="Z83:AA83"/>
    <mergeCell ref="AB83:AC83"/>
    <mergeCell ref="AD83:AE83"/>
    <mergeCell ref="AJ87:AK87"/>
    <mergeCell ref="X88:Y88"/>
    <mergeCell ref="AH88:AI88"/>
    <mergeCell ref="AH80:AI80"/>
    <mergeCell ref="AH81:AI81"/>
    <mergeCell ref="AJ80:AK80"/>
    <mergeCell ref="AJ81:AK81"/>
    <mergeCell ref="AF82:AG82"/>
    <mergeCell ref="AH82:AI82"/>
    <mergeCell ref="AJ82:AK82"/>
    <mergeCell ref="AF83:AG83"/>
    <mergeCell ref="AB81:AC81"/>
    <mergeCell ref="AB80:AC80"/>
    <mergeCell ref="AD81:AE81"/>
    <mergeCell ref="AD80:AE80"/>
    <mergeCell ref="AF81:AG81"/>
    <mergeCell ref="AF80:AG80"/>
    <mergeCell ref="X81:Y81"/>
    <mergeCell ref="X80:Y80"/>
    <mergeCell ref="Z81:AA81"/>
    <mergeCell ref="AH83:AI83"/>
    <mergeCell ref="AJ83:AK83"/>
    <mergeCell ref="T80:U80"/>
    <mergeCell ref="T81:U81"/>
    <mergeCell ref="T82:U82"/>
    <mergeCell ref="T83:U83"/>
    <mergeCell ref="T84:U84"/>
    <mergeCell ref="T85:U85"/>
    <mergeCell ref="X63:Y63"/>
    <mergeCell ref="X75:Y75"/>
    <mergeCell ref="X74:Y74"/>
    <mergeCell ref="X73:Y73"/>
    <mergeCell ref="X72:Y72"/>
    <mergeCell ref="X71:Y71"/>
    <mergeCell ref="X70:Y70"/>
    <mergeCell ref="Z80:AA80"/>
    <mergeCell ref="T104:U104"/>
    <mergeCell ref="T111:U111"/>
    <mergeCell ref="T112:U112"/>
    <mergeCell ref="Z70:AA70"/>
    <mergeCell ref="Z71:AA71"/>
    <mergeCell ref="Z72:AA72"/>
    <mergeCell ref="Z73:AA73"/>
    <mergeCell ref="Z74:AA74"/>
    <mergeCell ref="Z75:AA75"/>
    <mergeCell ref="Z63:AA63"/>
    <mergeCell ref="Z64:AA64"/>
    <mergeCell ref="Z65:AA65"/>
    <mergeCell ref="Z68:AA68"/>
    <mergeCell ref="Z69:AA69"/>
    <mergeCell ref="V63:W63"/>
    <mergeCell ref="V64:W64"/>
    <mergeCell ref="V65:W65"/>
    <mergeCell ref="X84:Y84"/>
    <mergeCell ref="T113:U113"/>
    <mergeCell ref="T114:U114"/>
    <mergeCell ref="T115:U115"/>
    <mergeCell ref="T98:U98"/>
    <mergeCell ref="T99:U99"/>
    <mergeCell ref="T100:U100"/>
    <mergeCell ref="T101:U101"/>
    <mergeCell ref="T102:U102"/>
    <mergeCell ref="T103:U103"/>
    <mergeCell ref="T92:U92"/>
    <mergeCell ref="T93:U93"/>
    <mergeCell ref="T94:U94"/>
    <mergeCell ref="T95:U95"/>
    <mergeCell ref="T96:U96"/>
    <mergeCell ref="T97:U97"/>
    <mergeCell ref="T86:U86"/>
    <mergeCell ref="T87:U87"/>
    <mergeCell ref="T88:U88"/>
    <mergeCell ref="T89:U89"/>
    <mergeCell ref="T90:U90"/>
    <mergeCell ref="T91:U91"/>
    <mergeCell ref="Z61:AA61"/>
    <mergeCell ref="Z62:AA62"/>
    <mergeCell ref="AD70:AE70"/>
    <mergeCell ref="AD71:AE71"/>
    <mergeCell ref="AD72:AE72"/>
    <mergeCell ref="AD73:AE73"/>
    <mergeCell ref="AD61:AE61"/>
    <mergeCell ref="AD62:AE62"/>
    <mergeCell ref="AD63:AE63"/>
    <mergeCell ref="AD64:AE64"/>
    <mergeCell ref="AD65:AE65"/>
    <mergeCell ref="AB60:AC60"/>
    <mergeCell ref="AB59:AC59"/>
    <mergeCell ref="AB58:AC58"/>
    <mergeCell ref="AB57:AC57"/>
    <mergeCell ref="AH70:AI70"/>
    <mergeCell ref="AF62:AG62"/>
    <mergeCell ref="AF61:AG61"/>
    <mergeCell ref="AF60:AG60"/>
    <mergeCell ref="AF59:AG59"/>
    <mergeCell ref="AF58:AG58"/>
    <mergeCell ref="AF57:AG57"/>
    <mergeCell ref="AF69:AG69"/>
    <mergeCell ref="AF68:AG68"/>
    <mergeCell ref="AF63:AG63"/>
    <mergeCell ref="AH72:AI72"/>
    <mergeCell ref="AH71:AI71"/>
    <mergeCell ref="AB73:AC73"/>
    <mergeCell ref="AB72:AC72"/>
    <mergeCell ref="AB71:AC71"/>
    <mergeCell ref="AB56:AC56"/>
    <mergeCell ref="AB55:AC55"/>
    <mergeCell ref="AB65:AC65"/>
    <mergeCell ref="AB64:AC64"/>
    <mergeCell ref="AB63:AC63"/>
    <mergeCell ref="AB62:AC62"/>
    <mergeCell ref="AB61:AC61"/>
    <mergeCell ref="AB70:AC70"/>
    <mergeCell ref="AB69:AC69"/>
    <mergeCell ref="AB68:AC68"/>
    <mergeCell ref="AF70:AG70"/>
    <mergeCell ref="AH62:AI62"/>
    <mergeCell ref="AH61:AI61"/>
    <mergeCell ref="AH60:AI60"/>
    <mergeCell ref="AH59:AI59"/>
    <mergeCell ref="AH58:AI58"/>
    <mergeCell ref="AH57:AI57"/>
    <mergeCell ref="AH69:AI69"/>
    <mergeCell ref="AH65:AI65"/>
    <mergeCell ref="AH64:AI64"/>
    <mergeCell ref="AH63:AI63"/>
    <mergeCell ref="X58:Y58"/>
    <mergeCell ref="X57:Y57"/>
    <mergeCell ref="X69:Y69"/>
    <mergeCell ref="X68:Y68"/>
    <mergeCell ref="X65:Y65"/>
    <mergeCell ref="X64:Y64"/>
    <mergeCell ref="Z57:AA57"/>
    <mergeCell ref="Z58:AA58"/>
    <mergeCell ref="Z59:AA59"/>
    <mergeCell ref="Z60:AA60"/>
    <mergeCell ref="AH76:AI76"/>
    <mergeCell ref="AF77:AG77"/>
    <mergeCell ref="AF76:AG76"/>
    <mergeCell ref="X78:Y78"/>
    <mergeCell ref="Z78:AA78"/>
    <mergeCell ref="Z76:AA76"/>
    <mergeCell ref="Z77:AA77"/>
    <mergeCell ref="X77:Y77"/>
    <mergeCell ref="X76:Y76"/>
    <mergeCell ref="AF75:AG75"/>
    <mergeCell ref="AF74:AG74"/>
    <mergeCell ref="AF73:AG73"/>
    <mergeCell ref="AF72:AG72"/>
    <mergeCell ref="AF71:AG71"/>
    <mergeCell ref="AD74:AE74"/>
    <mergeCell ref="AD75:AE75"/>
    <mergeCell ref="AD76:AE76"/>
    <mergeCell ref="AD77:AE77"/>
    <mergeCell ref="AB77:AC77"/>
    <mergeCell ref="AB76:AC76"/>
    <mergeCell ref="AB75:AC75"/>
    <mergeCell ref="AB74:AC74"/>
    <mergeCell ref="AJ69:AK69"/>
    <mergeCell ref="AJ68:AK68"/>
    <mergeCell ref="AJ65:AK65"/>
    <mergeCell ref="AJ64:AK64"/>
    <mergeCell ref="AJ63:AK63"/>
    <mergeCell ref="AD55:AE55"/>
    <mergeCell ref="AD56:AE56"/>
    <mergeCell ref="AD57:AE57"/>
    <mergeCell ref="AD58:AE58"/>
    <mergeCell ref="AD59:AE59"/>
    <mergeCell ref="AD60:AE60"/>
    <mergeCell ref="AD68:AE68"/>
    <mergeCell ref="AD69:AE69"/>
    <mergeCell ref="AH68:AI68"/>
    <mergeCell ref="AF65:AG65"/>
    <mergeCell ref="AF64:AG64"/>
    <mergeCell ref="V68:W68"/>
    <mergeCell ref="V69:W69"/>
    <mergeCell ref="V57:W57"/>
    <mergeCell ref="V58:W58"/>
    <mergeCell ref="V59:W59"/>
    <mergeCell ref="V60:W60"/>
    <mergeCell ref="V61:W61"/>
    <mergeCell ref="V62:W62"/>
    <mergeCell ref="V55:W55"/>
    <mergeCell ref="V56:W56"/>
    <mergeCell ref="Z55:AA55"/>
    <mergeCell ref="Z56:AA56"/>
    <mergeCell ref="X56:Y56"/>
    <mergeCell ref="X55:Y55"/>
    <mergeCell ref="X62:Y62"/>
    <mergeCell ref="X61:Y61"/>
    <mergeCell ref="AF79:AG79"/>
    <mergeCell ref="AH79:AI79"/>
    <mergeCell ref="AJ79:AK79"/>
    <mergeCell ref="AJ78:AK78"/>
    <mergeCell ref="AJ77:AK77"/>
    <mergeCell ref="AJ76:AK76"/>
    <mergeCell ref="T79:U79"/>
    <mergeCell ref="V79:W79"/>
    <mergeCell ref="X79:Y79"/>
    <mergeCell ref="Z79:AA79"/>
    <mergeCell ref="AB79:AC79"/>
    <mergeCell ref="AD79:AE79"/>
    <mergeCell ref="T73:U73"/>
    <mergeCell ref="T74:U74"/>
    <mergeCell ref="T75:U75"/>
    <mergeCell ref="T76:U76"/>
    <mergeCell ref="T77:U77"/>
    <mergeCell ref="T78:U78"/>
    <mergeCell ref="AB78:AC78"/>
    <mergeCell ref="AD78:AE78"/>
    <mergeCell ref="AF78:AG78"/>
    <mergeCell ref="AH78:AI78"/>
    <mergeCell ref="AH77:AI77"/>
    <mergeCell ref="AH75:AI75"/>
    <mergeCell ref="AH74:AI74"/>
    <mergeCell ref="AH73:AI73"/>
    <mergeCell ref="T69:U69"/>
    <mergeCell ref="T70:U70"/>
    <mergeCell ref="T71:U71"/>
    <mergeCell ref="T72:U72"/>
    <mergeCell ref="T60:U60"/>
    <mergeCell ref="T61:U61"/>
    <mergeCell ref="T63:U63"/>
    <mergeCell ref="T64:U64"/>
    <mergeCell ref="T65:U65"/>
    <mergeCell ref="T54:U54"/>
    <mergeCell ref="T55:U55"/>
    <mergeCell ref="T56:U56"/>
    <mergeCell ref="T57:U57"/>
    <mergeCell ref="T58:U58"/>
    <mergeCell ref="T59:U59"/>
    <mergeCell ref="T62:U62"/>
    <mergeCell ref="AJ75:AK75"/>
    <mergeCell ref="AJ74:AK74"/>
    <mergeCell ref="AJ73:AK73"/>
    <mergeCell ref="AJ72:AK72"/>
    <mergeCell ref="AJ71:AK71"/>
    <mergeCell ref="AJ70:AK70"/>
    <mergeCell ref="V70:W70"/>
    <mergeCell ref="V71:W71"/>
    <mergeCell ref="V72:W72"/>
    <mergeCell ref="AJ56:AK56"/>
    <mergeCell ref="AJ55:AK55"/>
    <mergeCell ref="AJ54:AK54"/>
    <mergeCell ref="AH54:AI54"/>
    <mergeCell ref="AF54:AG54"/>
    <mergeCell ref="AD54:AE54"/>
    <mergeCell ref="AH56:AI56"/>
    <mergeCell ref="AH52:AI52"/>
    <mergeCell ref="AH53:AI53"/>
    <mergeCell ref="AJ52:AK52"/>
    <mergeCell ref="AJ53:AK53"/>
    <mergeCell ref="Z52:AA52"/>
    <mergeCell ref="Z53:AA53"/>
    <mergeCell ref="AB52:AC52"/>
    <mergeCell ref="AB53:AC53"/>
    <mergeCell ref="AD52:AE52"/>
    <mergeCell ref="AD53:AE53"/>
    <mergeCell ref="Z51:AA51"/>
    <mergeCell ref="AB51:AC51"/>
    <mergeCell ref="AD51:AE51"/>
    <mergeCell ref="AF51:AG51"/>
    <mergeCell ref="AH51:AI51"/>
    <mergeCell ref="AJ51:AK51"/>
    <mergeCell ref="T68:U68"/>
    <mergeCell ref="AH55:AI55"/>
    <mergeCell ref="AF56:AG56"/>
    <mergeCell ref="AF55:AG55"/>
    <mergeCell ref="AJ62:AK62"/>
    <mergeCell ref="AJ61:AK61"/>
    <mergeCell ref="AJ60:AK60"/>
    <mergeCell ref="AJ59:AK59"/>
    <mergeCell ref="AJ58:AK58"/>
    <mergeCell ref="AJ57:AK57"/>
    <mergeCell ref="AB54:AC54"/>
    <mergeCell ref="Z54:AA54"/>
    <mergeCell ref="X54:Y54"/>
    <mergeCell ref="V54:W54"/>
    <mergeCell ref="X60:Y60"/>
    <mergeCell ref="X59:Y59"/>
    <mergeCell ref="Z46:AA46"/>
    <mergeCell ref="AB46:AC46"/>
    <mergeCell ref="AD46:AE46"/>
    <mergeCell ref="AF46:AG46"/>
    <mergeCell ref="AH46:AI46"/>
    <mergeCell ref="AJ46:AK46"/>
    <mergeCell ref="X50:Y50"/>
    <mergeCell ref="X51:Y51"/>
    <mergeCell ref="X52:Y52"/>
    <mergeCell ref="X53:Y53"/>
    <mergeCell ref="Z45:AA45"/>
    <mergeCell ref="AB45:AC45"/>
    <mergeCell ref="Z47:AA47"/>
    <mergeCell ref="AB47:AC47"/>
    <mergeCell ref="Z49:AA49"/>
    <mergeCell ref="AB49:AC49"/>
    <mergeCell ref="AD49:AE49"/>
    <mergeCell ref="AF49:AG49"/>
    <mergeCell ref="AH49:AI49"/>
    <mergeCell ref="AJ49:AK49"/>
    <mergeCell ref="Z50:AA50"/>
    <mergeCell ref="AB50:AC50"/>
    <mergeCell ref="AD50:AE50"/>
    <mergeCell ref="AF50:AG50"/>
    <mergeCell ref="AH50:AI50"/>
    <mergeCell ref="AJ50:AK50"/>
    <mergeCell ref="AD47:AE47"/>
    <mergeCell ref="AF47:AG47"/>
    <mergeCell ref="AH47:AI47"/>
    <mergeCell ref="AJ47:AK47"/>
    <mergeCell ref="Z48:AA48"/>
    <mergeCell ref="AB48:AC48"/>
    <mergeCell ref="V49:W49"/>
    <mergeCell ref="V48:W48"/>
    <mergeCell ref="V47:W47"/>
    <mergeCell ref="V46:W46"/>
    <mergeCell ref="V45:W45"/>
    <mergeCell ref="X45:Y45"/>
    <mergeCell ref="X46:Y46"/>
    <mergeCell ref="X47:Y47"/>
    <mergeCell ref="X48:Y48"/>
    <mergeCell ref="X49:Y49"/>
    <mergeCell ref="T51:U51"/>
    <mergeCell ref="T52:U52"/>
    <mergeCell ref="T53:U53"/>
    <mergeCell ref="V53:W53"/>
    <mergeCell ref="V52:W52"/>
    <mergeCell ref="V51:W51"/>
    <mergeCell ref="V50:W50"/>
    <mergeCell ref="T45:U45"/>
    <mergeCell ref="T46:U46"/>
    <mergeCell ref="T47:U47"/>
    <mergeCell ref="T48:U48"/>
    <mergeCell ref="T49:U49"/>
    <mergeCell ref="T50:U50"/>
    <mergeCell ref="Z39:AA39"/>
    <mergeCell ref="AB39:AC39"/>
    <mergeCell ref="AD39:AE39"/>
    <mergeCell ref="AF39:AG39"/>
    <mergeCell ref="AH39:AI39"/>
    <mergeCell ref="AJ43:AK43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H42:AI42"/>
    <mergeCell ref="AJ42:AK42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D42:AE42"/>
    <mergeCell ref="AF42:AG42"/>
    <mergeCell ref="Z41:AA41"/>
    <mergeCell ref="AB41:AC41"/>
    <mergeCell ref="AD41:AE41"/>
    <mergeCell ref="AJ39:AK39"/>
    <mergeCell ref="V40:W40"/>
    <mergeCell ref="T33:U33"/>
    <mergeCell ref="V33:W33"/>
    <mergeCell ref="X33:Y33"/>
    <mergeCell ref="Z33:AA33"/>
    <mergeCell ref="T35:U35"/>
    <mergeCell ref="V35:W35"/>
    <mergeCell ref="X35:Y35"/>
    <mergeCell ref="Z35:AA35"/>
    <mergeCell ref="AD36:AE36"/>
    <mergeCell ref="AF36:AG36"/>
    <mergeCell ref="AH36:AI36"/>
    <mergeCell ref="AJ36:AK36"/>
    <mergeCell ref="T37:U37"/>
    <mergeCell ref="V37:W37"/>
    <mergeCell ref="X37:Y37"/>
    <mergeCell ref="Z37:AA37"/>
    <mergeCell ref="AB37:AC37"/>
    <mergeCell ref="AD37:AE37"/>
    <mergeCell ref="AB35:AC35"/>
    <mergeCell ref="AD35:AE35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88:R88"/>
    <mergeCell ref="A80:B80"/>
    <mergeCell ref="A81:B81"/>
    <mergeCell ref="A82:B82"/>
    <mergeCell ref="A83:B83"/>
    <mergeCell ref="A84:B84"/>
    <mergeCell ref="A85:B85"/>
    <mergeCell ref="C69:R69"/>
    <mergeCell ref="C68:R68"/>
    <mergeCell ref="C65:R65"/>
    <mergeCell ref="AF37:AG37"/>
    <mergeCell ref="AH37:AI37"/>
    <mergeCell ref="AJ37:AK37"/>
    <mergeCell ref="T38:U38"/>
    <mergeCell ref="V38:W38"/>
    <mergeCell ref="X38:Y38"/>
    <mergeCell ref="Z38:AA38"/>
    <mergeCell ref="AB38:AC38"/>
    <mergeCell ref="AD38:AE38"/>
    <mergeCell ref="AF38:AG38"/>
    <mergeCell ref="C81:R81"/>
    <mergeCell ref="C80:R80"/>
    <mergeCell ref="AF41:AG41"/>
    <mergeCell ref="AH41:AI41"/>
    <mergeCell ref="AJ41:AK41"/>
    <mergeCell ref="T42:U42"/>
    <mergeCell ref="V42:W42"/>
    <mergeCell ref="X42:Y42"/>
    <mergeCell ref="Z42:AA42"/>
    <mergeCell ref="AB42:AC42"/>
    <mergeCell ref="V41:W41"/>
    <mergeCell ref="X41:Y41"/>
    <mergeCell ref="A92:B92"/>
    <mergeCell ref="A93:B93"/>
    <mergeCell ref="A94:B94"/>
    <mergeCell ref="A95:B95"/>
    <mergeCell ref="A96:B96"/>
    <mergeCell ref="A97:B97"/>
    <mergeCell ref="A86:B86"/>
    <mergeCell ref="A87:B87"/>
    <mergeCell ref="A89:B89"/>
    <mergeCell ref="A90:B90"/>
    <mergeCell ref="A91:B91"/>
    <mergeCell ref="AF35:AG35"/>
    <mergeCell ref="AH35:AI35"/>
    <mergeCell ref="AJ35:AK35"/>
    <mergeCell ref="T36:U36"/>
    <mergeCell ref="V36:W36"/>
    <mergeCell ref="X36:Y36"/>
    <mergeCell ref="Z36:AA36"/>
    <mergeCell ref="AB36:AC36"/>
    <mergeCell ref="AH38:AI38"/>
    <mergeCell ref="AJ38:AK38"/>
    <mergeCell ref="C87:R87"/>
    <mergeCell ref="C86:R86"/>
    <mergeCell ref="C85:R85"/>
    <mergeCell ref="C84:R84"/>
    <mergeCell ref="C83:R83"/>
    <mergeCell ref="C82:R82"/>
    <mergeCell ref="C93:R93"/>
    <mergeCell ref="C92:R92"/>
    <mergeCell ref="C91:R91"/>
    <mergeCell ref="C90:R90"/>
    <mergeCell ref="C89:R89"/>
    <mergeCell ref="A65:B65"/>
    <mergeCell ref="A68:B68"/>
    <mergeCell ref="A69:B69"/>
    <mergeCell ref="A70:B70"/>
    <mergeCell ref="A71:B71"/>
    <mergeCell ref="C104:R104"/>
    <mergeCell ref="C103:R103"/>
    <mergeCell ref="C102:R102"/>
    <mergeCell ref="C101:R101"/>
    <mergeCell ref="C100:R100"/>
    <mergeCell ref="C115:R115"/>
    <mergeCell ref="C114:R114"/>
    <mergeCell ref="C113:R113"/>
    <mergeCell ref="C112:R112"/>
    <mergeCell ref="A111:R111"/>
    <mergeCell ref="A104:B104"/>
    <mergeCell ref="A112:B112"/>
    <mergeCell ref="A113:B113"/>
    <mergeCell ref="A114:B114"/>
    <mergeCell ref="A115:B115"/>
    <mergeCell ref="A98:B98"/>
    <mergeCell ref="A99:B99"/>
    <mergeCell ref="A100:B100"/>
    <mergeCell ref="A101:B101"/>
    <mergeCell ref="A102:B102"/>
    <mergeCell ref="A103:B103"/>
    <mergeCell ref="C99:R99"/>
    <mergeCell ref="C98:R98"/>
    <mergeCell ref="C97:R97"/>
    <mergeCell ref="C96:R96"/>
    <mergeCell ref="C95:R95"/>
    <mergeCell ref="C94:R94"/>
    <mergeCell ref="C75:R75"/>
    <mergeCell ref="C74:R74"/>
    <mergeCell ref="C73:R73"/>
    <mergeCell ref="C72:R72"/>
    <mergeCell ref="C71:R71"/>
    <mergeCell ref="C70:R70"/>
    <mergeCell ref="A78:B78"/>
    <mergeCell ref="A79:B79"/>
    <mergeCell ref="C79:R79"/>
    <mergeCell ref="C78:R78"/>
    <mergeCell ref="C77:R77"/>
    <mergeCell ref="C76:R76"/>
    <mergeCell ref="A72:B72"/>
    <mergeCell ref="A73:B73"/>
    <mergeCell ref="A74:B74"/>
    <mergeCell ref="A75:B75"/>
    <mergeCell ref="A76:B76"/>
    <mergeCell ref="A77:B77"/>
    <mergeCell ref="A63:B63"/>
    <mergeCell ref="A64:B64"/>
    <mergeCell ref="C59:R59"/>
    <mergeCell ref="C58:R58"/>
    <mergeCell ref="C57:R57"/>
    <mergeCell ref="C56:R56"/>
    <mergeCell ref="C55:R55"/>
    <mergeCell ref="C54:R54"/>
    <mergeCell ref="C53:R53"/>
    <mergeCell ref="A61:B61"/>
    <mergeCell ref="A62:B62"/>
    <mergeCell ref="C62:R62"/>
    <mergeCell ref="C61:R61"/>
    <mergeCell ref="C60:R60"/>
    <mergeCell ref="A55:B55"/>
    <mergeCell ref="A56:B56"/>
    <mergeCell ref="A57:B57"/>
    <mergeCell ref="A58:B58"/>
    <mergeCell ref="A59:B59"/>
    <mergeCell ref="A60:B60"/>
    <mergeCell ref="A53:B53"/>
    <mergeCell ref="A54:B54"/>
    <mergeCell ref="C64:R64"/>
    <mergeCell ref="C63:R63"/>
    <mergeCell ref="C45:R45"/>
    <mergeCell ref="C44:R44"/>
    <mergeCell ref="A38:B38"/>
    <mergeCell ref="A39:B39"/>
    <mergeCell ref="A40:B40"/>
    <mergeCell ref="A41:B41"/>
    <mergeCell ref="A42:B42"/>
    <mergeCell ref="A43:B43"/>
    <mergeCell ref="C52:R52"/>
    <mergeCell ref="C51:R51"/>
    <mergeCell ref="C50:R50"/>
    <mergeCell ref="C49:R49"/>
    <mergeCell ref="A49:B49"/>
    <mergeCell ref="A50:B50"/>
    <mergeCell ref="A51:B51"/>
    <mergeCell ref="A52:B52"/>
    <mergeCell ref="C43:R43"/>
    <mergeCell ref="C42:R42"/>
    <mergeCell ref="C41:R41"/>
    <mergeCell ref="C40:R40"/>
    <mergeCell ref="C39:R39"/>
    <mergeCell ref="C38:R38"/>
    <mergeCell ref="A44:B44"/>
    <mergeCell ref="A45:B45"/>
    <mergeCell ref="A46:B46"/>
    <mergeCell ref="AE196:AK196"/>
    <mergeCell ref="BQ33:BR33"/>
    <mergeCell ref="BQ34:BR34"/>
    <mergeCell ref="BQ35:BR35"/>
    <mergeCell ref="BQ36:BR36"/>
    <mergeCell ref="BQ37:BR37"/>
    <mergeCell ref="BQ38:BR38"/>
    <mergeCell ref="BQ39:BR39"/>
    <mergeCell ref="BQ40:BR40"/>
    <mergeCell ref="BQ41:BR41"/>
    <mergeCell ref="BQ42:BR42"/>
    <mergeCell ref="BQ43:BR43"/>
    <mergeCell ref="BQ44:BR44"/>
    <mergeCell ref="BQ45:BR45"/>
    <mergeCell ref="BQ46:BR46"/>
    <mergeCell ref="BQ47:BR47"/>
    <mergeCell ref="BQ68:BR68"/>
    <mergeCell ref="BQ69:BR69"/>
    <mergeCell ref="BQ70:BR70"/>
    <mergeCell ref="BQ71:BR71"/>
    <mergeCell ref="BQ72:BR72"/>
    <mergeCell ref="BQ73:BR73"/>
    <mergeCell ref="AD45:AE45"/>
    <mergeCell ref="AF45:AG45"/>
    <mergeCell ref="AH45:AI45"/>
    <mergeCell ref="AJ45:AK45"/>
    <mergeCell ref="AD48:AE48"/>
    <mergeCell ref="AF48:AG48"/>
    <mergeCell ref="AH48:AI48"/>
    <mergeCell ref="AJ48:AK48"/>
    <mergeCell ref="AF52:AG52"/>
    <mergeCell ref="AF53:AG53"/>
    <mergeCell ref="A35:B35"/>
    <mergeCell ref="C33:R33"/>
    <mergeCell ref="C34:R34"/>
    <mergeCell ref="C35:R35"/>
    <mergeCell ref="A36:B36"/>
    <mergeCell ref="A37:B37"/>
    <mergeCell ref="C37:R37"/>
    <mergeCell ref="C36:R36"/>
    <mergeCell ref="A33:B33"/>
    <mergeCell ref="A34:B34"/>
    <mergeCell ref="AB33:AC33"/>
    <mergeCell ref="AD33:AE33"/>
    <mergeCell ref="AF33:AG33"/>
    <mergeCell ref="AH33:AI33"/>
    <mergeCell ref="AJ33:AK33"/>
    <mergeCell ref="T34:U34"/>
    <mergeCell ref="BQ65:BR65"/>
    <mergeCell ref="X40:Y40"/>
    <mergeCell ref="Z40:AA40"/>
    <mergeCell ref="AB40:AC40"/>
    <mergeCell ref="AD40:AE40"/>
    <mergeCell ref="AF40:AG40"/>
    <mergeCell ref="AH40:AI40"/>
    <mergeCell ref="AJ40:AK40"/>
    <mergeCell ref="T39:U39"/>
    <mergeCell ref="V39:W39"/>
    <mergeCell ref="X39:Y39"/>
    <mergeCell ref="A47:B47"/>
    <mergeCell ref="A48:B48"/>
    <mergeCell ref="C48:R48"/>
    <mergeCell ref="C47:R47"/>
    <mergeCell ref="C46:R46"/>
    <mergeCell ref="BQ74:BR74"/>
    <mergeCell ref="BQ75:BR75"/>
    <mergeCell ref="BQ76:BR76"/>
    <mergeCell ref="BQ77:BR77"/>
    <mergeCell ref="BQ78:BR78"/>
    <mergeCell ref="BQ79:BR79"/>
    <mergeCell ref="BQ80:BR80"/>
    <mergeCell ref="BQ81:BR81"/>
    <mergeCell ref="BQ48:BR48"/>
    <mergeCell ref="BQ49:BR49"/>
    <mergeCell ref="BQ50:BR50"/>
    <mergeCell ref="BQ51:BR51"/>
    <mergeCell ref="BQ52:BR52"/>
    <mergeCell ref="BQ53:BR53"/>
    <mergeCell ref="BQ54:BR54"/>
    <mergeCell ref="BQ55:BR55"/>
    <mergeCell ref="BQ56:BR56"/>
    <mergeCell ref="BQ57:BR57"/>
    <mergeCell ref="BQ58:BR58"/>
    <mergeCell ref="BQ59:BR59"/>
    <mergeCell ref="BQ60:BR60"/>
    <mergeCell ref="BQ61:BR61"/>
    <mergeCell ref="BQ62:BR62"/>
    <mergeCell ref="BQ63:BR63"/>
    <mergeCell ref="BQ64:BR64"/>
    <mergeCell ref="BQ82:BR82"/>
    <mergeCell ref="BQ83:BR83"/>
    <mergeCell ref="BQ84:BR84"/>
    <mergeCell ref="BQ85:BR85"/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95:BR95"/>
    <mergeCell ref="BQ96:BR96"/>
    <mergeCell ref="BQ97:BR97"/>
    <mergeCell ref="BQ98:BR98"/>
    <mergeCell ref="BQ99:BR99"/>
    <mergeCell ref="BQ100:BR100"/>
    <mergeCell ref="BQ101:BR101"/>
    <mergeCell ref="BQ102:BR102"/>
    <mergeCell ref="BQ103:BR103"/>
    <mergeCell ref="BQ104:BR104"/>
    <mergeCell ref="BQ111:BR111"/>
    <mergeCell ref="BQ112:BR112"/>
    <mergeCell ref="BQ113:BR113"/>
    <mergeCell ref="BQ114:BR114"/>
    <mergeCell ref="BQ115:BR115"/>
    <mergeCell ref="BQ116:BR116"/>
    <mergeCell ref="BQ117:BR117"/>
    <mergeCell ref="BQ118:BR118"/>
    <mergeCell ref="BQ119:BR119"/>
    <mergeCell ref="BQ120:BR120"/>
    <mergeCell ref="BQ121:BR121"/>
    <mergeCell ref="A144:R144"/>
    <mergeCell ref="T144:AO144"/>
    <mergeCell ref="AP144:BA144"/>
    <mergeCell ref="BB144:BS144"/>
    <mergeCell ref="A145:H145"/>
    <mergeCell ref="I145:K145"/>
    <mergeCell ref="L145:N145"/>
    <mergeCell ref="O145:R145"/>
    <mergeCell ref="T145:AD145"/>
    <mergeCell ref="AE145:AG145"/>
    <mergeCell ref="AH145:AJ145"/>
    <mergeCell ref="AK145:AO145"/>
    <mergeCell ref="AP145:AS145"/>
    <mergeCell ref="AT145:AW145"/>
    <mergeCell ref="AX145:BA145"/>
    <mergeCell ref="BB145:BS148"/>
    <mergeCell ref="T146:AD146"/>
    <mergeCell ref="AE146:AG146"/>
    <mergeCell ref="AH146:AJ146"/>
    <mergeCell ref="AK146:AO146"/>
    <mergeCell ref="AP146:AS148"/>
    <mergeCell ref="AT146:AW148"/>
    <mergeCell ref="AX146:BA148"/>
    <mergeCell ref="A161:D161"/>
    <mergeCell ref="A162:D162"/>
    <mergeCell ref="A163:D163"/>
    <mergeCell ref="A164:D164"/>
    <mergeCell ref="A165:D165"/>
    <mergeCell ref="A155:D155"/>
    <mergeCell ref="A156:D156"/>
    <mergeCell ref="A157:D157"/>
    <mergeCell ref="A158:D158"/>
    <mergeCell ref="A159:D159"/>
    <mergeCell ref="A160:D160"/>
    <mergeCell ref="T148:AD148"/>
    <mergeCell ref="AE148:AG148"/>
    <mergeCell ref="AH148:AJ148"/>
    <mergeCell ref="AK148:AO148"/>
    <mergeCell ref="T147:AD147"/>
    <mergeCell ref="AE147:AG147"/>
    <mergeCell ref="AH147:AJ147"/>
    <mergeCell ref="AK147:AO147"/>
    <mergeCell ref="A146:H148"/>
    <mergeCell ref="I146:K148"/>
    <mergeCell ref="L146:N148"/>
    <mergeCell ref="O146:R148"/>
    <mergeCell ref="A151:D151"/>
    <mergeCell ref="A152:D152"/>
    <mergeCell ref="A153:D153"/>
    <mergeCell ref="A154:D154"/>
    <mergeCell ref="E153:BO153"/>
    <mergeCell ref="E154:BO154"/>
    <mergeCell ref="E155:BO155"/>
    <mergeCell ref="E156:BO156"/>
    <mergeCell ref="E157:BO157"/>
    <mergeCell ref="A172:D172"/>
    <mergeCell ref="A173:D173"/>
    <mergeCell ref="A174:D174"/>
    <mergeCell ref="A175:D175"/>
    <mergeCell ref="A176:D176"/>
    <mergeCell ref="A177:D177"/>
    <mergeCell ref="E172:BO172"/>
    <mergeCell ref="E173:BO173"/>
    <mergeCell ref="E174:BO174"/>
    <mergeCell ref="E175:BO175"/>
    <mergeCell ref="E176:BO176"/>
    <mergeCell ref="E177:BO177"/>
    <mergeCell ref="A166:D166"/>
    <mergeCell ref="A167:D167"/>
    <mergeCell ref="A168:D168"/>
    <mergeCell ref="A169:D169"/>
    <mergeCell ref="A170:D170"/>
    <mergeCell ref="A171:D171"/>
    <mergeCell ref="E170:BO170"/>
    <mergeCell ref="E171:BO171"/>
    <mergeCell ref="E167:BO167"/>
    <mergeCell ref="E168:BO168"/>
    <mergeCell ref="E169:BO169"/>
    <mergeCell ref="A187:D187"/>
    <mergeCell ref="B189:BJ189"/>
    <mergeCell ref="B190:BS190"/>
    <mergeCell ref="E184:BO184"/>
    <mergeCell ref="E185:BO185"/>
    <mergeCell ref="E186:BO186"/>
    <mergeCell ref="E187:BO187"/>
    <mergeCell ref="A178:D178"/>
    <mergeCell ref="A179:D179"/>
    <mergeCell ref="A180:D180"/>
    <mergeCell ref="A181:D181"/>
    <mergeCell ref="A182:D182"/>
    <mergeCell ref="A183:D183"/>
    <mergeCell ref="E178:BO178"/>
    <mergeCell ref="E179:BO179"/>
    <mergeCell ref="E180:BO180"/>
    <mergeCell ref="E181:BO181"/>
    <mergeCell ref="E182:BO182"/>
    <mergeCell ref="E183:BO183"/>
    <mergeCell ref="BS66:BS67"/>
    <mergeCell ref="B191:BK191"/>
    <mergeCell ref="A150:BS150"/>
    <mergeCell ref="A66:B67"/>
    <mergeCell ref="C66:R67"/>
    <mergeCell ref="T66:U67"/>
    <mergeCell ref="X66:Y67"/>
    <mergeCell ref="Z66:AA67"/>
    <mergeCell ref="AB66:AC67"/>
    <mergeCell ref="AD66:AE67"/>
    <mergeCell ref="AF66:AG67"/>
    <mergeCell ref="AH66:AI67"/>
    <mergeCell ref="AJ66:AK67"/>
    <mergeCell ref="BQ66:BR67"/>
    <mergeCell ref="AL66:AL67"/>
    <mergeCell ref="AM66:AM67"/>
    <mergeCell ref="AN66:AN67"/>
    <mergeCell ref="AO66:AO67"/>
    <mergeCell ref="AP66:AP67"/>
    <mergeCell ref="AQ66:AQ67"/>
    <mergeCell ref="AR66:AR67"/>
    <mergeCell ref="AS66:AS67"/>
    <mergeCell ref="AT66:AT67"/>
    <mergeCell ref="AU66:AU67"/>
    <mergeCell ref="AV66:AV67"/>
    <mergeCell ref="AW66:AW67"/>
    <mergeCell ref="AX66:AX67"/>
    <mergeCell ref="AY66:AY67"/>
    <mergeCell ref="AZ66:AZ67"/>
    <mergeCell ref="A184:D184"/>
    <mergeCell ref="A185:D185"/>
    <mergeCell ref="A186:D186"/>
    <mergeCell ref="BK108:BM108"/>
    <mergeCell ref="BN108:BP108"/>
    <mergeCell ref="BA66:BA67"/>
    <mergeCell ref="BB66:BB67"/>
    <mergeCell ref="BC66:BC67"/>
    <mergeCell ref="BD66:BD67"/>
    <mergeCell ref="BE66:BE67"/>
    <mergeCell ref="BF66:BF67"/>
    <mergeCell ref="BG66:BG67"/>
    <mergeCell ref="BH66:BH67"/>
    <mergeCell ref="BI66:BI67"/>
    <mergeCell ref="BJ66:BJ67"/>
    <mergeCell ref="BK66:BK67"/>
    <mergeCell ref="BL66:BL67"/>
    <mergeCell ref="BM66:BM67"/>
    <mergeCell ref="BN66:BN67"/>
    <mergeCell ref="BO66:BO67"/>
    <mergeCell ref="BP66:BP67"/>
    <mergeCell ref="BQ122:BR122"/>
    <mergeCell ref="BK142:BM142"/>
    <mergeCell ref="A106:B110"/>
    <mergeCell ref="C106:R110"/>
    <mergeCell ref="T106:U110"/>
    <mergeCell ref="V106:W110"/>
    <mergeCell ref="X106:Y110"/>
    <mergeCell ref="Z106:AA110"/>
    <mergeCell ref="AB106:AK106"/>
    <mergeCell ref="AL106:BP106"/>
    <mergeCell ref="BQ106:BR110"/>
    <mergeCell ref="BS106:BS110"/>
    <mergeCell ref="AB107:AC110"/>
    <mergeCell ref="AD107:AK107"/>
    <mergeCell ref="AL107:AR107"/>
    <mergeCell ref="AS107:AX107"/>
    <mergeCell ref="AY107:BD107"/>
    <mergeCell ref="BE107:BJ107"/>
    <mergeCell ref="BK107:BP107"/>
    <mergeCell ref="AD108:AE110"/>
    <mergeCell ref="AF108:AG110"/>
    <mergeCell ref="AH108:AI110"/>
    <mergeCell ref="AJ108:AK110"/>
    <mergeCell ref="AL108:AL109"/>
    <mergeCell ref="AM108:AO108"/>
    <mergeCell ref="AP108:AR108"/>
    <mergeCell ref="AS108:AU108"/>
    <mergeCell ref="AV108:AX108"/>
    <mergeCell ref="AY108:BA108"/>
    <mergeCell ref="BB108:BD108"/>
    <mergeCell ref="BE108:BG108"/>
    <mergeCell ref="BH108:BJ108"/>
    <mergeCell ref="BQ142:BR142"/>
    <mergeCell ref="BQ123:BR123"/>
    <mergeCell ref="BQ124:BR124"/>
    <mergeCell ref="BQ125:BR125"/>
    <mergeCell ref="BQ126:BR126"/>
    <mergeCell ref="BQ127:BR127"/>
    <mergeCell ref="BQ128:BR128"/>
    <mergeCell ref="BQ129:BR129"/>
    <mergeCell ref="BQ130:BR130"/>
    <mergeCell ref="BQ131:BR131"/>
    <mergeCell ref="BQ132:BR132"/>
    <mergeCell ref="BQ133:BR133"/>
    <mergeCell ref="BQ134:BR134"/>
    <mergeCell ref="BQ135:BR135"/>
    <mergeCell ref="BQ136:BR136"/>
    <mergeCell ref="BQ138:BR138"/>
    <mergeCell ref="BQ139:BR139"/>
    <mergeCell ref="BQ140:BR140"/>
    <mergeCell ref="BP167:BS167"/>
    <mergeCell ref="BP168:BS168"/>
    <mergeCell ref="BP169:BS169"/>
    <mergeCell ref="BP170:BS170"/>
    <mergeCell ref="BP171:BS171"/>
    <mergeCell ref="BI194:BJ194"/>
    <mergeCell ref="AN196:BR197"/>
    <mergeCell ref="R5:BH5"/>
    <mergeCell ref="BP175:BS175"/>
    <mergeCell ref="BP176:BS176"/>
    <mergeCell ref="BP177:BS177"/>
    <mergeCell ref="BP178:BS178"/>
    <mergeCell ref="BP179:BS179"/>
    <mergeCell ref="BP180:BS180"/>
    <mergeCell ref="BP181:BS181"/>
    <mergeCell ref="BP182:BS182"/>
    <mergeCell ref="BP183:BS183"/>
    <mergeCell ref="BP184:BS184"/>
    <mergeCell ref="BP185:BS185"/>
    <mergeCell ref="BP186:BS186"/>
    <mergeCell ref="BP187:BS187"/>
    <mergeCell ref="E151:BO151"/>
    <mergeCell ref="E152:BO152"/>
    <mergeCell ref="BP172:BS172"/>
    <mergeCell ref="BP173:BS173"/>
    <mergeCell ref="BP174:BS174"/>
    <mergeCell ref="AM109:AO109"/>
    <mergeCell ref="AP109:AR109"/>
    <mergeCell ref="AS109:AU109"/>
    <mergeCell ref="AV109:AX109"/>
    <mergeCell ref="AY109:BA109"/>
    <mergeCell ref="BB109:BD109"/>
    <mergeCell ref="S28:S32"/>
    <mergeCell ref="S66:S67"/>
    <mergeCell ref="E158:BO158"/>
    <mergeCell ref="E159:BO159"/>
    <mergeCell ref="E160:BO160"/>
    <mergeCell ref="E161:BO161"/>
    <mergeCell ref="E162:BO162"/>
    <mergeCell ref="E163:BO163"/>
    <mergeCell ref="E164:BO164"/>
    <mergeCell ref="E165:BO165"/>
    <mergeCell ref="E166:BO166"/>
    <mergeCell ref="BP158:BS158"/>
    <mergeCell ref="BP159:BS159"/>
    <mergeCell ref="BP160:BS160"/>
    <mergeCell ref="BP161:BS161"/>
    <mergeCell ref="BP162:BS162"/>
    <mergeCell ref="BP163:BS163"/>
    <mergeCell ref="BP164:BS164"/>
    <mergeCell ref="BP165:BS165"/>
    <mergeCell ref="BP166:BS166"/>
    <mergeCell ref="BE109:BG109"/>
    <mergeCell ref="BH109:BJ109"/>
    <mergeCell ref="BK109:BM109"/>
    <mergeCell ref="BN109:BP109"/>
    <mergeCell ref="BP151:BS151"/>
    <mergeCell ref="BP152:BS152"/>
    <mergeCell ref="BP153:BS153"/>
    <mergeCell ref="BP154:BS154"/>
    <mergeCell ref="BP155:BS155"/>
    <mergeCell ref="BP156:BS156"/>
    <mergeCell ref="BP157:BS157"/>
    <mergeCell ref="BQ141:BR141"/>
  </mergeCells>
  <pageMargins left="0.2" right="0.15748031496062992" top="0.45" bottom="0.27" header="0.31496062992125984" footer="0.31496062992125984"/>
  <pageSetup paperSize="8" scale="35" fitToHeight="0" orientation="portrait" r:id="rId1"/>
  <rowBreaks count="1" manualBreakCount="1">
    <brk id="104" max="6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2024-04-25T10:30:33Z</cp:lastPrinted>
  <dcterms:created xsi:type="dcterms:W3CDTF">2023-02-28T06:56:16Z</dcterms:created>
  <dcterms:modified xsi:type="dcterms:W3CDTF">2024-07-05T07:14:32Z</dcterms:modified>
</cp:coreProperties>
</file>