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4D70CAF5-589A-4633-8179-9EABBA7CEBCC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30.12.2022" sheetId="33" r:id="rId1"/>
  </sheets>
  <definedNames>
    <definedName name="_xlnm._FilterDatabase" localSheetId="0" hidden="1">'30.12.2022'!$A$33:$WWU$121</definedName>
    <definedName name="_xlnm.Print_Area" localSheetId="0">'30.12.2022'!$A$1:$BU$183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33" i="33" l="1"/>
  <c r="BP33" i="33"/>
  <c r="BO33" i="33"/>
  <c r="BN33" i="33"/>
  <c r="BM33" i="33"/>
  <c r="BL33" i="33"/>
  <c r="BK33" i="33"/>
  <c r="BJ33" i="33"/>
  <c r="BH33" i="33"/>
  <c r="BG33" i="33"/>
  <c r="BE33" i="33"/>
  <c r="BD33" i="33"/>
  <c r="BB33" i="33"/>
  <c r="BA33" i="33"/>
  <c r="AY33" i="33"/>
  <c r="AX33" i="33"/>
  <c r="AV33" i="33"/>
  <c r="AU33" i="33"/>
  <c r="AS33" i="33"/>
  <c r="AR33" i="33"/>
  <c r="AP33" i="33"/>
  <c r="AO33" i="33"/>
  <c r="AM33" i="33"/>
  <c r="AK33" i="33"/>
  <c r="AI33" i="33"/>
  <c r="AG33" i="33"/>
  <c r="AE33" i="33"/>
  <c r="AC68" i="33"/>
  <c r="AC63" i="33"/>
  <c r="AC58" i="33"/>
  <c r="AC56" i="33"/>
  <c r="AC54" i="33"/>
  <c r="AC53" i="33" l="1"/>
  <c r="AC52" i="33"/>
  <c r="AC51" i="33"/>
  <c r="AC49" i="33"/>
  <c r="AC48" i="33"/>
  <c r="AC46" i="33"/>
  <c r="AC45" i="33"/>
  <c r="AC44" i="33"/>
  <c r="AC43" i="33"/>
  <c r="AC42" i="33"/>
  <c r="AC40" i="33"/>
  <c r="AC35" i="33"/>
  <c r="BR69" i="33" l="1"/>
  <c r="BR70" i="33"/>
  <c r="BR71" i="33"/>
  <c r="BR72" i="33"/>
  <c r="BR73" i="33"/>
  <c r="BR74" i="33"/>
  <c r="BR75" i="33"/>
  <c r="BR76" i="33"/>
  <c r="BR77" i="33"/>
  <c r="BR78" i="33"/>
  <c r="BR79" i="33"/>
  <c r="BR80" i="33"/>
  <c r="BR81" i="33"/>
  <c r="BR82" i="33"/>
  <c r="BR83" i="33"/>
  <c r="BR84" i="33"/>
  <c r="BR85" i="33"/>
  <c r="BR86" i="33"/>
  <c r="BR87" i="33"/>
  <c r="BR88" i="33"/>
  <c r="BR89" i="33"/>
  <c r="BR90" i="33"/>
  <c r="BR91" i="33"/>
  <c r="BR92" i="33"/>
  <c r="BR93" i="33"/>
  <c r="BR94" i="33"/>
  <c r="BR95" i="33"/>
  <c r="BR68" i="33"/>
  <c r="BR43" i="33"/>
  <c r="BR44" i="33"/>
  <c r="BR45" i="33"/>
  <c r="BR46" i="33"/>
  <c r="BR47" i="33"/>
  <c r="BR48" i="33"/>
  <c r="BR49" i="33"/>
  <c r="BR50" i="33"/>
  <c r="BR51" i="33"/>
  <c r="BR52" i="33"/>
  <c r="BR53" i="33"/>
  <c r="BR54" i="33"/>
  <c r="BR55" i="33"/>
  <c r="BR56" i="33"/>
  <c r="BR57" i="33"/>
  <c r="BR58" i="33"/>
  <c r="BR59" i="33"/>
  <c r="BR60" i="33"/>
  <c r="BR61" i="33"/>
  <c r="BR62" i="33"/>
  <c r="BR63" i="33"/>
  <c r="BR64" i="33"/>
  <c r="BR65" i="33"/>
  <c r="BR42" i="33"/>
  <c r="BR40" i="33"/>
  <c r="BR36" i="33"/>
  <c r="BR37" i="33"/>
  <c r="BR38" i="33"/>
  <c r="BR35" i="33"/>
  <c r="BR33" i="33" l="1"/>
  <c r="BP20" i="33"/>
  <c r="BE22" i="33"/>
  <c r="AL121" i="33" l="1"/>
  <c r="BV35" i="33" l="1"/>
  <c r="BN22" i="33"/>
  <c r="BL22" i="33"/>
  <c r="BJ22" i="33"/>
  <c r="BH22" i="33"/>
  <c r="BP21" i="33"/>
  <c r="BP19" i="33"/>
  <c r="BP18" i="33"/>
  <c r="BP17" i="33"/>
  <c r="D16" i="33"/>
  <c r="E16" i="33" s="1"/>
  <c r="F16" i="33" s="1"/>
  <c r="G16" i="33" s="1"/>
  <c r="H16" i="33" s="1"/>
  <c r="I16" i="33" s="1"/>
  <c r="J16" i="33" s="1"/>
  <c r="K16" i="33" s="1"/>
  <c r="L16" i="33" s="1"/>
  <c r="M16" i="33" s="1"/>
  <c r="N16" i="33" s="1"/>
  <c r="O16" i="33" s="1"/>
  <c r="P16" i="33" s="1"/>
  <c r="Q16" i="33" s="1"/>
  <c r="R16" i="33" s="1"/>
  <c r="U16" i="33" s="1"/>
  <c r="V16" i="33" s="1"/>
  <c r="W16" i="33" s="1"/>
  <c r="X16" i="33" s="1"/>
  <c r="Y16" i="33" s="1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P22" i="33" l="1"/>
  <c r="BV108" i="33" l="1"/>
  <c r="BV107" i="33"/>
  <c r="BV106" i="33"/>
  <c r="BV105" i="33"/>
  <c r="BV104" i="33"/>
  <c r="BV103" i="33"/>
  <c r="BV102" i="33"/>
  <c r="BV95" i="33"/>
  <c r="BV93" i="33"/>
  <c r="BV91" i="33"/>
  <c r="BV90" i="33"/>
  <c r="BV88" i="33"/>
  <c r="BV86" i="33"/>
  <c r="BV84" i="33"/>
  <c r="BV83" i="33"/>
  <c r="BV82" i="33"/>
  <c r="BV81" i="33"/>
  <c r="BV80" i="33"/>
  <c r="BV79" i="33"/>
  <c r="BV77" i="33"/>
  <c r="BV76" i="33"/>
  <c r="BV74" i="33"/>
  <c r="BV73" i="33"/>
  <c r="BV72" i="33"/>
  <c r="BV70" i="33"/>
  <c r="BV69" i="33"/>
  <c r="BV68" i="33"/>
  <c r="BV67" i="33"/>
  <c r="BV65" i="33"/>
  <c r="BV64" i="33"/>
  <c r="BV63" i="33"/>
  <c r="BV60" i="33"/>
  <c r="BV58" i="33"/>
  <c r="BV56" i="33"/>
  <c r="BV53" i="33"/>
  <c r="BV52" i="33"/>
  <c r="BV51" i="33"/>
  <c r="BV49" i="33"/>
  <c r="BV48" i="33"/>
  <c r="BV46" i="33"/>
  <c r="BV45" i="33"/>
  <c r="BV44" i="33"/>
  <c r="BV43" i="33"/>
  <c r="BV42" i="33"/>
  <c r="BV41" i="33"/>
  <c r="BV40" i="33"/>
  <c r="BV38" i="33"/>
  <c r="BV37" i="33"/>
  <c r="BV36" i="33"/>
  <c r="BO115" i="33" l="1"/>
  <c r="BL115" i="33"/>
  <c r="BI115" i="33"/>
  <c r="BF115" i="33"/>
  <c r="BC115" i="33"/>
  <c r="AZ115" i="33"/>
  <c r="AW115" i="33"/>
  <c r="AT115" i="33"/>
  <c r="AQ115" i="33"/>
  <c r="AN115" i="33"/>
  <c r="AN114" i="33"/>
  <c r="AW114" i="33"/>
  <c r="AT114" i="33"/>
  <c r="AQ114" i="33"/>
  <c r="AC83" i="33"/>
  <c r="AC84" i="33"/>
  <c r="Y115" i="33" l="1"/>
  <c r="AC80" i="33" l="1"/>
  <c r="BO114" i="33" l="1"/>
  <c r="BL114" i="33"/>
  <c r="BI114" i="33"/>
  <c r="BF114" i="33"/>
  <c r="BC114" i="33"/>
  <c r="AZ114" i="33"/>
  <c r="AK66" i="33" l="1"/>
  <c r="AC95" i="33"/>
  <c r="AC94" i="33"/>
  <c r="AC93" i="33"/>
  <c r="AC92" i="33"/>
  <c r="AC91" i="33"/>
  <c r="AC90" i="33"/>
  <c r="AC89" i="33"/>
  <c r="AC88" i="33"/>
  <c r="AC87" i="33"/>
  <c r="AC86" i="33"/>
  <c r="AC79" i="33"/>
  <c r="AC78" i="33"/>
  <c r="AC77" i="33"/>
  <c r="AC76" i="33"/>
  <c r="AC75" i="33"/>
  <c r="AC74" i="33"/>
  <c r="AC73" i="33"/>
  <c r="AC72" i="33"/>
  <c r="AC71" i="33"/>
  <c r="AC70" i="33"/>
  <c r="AC69" i="33"/>
  <c r="BR66" i="33"/>
  <c r="BQ66" i="33"/>
  <c r="BP66" i="33"/>
  <c r="BO66" i="33"/>
  <c r="BN66" i="33"/>
  <c r="BM66" i="33"/>
  <c r="BL66" i="33"/>
  <c r="BK66" i="33"/>
  <c r="BJ66" i="33"/>
  <c r="BH66" i="33"/>
  <c r="BG66" i="33"/>
  <c r="BE66" i="33"/>
  <c r="BD66" i="33"/>
  <c r="BB66" i="33"/>
  <c r="BA66" i="33"/>
  <c r="AV66" i="33"/>
  <c r="AU66" i="33"/>
  <c r="AS66" i="33"/>
  <c r="AR66" i="33"/>
  <c r="AM66" i="33"/>
  <c r="AC65" i="33"/>
  <c r="AC64" i="33"/>
  <c r="AC62" i="33"/>
  <c r="AC61" i="33"/>
  <c r="AC60" i="33"/>
  <c r="AC59" i="33"/>
  <c r="AC57" i="33"/>
  <c r="AC55" i="33"/>
  <c r="AC50" i="33"/>
  <c r="AC47" i="33"/>
  <c r="AC39" i="33"/>
  <c r="AC38" i="33"/>
  <c r="AC37" i="33"/>
  <c r="AC36" i="33"/>
  <c r="AC33" i="33" s="1"/>
  <c r="AC66" i="33" l="1"/>
  <c r="AC110" i="33" s="1"/>
  <c r="AM110" i="33"/>
  <c r="BF91" i="33"/>
  <c r="BL110" i="33" l="1"/>
  <c r="BL112" i="33"/>
  <c r="BO110" i="33"/>
  <c r="BO112" i="33"/>
  <c r="BP110" i="33"/>
  <c r="BP111" i="33" s="1"/>
  <c r="BQ110" i="33"/>
  <c r="BN110" i="33"/>
  <c r="BM110" i="33"/>
  <c r="BM111" i="33" l="1"/>
  <c r="BQ111" i="33"/>
  <c r="AQ104" i="33"/>
  <c r="AN103" i="33"/>
  <c r="AZ94" i="33" l="1"/>
  <c r="AW88" i="33" l="1"/>
  <c r="BC90" i="33" l="1"/>
  <c r="AA85" i="33" l="1"/>
  <c r="BV85" i="33" s="1"/>
  <c r="AN85" i="33"/>
  <c r="AQ85" i="33"/>
  <c r="AT85" i="33"/>
  <c r="AW85" i="33"/>
  <c r="AZ85" i="33"/>
  <c r="BC85" i="33"/>
  <c r="BF85" i="33"/>
  <c r="BI85" i="33"/>
  <c r="AN86" i="33"/>
  <c r="AQ86" i="33"/>
  <c r="AT86" i="33"/>
  <c r="AW86" i="33"/>
  <c r="AZ86" i="33"/>
  <c r="BF86" i="33"/>
  <c r="BI86" i="33"/>
  <c r="AA87" i="33"/>
  <c r="BV87" i="33" s="1"/>
  <c r="AN87" i="33"/>
  <c r="AQ87" i="33"/>
  <c r="AT87" i="33"/>
  <c r="AW87" i="33"/>
  <c r="BF87" i="33"/>
  <c r="Y87" i="33" l="1"/>
  <c r="Y86" i="33"/>
  <c r="Y85" i="33"/>
  <c r="BF74" i="33" l="1"/>
  <c r="BF102" i="33"/>
  <c r="BF103" i="33"/>
  <c r="BB110" i="33"/>
  <c r="BH110" i="33"/>
  <c r="BJ110" i="33"/>
  <c r="BJ111" i="33" s="1"/>
  <c r="AA109" i="33" l="1"/>
  <c r="BI107" i="33"/>
  <c r="BF107" i="33"/>
  <c r="BC107" i="33"/>
  <c r="AW107" i="33"/>
  <c r="AT107" i="33"/>
  <c r="AQ107" i="33"/>
  <c r="AN107" i="33"/>
  <c r="BI95" i="33"/>
  <c r="BC95" i="33"/>
  <c r="AZ95" i="33"/>
  <c r="AW95" i="33"/>
  <c r="AT95" i="33"/>
  <c r="AQ95" i="33"/>
  <c r="AN95" i="33"/>
  <c r="AW94" i="33"/>
  <c r="AT94" i="33"/>
  <c r="AQ94" i="33"/>
  <c r="AN94" i="33"/>
  <c r="AA94" i="33"/>
  <c r="BV94" i="33" s="1"/>
  <c r="AZ93" i="33"/>
  <c r="AW93" i="33"/>
  <c r="AT93" i="33"/>
  <c r="AQ93" i="33"/>
  <c r="AN93" i="33"/>
  <c r="BF92" i="33"/>
  <c r="AW92" i="33"/>
  <c r="AT92" i="33"/>
  <c r="AQ92" i="33"/>
  <c r="AN92" i="33"/>
  <c r="AA92" i="33"/>
  <c r="BV92" i="33" s="1"/>
  <c r="BC91" i="33"/>
  <c r="AZ91" i="33"/>
  <c r="AW91" i="33"/>
  <c r="AT91" i="33"/>
  <c r="AQ91" i="33"/>
  <c r="AN91" i="33"/>
  <c r="AT90" i="33"/>
  <c r="AQ90" i="33"/>
  <c r="AN90" i="33"/>
  <c r="BI89" i="33"/>
  <c r="BF89" i="33"/>
  <c r="BC89" i="33"/>
  <c r="AZ89" i="33"/>
  <c r="AW89" i="33"/>
  <c r="AT89" i="33"/>
  <c r="AQ89" i="33"/>
  <c r="AN89" i="33"/>
  <c r="AA89" i="33"/>
  <c r="BV89" i="33" s="1"/>
  <c r="BI88" i="33"/>
  <c r="BC88" i="33"/>
  <c r="AZ88" i="33"/>
  <c r="AT88" i="33"/>
  <c r="AQ88" i="33"/>
  <c r="AN88" i="33"/>
  <c r="BC84" i="33"/>
  <c r="AZ84" i="33"/>
  <c r="AW84" i="33"/>
  <c r="AT84" i="33"/>
  <c r="AQ84" i="33"/>
  <c r="AN84" i="33"/>
  <c r="BI80" i="33"/>
  <c r="BC80" i="33"/>
  <c r="AZ80" i="33"/>
  <c r="AW80" i="33"/>
  <c r="AT80" i="33"/>
  <c r="AQ80" i="33"/>
  <c r="AN80" i="33"/>
  <c r="BI79" i="33"/>
  <c r="BF79" i="33"/>
  <c r="AZ79" i="33"/>
  <c r="AW79" i="33"/>
  <c r="AT79" i="33"/>
  <c r="AQ79" i="33"/>
  <c r="AN79" i="33"/>
  <c r="BI78" i="33"/>
  <c r="BF78" i="33"/>
  <c r="BC78" i="33"/>
  <c r="AZ78" i="33"/>
  <c r="AW78" i="33"/>
  <c r="AT78" i="33"/>
  <c r="AQ78" i="33"/>
  <c r="AN78" i="33"/>
  <c r="AA78" i="33"/>
  <c r="BV78" i="33" s="1"/>
  <c r="BI76" i="33"/>
  <c r="BF76" i="33"/>
  <c r="BC76" i="33"/>
  <c r="AW76" i="33"/>
  <c r="AT76" i="33"/>
  <c r="AQ76" i="33"/>
  <c r="AN76" i="33"/>
  <c r="BI75" i="33"/>
  <c r="BF75" i="33"/>
  <c r="BC75" i="33"/>
  <c r="AZ75" i="33"/>
  <c r="AW75" i="33"/>
  <c r="AT75" i="33"/>
  <c r="AQ75" i="33"/>
  <c r="AN75" i="33"/>
  <c r="AA75" i="33"/>
  <c r="BV75" i="33" s="1"/>
  <c r="BI74" i="33"/>
  <c r="BC74" i="33"/>
  <c r="AZ74" i="33"/>
  <c r="AW74" i="33"/>
  <c r="AT74" i="33"/>
  <c r="AQ74" i="33"/>
  <c r="AN74" i="33"/>
  <c r="BI73" i="33"/>
  <c r="BF73" i="33"/>
  <c r="BC73" i="33"/>
  <c r="AZ73" i="33"/>
  <c r="AW73" i="33"/>
  <c r="AT73" i="33"/>
  <c r="AQ73" i="33"/>
  <c r="AN73" i="33"/>
  <c r="BI72" i="33"/>
  <c r="BF72" i="33"/>
  <c r="AZ72" i="33"/>
  <c r="AT72" i="33"/>
  <c r="AQ72" i="33"/>
  <c r="AN72" i="33"/>
  <c r="BI71" i="33"/>
  <c r="BF71" i="33"/>
  <c r="BC71" i="33"/>
  <c r="AZ71" i="33"/>
  <c r="AW71" i="33"/>
  <c r="AT71" i="33"/>
  <c r="AQ71" i="33"/>
  <c r="AN71" i="33"/>
  <c r="AA71" i="33"/>
  <c r="BV71" i="33" s="1"/>
  <c r="BI65" i="33"/>
  <c r="BC65" i="33"/>
  <c r="AZ65" i="33"/>
  <c r="AW65" i="33"/>
  <c r="AT65" i="33"/>
  <c r="AQ65" i="33"/>
  <c r="AN65" i="33"/>
  <c r="BI64" i="33"/>
  <c r="BF64" i="33"/>
  <c r="AZ64" i="33"/>
  <c r="AW64" i="33"/>
  <c r="AT64" i="33"/>
  <c r="AQ64" i="33"/>
  <c r="AN64" i="33"/>
  <c r="BI63" i="33"/>
  <c r="BF63" i="33"/>
  <c r="AZ63" i="33"/>
  <c r="AT63" i="33"/>
  <c r="AQ63" i="33"/>
  <c r="AN63" i="33"/>
  <c r="BI62" i="33"/>
  <c r="BF62" i="33"/>
  <c r="BC62" i="33"/>
  <c r="AZ62" i="33"/>
  <c r="AW62" i="33"/>
  <c r="AT62" i="33"/>
  <c r="AQ62" i="33"/>
  <c r="AN62" i="33"/>
  <c r="AA62" i="33"/>
  <c r="BV62" i="33" s="1"/>
  <c r="BI70" i="33"/>
  <c r="BF70" i="33"/>
  <c r="AW70" i="33"/>
  <c r="AT70" i="33"/>
  <c r="AQ70" i="33"/>
  <c r="AN70" i="33"/>
  <c r="BI69" i="33"/>
  <c r="BF69" i="33"/>
  <c r="BC69" i="33"/>
  <c r="AW69" i="33"/>
  <c r="AT69" i="33"/>
  <c r="AQ69" i="33"/>
  <c r="AN69" i="33"/>
  <c r="BI68" i="33"/>
  <c r="BF68" i="33"/>
  <c r="BC68" i="33"/>
  <c r="AZ68" i="33"/>
  <c r="AW68" i="33"/>
  <c r="AT68" i="33"/>
  <c r="AQ68" i="33"/>
  <c r="AN68" i="33"/>
  <c r="AO66" i="33"/>
  <c r="BI67" i="33"/>
  <c r="BF67" i="33"/>
  <c r="BC67" i="33"/>
  <c r="AZ67" i="33"/>
  <c r="AW67" i="33"/>
  <c r="AT67" i="33"/>
  <c r="AQ67" i="33"/>
  <c r="AN67" i="33"/>
  <c r="BK110" i="33"/>
  <c r="BE110" i="33"/>
  <c r="BE111" i="33" s="1"/>
  <c r="AY66" i="33"/>
  <c r="AY110" i="33" s="1"/>
  <c r="AV110" i="33"/>
  <c r="AS110" i="33"/>
  <c r="AP66" i="33"/>
  <c r="AP110" i="33" s="1"/>
  <c r="AI66" i="33"/>
  <c r="AG66" i="33"/>
  <c r="AE66" i="33"/>
  <c r="BI61" i="33"/>
  <c r="BC61" i="33"/>
  <c r="AZ61" i="33"/>
  <c r="AW61" i="33"/>
  <c r="AT61" i="33"/>
  <c r="AQ61" i="33"/>
  <c r="AN61" i="33"/>
  <c r="AA61" i="33"/>
  <c r="BV61" i="33" s="1"/>
  <c r="BI60" i="33"/>
  <c r="BC60" i="33"/>
  <c r="AZ60" i="33"/>
  <c r="AW60" i="33"/>
  <c r="AT60" i="33"/>
  <c r="AQ60" i="33"/>
  <c r="AN60" i="33"/>
  <c r="BI59" i="33"/>
  <c r="BC59" i="33"/>
  <c r="AZ59" i="33"/>
  <c r="AW59" i="33"/>
  <c r="AT59" i="33"/>
  <c r="AQ59" i="33"/>
  <c r="AN59" i="33"/>
  <c r="AA59" i="33"/>
  <c r="BV59" i="33" s="1"/>
  <c r="BI58" i="33"/>
  <c r="BC58" i="33"/>
  <c r="AZ58" i="33"/>
  <c r="AW58" i="33"/>
  <c r="AT58" i="33"/>
  <c r="AQ58" i="33"/>
  <c r="AN58" i="33"/>
  <c r="BF57" i="33"/>
  <c r="BC57" i="33"/>
  <c r="AZ57" i="33"/>
  <c r="AT57" i="33"/>
  <c r="AQ57" i="33"/>
  <c r="AN57" i="33"/>
  <c r="AA57" i="33"/>
  <c r="BV57" i="33" s="1"/>
  <c r="BC56" i="33"/>
  <c r="AZ56" i="33"/>
  <c r="AQ56" i="33"/>
  <c r="AN56" i="33"/>
  <c r="BI55" i="33"/>
  <c r="BF55" i="33"/>
  <c r="BC55" i="33"/>
  <c r="AZ55" i="33"/>
  <c r="AW55" i="33"/>
  <c r="AT55" i="33"/>
  <c r="AQ55" i="33"/>
  <c r="AN55" i="33"/>
  <c r="AA55" i="33"/>
  <c r="BV55" i="33" s="1"/>
  <c r="AW54" i="33"/>
  <c r="AT54" i="33"/>
  <c r="AQ54" i="33"/>
  <c r="AN54" i="33"/>
  <c r="AA54" i="33"/>
  <c r="BV54" i="33" s="1"/>
  <c r="BI53" i="33"/>
  <c r="BF53" i="33"/>
  <c r="AT53" i="33"/>
  <c r="AQ53" i="33"/>
  <c r="AN53" i="33"/>
  <c r="BI52" i="33"/>
  <c r="BF52" i="33"/>
  <c r="AQ52" i="33"/>
  <c r="AN52" i="33"/>
  <c r="BI51" i="33"/>
  <c r="BF51" i="33"/>
  <c r="BC51" i="33"/>
  <c r="AZ51" i="33"/>
  <c r="AN51" i="33"/>
  <c r="BI50" i="33"/>
  <c r="BF50" i="33"/>
  <c r="BC50" i="33"/>
  <c r="AZ50" i="33"/>
  <c r="AW50" i="33"/>
  <c r="AT50" i="33"/>
  <c r="AQ50" i="33"/>
  <c r="AN50" i="33"/>
  <c r="AA50" i="33"/>
  <c r="BV50" i="33" s="1"/>
  <c r="BI49" i="33"/>
  <c r="BF49" i="33"/>
  <c r="AZ49" i="33"/>
  <c r="AW49" i="33"/>
  <c r="AT49" i="33"/>
  <c r="AQ49" i="33"/>
  <c r="AN49" i="33"/>
  <c r="BI48" i="33"/>
  <c r="BF48" i="33"/>
  <c r="BC48" i="33"/>
  <c r="AZ48" i="33"/>
  <c r="AW48" i="33"/>
  <c r="AQ48" i="33"/>
  <c r="BI47" i="33"/>
  <c r="BF47" i="33"/>
  <c r="BC47" i="33"/>
  <c r="AZ47" i="33"/>
  <c r="AW47" i="33"/>
  <c r="AT47" i="33"/>
  <c r="AQ47" i="33"/>
  <c r="AN47" i="33"/>
  <c r="AA47" i="33"/>
  <c r="BV47" i="33" s="1"/>
  <c r="BI46" i="33"/>
  <c r="BF46" i="33"/>
  <c r="BC46" i="33"/>
  <c r="AZ46" i="33"/>
  <c r="AT46" i="33"/>
  <c r="AN46" i="33"/>
  <c r="BI45" i="33"/>
  <c r="BF45" i="33"/>
  <c r="BC45" i="33"/>
  <c r="AQ45" i="33"/>
  <c r="AN45" i="33"/>
  <c r="BI44" i="33"/>
  <c r="BF44" i="33"/>
  <c r="BC44" i="33"/>
  <c r="AZ44" i="33"/>
  <c r="AW44" i="33"/>
  <c r="AT44" i="33"/>
  <c r="AQ44" i="33"/>
  <c r="AN44" i="33"/>
  <c r="BI43" i="33"/>
  <c r="BF43" i="33"/>
  <c r="BC43" i="33"/>
  <c r="AZ43" i="33"/>
  <c r="AW43" i="33"/>
  <c r="AT43" i="33"/>
  <c r="AQ43" i="33"/>
  <c r="BI42" i="33"/>
  <c r="BF42" i="33"/>
  <c r="BC42" i="33"/>
  <c r="AZ42" i="33"/>
  <c r="AW42" i="33"/>
  <c r="AT42" i="33"/>
  <c r="AQ42" i="33"/>
  <c r="AN42" i="33"/>
  <c r="BI40" i="33"/>
  <c r="BF40" i="33"/>
  <c r="BC40" i="33"/>
  <c r="AZ40" i="33"/>
  <c r="AW40" i="33"/>
  <c r="AT40" i="33"/>
  <c r="AQ40" i="33"/>
  <c r="AN40" i="33"/>
  <c r="BI39" i="33"/>
  <c r="BF39" i="33"/>
  <c r="BC39" i="33"/>
  <c r="AZ39" i="33"/>
  <c r="AW39" i="33"/>
  <c r="AT39" i="33"/>
  <c r="AQ39" i="33"/>
  <c r="AN39" i="33"/>
  <c r="AA39" i="33"/>
  <c r="BI38" i="33"/>
  <c r="BF38" i="33"/>
  <c r="BC38" i="33"/>
  <c r="AZ38" i="33"/>
  <c r="AW38" i="33"/>
  <c r="AT38" i="33"/>
  <c r="AQ38" i="33"/>
  <c r="AN38" i="33"/>
  <c r="BI37" i="33"/>
  <c r="BF37" i="33"/>
  <c r="BC37" i="33"/>
  <c r="AZ37" i="33"/>
  <c r="AQ37" i="33"/>
  <c r="AN37" i="33"/>
  <c r="BI36" i="33"/>
  <c r="BF36" i="33"/>
  <c r="BC36" i="33"/>
  <c r="AW36" i="33"/>
  <c r="AT36" i="33"/>
  <c r="AN36" i="33"/>
  <c r="BI35" i="33"/>
  <c r="BF35" i="33"/>
  <c r="BC35" i="33"/>
  <c r="BC33" i="33" s="1"/>
  <c r="AZ35" i="33"/>
  <c r="AW35" i="33"/>
  <c r="AT35" i="33"/>
  <c r="BI34" i="33"/>
  <c r="BF34" i="33"/>
  <c r="BC34" i="33"/>
  <c r="AZ34" i="33"/>
  <c r="AW34" i="33"/>
  <c r="AT34" i="33"/>
  <c r="AQ34" i="33"/>
  <c r="AN34" i="33"/>
  <c r="AT33" i="33" l="1"/>
  <c r="BI33" i="33"/>
  <c r="BF33" i="33"/>
  <c r="AW33" i="33"/>
  <c r="AQ33" i="33"/>
  <c r="AZ33" i="33"/>
  <c r="AN33" i="33"/>
  <c r="BV39" i="33"/>
  <c r="AA33" i="33"/>
  <c r="AY111" i="33"/>
  <c r="AS111" i="33"/>
  <c r="BK111" i="33"/>
  <c r="BR110" i="33"/>
  <c r="BR111" i="33" s="1"/>
  <c r="Y109" i="33"/>
  <c r="BV109" i="33"/>
  <c r="Y35" i="33"/>
  <c r="Y37" i="33"/>
  <c r="Y38" i="33"/>
  <c r="Y46" i="33"/>
  <c r="Y52" i="33"/>
  <c r="Y54" i="33"/>
  <c r="Y55" i="33"/>
  <c r="Y61" i="33"/>
  <c r="AQ66" i="33"/>
  <c r="AW66" i="33"/>
  <c r="BC66" i="33"/>
  <c r="BI66" i="33"/>
  <c r="Y68" i="33"/>
  <c r="Y69" i="33"/>
  <c r="Y62" i="33"/>
  <c r="Y64" i="33"/>
  <c r="Y80" i="33"/>
  <c r="Y114" i="33"/>
  <c r="Y53" i="33"/>
  <c r="Y36" i="33"/>
  <c r="Y39" i="33"/>
  <c r="Y42" i="33"/>
  <c r="Y43" i="33"/>
  <c r="Y44" i="33"/>
  <c r="Y47" i="33"/>
  <c r="Y48" i="33"/>
  <c r="Y49" i="33"/>
  <c r="Y50" i="33"/>
  <c r="Y51" i="33"/>
  <c r="Y57" i="33"/>
  <c r="Y59" i="33"/>
  <c r="AT66" i="33"/>
  <c r="AZ66" i="33"/>
  <c r="BF66" i="33"/>
  <c r="Y70" i="33"/>
  <c r="Y63" i="33"/>
  <c r="Y65" i="33"/>
  <c r="Y71" i="33"/>
  <c r="Y72" i="33"/>
  <c r="Y73" i="33"/>
  <c r="Y74" i="33"/>
  <c r="Y75" i="33"/>
  <c r="Y76" i="33"/>
  <c r="Y78" i="33"/>
  <c r="Y79" i="33"/>
  <c r="Y89" i="33"/>
  <c r="Y92" i="33"/>
  <c r="AR110" i="33"/>
  <c r="AR111" i="33" s="1"/>
  <c r="AU110" i="33"/>
  <c r="AU111" i="33" s="1"/>
  <c r="AO110" i="33"/>
  <c r="AK34" i="33"/>
  <c r="Y34" i="33"/>
  <c r="BI112" i="33"/>
  <c r="AA66" i="33"/>
  <c r="BV66" i="33" s="1"/>
  <c r="BD110" i="33"/>
  <c r="BD111" i="33" s="1"/>
  <c r="AN66" i="33"/>
  <c r="AX66" i="33"/>
  <c r="AX110" i="33" s="1"/>
  <c r="AX111" i="33" s="1"/>
  <c r="AN110" i="33" l="1"/>
  <c r="Y33" i="33"/>
  <c r="AO111" i="33"/>
  <c r="AN113" i="33"/>
  <c r="BF112" i="33"/>
  <c r="BF113" i="33"/>
  <c r="Y66" i="33"/>
  <c r="BA110" i="33"/>
  <c r="BA111" i="33" s="1"/>
  <c r="BG110" i="33"/>
  <c r="BG111" i="33" s="1"/>
  <c r="AZ110" i="33"/>
  <c r="AW113" i="33"/>
  <c r="AQ113" i="33"/>
  <c r="AQ112" i="33"/>
  <c r="AW110" i="33"/>
  <c r="AQ110" i="33"/>
  <c r="AW112" i="33"/>
  <c r="BC113" i="33"/>
  <c r="BC112" i="33"/>
  <c r="BC110" i="33"/>
  <c r="BI110" i="33"/>
  <c r="AI34" i="33"/>
  <c r="AK110" i="33"/>
  <c r="AN112" i="33"/>
  <c r="AZ112" i="33"/>
  <c r="AZ113" i="33"/>
  <c r="BF110" i="33"/>
  <c r="AT112" i="33"/>
  <c r="AT110" i="33"/>
  <c r="AT113" i="33"/>
  <c r="AC111" i="33" l="1"/>
  <c r="Y110" i="33"/>
  <c r="Y111" i="33"/>
  <c r="Y112" i="33"/>
  <c r="Y113" i="33"/>
  <c r="AI110" i="33"/>
  <c r="AG34" i="33"/>
  <c r="AE34" i="33" s="1"/>
  <c r="AG110" i="33" l="1"/>
  <c r="AE110" i="33" l="1"/>
  <c r="AA34" i="33"/>
  <c r="AA110" i="33" l="1"/>
</calcChain>
</file>

<file path=xl/sharedStrings.xml><?xml version="1.0" encoding="utf-8"?>
<sst xmlns="http://schemas.openxmlformats.org/spreadsheetml/2006/main" count="655" uniqueCount="407">
  <si>
    <t>Государственный компонент</t>
  </si>
  <si>
    <t>Социально-гуманитарный модуль 1</t>
  </si>
  <si>
    <t>Философия</t>
  </si>
  <si>
    <t>Социально-гуманитарный модуль 2</t>
  </si>
  <si>
    <t>Факультативные дисциплины</t>
  </si>
  <si>
    <t>/10</t>
  </si>
  <si>
    <t>Дополнительные виды обучения</t>
  </si>
  <si>
    <t>/36</t>
  </si>
  <si>
    <t>Обзорные лекции по специальности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</si>
  <si>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</si>
  <si>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</si>
  <si>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</si>
  <si>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</si>
  <si>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</si>
  <si>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Код компетенции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</si>
  <si>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</si>
  <si>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</si>
  <si>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</si>
  <si>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</si>
  <si>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</si>
  <si>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</si>
  <si>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</si>
  <si>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</si>
  <si>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</si>
  <si>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</si>
  <si>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</si>
  <si>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</si>
  <si>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</si>
  <si>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</si>
  <si>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</si>
  <si>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</si>
  <si>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</si>
  <si>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Всего часов</t>
  </si>
  <si>
    <t>УК-1</t>
  </si>
  <si>
    <t>УК-2</t>
  </si>
  <si>
    <t>УК-3</t>
  </si>
  <si>
    <t>УК-4</t>
  </si>
  <si>
    <t>УК-5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</si>
  <si>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</si>
  <si>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</si>
  <si>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</si>
  <si>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</si>
  <si>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</si>
  <si>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/72</t>
  </si>
  <si>
    <t>КУРСЫ</t>
  </si>
  <si>
    <t>Учебные практики</t>
  </si>
  <si>
    <t>Дипломное проектирование</t>
  </si>
  <si>
    <t>Итоговая аттестация</t>
  </si>
  <si>
    <t>I</t>
  </si>
  <si>
    <t>:</t>
  </si>
  <si>
    <t>О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</si>
  <si>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</si>
  <si>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</si>
  <si>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</si>
  <si>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</si>
  <si>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</si>
  <si>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</si>
  <si>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</si>
  <si>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</si>
  <si>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</si>
  <si>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</si>
  <si>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</si>
  <si>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</si>
  <si>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</si>
  <si>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</si>
  <si>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</si>
  <si>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УК-6</t>
  </si>
  <si>
    <t>УК-7</t>
  </si>
  <si>
    <t>Название практики</t>
  </si>
  <si>
    <t>Семестр</t>
  </si>
  <si>
    <t>Недель</t>
  </si>
  <si>
    <t>Зачетных единиц</t>
  </si>
  <si>
    <t>Преддипломная</t>
  </si>
  <si>
    <t>1.1.1</t>
  </si>
  <si>
    <t>1.1</t>
  </si>
  <si>
    <t>1.1.2</t>
  </si>
  <si>
    <t>1.1.3</t>
  </si>
  <si>
    <t>Великая Отечественная война советского народа (в контексте Второй мировой войны)</t>
  </si>
  <si>
    <t>/16</t>
  </si>
  <si>
    <t>Количество часов учебных занятий</t>
  </si>
  <si>
    <t>8</t>
  </si>
  <si>
    <t>Зач.единиц</t>
  </si>
  <si>
    <t>Ауд.часов</t>
  </si>
  <si>
    <t>Квалификация: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</si>
  <si>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</si>
  <si>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</si>
  <si>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Работать в команде, толерантно воспринимать социальные, этнические, конфессиональные, культурные и иные различия</t>
  </si>
  <si>
    <t>Быть способным к саморазвитию и совершенствованию в профессиональной деятельности</t>
  </si>
  <si>
    <t>Проявлять инициативу и адаптироваться к изменениям в профессиональной деятельности</t>
  </si>
  <si>
    <t>Осуществлять коммуникации на иностранном языке для решения задач межличностного и межкультурного взаимодействия</t>
  </si>
  <si>
    <t>БПК-1</t>
  </si>
  <si>
    <t>Высшая математика</t>
  </si>
  <si>
    <t>Физика</t>
  </si>
  <si>
    <t>Белорусский язык (профессиональная лексика)</t>
  </si>
  <si>
    <t>БПК-2</t>
  </si>
  <si>
    <t>БПК-3</t>
  </si>
  <si>
    <t>БПК-4</t>
  </si>
  <si>
    <t>БПК-5</t>
  </si>
  <si>
    <t>Инженерная и машинная графика</t>
  </si>
  <si>
    <t>СК-1</t>
  </si>
  <si>
    <t>СК-2</t>
  </si>
  <si>
    <t>СК-3</t>
  </si>
  <si>
    <t>СК-4</t>
  </si>
  <si>
    <t>СК-5</t>
  </si>
  <si>
    <t>СК-6</t>
  </si>
  <si>
    <t>СК-7</t>
  </si>
  <si>
    <t>СК-8</t>
  </si>
  <si>
    <t>СК-9</t>
  </si>
  <si>
    <t>Коррупция и ее общественная опасность</t>
  </si>
  <si>
    <t>СК-10</t>
  </si>
  <si>
    <t>СК-11</t>
  </si>
  <si>
    <t>СК-12</t>
  </si>
  <si>
    <t>СК-13</t>
  </si>
  <si>
    <t>СК-14</t>
  </si>
  <si>
    <t>/1</t>
  </si>
  <si>
    <t>Охрана труда</t>
  </si>
  <si>
    <t>БПК-6</t>
  </si>
  <si>
    <t>д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</si>
  <si>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</si>
  <si>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</si>
  <si>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</si>
  <si>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</si>
  <si>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</si>
  <si>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</si>
  <si>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*</t>
  </si>
  <si>
    <t>Степень: Бакалавр</t>
  </si>
  <si>
    <t>I. График образовательного процесса</t>
  </si>
  <si>
    <t>III. План образовательного процесса</t>
  </si>
  <si>
    <t>Компонент учреждения образования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</si>
  <si>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</si>
  <si>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</si>
  <si>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</si>
  <si>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</si>
  <si>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VIII. Матрица компетенций</t>
  </si>
  <si>
    <t>БПК-7</t>
  </si>
  <si>
    <t>БПК-8</t>
  </si>
  <si>
    <t>БПК-9</t>
  </si>
  <si>
    <t>БПК-10</t>
  </si>
  <si>
    <t>БПК-11</t>
  </si>
  <si>
    <t>БПК-12</t>
  </si>
  <si>
    <t>БПК-13</t>
  </si>
  <si>
    <t>БПК-14</t>
  </si>
  <si>
    <t>БПК-15</t>
  </si>
  <si>
    <t>Информатика</t>
  </si>
  <si>
    <t>Модуль "Безопасность жизнедеятельности"</t>
  </si>
  <si>
    <t>Личностно-профессиональное развитие специалиста</t>
  </si>
  <si>
    <t>Основы права</t>
  </si>
  <si>
    <t>/4</t>
  </si>
  <si>
    <t>/5</t>
  </si>
  <si>
    <t>/60</t>
  </si>
  <si>
    <t>/34</t>
  </si>
  <si>
    <t>/6</t>
  </si>
  <si>
    <t>Иностранный язык</t>
  </si>
  <si>
    <t>Механика материалов</t>
  </si>
  <si>
    <t>Электротехника</t>
  </si>
  <si>
    <t>1.2</t>
  </si>
  <si>
    <t>1.3</t>
  </si>
  <si>
    <t>Модуль "Материаловедение"</t>
  </si>
  <si>
    <t>Промышленная экология</t>
  </si>
  <si>
    <t>Общая химия</t>
  </si>
  <si>
    <t>Органическая химия и высокомолекулярные соединения</t>
  </si>
  <si>
    <t>Материаловедение</t>
  </si>
  <si>
    <t>Древесиноведение с основами лесного товароведения</t>
  </si>
  <si>
    <t>Теоретическая механика</t>
  </si>
  <si>
    <t>Детали машин</t>
  </si>
  <si>
    <t>Курсовой проект по учебной дисциплине "Детали машин"</t>
  </si>
  <si>
    <t>Гидротермическая обработка и защита древесины</t>
  </si>
  <si>
    <t>Курсовой проект по учебной дисциплине "Гидротермическая обработка и защита древесины"</t>
  </si>
  <si>
    <t>Проектирование деревообрабатывающих предприятий</t>
  </si>
  <si>
    <t>Курсовой проект по учебной дисциплине "Проектирование деревообрабатывающих предприятий"</t>
  </si>
  <si>
    <t>Технология защитно-декоративных покрытий древесины и древесных материалов</t>
  </si>
  <si>
    <t>Курсовой проект по учебной дисциплине "Технология защитно-декоративных покрытий древесины и древесных материалов"</t>
  </si>
  <si>
    <t>Теплотехника</t>
  </si>
  <si>
    <t>Гидравлика и гидропривод</t>
  </si>
  <si>
    <t>Моделирование и оптимизация процессов в деревообработке</t>
  </si>
  <si>
    <t>Экономика отрасли</t>
  </si>
  <si>
    <t>Организация производства и управление предприятием</t>
  </si>
  <si>
    <t>Транспортные системы и оборудование в деревообработке</t>
  </si>
  <si>
    <t>Конструирование изделий из древесины</t>
  </si>
  <si>
    <t>Комплексное использование древесины</t>
  </si>
  <si>
    <t>Модуль "Технология деревообработки"</t>
  </si>
  <si>
    <t>Технология лесопильного производства</t>
  </si>
  <si>
    <t>Технология клееных материалов и плит</t>
  </si>
  <si>
    <t>Технология производства мебели</t>
  </si>
  <si>
    <t>Курсовая работа по учебной дисциплине
"Технология производства мебели"</t>
  </si>
  <si>
    <t>Инженер. Технолог</t>
  </si>
  <si>
    <t>Общенаучный модуль</t>
  </si>
  <si>
    <t>Технологический модуль 1</t>
  </si>
  <si>
    <t>Общеинженерный модуль 1</t>
  </si>
  <si>
    <t>Безопасность жизнедеятельности человека*</t>
  </si>
  <si>
    <t>Общеинженерный модуль 2</t>
  </si>
  <si>
    <t>Организационно-управленческий модуль</t>
  </si>
  <si>
    <t>Курсовая работа по учебной дисциплине "Организация производства и управление предприятием"</t>
  </si>
  <si>
    <t>Технологический модуль 2</t>
  </si>
  <si>
    <t>Деревообрабатывающие станки и автоматические линии</t>
  </si>
  <si>
    <t>Курсовой проект по учебной дисциплине "Технология лесопильного производства" / "Технология клееных материалов и плит"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</si>
  <si>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</si>
  <si>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</si>
  <si>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</si>
  <si>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</si>
  <si>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</si>
  <si>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</si>
  <si>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</si>
  <si>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</si>
  <si>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</si>
  <si>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</si>
  <si>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1.5</t>
  </si>
  <si>
    <t>1.5.1</t>
  </si>
  <si>
    <t>1.5.2</t>
  </si>
  <si>
    <t>1.5.3</t>
  </si>
  <si>
    <t>1.5.4</t>
  </si>
  <si>
    <t>1.6</t>
  </si>
  <si>
    <t>1.6.1</t>
  </si>
  <si>
    <t>1.6.2</t>
  </si>
  <si>
    <t>1.6.3</t>
  </si>
  <si>
    <t>1.6.4</t>
  </si>
  <si>
    <t>1.6.5</t>
  </si>
  <si>
    <t>1.6.6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</si>
  <si>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</si>
  <si>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</si>
  <si>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</si>
  <si>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</si>
  <si>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</si>
  <si>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</si>
  <si>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</si>
  <si>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</si>
  <si>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</si>
  <si>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2.3</t>
  </si>
  <si>
    <t>2.3.1</t>
  </si>
  <si>
    <t>2.3.2</t>
  </si>
  <si>
    <t>2.4</t>
  </si>
  <si>
    <t>2.5</t>
  </si>
  <si>
    <t>2.5.1</t>
  </si>
  <si>
    <t>2.5.2</t>
  </si>
  <si>
    <t>2.6</t>
  </si>
  <si>
    <t>2.6.1</t>
  </si>
  <si>
    <t>2.6.2</t>
  </si>
  <si>
    <t>2.6.3</t>
  </si>
  <si>
    <t>2.8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</si>
  <si>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</si>
  <si>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УК-8</t>
  </si>
  <si>
    <t>УК-9</t>
  </si>
  <si>
    <t>УК-10</t>
  </si>
  <si>
    <t>УК-12</t>
  </si>
  <si>
    <t>УК-13</t>
  </si>
  <si>
    <t>УК-14</t>
  </si>
  <si>
    <t>УК-15</t>
  </si>
  <si>
    <t>История белорусской государственности</t>
  </si>
  <si>
    <t>Современная политэкономия</t>
  </si>
  <si>
    <t>Основы научной и инновационной деятельности</t>
  </si>
  <si>
    <t>Владеть основными понятиями и методами математического анализа, аналитической геометрии, линейной алгебры, диференциальных уравнений, основными методами первичной обработки статистического материала, быть способным использовать полученные знания для решения теоретических и практических задач</t>
  </si>
  <si>
    <t>Знать основные законы равновесия и движения жидкости, способы их практического применения</t>
  </si>
  <si>
    <t>Технология строительных изделий из древесины</t>
  </si>
  <si>
    <t>Научно-технический модуль</t>
  </si>
  <si>
    <t>2.4.1</t>
  </si>
  <si>
    <t>2.4.2</t>
  </si>
  <si>
    <t>/108</t>
  </si>
  <si>
    <t>Автоматизация производственных процессов</t>
  </si>
  <si>
    <t>1.7</t>
  </si>
  <si>
    <t>1.7.1</t>
  </si>
  <si>
    <t>1.7.2</t>
  </si>
  <si>
    <t>1.7.3</t>
  </si>
  <si>
    <t>2.4.3</t>
  </si>
  <si>
    <t>1. Государственный экзамен
2. Защита дипломного проекта (дипломной работы)</t>
  </si>
  <si>
    <t>Дифференцированный зачет.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</si>
  <si>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</si>
  <si>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И.К.Божелко</t>
  </si>
  <si>
    <t>БПК-16</t>
  </si>
  <si>
    <t>БПК-17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</si>
  <si>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</si>
  <si>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</si>
  <si>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Использовать основные понятия и термины специальной лексики белорусского языка в профессиональной деятельности</t>
  </si>
  <si>
    <t>1.5.3, 1.5.4</t>
  </si>
  <si>
    <t>1.6.1, 1.6.2</t>
  </si>
  <si>
    <t>1.6.3, 1.6.4</t>
  </si>
  <si>
    <t>1.6.5, 1.6.6</t>
  </si>
  <si>
    <t>1.2, 2.1.1</t>
  </si>
  <si>
    <t>2.2.1, 2.2.2</t>
  </si>
  <si>
    <t>2.4.2, 2.4.3</t>
  </si>
  <si>
    <t>Курсовой проект по учебной дисциплине "Конструирование изделий из древесины"</t>
  </si>
  <si>
    <t>Использовать знания принципов автоматического регулирования в технических средствах автоматизации и методы автоматизации технологических процессов в деревообработке</t>
  </si>
  <si>
    <t>Обрабатывать и хранить информацию, использовать современные средства информационных технологий в профессиональной деятельности</t>
  </si>
  <si>
    <t>Составлять уравнения химических реакций, владеть навыками обращения с химическими веществами на основании знаний о строении атома, энергетики химических процессов</t>
  </si>
  <si>
    <t>Использовать знания по органической химии, физике и химии высокомолекулярных соединений в технологиях переработки древесины с использованием химических процессов</t>
  </si>
  <si>
    <t>Применять при решении теоретических и практических задач деревообработки знания об основных группах современных материалов, используемых в деревообработке, о физическиой сущности явлений, которые происходят в конструкционных материалах при воздействии на них разных факторов</t>
  </si>
  <si>
    <t>Идентифицировать деревянные породы по внешним (макроскопическим) признакам древесины, давать по макропризнакам предварительную оценку качества древесины, определять показатели основных физико-механических свойств древесины, распознавать и измерять сортообразующие пороки древесины в круглых и пиленых лесоматериалах, производить оценку качества круглых и пиленых материалов, их учет и маркировку</t>
  </si>
  <si>
    <t xml:space="preserve">Владеть методами расчета статики твердых тел, кинематики и динамики механических систем, использовать их при решении прикладных задач деревообработки </t>
  </si>
  <si>
    <t>Владеть основными методами расчетов и испытаний на прочность, жесткость и устойчивость типовых конструктивных элементов, выбирать конструкционные материалы и формы элементов конструкций, работающих под действием статических и динамических нагрузок</t>
  </si>
  <si>
    <t>Владеть методами конструкторских расчетов деталей машин, узлов и приводов технологического оборудования, разрабатывать и анализировать кинематические и динамические схемы механизмов, применять полученные знания для решения теоретических и практических задач в деревообработке</t>
  </si>
  <si>
    <t>Выбирать типовое оборудование для проведения процессов гидротермической обработки древесины, управлять его работой, проводить оценку результатов гидротермической обработки древесины, определять свойства и показатели качества обработанной древесины, контролировать протекание процессов гидротермической обработки древесины</t>
  </si>
  <si>
    <t>Решать комплекс задач проектирования деревообрабатывающих предприятий с использованием средств системы автоматизированного проектирования</t>
  </si>
  <si>
    <t>Определять физико-химические свойства лакокрасочных материалов, способы формирования защитно-декоративных покрытий, способы их отверждения, проводить физико-механические испытания лакокрасочных покрытий</t>
  </si>
  <si>
    <t>Читать электротехнические чертежи, подбирать электродвигатели, защитную автоматику, производить расчеты термодинамических процессов для использования в деревообрабатывающем производстве</t>
  </si>
  <si>
    <t>Работать с научной, нормативно-справочной и специальной литературой в области деревообработки, проводить исследования новых технологий, проектов и решений с целью оценки их инновационного потенциала, проводить статистическую обработку, анализ и моделирование научных данных</t>
  </si>
  <si>
    <t>Владеть методами планирования, управления и оптимизации технологических процессов, составлять и оптимизировать модели задач транспортного типа, раскроя сырья, решать задачи формирования производственной программы предприятия, составлять сетевые графики комплекса работ, календарные планы работы производственных подразделений</t>
  </si>
  <si>
    <t>Владеть методами оценки экономической эффективности при внедрении мероприятий по совершенствованию и проектированию технологических процессов деревообработки</t>
  </si>
  <si>
    <t>На основе знаний принципов работы деревообрабатывающего оборудования с численным программным управлениеми и управления автоматическими линиями, составлять и реализовывать алгоритм технологических операций</t>
  </si>
  <si>
    <t>Выбирать наиболее эффективные, с точки зрения затрат труда, средств и времени, направления использования всех древесных отходов, обеспечивающих сохранность окружающей среды при минимальных расходах лесосырьевых ресурсов</t>
  </si>
  <si>
    <t>Проектировать технологические процессы деревообработки, делать технологические расчеты по нормированию сырья, основных и вспомогательных материалов, инструмента, тепловой и электрической энергии, производить технологические планы размещения оборудования</t>
  </si>
  <si>
    <t>Проектировать технологические процессы производства мебели и столярно-строительных изделий, создавать технологические планы цехов</t>
  </si>
  <si>
    <t>Выбирать и использовать методики расчета транспортных систем и оборудования в деревообработке, определять условия эффективной и безопасной эксплуатации транспортного оборудования в деревообработке</t>
  </si>
  <si>
    <t>Применять знания законов физики, физических явлений и процессов для решения теоретических и практических задач в деревообработке</t>
  </si>
  <si>
    <t>Разрабатывать и выполнять графические изображения для технической документации с учетом требований Единой системы конструкторской документации</t>
  </si>
  <si>
    <t>Использовать формы, приемы, методы и законы интеллектуальной познавательной деятельности в профессиональной сфере</t>
  </si>
  <si>
    <t>Основы управления интеллектуальной собственностью</t>
  </si>
  <si>
    <t xml:space="preserve">          УЧРЕЖДЕНИЕ ОБРАЗОВАНИЯ "БЕЛОРУССКИЙ ГОСУДАРСТВЕННЫЙ ТЕХНОЛОГИЧЕСКИЙ УНИВЕРСИТЕТ"</t>
  </si>
  <si>
    <t>Проректор по учебной работе</t>
  </si>
  <si>
    <t>А.А.Сакович</t>
  </si>
  <si>
    <t>производств</t>
  </si>
  <si>
    <t>Заведующий кафедрой технологии деревообрабатывающих</t>
  </si>
  <si>
    <t>II. Сводные данные по бюджету времени (в неделях)</t>
  </si>
  <si>
    <t>Оценивать основные фонды и показатели экономической эффективности предприятий лесного комплекса, рассчитывать себестоимость продукции и ее цену</t>
  </si>
  <si>
    <t xml:space="preserve"> </t>
  </si>
  <si>
    <t>Проектировать изделия из древесины и детали мебели в современных программных продуктах, технологические процессы производства пиломатериалов, плит, фанеры, изделий мебели и столярно-строительных изделий</t>
  </si>
  <si>
    <t>2.7.4, 2.7.5</t>
  </si>
  <si>
    <t>V курс</t>
  </si>
  <si>
    <t>9 семестр</t>
  </si>
  <si>
    <t>10 семестр</t>
  </si>
  <si>
    <t>V</t>
  </si>
  <si>
    <t>Лабораторно-экзаменационная (установочная) сессия</t>
  </si>
  <si>
    <t>ВСЕГО</t>
  </si>
  <si>
    <t>Всего зачетных едениц</t>
  </si>
  <si>
    <t>УС</t>
  </si>
  <si>
    <t>недели</t>
  </si>
  <si>
    <t>/8</t>
  </si>
  <si>
    <t>/2</t>
  </si>
  <si>
    <t>10</t>
  </si>
  <si>
    <t>2.7</t>
  </si>
  <si>
    <t>2.7.1</t>
  </si>
  <si>
    <t>2.7.2</t>
  </si>
  <si>
    <t>2.8.1</t>
  </si>
  <si>
    <t>2.8.2</t>
  </si>
  <si>
    <t>Модуль "Оборудование деревообработки"</t>
  </si>
  <si>
    <t>2.7.3</t>
  </si>
  <si>
    <t>2.7.4</t>
  </si>
  <si>
    <t>2.7.5</t>
  </si>
  <si>
    <t>2.7.6</t>
  </si>
  <si>
    <t>2.9</t>
  </si>
  <si>
    <t>2.9.1</t>
  </si>
  <si>
    <t>2.9.2</t>
  </si>
  <si>
    <t>2.9.3</t>
  </si>
  <si>
    <t>2.9.4</t>
  </si>
  <si>
    <t>1.2, 2.11.3</t>
  </si>
  <si>
    <t>Рекомендован к утверждению научно-методическим советом БГТУ, протокол № 6  от  28.04.2023</t>
  </si>
  <si>
    <t>2.6.3, 2.7.1, 2.7.2, 2.7.3, 2.7.6</t>
  </si>
  <si>
    <t>Декан факультета заочного образования</t>
  </si>
  <si>
    <t>Ознакомительная по инженерной графике</t>
  </si>
  <si>
    <t>Конструкторская</t>
  </si>
  <si>
    <t>1-я технологическая</t>
  </si>
  <si>
    <t>2-я технологическая</t>
  </si>
  <si>
    <t xml:space="preserve"> УЧЕБНЫЙ ПЛАН</t>
  </si>
  <si>
    <t>Форма получения образования: заочная</t>
  </si>
  <si>
    <t>Срок обучения: 5 лет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</si>
  <si>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</si>
  <si>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</si>
  <si>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</si>
  <si>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</si>
  <si>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</si>
  <si>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</si>
  <si>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</si>
  <si>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</si>
  <si>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</si>
  <si>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</si>
  <si>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</si>
  <si>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</si>
  <si>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</si>
  <si>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лабораторно-экзаменационная (установочная) сессия</t>
  </si>
  <si>
    <t>Специальность: 6-05-0722-01 Технология деревообрабатывающих производств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</si>
  <si>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</si>
  <si>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</si>
  <si>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10семестр</t>
  </si>
  <si>
    <t>1.5.4, 1.6.2, 1.6.4, 1.6.6, 2.4.3, 2.6.2, 2.7.3, 2.7.5</t>
  </si>
  <si>
    <t>С.А.Прохорчик</t>
  </si>
  <si>
    <t>Количество аудиторных часов</t>
  </si>
  <si>
    <t>Всего зачетных единиц</t>
  </si>
  <si>
    <t>Всего</t>
  </si>
  <si>
    <t>2 недели</t>
  </si>
  <si>
    <t>3 недели</t>
  </si>
  <si>
    <t>Профилизация: Технология деревообработки</t>
  </si>
  <si>
    <t>Логика / Политология</t>
  </si>
  <si>
    <t>УТВЕРЖДЕНО</t>
  </si>
  <si>
    <t>Ректором БГТУ</t>
  </si>
  <si>
    <t>И.В.Войтовым</t>
  </si>
  <si>
    <t>28.04.2023</t>
  </si>
  <si>
    <t>Регистрационный № 05-072-009/уч.</t>
  </si>
  <si>
    <t>№ рег. 
в БГТУ</t>
  </si>
  <si>
    <t>2051/2024</t>
  </si>
  <si>
    <t>2085/2024</t>
  </si>
  <si>
    <t>2076.1/2024</t>
  </si>
  <si>
    <t>Кафедра</t>
  </si>
  <si>
    <t xml:space="preserve">2016.1/2023       + </t>
  </si>
  <si>
    <t>ИБиП</t>
  </si>
  <si>
    <t>ЭТиМ</t>
  </si>
  <si>
    <t>ФиП</t>
  </si>
  <si>
    <t>МКиТП</t>
  </si>
  <si>
    <t>ВМ</t>
  </si>
  <si>
    <t>ИиВД</t>
  </si>
  <si>
    <t>ИГ</t>
  </si>
  <si>
    <t>ХТЭПиМЭТ</t>
  </si>
  <si>
    <t>ОХ, ПКМ</t>
  </si>
  <si>
    <t>физики</t>
  </si>
  <si>
    <t>МиПТС</t>
  </si>
  <si>
    <t>ЛЗиД</t>
  </si>
  <si>
    <t>МиК</t>
  </si>
  <si>
    <t>АППиЭ</t>
  </si>
  <si>
    <t>БФ</t>
  </si>
  <si>
    <t>ЭГиТ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</si>
</sst>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b/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8"/>
      <color rgb="FF006600"/>
      <name val="Arial"/>
      <family val="2"/>
      <charset val="204"/>
    </font>
    <font>
      <sz val="18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12"/>
      <name val="Arial Narrow"/>
      <family val="2"/>
      <charset val="204"/>
    </font>
    <font>
      <b/>
      <sz val="14"/>
      <name val="Arial"/>
      <family val="2"/>
      <charset val="204"/>
    </font>
    <font>
      <sz val="16"/>
      <color indexed="10"/>
      <name val="Arial Narrow"/>
      <family val="2"/>
      <charset val="204"/>
    </font>
    <font>
      <b/>
      <sz val="15"/>
      <name val="Arial Narrow"/>
      <family val="2"/>
      <charset val="204"/>
    </font>
    <font>
      <sz val="15"/>
      <color indexed="10"/>
      <name val="Arial Narrow"/>
      <family val="2"/>
      <charset val="204"/>
    </font>
    <font>
      <b/>
      <sz val="20"/>
      <name val="Arial"/>
      <family val="2"/>
      <charset val="204"/>
    </font>
    <font>
      <sz val="20"/>
      <name val="Arial Narrow"/>
      <family val="2"/>
      <charset val="204"/>
    </font>
    <font>
      <sz val="18"/>
      <color theme="1"/>
      <name val="Arial"/>
      <family val="2"/>
      <charset val="204"/>
    </font>
    <font>
      <sz val="17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 tint="0.499984740745262"/>
      <name val="Arial"/>
      <family val="2"/>
      <charset val="204"/>
    </font>
    <font>
      <sz val="22"/>
      <name val="Arial"/>
      <family val="2"/>
      <charset val="204"/>
    </font>
    <font>
      <vertAlign val="superscript"/>
      <sz val="18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22"/>
      <name val="Arial Narrow"/>
      <family val="2"/>
      <charset val="204"/>
    </font>
    <font>
      <b/>
      <sz val="17"/>
      <name val="Arial"/>
      <family val="2"/>
      <charset val="204"/>
    </font>
    <font>
      <b/>
      <sz val="17"/>
      <name val="Arial Narrow"/>
      <family val="2"/>
      <charset val="204"/>
    </font>
    <font>
      <sz val="17"/>
      <name val="Arial Narrow"/>
      <family val="2"/>
      <charset val="204"/>
    </font>
    <font>
      <b/>
      <sz val="18"/>
      <color rgb="FF000000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16.5"/>
      <name val="Arial"/>
      <family val="2"/>
      <charset val="204"/>
    </font>
    <font>
      <sz val="18"/>
      <color indexed="10"/>
      <name val="Arial Narrow"/>
      <family val="2"/>
      <charset val="204"/>
    </font>
    <font>
      <sz val="19"/>
      <name val="Arial Narrow"/>
      <family val="2"/>
      <charset val="204"/>
    </font>
    <font>
      <sz val="19"/>
      <color theme="1"/>
      <name val="Arial Narrow"/>
      <family val="2"/>
      <charset val="204"/>
    </font>
    <font>
      <sz val="19.5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7"/>
      <color theme="1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6"/>
      <color theme="1"/>
      <name val="Arial"/>
      <family val="2"/>
      <charset val="204"/>
    </font>
    <font>
      <b/>
      <sz val="16"/>
      <color theme="1"/>
      <name val="Arial Narrow"/>
      <family val="2"/>
      <charset val="204"/>
    </font>
    <font>
      <sz val="17"/>
      <color theme="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indexed="64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/>
      <right style="hair">
        <color auto="1"/>
      </right>
      <top style="double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23"/>
      </right>
      <top style="thin">
        <color indexed="64"/>
      </top>
      <bottom style="double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auto="1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double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theme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1"/>
      </right>
      <top style="hair">
        <color auto="1"/>
      </top>
      <bottom style="double">
        <color indexed="64"/>
      </bottom>
      <diagonal/>
    </border>
    <border>
      <left style="thin">
        <color theme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thin">
        <color theme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 style="double">
        <color theme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theme="1"/>
      </right>
      <top style="hair">
        <color auto="1"/>
      </top>
      <bottom style="hair">
        <color auto="1"/>
      </bottom>
      <diagonal/>
    </border>
    <border>
      <left/>
      <right style="double">
        <color theme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theme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theme="1"/>
      </right>
      <top style="double">
        <color indexed="64"/>
      </top>
      <bottom style="hair">
        <color auto="1"/>
      </bottom>
      <diagonal/>
    </border>
    <border>
      <left style="double">
        <color theme="1"/>
      </left>
      <right/>
      <top style="double">
        <color auto="1"/>
      </top>
      <bottom style="hair">
        <color auto="1"/>
      </bottom>
      <diagonal/>
    </border>
    <border>
      <left style="double">
        <color theme="1"/>
      </left>
      <right/>
      <top style="hair">
        <color auto="1"/>
      </top>
      <bottom style="hair">
        <color auto="1"/>
      </bottom>
      <diagonal/>
    </border>
    <border>
      <left style="double">
        <color theme="1"/>
      </left>
      <right/>
      <top style="hair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hair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5" fillId="0" borderId="166" xfId="0" applyFont="1" applyBorder="1" applyAlignment="1" applyProtection="1">
      <alignment horizontal="right" vertical="center"/>
      <protection locked="0"/>
    </xf>
    <xf numFmtId="0" fontId="5" fillId="0" borderId="172" xfId="0" applyFont="1" applyBorder="1" applyAlignment="1" applyProtection="1">
      <alignment horizontal="right" vertical="center"/>
      <protection locked="0"/>
    </xf>
    <xf numFmtId="0" fontId="5" fillId="0" borderId="173" xfId="0" applyFont="1" applyBorder="1" applyAlignment="1" applyProtection="1">
      <alignment horizontal="right" vertical="center"/>
      <protection locked="0"/>
    </xf>
    <xf numFmtId="0" fontId="5" fillId="0" borderId="173" xfId="0" applyFont="1" applyBorder="1" applyAlignment="1" applyProtection="1">
      <alignment horizontal="center" vertical="center"/>
      <protection locked="0"/>
    </xf>
    <xf numFmtId="0" fontId="25" fillId="0" borderId="172" xfId="0" applyFont="1" applyBorder="1" applyAlignment="1" applyProtection="1">
      <alignment horizontal="center" vertical="center"/>
      <protection locked="0"/>
    </xf>
    <xf numFmtId="0" fontId="25" fillId="0" borderId="173" xfId="0" applyFont="1" applyBorder="1" applyAlignment="1" applyProtection="1">
      <alignment horizontal="center" vertical="center"/>
      <protection locked="0"/>
    </xf>
    <xf numFmtId="0" fontId="25" fillId="0" borderId="19" xfId="0" applyFont="1" applyBorder="1" applyAlignment="1" applyProtection="1">
      <alignment horizontal="center" textRotation="90"/>
      <protection locked="0"/>
    </xf>
    <xf numFmtId="0" fontId="25" fillId="0" borderId="175" xfId="0" applyFont="1" applyBorder="1" applyAlignment="1" applyProtection="1">
      <alignment horizontal="center" textRotation="90"/>
      <protection locked="0"/>
    </xf>
    <xf numFmtId="0" fontId="25" fillId="0" borderId="18" xfId="0" applyFont="1" applyBorder="1" applyAlignment="1" applyProtection="1">
      <alignment horizontal="center" textRotation="90"/>
      <protection locked="0"/>
    </xf>
    <xf numFmtId="0" fontId="25" fillId="0" borderId="176" xfId="0" applyFont="1" applyBorder="1" applyAlignment="1" applyProtection="1">
      <alignment horizontal="center" textRotation="90"/>
      <protection locked="0"/>
    </xf>
    <xf numFmtId="0" fontId="25" fillId="0" borderId="177" xfId="0" applyFont="1" applyBorder="1" applyAlignment="1" applyProtection="1">
      <alignment horizontal="center" textRotation="90"/>
      <protection locked="0"/>
    </xf>
    <xf numFmtId="0" fontId="25" fillId="0" borderId="178" xfId="0" applyFont="1" applyBorder="1" applyAlignment="1" applyProtection="1">
      <alignment horizontal="center" textRotation="90"/>
      <protection locked="0"/>
    </xf>
    <xf numFmtId="0" fontId="25" fillId="0" borderId="179" xfId="0" applyFont="1" applyBorder="1" applyAlignment="1" applyProtection="1">
      <alignment horizontal="center" textRotation="90"/>
      <protection locked="0"/>
    </xf>
    <xf numFmtId="0" fontId="25" fillId="0" borderId="184" xfId="0" applyFont="1" applyBorder="1" applyAlignment="1" applyProtection="1">
      <alignment horizontal="center" textRotation="90"/>
      <protection locked="0"/>
    </xf>
    <xf numFmtId="0" fontId="5" fillId="0" borderId="44" xfId="0" applyFont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right" vertical="center" wrapText="1"/>
      <protection locked="0"/>
    </xf>
    <xf numFmtId="0" fontId="29" fillId="0" borderId="34" xfId="0" applyFont="1" applyBorder="1" applyAlignment="1" applyProtection="1">
      <alignment horizontal="left" vertical="center" wrapText="1"/>
      <protection locked="0"/>
    </xf>
    <xf numFmtId="0" fontId="41" fillId="0" borderId="4" xfId="0" applyFont="1" applyBorder="1" applyAlignment="1" applyProtection="1">
      <alignment horizontal="center" vertical="center" wrapText="1"/>
      <protection locked="0"/>
    </xf>
    <xf numFmtId="0" fontId="41" fillId="0" borderId="7" xfId="0" applyFont="1" applyBorder="1" applyAlignment="1" applyProtection="1">
      <alignment horizontal="center" vertical="center" wrapText="1"/>
      <protection locked="0"/>
    </xf>
    <xf numFmtId="0" fontId="41" fillId="0" borderId="40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1" fillId="0" borderId="71" xfId="0" applyFont="1" applyBorder="1" applyAlignment="1" applyProtection="1">
      <alignment horizontal="center" vertical="center" wrapText="1"/>
      <protection locked="0"/>
    </xf>
    <xf numFmtId="0" fontId="41" fillId="0" borderId="74" xfId="0" applyFont="1" applyBorder="1" applyAlignment="1" applyProtection="1">
      <alignment horizontal="center" vertical="center" wrapText="1"/>
      <protection locked="0"/>
    </xf>
    <xf numFmtId="0" fontId="41" fillId="0" borderId="46" xfId="0" applyFont="1" applyBorder="1" applyAlignment="1" applyProtection="1">
      <alignment horizontal="center" vertical="center" wrapText="1"/>
      <protection locked="0"/>
    </xf>
    <xf numFmtId="0" fontId="41" fillId="0" borderId="76" xfId="0" applyFont="1" applyBorder="1" applyAlignment="1" applyProtection="1">
      <alignment horizontal="center" vertical="center" wrapText="1"/>
      <protection locked="0"/>
    </xf>
    <xf numFmtId="0" fontId="41" fillId="0" borderId="69" xfId="0" applyFont="1" applyBorder="1" applyAlignment="1" applyProtection="1">
      <alignment horizontal="center" vertical="center" wrapText="1"/>
      <protection locked="0"/>
    </xf>
    <xf numFmtId="0" fontId="41" fillId="0" borderId="44" xfId="0" applyFont="1" applyBorder="1" applyAlignment="1" applyProtection="1">
      <alignment horizontal="center" vertical="center" wrapText="1"/>
      <protection locked="0"/>
    </xf>
    <xf numFmtId="0" fontId="41" fillId="0" borderId="34" xfId="0" applyFont="1" applyBorder="1" applyAlignment="1" applyProtection="1">
      <alignment horizontal="center" vertical="center" wrapText="1"/>
      <protection locked="0"/>
    </xf>
    <xf numFmtId="0" fontId="41" fillId="2" borderId="14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8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 applyProtection="1">
      <alignment horizontal="center" vertical="center" wrapText="1"/>
      <protection locked="0"/>
    </xf>
    <xf numFmtId="0" fontId="41" fillId="2" borderId="40" xfId="0" applyFont="1" applyFill="1" applyBorder="1" applyAlignment="1">
      <alignment horizontal="center" vertical="center" wrapText="1"/>
    </xf>
    <xf numFmtId="0" fontId="41" fillId="2" borderId="71" xfId="0" applyFont="1" applyFill="1" applyBorder="1" applyAlignment="1" applyProtection="1">
      <alignment horizontal="center" vertical="center" wrapText="1"/>
      <protection locked="0"/>
    </xf>
    <xf numFmtId="0" fontId="41" fillId="2" borderId="74" xfId="0" applyFont="1" applyFill="1" applyBorder="1" applyAlignment="1" applyProtection="1">
      <alignment horizontal="center" vertical="center" wrapText="1"/>
      <protection locked="0"/>
    </xf>
    <xf numFmtId="0" fontId="41" fillId="2" borderId="46" xfId="0" applyFont="1" applyFill="1" applyBorder="1" applyAlignment="1" applyProtection="1">
      <alignment horizontal="center" vertical="center" wrapText="1"/>
      <protection locked="0"/>
    </xf>
    <xf numFmtId="0" fontId="41" fillId="2" borderId="76" xfId="0" applyFont="1" applyFill="1" applyBorder="1" applyAlignment="1" applyProtection="1">
      <alignment horizontal="center" vertical="center" wrapText="1"/>
      <protection locked="0"/>
    </xf>
    <xf numFmtId="0" fontId="41" fillId="2" borderId="69" xfId="0" applyFont="1" applyFill="1" applyBorder="1" applyAlignment="1" applyProtection="1">
      <alignment horizontal="center" vertical="center" wrapText="1"/>
      <protection locked="0"/>
    </xf>
    <xf numFmtId="0" fontId="41" fillId="2" borderId="44" xfId="0" applyFont="1" applyFill="1" applyBorder="1" applyAlignment="1" applyProtection="1">
      <alignment horizontal="center" vertical="center" wrapText="1"/>
      <protection locked="0"/>
    </xf>
    <xf numFmtId="0" fontId="41" fillId="0" borderId="69" xfId="0" applyFont="1" applyBorder="1" applyAlignment="1" applyProtection="1">
      <alignment horizontal="center" vertical="center"/>
      <protection locked="0"/>
    </xf>
    <xf numFmtId="0" fontId="41" fillId="0" borderId="46" xfId="0" applyFont="1" applyBorder="1" applyAlignment="1" applyProtection="1">
      <alignment horizontal="center" vertical="center"/>
      <protection locked="0"/>
    </xf>
    <xf numFmtId="0" fontId="41" fillId="0" borderId="76" xfId="0" applyFont="1" applyBorder="1" applyAlignment="1" applyProtection="1">
      <alignment horizontal="center" vertical="center"/>
      <protection locked="0"/>
    </xf>
    <xf numFmtId="0" fontId="41" fillId="0" borderId="44" xfId="0" applyFont="1" applyBorder="1" applyAlignment="1" applyProtection="1">
      <alignment horizontal="center" vertical="center"/>
      <protection locked="0"/>
    </xf>
    <xf numFmtId="0" fontId="41" fillId="2" borderId="14" xfId="0" applyFont="1" applyFill="1" applyBorder="1" applyAlignment="1" applyProtection="1">
      <alignment vertical="center" wrapText="1"/>
      <protection locked="0"/>
    </xf>
    <xf numFmtId="0" fontId="41" fillId="2" borderId="4" xfId="0" applyFont="1" applyFill="1" applyBorder="1" applyAlignment="1" applyProtection="1">
      <alignment vertical="center" wrapText="1"/>
      <protection locked="0"/>
    </xf>
    <xf numFmtId="0" fontId="41" fillId="2" borderId="51" xfId="0" applyFont="1" applyFill="1" applyBorder="1" applyAlignment="1" applyProtection="1">
      <alignment vertical="center" wrapText="1"/>
      <protection locked="0"/>
    </xf>
    <xf numFmtId="0" fontId="41" fillId="2" borderId="40" xfId="0" applyFont="1" applyFill="1" applyBorder="1" applyAlignment="1" applyProtection="1">
      <alignment vertical="center" wrapText="1"/>
      <protection locked="0"/>
    </xf>
    <xf numFmtId="0" fontId="41" fillId="2" borderId="30" xfId="0" applyFont="1" applyFill="1" applyBorder="1" applyAlignment="1" applyProtection="1">
      <alignment vertical="center" wrapText="1"/>
      <protection locked="0"/>
    </xf>
    <xf numFmtId="0" fontId="41" fillId="0" borderId="7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textRotation="90"/>
    </xf>
    <xf numFmtId="0" fontId="41" fillId="0" borderId="75" xfId="0" applyFont="1" applyBorder="1" applyAlignment="1" applyProtection="1">
      <alignment horizontal="center" vertical="center" wrapText="1"/>
      <protection locked="0"/>
    </xf>
    <xf numFmtId="0" fontId="41" fillId="0" borderId="73" xfId="0" applyFont="1" applyBorder="1" applyAlignment="1" applyProtection="1">
      <alignment horizontal="center" vertical="center" wrapText="1"/>
      <protection locked="0"/>
    </xf>
    <xf numFmtId="0" fontId="41" fillId="0" borderId="72" xfId="0" applyFont="1" applyBorder="1" applyAlignment="1" applyProtection="1">
      <alignment horizontal="center" vertical="center" wrapText="1"/>
      <protection locked="0"/>
    </xf>
    <xf numFmtId="0" fontId="5" fillId="0" borderId="81" xfId="0" applyFont="1" applyBorder="1" applyAlignment="1" applyProtection="1">
      <alignment horizontal="center" vertical="center" wrapText="1"/>
      <protection locked="0"/>
    </xf>
    <xf numFmtId="0" fontId="41" fillId="2" borderId="75" xfId="0" applyFont="1" applyFill="1" applyBorder="1" applyAlignment="1" applyProtection="1">
      <alignment horizontal="center" vertical="center" wrapText="1"/>
      <protection locked="0"/>
    </xf>
    <xf numFmtId="0" fontId="41" fillId="2" borderId="73" xfId="0" applyFont="1" applyFill="1" applyBorder="1" applyAlignment="1" applyProtection="1">
      <alignment horizontal="center" vertical="center" wrapText="1"/>
      <protection locked="0"/>
    </xf>
    <xf numFmtId="0" fontId="41" fillId="2" borderId="72" xfId="0" applyFont="1" applyFill="1" applyBorder="1" applyAlignment="1" applyProtection="1">
      <alignment horizontal="center" vertical="center" wrapText="1"/>
      <protection locked="0"/>
    </xf>
    <xf numFmtId="0" fontId="41" fillId="0" borderId="72" xfId="0" applyFont="1" applyBorder="1" applyAlignment="1" applyProtection="1">
      <alignment horizontal="center" vertical="center"/>
      <protection locked="0"/>
    </xf>
    <xf numFmtId="1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41" fillId="2" borderId="0" xfId="0" applyFont="1" applyFill="1" applyAlignment="1">
      <alignment horizontal="center" vertical="center" wrapText="1"/>
    </xf>
    <xf numFmtId="0" fontId="41" fillId="2" borderId="0" xfId="0" applyFont="1" applyFill="1" applyAlignment="1" applyProtection="1">
      <alignment horizontal="center" vertical="center" wrapText="1"/>
      <protection locked="0"/>
    </xf>
    <xf numFmtId="49" fontId="10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1" fontId="41" fillId="0" borderId="74" xfId="0" applyNumberFormat="1" applyFont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 wrapText="1"/>
      <protection locked="0"/>
    </xf>
    <xf numFmtId="0" fontId="6" fillId="0" borderId="34" xfId="0" applyFont="1" applyBorder="1" applyAlignment="1" applyProtection="1">
      <alignment horizontal="left" vertical="center" wrapText="1"/>
      <protection locked="0"/>
    </xf>
    <xf numFmtId="0" fontId="6" fillId="2" borderId="34" xfId="0" applyFont="1" applyFill="1" applyBorder="1" applyAlignment="1" applyProtection="1">
      <alignment horizontal="left" vertical="center" wrapText="1"/>
      <protection locked="0"/>
    </xf>
    <xf numFmtId="0" fontId="5" fillId="0" borderId="67" xfId="0" applyFont="1" applyBorder="1" applyAlignment="1" applyProtection="1">
      <alignment horizontal="center" vertical="center" wrapText="1"/>
      <protection locked="0"/>
    </xf>
    <xf numFmtId="0" fontId="5" fillId="0" borderId="55" xfId="0" applyFont="1" applyBorder="1" applyAlignment="1" applyProtection="1">
      <alignment horizontal="center" vertical="center" wrapText="1"/>
      <protection locked="0"/>
    </xf>
    <xf numFmtId="0" fontId="6" fillId="0" borderId="34" xfId="0" applyFont="1" applyBorder="1" applyAlignment="1" applyProtection="1">
      <alignment horizontal="left" vertical="center"/>
      <protection locked="0"/>
    </xf>
    <xf numFmtId="0" fontId="6" fillId="3" borderId="55" xfId="0" applyFont="1" applyFill="1" applyBorder="1" applyAlignment="1" applyProtection="1">
      <alignment horizontal="left" vertical="center" wrapText="1"/>
      <protection locked="0"/>
    </xf>
    <xf numFmtId="0" fontId="5" fillId="3" borderId="54" xfId="0" applyFont="1" applyFill="1" applyBorder="1" applyAlignment="1" applyProtection="1">
      <alignment horizontal="center" vertical="center"/>
      <protection locked="0"/>
    </xf>
    <xf numFmtId="0" fontId="5" fillId="3" borderId="56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41" fillId="3" borderId="40" xfId="0" applyFont="1" applyFill="1" applyBorder="1" applyAlignment="1">
      <alignment horizontal="center" vertical="center" wrapText="1"/>
    </xf>
    <xf numFmtId="0" fontId="41" fillId="3" borderId="4" xfId="0" applyFont="1" applyFill="1" applyBorder="1" applyAlignment="1" applyProtection="1">
      <alignment horizontal="center" vertical="center" wrapText="1"/>
      <protection locked="0"/>
    </xf>
    <xf numFmtId="0" fontId="41" fillId="3" borderId="1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 applyProtection="1">
      <alignment horizontal="left" vertical="center" wrapText="1"/>
      <protection locked="0"/>
    </xf>
    <xf numFmtId="0" fontId="41" fillId="3" borderId="69" xfId="0" applyFont="1" applyFill="1" applyBorder="1" applyAlignment="1" applyProtection="1">
      <alignment horizontal="center" vertical="center" wrapText="1"/>
      <protection locked="0"/>
    </xf>
    <xf numFmtId="0" fontId="41" fillId="3" borderId="8" xfId="0" applyFont="1" applyFill="1" applyBorder="1" applyAlignment="1">
      <alignment horizontal="center" vertical="center" wrapText="1"/>
    </xf>
    <xf numFmtId="0" fontId="41" fillId="3" borderId="7" xfId="0" applyFont="1" applyFill="1" applyBorder="1" applyAlignment="1" applyProtection="1">
      <alignment horizontal="center" vertical="center" wrapText="1"/>
      <protection locked="0"/>
    </xf>
    <xf numFmtId="0" fontId="41" fillId="3" borderId="73" xfId="0" applyFont="1" applyFill="1" applyBorder="1" applyAlignment="1" applyProtection="1">
      <alignment horizontal="center" vertical="center" wrapText="1"/>
      <protection locked="0"/>
    </xf>
    <xf numFmtId="0" fontId="41" fillId="3" borderId="72" xfId="0" applyFont="1" applyFill="1" applyBorder="1" applyAlignment="1" applyProtection="1">
      <alignment horizontal="center" vertical="center" wrapText="1"/>
      <protection locked="0"/>
    </xf>
    <xf numFmtId="0" fontId="41" fillId="3" borderId="71" xfId="0" applyFont="1" applyFill="1" applyBorder="1" applyAlignment="1" applyProtection="1">
      <alignment horizontal="center" vertical="center" wrapText="1"/>
      <protection locked="0"/>
    </xf>
    <xf numFmtId="0" fontId="41" fillId="3" borderId="74" xfId="0" applyFont="1" applyFill="1" applyBorder="1" applyAlignment="1" applyProtection="1">
      <alignment horizontal="center" vertical="center" wrapText="1"/>
      <protection locked="0"/>
    </xf>
    <xf numFmtId="0" fontId="41" fillId="3" borderId="46" xfId="0" applyFont="1" applyFill="1" applyBorder="1" applyAlignment="1" applyProtection="1">
      <alignment horizontal="center" vertical="center" wrapText="1"/>
      <protection locked="0"/>
    </xf>
    <xf numFmtId="0" fontId="41" fillId="3" borderId="76" xfId="0" applyFont="1" applyFill="1" applyBorder="1" applyAlignment="1" applyProtection="1">
      <alignment horizontal="center" vertical="center" wrapText="1"/>
      <protection locked="0"/>
    </xf>
    <xf numFmtId="0" fontId="41" fillId="3" borderId="44" xfId="0" applyFont="1" applyFill="1" applyBorder="1" applyAlignment="1" applyProtection="1">
      <alignment horizontal="center" vertical="center" wrapText="1"/>
      <protection locked="0"/>
    </xf>
    <xf numFmtId="0" fontId="41" fillId="3" borderId="34" xfId="0" applyFont="1" applyFill="1" applyBorder="1" applyAlignment="1" applyProtection="1">
      <alignment horizontal="center" vertical="center" wrapText="1"/>
      <protection locked="0"/>
    </xf>
    <xf numFmtId="0" fontId="22" fillId="3" borderId="34" xfId="0" applyFont="1" applyFill="1" applyBorder="1" applyAlignment="1" applyProtection="1">
      <alignment horizontal="left" vertical="center" wrapText="1"/>
      <protection locked="0"/>
    </xf>
    <xf numFmtId="0" fontId="5" fillId="3" borderId="34" xfId="0" applyFont="1" applyFill="1" applyBorder="1" applyAlignment="1" applyProtection="1">
      <alignment horizontal="right" vertical="center" wrapText="1"/>
      <protection locked="0"/>
    </xf>
    <xf numFmtId="0" fontId="29" fillId="3" borderId="34" xfId="0" applyFont="1" applyFill="1" applyBorder="1" applyAlignment="1" applyProtection="1">
      <alignment horizontal="left" vertical="center" wrapText="1"/>
      <protection locked="0"/>
    </xf>
    <xf numFmtId="0" fontId="5" fillId="4" borderId="166" xfId="0" applyFont="1" applyFill="1" applyBorder="1" applyAlignment="1" applyProtection="1">
      <alignment horizontal="right" vertical="center"/>
      <protection locked="0"/>
    </xf>
    <xf numFmtId="0" fontId="5" fillId="4" borderId="172" xfId="0" applyFont="1" applyFill="1" applyBorder="1" applyAlignment="1" applyProtection="1">
      <alignment horizontal="right" vertical="center"/>
      <protection locked="0"/>
    </xf>
    <xf numFmtId="0" fontId="5" fillId="4" borderId="173" xfId="0" applyFont="1" applyFill="1" applyBorder="1" applyAlignment="1" applyProtection="1">
      <alignment horizontal="right" vertical="center"/>
      <protection locked="0"/>
    </xf>
    <xf numFmtId="0" fontId="25" fillId="4" borderId="19" xfId="0" applyFont="1" applyFill="1" applyBorder="1" applyAlignment="1" applyProtection="1">
      <alignment horizontal="center" textRotation="90"/>
      <protection locked="0"/>
    </xf>
    <xf numFmtId="0" fontId="25" fillId="4" borderId="175" xfId="0" applyFont="1" applyFill="1" applyBorder="1" applyAlignment="1" applyProtection="1">
      <alignment horizontal="center" textRotation="90"/>
      <protection locked="0"/>
    </xf>
    <xf numFmtId="0" fontId="25" fillId="4" borderId="18" xfId="0" applyFont="1" applyFill="1" applyBorder="1" applyAlignment="1" applyProtection="1">
      <alignment horizontal="center" textRotation="90"/>
      <protection locked="0"/>
    </xf>
    <xf numFmtId="0" fontId="25" fillId="4" borderId="176" xfId="0" applyFont="1" applyFill="1" applyBorder="1" applyAlignment="1" applyProtection="1">
      <alignment horizontal="center" textRotation="90"/>
      <protection locked="0"/>
    </xf>
    <xf numFmtId="0" fontId="25" fillId="4" borderId="177" xfId="0" applyFont="1" applyFill="1" applyBorder="1" applyAlignment="1" applyProtection="1">
      <alignment horizontal="center" textRotation="90"/>
      <protection locked="0"/>
    </xf>
    <xf numFmtId="0" fontId="25" fillId="4" borderId="178" xfId="0" applyFont="1" applyFill="1" applyBorder="1" applyAlignment="1" applyProtection="1">
      <alignment horizontal="center" textRotation="90"/>
      <protection locked="0"/>
    </xf>
    <xf numFmtId="0" fontId="25" fillId="4" borderId="179" xfId="0" applyFont="1" applyFill="1" applyBorder="1" applyAlignment="1" applyProtection="1">
      <alignment horizontal="center" textRotation="90"/>
      <protection locked="0"/>
    </xf>
    <xf numFmtId="0" fontId="41" fillId="4" borderId="74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 applyProtection="1">
      <alignment horizontal="center" vertical="center" wrapText="1"/>
      <protection locked="0"/>
    </xf>
    <xf numFmtId="0" fontId="41" fillId="4" borderId="14" xfId="0" applyFont="1" applyFill="1" applyBorder="1" applyAlignment="1">
      <alignment horizontal="center" vertical="center" wrapText="1"/>
    </xf>
    <xf numFmtId="0" fontId="41" fillId="4" borderId="41" xfId="0" applyFont="1" applyFill="1" applyBorder="1" applyAlignment="1" applyProtection="1">
      <alignment horizontal="center" vertical="center" wrapText="1"/>
      <protection locked="0"/>
    </xf>
    <xf numFmtId="0" fontId="41" fillId="4" borderId="8" xfId="0" applyFont="1" applyFill="1" applyBorder="1" applyAlignment="1">
      <alignment horizontal="center" vertical="center" wrapText="1"/>
    </xf>
    <xf numFmtId="0" fontId="41" fillId="4" borderId="15" xfId="0" applyFont="1" applyFill="1" applyBorder="1" applyAlignment="1" applyProtection="1">
      <alignment horizontal="center" vertical="center" wrapText="1"/>
      <protection locked="0"/>
    </xf>
    <xf numFmtId="0" fontId="41" fillId="4" borderId="85" xfId="0" applyFont="1" applyFill="1" applyBorder="1" applyAlignment="1" applyProtection="1">
      <alignment horizontal="center" vertical="center" wrapText="1"/>
      <protection locked="0"/>
    </xf>
    <xf numFmtId="0" fontId="41" fillId="4" borderId="69" xfId="0" applyFont="1" applyFill="1" applyBorder="1" applyAlignment="1" applyProtection="1">
      <alignment horizontal="center" vertical="center" wrapText="1"/>
      <protection locked="0"/>
    </xf>
    <xf numFmtId="0" fontId="41" fillId="4" borderId="75" xfId="0" applyFont="1" applyFill="1" applyBorder="1" applyAlignment="1" applyProtection="1">
      <alignment horizontal="center" vertical="center" wrapText="1"/>
      <protection locked="0"/>
    </xf>
    <xf numFmtId="0" fontId="41" fillId="4" borderId="76" xfId="0" applyFont="1" applyFill="1" applyBorder="1" applyAlignment="1">
      <alignment horizontal="center" vertical="center" wrapText="1"/>
    </xf>
    <xf numFmtId="0" fontId="41" fillId="4" borderId="73" xfId="0" applyFont="1" applyFill="1" applyBorder="1" applyAlignment="1" applyProtection="1">
      <alignment horizontal="center" vertical="center" wrapText="1"/>
      <protection locked="0"/>
    </xf>
    <xf numFmtId="0" fontId="41" fillId="4" borderId="72" xfId="0" applyFont="1" applyFill="1" applyBorder="1" applyAlignment="1" applyProtection="1">
      <alignment horizontal="center" vertical="center" wrapText="1"/>
      <protection locked="0"/>
    </xf>
    <xf numFmtId="0" fontId="41" fillId="4" borderId="74" xfId="0" applyFont="1" applyFill="1" applyBorder="1" applyAlignment="1" applyProtection="1">
      <alignment horizontal="center" vertical="center" wrapText="1"/>
      <protection locked="0"/>
    </xf>
    <xf numFmtId="0" fontId="41" fillId="4" borderId="76" xfId="0" applyFont="1" applyFill="1" applyBorder="1" applyAlignment="1" applyProtection="1">
      <alignment horizontal="center" vertical="center" wrapText="1"/>
      <protection locked="0"/>
    </xf>
    <xf numFmtId="0" fontId="41" fillId="4" borderId="71" xfId="0" applyFont="1" applyFill="1" applyBorder="1" applyAlignment="1" applyProtection="1">
      <alignment horizontal="center" vertical="center" wrapText="1"/>
      <protection locked="0"/>
    </xf>
    <xf numFmtId="0" fontId="41" fillId="4" borderId="0" xfId="0" applyFont="1" applyFill="1" applyAlignment="1" applyProtection="1">
      <alignment horizontal="center" vertical="center" wrapText="1"/>
      <protection locked="0"/>
    </xf>
    <xf numFmtId="0" fontId="41" fillId="4" borderId="0" xfId="0" applyFont="1" applyFill="1" applyAlignment="1">
      <alignment horizontal="center" vertical="center" wrapText="1"/>
    </xf>
    <xf numFmtId="0" fontId="19" fillId="4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10" fillId="4" borderId="0" xfId="0" applyFont="1" applyFill="1" applyAlignment="1" applyProtection="1">
      <alignment vertical="center" wrapText="1"/>
      <protection locked="0"/>
    </xf>
    <xf numFmtId="0" fontId="4" fillId="4" borderId="0" xfId="0" applyFont="1" applyFill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49" fontId="28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>
      <protection locked="0"/>
    </xf>
    <xf numFmtId="49" fontId="28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3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wrapText="1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28" fillId="0" borderId="0" xfId="0" applyFont="1" applyAlignment="1" applyProtection="1">
      <alignment horizontal="left"/>
      <protection locked="0"/>
    </xf>
    <xf numFmtId="0" fontId="37" fillId="0" borderId="0" xfId="0" applyFont="1" applyProtection="1">
      <protection locked="0"/>
    </xf>
    <xf numFmtId="0" fontId="31" fillId="0" borderId="0" xfId="0" applyFont="1" applyProtection="1">
      <protection locked="0"/>
    </xf>
    <xf numFmtId="49" fontId="2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6" fillId="0" borderId="0" xfId="0" applyFont="1"/>
    <xf numFmtId="0" fontId="1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128" xfId="0" applyFont="1" applyBorder="1" applyAlignment="1">
      <alignment horizontal="center" vertical="center"/>
    </xf>
    <xf numFmtId="0" fontId="25" fillId="0" borderId="133" xfId="0" applyFont="1" applyBorder="1" applyAlignment="1">
      <alignment horizontal="center" vertical="center"/>
    </xf>
    <xf numFmtId="0" fontId="25" fillId="0" borderId="134" xfId="0" applyFont="1" applyBorder="1" applyAlignment="1">
      <alignment horizontal="center" vertical="center"/>
    </xf>
    <xf numFmtId="0" fontId="25" fillId="0" borderId="135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0" fontId="7" fillId="0" borderId="141" xfId="0" applyFont="1" applyBorder="1" applyAlignment="1">
      <alignment horizontal="center" vertical="center"/>
    </xf>
    <xf numFmtId="0" fontId="39" fillId="0" borderId="144" xfId="0" applyFont="1" applyBorder="1" applyAlignment="1">
      <alignment horizontal="center" vertical="center" wrapText="1"/>
    </xf>
    <xf numFmtId="0" fontId="18" fillId="0" borderId="111" xfId="0" applyFont="1" applyBorder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9" fillId="0" borderId="105" xfId="0" applyFont="1" applyBorder="1" applyAlignment="1" applyProtection="1">
      <alignment horizontal="center" vertical="center"/>
      <protection locked="0"/>
    </xf>
    <xf numFmtId="0" fontId="9" fillId="0" borderId="100" xfId="0" applyFont="1" applyBorder="1" applyAlignment="1" applyProtection="1">
      <alignment horizontal="center" vertical="center" wrapText="1"/>
      <protection locked="0"/>
    </xf>
    <xf numFmtId="0" fontId="11" fillId="0" borderId="100" xfId="0" applyFont="1" applyBorder="1" applyAlignment="1" applyProtection="1">
      <alignment horizontal="center" vertical="center" wrapText="1"/>
      <protection locked="0"/>
    </xf>
    <xf numFmtId="0" fontId="9" fillId="0" borderId="105" xfId="0" applyFont="1" applyBorder="1" applyAlignment="1" applyProtection="1">
      <alignment horizontal="center" vertical="center" wrapText="1"/>
      <protection locked="0"/>
    </xf>
    <xf numFmtId="0" fontId="9" fillId="0" borderId="100" xfId="0" applyFont="1" applyBorder="1" applyAlignment="1" applyProtection="1">
      <alignment horizontal="center"/>
      <protection locked="0"/>
    </xf>
    <xf numFmtId="49" fontId="9" fillId="0" borderId="100" xfId="0" applyNumberFormat="1" applyFont="1" applyBorder="1" applyAlignment="1" applyProtection="1">
      <alignment horizontal="center" vertical="center" wrapText="1"/>
      <protection locked="0"/>
    </xf>
    <xf numFmtId="0" fontId="9" fillId="0" borderId="99" xfId="0" applyFont="1" applyBorder="1" applyAlignment="1" applyProtection="1">
      <alignment horizontal="center" vertical="center" wrapText="1"/>
      <protection locked="0"/>
    </xf>
    <xf numFmtId="0" fontId="39" fillId="0" borderId="132" xfId="0" applyFont="1" applyBorder="1" applyAlignment="1">
      <alignment horizontal="center" vertical="center" wrapText="1"/>
    </xf>
    <xf numFmtId="0" fontId="18" fillId="0" borderId="102" xfId="0" applyFont="1" applyBorder="1" applyAlignment="1" applyProtection="1">
      <alignment horizontal="center" vertical="center" wrapText="1"/>
      <protection locked="0"/>
    </xf>
    <xf numFmtId="0" fontId="9" fillId="0" borderId="102" xfId="0" applyFont="1" applyBorder="1" applyAlignment="1" applyProtection="1">
      <alignment horizontal="center" vertical="center" wrapText="1"/>
      <protection locked="0"/>
    </xf>
    <xf numFmtId="0" fontId="11" fillId="0" borderId="102" xfId="0" applyFont="1" applyBorder="1" applyAlignment="1" applyProtection="1">
      <alignment horizontal="center" vertical="center" wrapText="1"/>
      <protection locked="0"/>
    </xf>
    <xf numFmtId="0" fontId="9" fillId="0" borderId="89" xfId="0" applyFont="1" applyBorder="1" applyAlignment="1" applyProtection="1">
      <alignment horizontal="center" vertical="center"/>
      <protection locked="0"/>
    </xf>
    <xf numFmtId="0" fontId="9" fillId="0" borderId="102" xfId="0" applyFont="1" applyBorder="1" applyAlignment="1" applyProtection="1">
      <alignment horizontal="center" vertical="center"/>
      <protection locked="0"/>
    </xf>
    <xf numFmtId="0" fontId="9" fillId="0" borderId="151" xfId="0" applyFont="1" applyBorder="1" applyAlignment="1" applyProtection="1">
      <alignment horizontal="center" vertical="center" wrapText="1"/>
      <protection locked="0"/>
    </xf>
    <xf numFmtId="0" fontId="9" fillId="0" borderId="89" xfId="0" applyFont="1" applyBorder="1" applyAlignment="1" applyProtection="1">
      <alignment horizontal="center" vertical="center" wrapText="1"/>
      <protection locked="0"/>
    </xf>
    <xf numFmtId="49" fontId="9" fillId="0" borderId="102" xfId="0" applyNumberFormat="1" applyFont="1" applyBorder="1" applyAlignment="1" applyProtection="1">
      <alignment horizontal="center" vertical="center" wrapText="1"/>
      <protection locked="0"/>
    </xf>
    <xf numFmtId="49" fontId="9" fillId="0" borderId="101" xfId="0" applyNumberFormat="1" applyFont="1" applyBorder="1" applyAlignment="1" applyProtection="1">
      <alignment horizontal="center" vertical="center" wrapText="1"/>
      <protection locked="0"/>
    </xf>
    <xf numFmtId="0" fontId="18" fillId="0" borderId="108" xfId="0" applyFont="1" applyBorder="1" applyAlignment="1" applyProtection="1">
      <alignment horizontal="center" vertical="center" wrapText="1"/>
      <protection locked="0"/>
    </xf>
    <xf numFmtId="0" fontId="9" fillId="0" borderId="92" xfId="0" applyFont="1" applyBorder="1" applyAlignment="1" applyProtection="1">
      <alignment horizontal="center" vertical="center" wrapText="1"/>
      <protection locked="0"/>
    </xf>
    <xf numFmtId="0" fontId="9" fillId="0" borderId="108" xfId="0" applyFont="1" applyBorder="1" applyAlignment="1" applyProtection="1">
      <alignment horizontal="center" vertical="center" wrapText="1"/>
      <protection locked="0"/>
    </xf>
    <xf numFmtId="0" fontId="9" fillId="0" borderId="106" xfId="0" applyFont="1" applyBorder="1" applyAlignment="1" applyProtection="1">
      <alignment horizontal="center" vertical="center" wrapText="1"/>
      <protection locked="0"/>
    </xf>
    <xf numFmtId="49" fontId="9" fillId="0" borderId="114" xfId="0" applyNumberFormat="1" applyFont="1" applyBorder="1" applyAlignment="1" applyProtection="1">
      <alignment horizontal="center" vertical="center"/>
      <protection locked="0"/>
    </xf>
    <xf numFmtId="0" fontId="9" fillId="0" borderId="122" xfId="0" applyFont="1" applyBorder="1" applyAlignment="1" applyProtection="1">
      <alignment horizontal="center" vertical="center"/>
      <protection locked="0"/>
    </xf>
    <xf numFmtId="0" fontId="39" fillId="0" borderId="138" xfId="0" applyFont="1" applyBorder="1" applyAlignment="1">
      <alignment horizontal="center" vertical="center" wrapText="1"/>
    </xf>
    <xf numFmtId="0" fontId="18" fillId="0" borderId="109" xfId="0" applyFont="1" applyBorder="1" applyAlignment="1" applyProtection="1">
      <alignment horizontal="center" vertical="center" wrapText="1"/>
      <protection locked="0"/>
    </xf>
    <xf numFmtId="0" fontId="9" fillId="0" borderId="94" xfId="0" applyFont="1" applyBorder="1" applyAlignment="1" applyProtection="1">
      <alignment horizontal="center" vertical="center" wrapText="1"/>
      <protection locked="0"/>
    </xf>
    <xf numFmtId="0" fontId="11" fillId="0" borderId="94" xfId="0" applyFont="1" applyBorder="1" applyAlignment="1" applyProtection="1">
      <alignment horizontal="center" vertical="center" wrapText="1"/>
      <protection locked="0"/>
    </xf>
    <xf numFmtId="0" fontId="9" fillId="0" borderId="104" xfId="0" applyFont="1" applyBorder="1" applyAlignment="1" applyProtection="1">
      <alignment horizontal="center" vertical="center" wrapText="1"/>
      <protection locked="0"/>
    </xf>
    <xf numFmtId="49" fontId="9" fillId="0" borderId="104" xfId="0" applyNumberFormat="1" applyFont="1" applyBorder="1" applyAlignment="1" applyProtection="1">
      <alignment horizontal="center" vertical="center"/>
      <protection locked="0"/>
    </xf>
    <xf numFmtId="49" fontId="9" fillId="0" borderId="103" xfId="0" applyNumberFormat="1" applyFont="1" applyBorder="1" applyAlignment="1" applyProtection="1">
      <alignment horizontal="center" vertical="center"/>
      <protection locked="0"/>
    </xf>
    <xf numFmtId="49" fontId="9" fillId="0" borderId="113" xfId="0" applyNumberFormat="1" applyFont="1" applyBorder="1" applyAlignment="1" applyProtection="1">
      <alignment horizontal="center" vertical="center"/>
      <protection locked="0"/>
    </xf>
    <xf numFmtId="49" fontId="9" fillId="0" borderId="94" xfId="0" applyNumberFormat="1" applyFont="1" applyBorder="1" applyAlignment="1" applyProtection="1">
      <alignment horizontal="center" vertical="center" wrapText="1"/>
      <protection locked="0"/>
    </xf>
    <xf numFmtId="0" fontId="9" fillId="0" borderId="107" xfId="0" applyFont="1" applyBorder="1" applyAlignment="1" applyProtection="1">
      <alignment horizontal="center" vertical="center" wrapText="1"/>
      <protection locked="0"/>
    </xf>
    <xf numFmtId="0" fontId="9" fillId="0" borderId="112" xfId="0" applyFont="1" applyBorder="1" applyAlignment="1" applyProtection="1">
      <alignment horizontal="center" vertical="center" wrapText="1"/>
      <protection locked="0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5" fillId="0" borderId="1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49" fontId="9" fillId="0" borderId="13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9" fillId="0" borderId="13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22" fillId="5" borderId="63" xfId="0" applyFont="1" applyFill="1" applyBorder="1" applyAlignment="1" applyProtection="1">
      <alignment horizontal="left" vertical="center" wrapText="1"/>
      <protection locked="0"/>
    </xf>
    <xf numFmtId="1" fontId="40" fillId="5" borderId="83" xfId="0" applyNumberFormat="1" applyFont="1" applyFill="1" applyBorder="1" applyAlignment="1">
      <alignment horizontal="center" vertical="center" wrapText="1"/>
    </xf>
    <xf numFmtId="0" fontId="40" fillId="5" borderId="6" xfId="0" applyFont="1" applyFill="1" applyBorder="1" applyAlignment="1">
      <alignment horizontal="center" vertical="center" wrapText="1"/>
    </xf>
    <xf numFmtId="0" fontId="40" fillId="5" borderId="48" xfId="0" applyFont="1" applyFill="1" applyBorder="1" applyAlignment="1">
      <alignment horizontal="center" vertical="center" wrapText="1"/>
    </xf>
    <xf numFmtId="0" fontId="40" fillId="5" borderId="63" xfId="0" applyFont="1" applyFill="1" applyBorder="1" applyAlignment="1">
      <alignment horizontal="center" vertical="center" wrapText="1"/>
    </xf>
    <xf numFmtId="0" fontId="40" fillId="5" borderId="12" xfId="0" applyFont="1" applyFill="1" applyBorder="1" applyAlignment="1">
      <alignment horizontal="center" vertical="center" wrapText="1"/>
    </xf>
    <xf numFmtId="0" fontId="40" fillId="5" borderId="115" xfId="0" applyFont="1" applyFill="1" applyBorder="1" applyAlignment="1">
      <alignment horizontal="center" vertical="center" wrapText="1"/>
    </xf>
    <xf numFmtId="0" fontId="40" fillId="5" borderId="27" xfId="0" applyFont="1" applyFill="1" applyBorder="1" applyAlignment="1">
      <alignment horizontal="center" vertical="center" wrapText="1"/>
    </xf>
    <xf numFmtId="0" fontId="40" fillId="5" borderId="116" xfId="0" applyFont="1" applyFill="1" applyBorder="1" applyAlignment="1">
      <alignment horizontal="center" vertical="center" wrapText="1"/>
    </xf>
    <xf numFmtId="0" fontId="40" fillId="5" borderId="2" xfId="0" applyFont="1" applyFill="1" applyBorder="1" applyAlignment="1">
      <alignment horizontal="center" vertical="center" wrapText="1"/>
    </xf>
    <xf numFmtId="0" fontId="1" fillId="5" borderId="0" xfId="0" applyFont="1" applyFill="1" applyProtection="1">
      <protection locked="0"/>
    </xf>
    <xf numFmtId="0" fontId="22" fillId="5" borderId="67" xfId="0" applyFont="1" applyFill="1" applyBorder="1" applyAlignment="1" applyProtection="1">
      <alignment horizontal="left" vertical="center" wrapText="1"/>
      <protection locked="0"/>
    </xf>
    <xf numFmtId="0" fontId="41" fillId="5" borderId="84" xfId="0" applyFont="1" applyFill="1" applyBorder="1" applyAlignment="1" applyProtection="1">
      <alignment horizontal="center" vertical="center" wrapText="1"/>
      <protection locked="0"/>
    </xf>
    <xf numFmtId="0" fontId="41" fillId="5" borderId="74" xfId="0" applyFont="1" applyFill="1" applyBorder="1" applyAlignment="1">
      <alignment horizontal="center" vertical="center" wrapText="1"/>
    </xf>
    <xf numFmtId="0" fontId="41" fillId="5" borderId="4" xfId="0" applyFont="1" applyFill="1" applyBorder="1" applyAlignment="1" applyProtection="1">
      <alignment horizontal="center" vertical="center" wrapText="1"/>
      <protection locked="0"/>
    </xf>
    <xf numFmtId="0" fontId="41" fillId="5" borderId="7" xfId="0" applyFont="1" applyFill="1" applyBorder="1" applyAlignment="1" applyProtection="1">
      <alignment horizontal="center" vertical="center" wrapText="1"/>
      <protection locked="0"/>
    </xf>
    <xf numFmtId="0" fontId="41" fillId="5" borderId="40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1" fillId="5" borderId="41" xfId="0" applyFont="1" applyFill="1" applyBorder="1" applyAlignment="1" applyProtection="1">
      <alignment horizontal="center" vertical="center" wrapText="1"/>
      <protection locked="0"/>
    </xf>
    <xf numFmtId="0" fontId="41" fillId="5" borderId="8" xfId="0" applyFont="1" applyFill="1" applyBorder="1" applyAlignment="1">
      <alignment horizontal="center" vertical="center" wrapText="1"/>
    </xf>
    <xf numFmtId="0" fontId="41" fillId="5" borderId="15" xfId="0" applyFont="1" applyFill="1" applyBorder="1" applyAlignment="1" applyProtection="1">
      <alignment horizontal="center" vertical="center" wrapText="1"/>
      <protection locked="0"/>
    </xf>
    <xf numFmtId="0" fontId="41" fillId="5" borderId="14" xfId="0" applyFont="1" applyFill="1" applyBorder="1" applyAlignment="1" applyProtection="1">
      <alignment horizontal="center" vertical="center" wrapText="1"/>
      <protection locked="0"/>
    </xf>
    <xf numFmtId="0" fontId="41" fillId="5" borderId="8" xfId="0" applyFont="1" applyFill="1" applyBorder="1" applyAlignment="1" applyProtection="1">
      <alignment horizontal="center" vertical="center" wrapText="1"/>
      <protection locked="0"/>
    </xf>
    <xf numFmtId="0" fontId="41" fillId="5" borderId="50" xfId="0" applyFont="1" applyFill="1" applyBorder="1" applyAlignment="1" applyProtection="1">
      <alignment horizontal="center" vertical="center" wrapText="1"/>
      <protection locked="0"/>
    </xf>
    <xf numFmtId="0" fontId="41" fillId="5" borderId="40" xfId="0" applyFont="1" applyFill="1" applyBorder="1" applyAlignment="1" applyProtection="1">
      <alignment horizontal="center" vertical="center" wrapText="1"/>
      <protection locked="0"/>
    </xf>
    <xf numFmtId="0" fontId="41" fillId="5" borderId="30" xfId="0" applyFont="1" applyFill="1" applyBorder="1" applyAlignment="1" applyProtection="1">
      <alignment horizontal="center" vertical="center" wrapText="1"/>
      <protection locked="0"/>
    </xf>
    <xf numFmtId="0" fontId="41" fillId="5" borderId="1" xfId="0" applyFont="1" applyFill="1" applyBorder="1" applyAlignment="1" applyProtection="1">
      <alignment horizontal="center" vertical="center" wrapText="1"/>
      <protection locked="0"/>
    </xf>
    <xf numFmtId="0" fontId="22" fillId="5" borderId="34" xfId="0" applyFont="1" applyFill="1" applyBorder="1" applyAlignment="1" applyProtection="1">
      <alignment horizontal="left" vertical="center" wrapText="1"/>
      <protection locked="0"/>
    </xf>
    <xf numFmtId="0" fontId="40" fillId="5" borderId="85" xfId="0" applyFont="1" applyFill="1" applyBorder="1" applyAlignment="1" applyProtection="1">
      <alignment horizontal="center" vertical="center" wrapText="1"/>
      <protection locked="0"/>
    </xf>
    <xf numFmtId="0" fontId="40" fillId="5" borderId="74" xfId="0" applyFont="1" applyFill="1" applyBorder="1" applyAlignment="1">
      <alignment horizontal="center" vertical="center" wrapText="1"/>
    </xf>
    <xf numFmtId="0" fontId="40" fillId="5" borderId="69" xfId="0" applyFont="1" applyFill="1" applyBorder="1" applyAlignment="1" applyProtection="1">
      <alignment horizontal="center" vertical="center" wrapText="1"/>
      <protection locked="0"/>
    </xf>
    <xf numFmtId="0" fontId="40" fillId="5" borderId="75" xfId="0" applyFont="1" applyFill="1" applyBorder="1" applyAlignment="1" applyProtection="1">
      <alignment horizontal="center" vertical="center" wrapText="1"/>
      <protection locked="0"/>
    </xf>
    <xf numFmtId="0" fontId="40" fillId="5" borderId="76" xfId="0" applyFont="1" applyFill="1" applyBorder="1" applyAlignment="1">
      <alignment horizontal="center" vertical="center" wrapText="1"/>
    </xf>
    <xf numFmtId="0" fontId="40" fillId="5" borderId="14" xfId="0" applyFont="1" applyFill="1" applyBorder="1" applyAlignment="1">
      <alignment horizontal="center" vertical="center" wrapText="1"/>
    </xf>
    <xf numFmtId="0" fontId="40" fillId="5" borderId="4" xfId="0" applyFont="1" applyFill="1" applyBorder="1" applyAlignment="1" applyProtection="1">
      <alignment horizontal="center" vertical="center" wrapText="1"/>
      <protection locked="0"/>
    </xf>
    <xf numFmtId="0" fontId="40" fillId="5" borderId="41" xfId="0" applyFont="1" applyFill="1" applyBorder="1" applyAlignment="1" applyProtection="1">
      <alignment horizontal="center" vertical="center" wrapText="1"/>
      <protection locked="0"/>
    </xf>
    <xf numFmtId="0" fontId="40" fillId="5" borderId="8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7" xfId="0" applyFont="1" applyFill="1" applyBorder="1" applyAlignment="1" applyProtection="1">
      <alignment horizontal="center" vertical="center" wrapText="1"/>
      <protection locked="0"/>
    </xf>
    <xf numFmtId="0" fontId="40" fillId="5" borderId="40" xfId="0" applyFont="1" applyFill="1" applyBorder="1" applyAlignment="1">
      <alignment horizontal="center" vertical="center" wrapText="1"/>
    </xf>
    <xf numFmtId="0" fontId="40" fillId="5" borderId="73" xfId="0" applyFont="1" applyFill="1" applyBorder="1" applyAlignment="1" applyProtection="1">
      <alignment horizontal="center" vertical="center" wrapText="1"/>
      <protection locked="0"/>
    </xf>
    <xf numFmtId="0" fontId="40" fillId="5" borderId="72" xfId="0" applyFont="1" applyFill="1" applyBorder="1" applyAlignment="1" applyProtection="1">
      <alignment horizontal="center" vertical="center" wrapText="1"/>
      <protection locked="0"/>
    </xf>
    <xf numFmtId="0" fontId="40" fillId="5" borderId="71" xfId="0" applyFont="1" applyFill="1" applyBorder="1" applyAlignment="1" applyProtection="1">
      <alignment horizontal="center" vertical="center" wrapText="1"/>
      <protection locked="0"/>
    </xf>
    <xf numFmtId="0" fontId="40" fillId="5" borderId="74" xfId="0" applyFont="1" applyFill="1" applyBorder="1" applyAlignment="1" applyProtection="1">
      <alignment horizontal="center" vertical="center" wrapText="1"/>
      <protection locked="0"/>
    </xf>
    <xf numFmtId="0" fontId="40" fillId="5" borderId="46" xfId="0" applyFont="1" applyFill="1" applyBorder="1" applyAlignment="1" applyProtection="1">
      <alignment horizontal="center" vertical="center" wrapText="1"/>
      <protection locked="0"/>
    </xf>
    <xf numFmtId="0" fontId="40" fillId="5" borderId="76" xfId="0" applyFont="1" applyFill="1" applyBorder="1" applyAlignment="1" applyProtection="1">
      <alignment horizontal="center" vertical="center" wrapText="1"/>
      <protection locked="0"/>
    </xf>
    <xf numFmtId="0" fontId="40" fillId="5" borderId="44" xfId="0" applyFont="1" applyFill="1" applyBorder="1" applyAlignment="1" applyProtection="1">
      <alignment horizontal="center" vertical="center" wrapText="1"/>
      <protection locked="0"/>
    </xf>
    <xf numFmtId="0" fontId="40" fillId="5" borderId="34" xfId="0" applyFont="1" applyFill="1" applyBorder="1" applyAlignment="1" applyProtection="1">
      <alignment horizontal="center" vertical="center" wrapText="1"/>
      <protection locked="0"/>
    </xf>
    <xf numFmtId="0" fontId="17" fillId="5" borderId="0" xfId="0" applyFont="1" applyFill="1" applyProtection="1">
      <protection locked="0"/>
    </xf>
    <xf numFmtId="0" fontId="5" fillId="5" borderId="81" xfId="0" applyFont="1" applyFill="1" applyBorder="1" applyAlignment="1" applyProtection="1">
      <alignment horizontal="center" vertical="center" wrapText="1"/>
      <protection locked="0"/>
    </xf>
    <xf numFmtId="0" fontId="5" fillId="5" borderId="44" xfId="0" applyFont="1" applyFill="1" applyBorder="1" applyAlignment="1" applyProtection="1">
      <alignment horizontal="center" vertical="center" wrapText="1"/>
      <protection locked="0"/>
    </xf>
    <xf numFmtId="0" fontId="41" fillId="5" borderId="85" xfId="0" applyFont="1" applyFill="1" applyBorder="1" applyAlignment="1" applyProtection="1">
      <alignment horizontal="center" vertical="center" wrapText="1"/>
      <protection locked="0"/>
    </xf>
    <xf numFmtId="0" fontId="41" fillId="5" borderId="69" xfId="0" applyFont="1" applyFill="1" applyBorder="1" applyAlignment="1" applyProtection="1">
      <alignment horizontal="center" vertical="center" wrapText="1"/>
      <protection locked="0"/>
    </xf>
    <xf numFmtId="0" fontId="41" fillId="5" borderId="75" xfId="0" applyFont="1" applyFill="1" applyBorder="1" applyAlignment="1" applyProtection="1">
      <alignment horizontal="center" vertical="center" wrapText="1"/>
      <protection locked="0"/>
    </xf>
    <xf numFmtId="0" fontId="41" fillId="5" borderId="76" xfId="0" applyFont="1" applyFill="1" applyBorder="1" applyAlignment="1">
      <alignment horizontal="center" vertical="center" wrapText="1"/>
    </xf>
    <xf numFmtId="0" fontId="41" fillId="5" borderId="73" xfId="0" applyFont="1" applyFill="1" applyBorder="1" applyAlignment="1" applyProtection="1">
      <alignment horizontal="center" vertical="center" wrapText="1"/>
      <protection locked="0"/>
    </xf>
    <xf numFmtId="0" fontId="41" fillId="5" borderId="72" xfId="0" applyFont="1" applyFill="1" applyBorder="1" applyAlignment="1" applyProtection="1">
      <alignment horizontal="center" vertical="center" wrapText="1"/>
      <protection locked="0"/>
    </xf>
    <xf numFmtId="0" fontId="41" fillId="5" borderId="71" xfId="0" applyFont="1" applyFill="1" applyBorder="1" applyAlignment="1" applyProtection="1">
      <alignment horizontal="center" vertical="center" wrapText="1"/>
      <protection locked="0"/>
    </xf>
    <xf numFmtId="0" fontId="41" fillId="5" borderId="74" xfId="0" applyFont="1" applyFill="1" applyBorder="1" applyAlignment="1" applyProtection="1">
      <alignment horizontal="center" vertical="center" wrapText="1"/>
      <protection locked="0"/>
    </xf>
    <xf numFmtId="0" fontId="41" fillId="5" borderId="46" xfId="0" applyFont="1" applyFill="1" applyBorder="1" applyAlignment="1" applyProtection="1">
      <alignment horizontal="center" vertical="center" wrapText="1"/>
      <protection locked="0"/>
    </xf>
    <xf numFmtId="0" fontId="41" fillId="5" borderId="76" xfId="0" applyFont="1" applyFill="1" applyBorder="1" applyAlignment="1" applyProtection="1">
      <alignment horizontal="center" vertical="center" wrapText="1"/>
      <protection locked="0"/>
    </xf>
    <xf numFmtId="0" fontId="41" fillId="5" borderId="44" xfId="0" applyFont="1" applyFill="1" applyBorder="1" applyAlignment="1" applyProtection="1">
      <alignment horizontal="center" vertical="center" wrapText="1"/>
      <protection locked="0"/>
    </xf>
    <xf numFmtId="0" fontId="41" fillId="5" borderId="34" xfId="0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6" fillId="5" borderId="34" xfId="0" applyFont="1" applyFill="1" applyBorder="1" applyAlignment="1" applyProtection="1">
      <alignment horizontal="left" vertical="center" wrapText="1"/>
      <protection locked="0"/>
    </xf>
    <xf numFmtId="0" fontId="26" fillId="5" borderId="34" xfId="0" applyFont="1" applyFill="1" applyBorder="1" applyAlignment="1" applyProtection="1">
      <alignment horizontal="left" vertical="center" wrapText="1"/>
      <protection locked="0"/>
    </xf>
    <xf numFmtId="0" fontId="41" fillId="5" borderId="7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 applyProtection="1">
      <alignment horizontal="left" vertical="center" wrapText="1"/>
      <protection locked="0"/>
    </xf>
    <xf numFmtId="0" fontId="40" fillId="5" borderId="5" xfId="0" applyFont="1" applyFill="1" applyBorder="1" applyAlignment="1">
      <alignment horizontal="center" vertical="center" wrapText="1"/>
    </xf>
    <xf numFmtId="0" fontId="40" fillId="5" borderId="13" xfId="0" applyFont="1" applyFill="1" applyBorder="1" applyAlignment="1">
      <alignment horizontal="center" vertical="center" wrapText="1"/>
    </xf>
    <xf numFmtId="0" fontId="40" fillId="5" borderId="47" xfId="0" applyFont="1" applyFill="1" applyBorder="1" applyAlignment="1">
      <alignment horizontal="center" vertical="center" wrapText="1"/>
    </xf>
    <xf numFmtId="0" fontId="41" fillId="5" borderId="88" xfId="0" applyFont="1" applyFill="1" applyBorder="1" applyAlignment="1" applyProtection="1">
      <alignment horizontal="center" vertical="center" wrapText="1"/>
      <protection locked="0"/>
    </xf>
    <xf numFmtId="0" fontId="40" fillId="5" borderId="60" xfId="0" applyFont="1" applyFill="1" applyBorder="1" applyAlignment="1" applyProtection="1">
      <alignment horizontal="center" vertical="center" wrapText="1"/>
      <protection locked="0"/>
    </xf>
    <xf numFmtId="0" fontId="40" fillId="5" borderId="51" xfId="0" applyFont="1" applyFill="1" applyBorder="1" applyAlignment="1" applyProtection="1">
      <alignment horizontal="center" vertical="center" wrapText="1"/>
      <protection locked="0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40" fillId="5" borderId="61" xfId="0" applyFont="1" applyFill="1" applyBorder="1" applyAlignment="1" applyProtection="1">
      <alignment horizontal="center" vertical="center" wrapText="1"/>
      <protection locked="0"/>
    </xf>
    <xf numFmtId="0" fontId="5" fillId="5" borderId="34" xfId="0" applyFont="1" applyFill="1" applyBorder="1" applyAlignment="1" applyProtection="1">
      <alignment horizontal="right" vertical="center" wrapText="1"/>
      <protection locked="0"/>
    </xf>
    <xf numFmtId="0" fontId="29" fillId="5" borderId="34" xfId="0" applyFont="1" applyFill="1" applyBorder="1" applyAlignment="1" applyProtection="1">
      <alignment horizontal="left" vertical="center" wrapText="1"/>
      <protection locked="0"/>
    </xf>
    <xf numFmtId="0" fontId="5" fillId="5" borderId="34" xfId="0" applyFont="1" applyFill="1" applyBorder="1" applyAlignment="1" applyProtection="1">
      <alignment horizontal="center" vertical="center" wrapText="1"/>
      <protection locked="0"/>
    </xf>
    <xf numFmtId="0" fontId="6" fillId="5" borderId="55" xfId="0" applyFont="1" applyFill="1" applyBorder="1" applyAlignment="1" applyProtection="1">
      <alignment horizontal="left" vertical="center" wrapText="1"/>
      <protection locked="0"/>
    </xf>
    <xf numFmtId="0" fontId="22" fillId="5" borderId="55" xfId="0" applyFont="1" applyFill="1" applyBorder="1" applyAlignment="1" applyProtection="1">
      <alignment horizontal="left" vertical="center" wrapText="1"/>
      <protection locked="0"/>
    </xf>
    <xf numFmtId="0" fontId="41" fillId="5" borderId="69" xfId="0" applyFont="1" applyFill="1" applyBorder="1" applyAlignment="1" applyProtection="1">
      <alignment horizontal="center" vertical="center"/>
      <protection locked="0"/>
    </xf>
    <xf numFmtId="0" fontId="41" fillId="5" borderId="72" xfId="0" applyFont="1" applyFill="1" applyBorder="1" applyAlignment="1" applyProtection="1">
      <alignment horizontal="center" vertical="center"/>
      <protection locked="0"/>
    </xf>
    <xf numFmtId="0" fontId="5" fillId="5" borderId="81" xfId="0" applyFont="1" applyFill="1" applyBorder="1" applyAlignment="1" applyProtection="1">
      <alignment horizontal="center" vertical="center"/>
      <protection locked="0"/>
    </xf>
    <xf numFmtId="0" fontId="5" fillId="5" borderId="44" xfId="0" applyFont="1" applyFill="1" applyBorder="1" applyAlignment="1" applyProtection="1">
      <alignment horizontal="center" vertical="center"/>
      <protection locked="0"/>
    </xf>
    <xf numFmtId="0" fontId="41" fillId="5" borderId="71" xfId="0" applyFont="1" applyFill="1" applyBorder="1" applyAlignment="1" applyProtection="1">
      <alignment horizontal="center" vertical="center"/>
      <protection locked="0"/>
    </xf>
    <xf numFmtId="0" fontId="41" fillId="5" borderId="46" xfId="0" applyFont="1" applyFill="1" applyBorder="1" applyAlignment="1" applyProtection="1">
      <alignment horizontal="center" vertical="center"/>
      <protection locked="0"/>
    </xf>
    <xf numFmtId="0" fontId="41" fillId="5" borderId="76" xfId="0" applyFont="1" applyFill="1" applyBorder="1" applyAlignment="1" applyProtection="1">
      <alignment horizontal="center" vertical="center"/>
      <protection locked="0"/>
    </xf>
    <xf numFmtId="0" fontId="41" fillId="5" borderId="44" xfId="0" applyFont="1" applyFill="1" applyBorder="1" applyAlignment="1" applyProtection="1">
      <alignment horizontal="center" vertical="center"/>
      <protection locked="0"/>
    </xf>
    <xf numFmtId="0" fontId="41" fillId="5" borderId="51" xfId="0" applyFont="1" applyFill="1" applyBorder="1" applyAlignment="1" applyProtection="1">
      <alignment horizontal="center" vertical="center" wrapText="1"/>
      <protection locked="0"/>
    </xf>
    <xf numFmtId="0" fontId="6" fillId="5" borderId="34" xfId="0" applyFont="1" applyFill="1" applyBorder="1" applyAlignment="1" applyProtection="1">
      <alignment horizontal="left" vertical="center"/>
      <protection locked="0"/>
    </xf>
    <xf numFmtId="0" fontId="5" fillId="5" borderId="67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textRotation="90"/>
      <protection locked="0"/>
    </xf>
    <xf numFmtId="0" fontId="5" fillId="5" borderId="32" xfId="0" applyFont="1" applyFill="1" applyBorder="1" applyAlignment="1" applyProtection="1">
      <alignment horizontal="center" vertical="center" wrapText="1"/>
      <protection locked="0"/>
    </xf>
    <xf numFmtId="0" fontId="7" fillId="5" borderId="109" xfId="0" applyFont="1" applyFill="1" applyBorder="1" applyAlignment="1" applyProtection="1">
      <alignment horizontal="center" textRotation="90" wrapText="1"/>
      <protection locked="0"/>
    </xf>
    <xf numFmtId="0" fontId="7" fillId="5" borderId="23" xfId="0" applyFont="1" applyFill="1" applyBorder="1" applyAlignment="1" applyProtection="1">
      <alignment horizontal="center" textRotation="90"/>
      <protection locked="0"/>
    </xf>
    <xf numFmtId="0" fontId="7" fillId="5" borderId="125" xfId="0" applyFont="1" applyFill="1" applyBorder="1" applyAlignment="1" applyProtection="1">
      <alignment horizontal="center" textRotation="90"/>
      <protection locked="0"/>
    </xf>
    <xf numFmtId="0" fontId="7" fillId="5" borderId="22" xfId="0" applyFont="1" applyFill="1" applyBorder="1" applyAlignment="1" applyProtection="1">
      <alignment horizontal="center" textRotation="90"/>
      <protection locked="0"/>
    </xf>
    <xf numFmtId="0" fontId="7" fillId="5" borderId="194" xfId="0" applyFont="1" applyFill="1" applyBorder="1" applyAlignment="1" applyProtection="1">
      <alignment horizontal="center" textRotation="90"/>
      <protection locked="0"/>
    </xf>
    <xf numFmtId="0" fontId="7" fillId="5" borderId="195" xfId="0" applyFont="1" applyFill="1" applyBorder="1" applyAlignment="1" applyProtection="1">
      <alignment horizontal="center" textRotation="90"/>
      <protection locked="0"/>
    </xf>
    <xf numFmtId="0" fontId="7" fillId="5" borderId="196" xfId="0" applyFont="1" applyFill="1" applyBorder="1" applyAlignment="1" applyProtection="1">
      <alignment horizontal="center" textRotation="90"/>
      <protection locked="0"/>
    </xf>
    <xf numFmtId="0" fontId="7" fillId="5" borderId="184" xfId="0" applyFont="1" applyFill="1" applyBorder="1" applyAlignment="1" applyProtection="1">
      <alignment horizontal="center" textRotation="90"/>
      <protection locked="0"/>
    </xf>
    <xf numFmtId="0" fontId="25" fillId="5" borderId="184" xfId="0" applyFont="1" applyFill="1" applyBorder="1" applyAlignment="1" applyProtection="1">
      <alignment horizontal="center" textRotation="90"/>
      <protection locked="0"/>
    </xf>
    <xf numFmtId="0" fontId="40" fillId="5" borderId="85" xfId="0" applyFont="1" applyFill="1" applyBorder="1" applyAlignment="1" applyProtection="1">
      <alignment vertical="center"/>
      <protection locked="0"/>
    </xf>
    <xf numFmtId="0" fontId="41" fillId="5" borderId="85" xfId="0" applyFont="1" applyFill="1" applyBorder="1" applyAlignment="1" applyProtection="1">
      <alignment vertical="center"/>
      <protection locked="0"/>
    </xf>
    <xf numFmtId="0" fontId="41" fillId="5" borderId="85" xfId="0" applyFont="1" applyFill="1" applyBorder="1" applyAlignment="1" applyProtection="1">
      <alignment horizontal="center" vertical="center"/>
      <protection locked="0"/>
    </xf>
    <xf numFmtId="0" fontId="6" fillId="5" borderId="32" xfId="0" applyFont="1" applyFill="1" applyBorder="1" applyAlignment="1" applyProtection="1">
      <alignment horizontal="left" vertical="center" wrapText="1"/>
      <protection locked="0"/>
    </xf>
    <xf numFmtId="0" fontId="41" fillId="5" borderId="87" xfId="0" applyFont="1" applyFill="1" applyBorder="1" applyAlignment="1" applyProtection="1">
      <alignment horizontal="center" vertical="center" wrapText="1"/>
      <protection locked="0"/>
    </xf>
    <xf numFmtId="0" fontId="41" fillId="5" borderId="21" xfId="0" applyFont="1" applyFill="1" applyBorder="1" applyAlignment="1" applyProtection="1">
      <alignment horizontal="center" vertical="center" wrapText="1"/>
      <protection locked="0"/>
    </xf>
    <xf numFmtId="0" fontId="41" fillId="5" borderId="9" xfId="0" applyFont="1" applyFill="1" applyBorder="1" applyAlignment="1" applyProtection="1">
      <alignment horizontal="center" vertical="center" wrapText="1"/>
      <protection locked="0"/>
    </xf>
    <xf numFmtId="0" fontId="41" fillId="5" borderId="20" xfId="0" applyFont="1" applyFill="1" applyBorder="1" applyAlignment="1" applyProtection="1">
      <alignment horizontal="center" vertical="center" wrapText="1"/>
      <protection locked="0"/>
    </xf>
    <xf numFmtId="0" fontId="41" fillId="5" borderId="42" xfId="0" applyFont="1" applyFill="1" applyBorder="1" applyAlignment="1" applyProtection="1">
      <alignment horizontal="center" vertical="center" wrapText="1"/>
      <protection locked="0"/>
    </xf>
    <xf numFmtId="0" fontId="41" fillId="5" borderId="16" xfId="0" applyFont="1" applyFill="1" applyBorder="1" applyAlignment="1" applyProtection="1">
      <alignment horizontal="center" vertical="center" wrapText="1"/>
      <protection locked="0"/>
    </xf>
    <xf numFmtId="0" fontId="41" fillId="5" borderId="43" xfId="0" applyFont="1" applyFill="1" applyBorder="1" applyAlignment="1" applyProtection="1">
      <alignment horizontal="center" vertical="center" wrapText="1"/>
      <protection locked="0"/>
    </xf>
    <xf numFmtId="0" fontId="41" fillId="5" borderId="17" xfId="0" applyFont="1" applyFill="1" applyBorder="1" applyAlignment="1" applyProtection="1">
      <alignment horizontal="center" vertical="center" wrapText="1"/>
      <protection locked="0"/>
    </xf>
    <xf numFmtId="0" fontId="41" fillId="5" borderId="31" xfId="0" applyFont="1" applyFill="1" applyBorder="1" applyAlignment="1" applyProtection="1">
      <alignment vertical="center" wrapText="1"/>
      <protection locked="0"/>
    </xf>
    <xf numFmtId="0" fontId="41" fillId="5" borderId="20" xfId="0" applyFont="1" applyFill="1" applyBorder="1" applyAlignment="1" applyProtection="1">
      <alignment vertical="center" wrapText="1"/>
      <protection locked="0"/>
    </xf>
    <xf numFmtId="0" fontId="41" fillId="5" borderId="43" xfId="0" applyFont="1" applyFill="1" applyBorder="1" applyAlignment="1" applyProtection="1">
      <alignment vertical="center" wrapText="1"/>
      <protection locked="0"/>
    </xf>
    <xf numFmtId="0" fontId="41" fillId="5" borderId="32" xfId="0" applyFont="1" applyFill="1" applyBorder="1" applyAlignment="1" applyProtection="1">
      <alignment vertical="center" wrapText="1"/>
      <protection locked="0"/>
    </xf>
    <xf numFmtId="0" fontId="10" fillId="5" borderId="31" xfId="0" applyFont="1" applyFill="1" applyBorder="1" applyAlignment="1" applyProtection="1">
      <alignment vertical="center" wrapText="1"/>
      <protection locked="0"/>
    </xf>
    <xf numFmtId="0" fontId="10" fillId="5" borderId="32" xfId="0" applyFont="1" applyFill="1" applyBorder="1" applyAlignment="1" applyProtection="1">
      <alignment vertical="center" wrapText="1"/>
      <protection locked="0"/>
    </xf>
    <xf numFmtId="0" fontId="10" fillId="5" borderId="33" xfId="0" applyFont="1" applyFill="1" applyBorder="1" applyAlignment="1" applyProtection="1">
      <alignment vertical="center" wrapText="1"/>
      <protection locked="0"/>
    </xf>
    <xf numFmtId="1" fontId="20" fillId="5" borderId="84" xfId="0" applyNumberFormat="1" applyFont="1" applyFill="1" applyBorder="1" applyAlignment="1">
      <alignment horizontal="center" vertical="center" wrapText="1"/>
    </xf>
    <xf numFmtId="1" fontId="20" fillId="5" borderId="90" xfId="0" applyNumberFormat="1" applyFont="1" applyFill="1" applyBorder="1" applyAlignment="1">
      <alignment horizontal="center" vertical="center" wrapText="1"/>
    </xf>
    <xf numFmtId="1" fontId="20" fillId="5" borderId="85" xfId="0" applyNumberFormat="1" applyFont="1" applyFill="1" applyBorder="1" applyAlignment="1">
      <alignment horizontal="center" vertical="center" wrapText="1"/>
    </xf>
    <xf numFmtId="1" fontId="20" fillId="5" borderId="87" xfId="0" applyNumberFormat="1" applyFont="1" applyFill="1" applyBorder="1" applyAlignment="1">
      <alignment horizontal="center" vertical="center" wrapText="1"/>
    </xf>
    <xf numFmtId="1" fontId="20" fillId="5" borderId="53" xfId="0" applyNumberFormat="1" applyFont="1" applyFill="1" applyBorder="1" applyAlignment="1">
      <alignment horizontal="center" vertical="center" wrapText="1"/>
    </xf>
    <xf numFmtId="0" fontId="21" fillId="5" borderId="0" xfId="0" applyFont="1" applyFill="1" applyProtection="1">
      <protection locked="0"/>
    </xf>
    <xf numFmtId="0" fontId="21" fillId="5" borderId="63" xfId="0" applyFont="1" applyFill="1" applyBorder="1" applyProtection="1">
      <protection locked="0"/>
    </xf>
    <xf numFmtId="0" fontId="21" fillId="5" borderId="96" xfId="0" applyFont="1" applyFill="1" applyBorder="1" applyProtection="1">
      <protection locked="0"/>
    </xf>
    <xf numFmtId="49" fontId="12" fillId="5" borderId="9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Protection="1">
      <protection locked="0"/>
    </xf>
    <xf numFmtId="1" fontId="5" fillId="5" borderId="63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0" xfId="0" applyNumberFormat="1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7" fillId="5" borderId="0" xfId="0" applyFont="1" applyFill="1" applyProtection="1">
      <protection locked="0"/>
    </xf>
    <xf numFmtId="0" fontId="5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justify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29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right" vertical="top"/>
    </xf>
    <xf numFmtId="0" fontId="24" fillId="5" borderId="0" xfId="0" applyFont="1" applyFill="1"/>
    <xf numFmtId="0" fontId="5" fillId="5" borderId="62" xfId="0" applyFont="1" applyFill="1" applyBorder="1" applyAlignment="1">
      <alignment vertical="center"/>
    </xf>
    <xf numFmtId="0" fontId="5" fillId="5" borderId="62" xfId="0" applyFont="1" applyFill="1" applyBorder="1"/>
    <xf numFmtId="0" fontId="5" fillId="5" borderId="170" xfId="0" applyFont="1" applyFill="1" applyBorder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5" borderId="62" xfId="0" applyFont="1" applyFill="1" applyBorder="1" applyAlignment="1">
      <alignment vertical="center"/>
    </xf>
    <xf numFmtId="0" fontId="5" fillId="5" borderId="0" xfId="0" applyFont="1" applyFill="1" applyAlignment="1">
      <alignment vertical="top"/>
    </xf>
    <xf numFmtId="0" fontId="24" fillId="5" borderId="170" xfId="0" applyFont="1" applyFill="1" applyBorder="1"/>
    <xf numFmtId="0" fontId="15" fillId="5" borderId="170" xfId="0" applyFont="1" applyFill="1" applyBorder="1"/>
    <xf numFmtId="0" fontId="27" fillId="5" borderId="0" xfId="0" applyFont="1" applyFill="1"/>
    <xf numFmtId="0" fontId="5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center"/>
    </xf>
    <xf numFmtId="0" fontId="46" fillId="5" borderId="0" xfId="0" applyFont="1" applyFill="1" applyProtection="1">
      <protection locked="0"/>
    </xf>
    <xf numFmtId="0" fontId="3" fillId="5" borderId="0" xfId="0" applyFont="1" applyFill="1" applyProtection="1">
      <protection locked="0"/>
    </xf>
    <xf numFmtId="1" fontId="54" fillId="5" borderId="111" xfId="0" applyNumberFormat="1" applyFont="1" applyFill="1" applyBorder="1" applyAlignment="1">
      <alignment horizontal="center" vertical="center" wrapText="1"/>
    </xf>
    <xf numFmtId="1" fontId="54" fillId="5" borderId="26" xfId="0" applyNumberFormat="1" applyFont="1" applyFill="1" applyBorder="1" applyAlignment="1">
      <alignment horizontal="center" vertical="center" wrapText="1"/>
    </xf>
    <xf numFmtId="1" fontId="54" fillId="5" borderId="24" xfId="0" applyNumberFormat="1" applyFont="1" applyFill="1" applyBorder="1" applyAlignment="1">
      <alignment horizontal="center" vertical="center" wrapText="1"/>
    </xf>
    <xf numFmtId="1" fontId="54" fillId="5" borderId="25" xfId="0" applyNumberFormat="1" applyFont="1" applyFill="1" applyBorder="1" applyAlignment="1">
      <alignment horizontal="center" vertical="center" wrapText="1"/>
    </xf>
    <xf numFmtId="1" fontId="54" fillId="5" borderId="91" xfId="0" applyNumberFormat="1" applyFont="1" applyFill="1" applyBorder="1" applyAlignment="1">
      <alignment horizontal="center" vertical="center" wrapText="1"/>
    </xf>
    <xf numFmtId="1" fontId="54" fillId="5" borderId="185" xfId="0" applyNumberFormat="1" applyFont="1" applyFill="1" applyBorder="1" applyAlignment="1">
      <alignment horizontal="center" vertical="center" wrapText="1"/>
    </xf>
    <xf numFmtId="1" fontId="54" fillId="5" borderId="212" xfId="0" applyNumberFormat="1" applyFont="1" applyFill="1" applyBorder="1" applyAlignment="1">
      <alignment horizontal="center" vertical="center" wrapText="1"/>
    </xf>
    <xf numFmtId="1" fontId="54" fillId="5" borderId="186" xfId="0" applyNumberFormat="1" applyFont="1" applyFill="1" applyBorder="1" applyAlignment="1">
      <alignment horizontal="center" vertical="center" wrapText="1"/>
    </xf>
    <xf numFmtId="1" fontId="54" fillId="5" borderId="82" xfId="0" applyNumberFormat="1" applyFont="1" applyFill="1" applyBorder="1" applyAlignment="1">
      <alignment horizontal="center" vertical="center" wrapText="1"/>
    </xf>
    <xf numFmtId="1" fontId="54" fillId="5" borderId="97" xfId="0" applyNumberFormat="1" applyFont="1" applyFill="1" applyBorder="1" applyAlignment="1">
      <alignment horizontal="center" vertical="center" wrapText="1"/>
    </xf>
    <xf numFmtId="1" fontId="54" fillId="5" borderId="57" xfId="0" applyNumberFormat="1" applyFont="1" applyFill="1" applyBorder="1" applyAlignment="1">
      <alignment horizontal="center" vertical="center" wrapText="1"/>
    </xf>
    <xf numFmtId="1" fontId="54" fillId="5" borderId="85" xfId="0" applyNumberFormat="1" applyFont="1" applyFill="1" applyBorder="1" applyAlignment="1">
      <alignment horizontal="center" vertical="center" wrapText="1"/>
    </xf>
    <xf numFmtId="1" fontId="56" fillId="5" borderId="34" xfId="0" applyNumberFormat="1" applyFont="1" applyFill="1" applyBorder="1" applyAlignment="1">
      <alignment horizontal="center" vertical="center" wrapText="1"/>
    </xf>
    <xf numFmtId="1" fontId="56" fillId="5" borderId="78" xfId="0" applyNumberFormat="1" applyFont="1" applyFill="1" applyBorder="1" applyAlignment="1">
      <alignment horizontal="center" vertical="center" wrapText="1"/>
    </xf>
    <xf numFmtId="1" fontId="56" fillId="5" borderId="81" xfId="0" applyNumberFormat="1" applyFont="1" applyFill="1" applyBorder="1" applyAlignment="1">
      <alignment horizontal="center" vertical="center" wrapText="1"/>
    </xf>
    <xf numFmtId="1" fontId="56" fillId="5" borderId="46" xfId="0" applyNumberFormat="1" applyFont="1" applyFill="1" applyBorder="1" applyAlignment="1">
      <alignment horizontal="center" vertical="center" wrapText="1"/>
    </xf>
    <xf numFmtId="1" fontId="56" fillId="5" borderId="44" xfId="0" applyNumberFormat="1" applyFont="1" applyFill="1" applyBorder="1" applyAlignment="1">
      <alignment horizontal="center" vertical="center" wrapText="1"/>
    </xf>
    <xf numFmtId="1" fontId="56" fillId="5" borderId="76" xfId="0" applyNumberFormat="1" applyFont="1" applyFill="1" applyBorder="1" applyAlignment="1">
      <alignment horizontal="center" vertical="center" wrapText="1"/>
    </xf>
    <xf numFmtId="1" fontId="56" fillId="5" borderId="69" xfId="0" applyNumberFormat="1" applyFont="1" applyFill="1" applyBorder="1" applyAlignment="1">
      <alignment horizontal="center" vertical="center" wrapText="1"/>
    </xf>
    <xf numFmtId="1" fontId="56" fillId="5" borderId="75" xfId="0" applyNumberFormat="1" applyFont="1" applyFill="1" applyBorder="1" applyAlignment="1">
      <alignment horizontal="center" vertical="center" wrapText="1"/>
    </xf>
    <xf numFmtId="1" fontId="56" fillId="5" borderId="78" xfId="0" applyNumberFormat="1" applyFont="1" applyFill="1" applyBorder="1" applyAlignment="1">
      <alignment vertical="center" wrapText="1"/>
    </xf>
    <xf numFmtId="1" fontId="56" fillId="5" borderId="44" xfId="0" applyNumberFormat="1" applyFont="1" applyFill="1" applyBorder="1" applyAlignment="1">
      <alignment vertical="center" wrapText="1"/>
    </xf>
    <xf numFmtId="1" fontId="57" fillId="5" borderId="90" xfId="0" applyNumberFormat="1" applyFont="1" applyFill="1" applyBorder="1" applyAlignment="1">
      <alignment horizontal="center" vertical="center" wrapText="1"/>
    </xf>
    <xf numFmtId="0" fontId="58" fillId="5" borderId="44" xfId="0" applyFont="1" applyFill="1" applyBorder="1" applyAlignment="1" applyProtection="1">
      <alignment horizontal="center" vertical="center" wrapText="1"/>
      <protection locked="0"/>
    </xf>
    <xf numFmtId="0" fontId="58" fillId="5" borderId="34" xfId="0" applyFont="1" applyFill="1" applyBorder="1" applyAlignment="1" applyProtection="1">
      <alignment horizontal="center" vertical="center" wrapText="1"/>
      <protection locked="0"/>
    </xf>
    <xf numFmtId="0" fontId="54" fillId="5" borderId="27" xfId="0" applyFont="1" applyFill="1" applyBorder="1" applyAlignment="1">
      <alignment horizontal="center" vertical="center" wrapText="1"/>
    </xf>
    <xf numFmtId="0" fontId="54" fillId="5" borderId="63" xfId="0" applyFont="1" applyFill="1" applyBorder="1" applyAlignment="1">
      <alignment horizontal="center" vertical="center" wrapText="1"/>
    </xf>
    <xf numFmtId="0" fontId="54" fillId="5" borderId="30" xfId="0" applyFont="1" applyFill="1" applyBorder="1" applyAlignment="1" applyProtection="1">
      <alignment horizontal="center" vertical="center" wrapText="1"/>
      <protection locked="0"/>
    </xf>
    <xf numFmtId="0" fontId="54" fillId="5" borderId="1" xfId="0" applyFont="1" applyFill="1" applyBorder="1" applyAlignment="1" applyProtection="1">
      <alignment horizontal="center" vertical="center" wrapText="1"/>
      <protection locked="0"/>
    </xf>
    <xf numFmtId="0" fontId="54" fillId="5" borderId="2" xfId="0" applyFont="1" applyFill="1" applyBorder="1" applyAlignment="1">
      <alignment horizontal="center" vertical="center" wrapText="1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98" xfId="0" applyFont="1" applyBorder="1" applyAlignment="1" applyProtection="1">
      <alignment horizontal="center" vertical="center" wrapText="1"/>
      <protection locked="0"/>
    </xf>
    <xf numFmtId="0" fontId="5" fillId="0" borderId="120" xfId="0" applyFont="1" applyBorder="1" applyAlignment="1" applyProtection="1">
      <alignment horizontal="center" vertical="center" wrapText="1"/>
      <protection locked="0"/>
    </xf>
    <xf numFmtId="0" fontId="6" fillId="3" borderId="54" xfId="0" applyFont="1" applyFill="1" applyBorder="1" applyAlignment="1" applyProtection="1">
      <alignment horizontal="left" vertical="center" wrapText="1"/>
      <protection locked="0"/>
    </xf>
    <xf numFmtId="0" fontId="6" fillId="3" borderId="45" xfId="0" applyFont="1" applyFill="1" applyBorder="1" applyAlignment="1" applyProtection="1">
      <alignment horizontal="left" vertical="center" wrapText="1"/>
      <protection locked="0"/>
    </xf>
    <xf numFmtId="0" fontId="5" fillId="5" borderId="75" xfId="0" applyFont="1" applyFill="1" applyBorder="1" applyAlignment="1" applyProtection="1">
      <alignment horizontal="center" vertical="center" wrapText="1"/>
      <protection locked="0"/>
    </xf>
    <xf numFmtId="0" fontId="5" fillId="5" borderId="74" xfId="0" applyFont="1" applyFill="1" applyBorder="1" applyAlignment="1" applyProtection="1">
      <alignment horizontal="center" vertical="center" wrapText="1"/>
      <protection locked="0"/>
    </xf>
    <xf numFmtId="0" fontId="41" fillId="4" borderId="39" xfId="0" applyFont="1" applyFill="1" applyBorder="1" applyAlignment="1" applyProtection="1">
      <alignment horizontal="center" vertical="center" wrapText="1"/>
      <protection locked="0"/>
    </xf>
    <xf numFmtId="0" fontId="41" fillId="4" borderId="41" xfId="0" applyFont="1" applyFill="1" applyBorder="1" applyAlignment="1" applyProtection="1">
      <alignment horizontal="center" vertical="center" wrapText="1"/>
      <protection locked="0"/>
    </xf>
    <xf numFmtId="0" fontId="25" fillId="0" borderId="167" xfId="0" applyFont="1" applyBorder="1" applyAlignment="1" applyProtection="1">
      <alignment horizontal="left" vertical="center"/>
      <protection locked="0"/>
    </xf>
    <xf numFmtId="0" fontId="25" fillId="0" borderId="180" xfId="0" applyFont="1" applyBorder="1" applyAlignment="1" applyProtection="1">
      <alignment horizontal="left" vertical="center"/>
      <protection locked="0"/>
    </xf>
    <xf numFmtId="0" fontId="5" fillId="3" borderId="75" xfId="0" applyFont="1" applyFill="1" applyBorder="1" applyAlignment="1" applyProtection="1">
      <alignment horizontal="center" vertical="center" wrapText="1"/>
      <protection locked="0"/>
    </xf>
    <xf numFmtId="0" fontId="5" fillId="3" borderId="74" xfId="0" applyFont="1" applyFill="1" applyBorder="1" applyAlignment="1" applyProtection="1">
      <alignment horizontal="center" vertical="center" wrapText="1"/>
      <protection locked="0"/>
    </xf>
    <xf numFmtId="0" fontId="5" fillId="3" borderId="44" xfId="0" applyFont="1" applyFill="1" applyBorder="1" applyAlignment="1" applyProtection="1">
      <alignment horizontal="center" vertical="center" wrapText="1"/>
      <protection locked="0"/>
    </xf>
    <xf numFmtId="0" fontId="12" fillId="5" borderId="93" xfId="0" applyFont="1" applyFill="1" applyBorder="1" applyAlignment="1">
      <alignment horizontal="center" vertical="center"/>
    </xf>
    <xf numFmtId="0" fontId="0" fillId="5" borderId="93" xfId="0" applyFill="1" applyBorder="1"/>
    <xf numFmtId="0" fontId="5" fillId="5" borderId="34" xfId="0" applyFont="1" applyFill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  <protection locked="0"/>
    </xf>
    <xf numFmtId="0" fontId="5" fillId="5" borderId="30" xfId="0" applyFont="1" applyFill="1" applyBorder="1" applyAlignment="1" applyProtection="1">
      <alignment horizontal="center" vertical="center" wrapText="1"/>
      <protection locked="0"/>
    </xf>
    <xf numFmtId="0" fontId="9" fillId="5" borderId="34" xfId="0" applyFont="1" applyFill="1" applyBorder="1" applyAlignment="1" applyProtection="1">
      <alignment vertical="center"/>
      <protection locked="0"/>
    </xf>
    <xf numFmtId="0" fontId="9" fillId="5" borderId="74" xfId="0" applyFont="1" applyFill="1" applyBorder="1" applyAlignment="1" applyProtection="1">
      <alignment vertical="center"/>
      <protection locked="0"/>
    </xf>
    <xf numFmtId="0" fontId="9" fillId="5" borderId="75" xfId="0" applyFont="1" applyFill="1" applyBorder="1" applyAlignment="1" applyProtection="1">
      <alignment vertical="center"/>
      <protection locked="0"/>
    </xf>
    <xf numFmtId="0" fontId="9" fillId="5" borderId="44" xfId="0" applyFont="1" applyFill="1" applyBorder="1" applyAlignment="1" applyProtection="1">
      <alignment vertical="center"/>
      <protection locked="0"/>
    </xf>
    <xf numFmtId="0" fontId="5" fillId="0" borderId="34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1" fontId="53" fillId="5" borderId="69" xfId="0" applyNumberFormat="1" applyFont="1" applyFill="1" applyBorder="1" applyAlignment="1">
      <alignment horizontal="center" vertical="center" wrapText="1"/>
    </xf>
    <xf numFmtId="1" fontId="53" fillId="5" borderId="72" xfId="0" applyNumberFormat="1" applyFont="1" applyFill="1" applyBorder="1" applyAlignment="1">
      <alignment horizontal="center" vertical="center" wrapText="1"/>
    </xf>
    <xf numFmtId="1" fontId="9" fillId="5" borderId="74" xfId="0" applyNumberFormat="1" applyFont="1" applyFill="1" applyBorder="1" applyAlignment="1">
      <alignment horizontal="center" vertical="center" wrapText="1"/>
    </xf>
    <xf numFmtId="1" fontId="9" fillId="5" borderId="69" xfId="0" applyNumberFormat="1" applyFont="1" applyFill="1" applyBorder="1" applyAlignment="1">
      <alignment horizontal="center" vertical="center" wrapText="1"/>
    </xf>
    <xf numFmtId="49" fontId="11" fillId="5" borderId="81" xfId="0" applyNumberFormat="1" applyFont="1" applyFill="1" applyBorder="1" applyAlignment="1">
      <alignment horizontal="center" vertical="center" wrapText="1"/>
    </xf>
    <xf numFmtId="49" fontId="11" fillId="5" borderId="44" xfId="0" applyNumberFormat="1" applyFont="1" applyFill="1" applyBorder="1" applyAlignment="1">
      <alignment horizontal="center" vertical="center" wrapText="1"/>
    </xf>
    <xf numFmtId="0" fontId="22" fillId="5" borderId="81" xfId="0" applyFont="1" applyFill="1" applyBorder="1" applyAlignment="1" applyProtection="1">
      <alignment horizontal="left" vertical="center" wrapText="1"/>
      <protection locked="0"/>
    </xf>
    <xf numFmtId="0" fontId="22" fillId="5" borderId="34" xfId="0" applyFont="1" applyFill="1" applyBorder="1" applyAlignment="1" applyProtection="1">
      <alignment horizontal="left" vertical="center" wrapText="1"/>
      <protection locked="0"/>
    </xf>
    <xf numFmtId="0" fontId="22" fillId="5" borderId="44" xfId="0" applyFont="1" applyFill="1" applyBorder="1" applyAlignment="1" applyProtection="1">
      <alignment horizontal="left" vertical="center" wrapText="1"/>
      <protection locked="0"/>
    </xf>
    <xf numFmtId="0" fontId="5" fillId="5" borderId="81" xfId="0" applyFont="1" applyFill="1" applyBorder="1" applyAlignment="1" applyProtection="1">
      <alignment horizontal="center" vertical="center"/>
      <protection locked="0"/>
    </xf>
    <xf numFmtId="0" fontId="5" fillId="5" borderId="44" xfId="0" applyFont="1" applyFill="1" applyBorder="1" applyAlignment="1" applyProtection="1">
      <alignment horizontal="center" vertical="center"/>
      <protection locked="0"/>
    </xf>
    <xf numFmtId="0" fontId="41" fillId="3" borderId="38" xfId="0" applyFont="1" applyFill="1" applyBorder="1" applyAlignment="1">
      <alignment horizontal="center" vertical="center" wrapText="1"/>
    </xf>
    <xf numFmtId="0" fontId="41" fillId="3" borderId="40" xfId="0" applyFont="1" applyFill="1" applyBorder="1" applyAlignment="1">
      <alignment horizontal="center" vertical="center" wrapText="1"/>
    </xf>
    <xf numFmtId="0" fontId="40" fillId="3" borderId="3" xfId="0" applyFont="1" applyFill="1" applyBorder="1" applyAlignment="1" applyProtection="1">
      <alignment horizontal="center" vertical="center" wrapText="1"/>
      <protection locked="0"/>
    </xf>
    <xf numFmtId="0" fontId="40" fillId="3" borderId="4" xfId="0" applyFont="1" applyFill="1" applyBorder="1" applyAlignment="1" applyProtection="1">
      <alignment horizontal="center" vertical="center" wrapText="1"/>
      <protection locked="0"/>
    </xf>
    <xf numFmtId="0" fontId="40" fillId="3" borderId="11" xfId="0" applyFont="1" applyFill="1" applyBorder="1" applyAlignment="1" applyProtection="1">
      <alignment horizontal="center" vertical="center" wrapText="1"/>
      <protection locked="0"/>
    </xf>
    <xf numFmtId="0" fontId="40" fillId="3" borderId="15" xfId="0" applyFont="1" applyFill="1" applyBorder="1" applyAlignment="1" applyProtection="1">
      <alignment horizontal="center" vertical="center" wrapText="1"/>
      <protection locked="0"/>
    </xf>
    <xf numFmtId="0" fontId="41" fillId="3" borderId="10" xfId="0" applyFont="1" applyFill="1" applyBorder="1" applyAlignment="1">
      <alignment horizontal="center" vertical="center" wrapText="1"/>
    </xf>
    <xf numFmtId="0" fontId="41" fillId="3" borderId="14" xfId="0" applyFont="1" applyFill="1" applyBorder="1" applyAlignment="1">
      <alignment horizontal="center" vertical="center" wrapText="1"/>
    </xf>
    <xf numFmtId="0" fontId="40" fillId="3" borderId="39" xfId="0" applyFont="1" applyFill="1" applyBorder="1" applyAlignment="1" applyProtection="1">
      <alignment horizontal="center" vertical="center" wrapText="1"/>
      <protection locked="0"/>
    </xf>
    <xf numFmtId="0" fontId="40" fillId="3" borderId="41" xfId="0" applyFont="1" applyFill="1" applyBorder="1" applyAlignment="1" applyProtection="1">
      <alignment horizontal="center" vertical="center" wrapText="1"/>
      <protection locked="0"/>
    </xf>
    <xf numFmtId="0" fontId="5" fillId="5" borderId="44" xfId="0" applyFont="1" applyFill="1" applyBorder="1" applyAlignment="1" applyProtection="1">
      <alignment horizontal="center" vertical="center" wrapText="1"/>
      <protection locked="0"/>
    </xf>
    <xf numFmtId="0" fontId="10" fillId="5" borderId="81" xfId="0" applyFont="1" applyFill="1" applyBorder="1" applyAlignment="1" applyProtection="1">
      <alignment vertical="center" wrapText="1"/>
      <protection locked="0"/>
    </xf>
    <xf numFmtId="0" fontId="10" fillId="5" borderId="34" xfId="0" applyFont="1" applyFill="1" applyBorder="1" applyAlignment="1" applyProtection="1">
      <alignment vertical="center" wrapText="1"/>
      <protection locked="0"/>
    </xf>
    <xf numFmtId="0" fontId="10" fillId="5" borderId="44" xfId="0" applyFont="1" applyFill="1" applyBorder="1" applyAlignment="1" applyProtection="1">
      <alignment vertical="center" wrapText="1"/>
      <protection locked="0"/>
    </xf>
    <xf numFmtId="0" fontId="5" fillId="2" borderId="34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41" fillId="4" borderId="86" xfId="0" applyFont="1" applyFill="1" applyBorder="1" applyAlignment="1" applyProtection="1">
      <alignment horizontal="center" vertical="center" wrapText="1"/>
      <protection locked="0"/>
    </xf>
    <xf numFmtId="0" fontId="41" fillId="4" borderId="84" xfId="0" applyFont="1" applyFill="1" applyBorder="1" applyAlignment="1" applyProtection="1">
      <alignment horizontal="center" vertical="center" wrapText="1"/>
      <protection locked="0"/>
    </xf>
    <xf numFmtId="0" fontId="41" fillId="4" borderId="38" xfId="0" applyFont="1" applyFill="1" applyBorder="1" applyAlignment="1">
      <alignment horizontal="center" vertical="center" wrapText="1"/>
    </xf>
    <xf numFmtId="0" fontId="41" fillId="4" borderId="40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 applyProtection="1">
      <alignment horizontal="center" vertical="center" wrapText="1"/>
      <protection locked="0"/>
    </xf>
    <xf numFmtId="0" fontId="41" fillId="4" borderId="4" xfId="0" applyFont="1" applyFill="1" applyBorder="1" applyAlignment="1" applyProtection="1">
      <alignment horizontal="center" vertical="center" wrapText="1"/>
      <protection locked="0"/>
    </xf>
    <xf numFmtId="0" fontId="41" fillId="3" borderId="123" xfId="0" applyFont="1" applyFill="1" applyBorder="1" applyAlignment="1" applyProtection="1">
      <alignment horizontal="center" vertical="center" wrapText="1"/>
      <protection locked="0"/>
    </xf>
    <xf numFmtId="0" fontId="41" fillId="3" borderId="124" xfId="0" applyFont="1" applyFill="1" applyBorder="1" applyAlignment="1" applyProtection="1">
      <alignment horizontal="center" vertical="center" wrapText="1"/>
      <protection locked="0"/>
    </xf>
    <xf numFmtId="0" fontId="10" fillId="4" borderId="54" xfId="0" applyFont="1" applyFill="1" applyBorder="1" applyAlignment="1" applyProtection="1">
      <alignment vertical="center" wrapText="1"/>
      <protection locked="0"/>
    </xf>
    <xf numFmtId="0" fontId="10" fillId="4" borderId="55" xfId="0" applyFont="1" applyFill="1" applyBorder="1" applyAlignment="1" applyProtection="1">
      <alignment vertical="center" wrapText="1"/>
      <protection locked="0"/>
    </xf>
    <xf numFmtId="0" fontId="10" fillId="4" borderId="56" xfId="0" applyFont="1" applyFill="1" applyBorder="1" applyAlignment="1" applyProtection="1">
      <alignment vertical="center" wrapText="1"/>
      <protection locked="0"/>
    </xf>
    <xf numFmtId="0" fontId="10" fillId="4" borderId="45" xfId="0" applyFont="1" applyFill="1" applyBorder="1" applyAlignment="1" applyProtection="1">
      <alignment vertical="center" wrapText="1"/>
      <protection locked="0"/>
    </xf>
    <xf numFmtId="0" fontId="10" fillId="4" borderId="1" xfId="0" applyFont="1" applyFill="1" applyBorder="1" applyAlignment="1" applyProtection="1">
      <alignment vertical="center" wrapText="1"/>
      <protection locked="0"/>
    </xf>
    <xf numFmtId="0" fontId="10" fillId="4" borderId="30" xfId="0" applyFont="1" applyFill="1" applyBorder="1" applyAlignment="1" applyProtection="1">
      <alignment vertical="center" wrapText="1"/>
      <protection locked="0"/>
    </xf>
    <xf numFmtId="0" fontId="40" fillId="4" borderId="3" xfId="0" applyFont="1" applyFill="1" applyBorder="1" applyAlignment="1" applyProtection="1">
      <alignment horizontal="center" vertical="center" wrapText="1"/>
      <protection locked="0"/>
    </xf>
    <xf numFmtId="0" fontId="40" fillId="4" borderId="4" xfId="0" applyFont="1" applyFill="1" applyBorder="1" applyAlignment="1" applyProtection="1">
      <alignment horizontal="center" vertical="center" wrapText="1"/>
      <protection locked="0"/>
    </xf>
    <xf numFmtId="0" fontId="40" fillId="4" borderId="11" xfId="0" applyFont="1" applyFill="1" applyBorder="1" applyAlignment="1" applyProtection="1">
      <alignment horizontal="center" vertical="center" wrapText="1"/>
      <protection locked="0"/>
    </xf>
    <xf numFmtId="0" fontId="40" fillId="4" borderId="15" xfId="0" applyFont="1" applyFill="1" applyBorder="1" applyAlignment="1" applyProtection="1">
      <alignment horizontal="center" vertical="center" wrapText="1"/>
      <protection locked="0"/>
    </xf>
    <xf numFmtId="0" fontId="5" fillId="5" borderId="78" xfId="0" applyFont="1" applyFill="1" applyBorder="1" applyAlignment="1" applyProtection="1">
      <alignment horizontal="center" vertical="center" wrapText="1"/>
      <protection locked="0"/>
    </xf>
    <xf numFmtId="0" fontId="5" fillId="5" borderId="36" xfId="0" applyFont="1" applyFill="1" applyBorder="1" applyAlignment="1" applyProtection="1">
      <alignment horizontal="center" vertical="center" wrapText="1"/>
      <protection locked="0"/>
    </xf>
    <xf numFmtId="0" fontId="5" fillId="5" borderId="61" xfId="0" applyFont="1" applyFill="1" applyBorder="1" applyAlignment="1" applyProtection="1">
      <alignment horizontal="center" vertical="center" wrapText="1"/>
      <protection locked="0"/>
    </xf>
    <xf numFmtId="0" fontId="5" fillId="5" borderId="68" xfId="0" applyFont="1" applyFill="1" applyBorder="1" applyAlignment="1" applyProtection="1">
      <alignment horizontal="center" vertical="center" wrapText="1"/>
      <protection locked="0"/>
    </xf>
    <xf numFmtId="0" fontId="10" fillId="5" borderId="66" xfId="0" applyFont="1" applyFill="1" applyBorder="1" applyAlignment="1" applyProtection="1">
      <alignment vertical="center" wrapText="1"/>
      <protection locked="0"/>
    </xf>
    <xf numFmtId="0" fontId="10" fillId="5" borderId="67" xfId="0" applyFont="1" applyFill="1" applyBorder="1" applyAlignment="1" applyProtection="1">
      <alignment vertical="center" wrapText="1"/>
      <protection locked="0"/>
    </xf>
    <xf numFmtId="0" fontId="10" fillId="5" borderId="68" xfId="0" applyFont="1" applyFill="1" applyBorder="1" applyAlignment="1" applyProtection="1">
      <alignment vertical="center" wrapText="1"/>
      <protection locked="0"/>
    </xf>
    <xf numFmtId="0" fontId="5" fillId="0" borderId="78" xfId="0" applyFont="1" applyBorder="1" applyAlignment="1" applyProtection="1">
      <alignment horizontal="center" vertical="center" wrapText="1"/>
      <protection locked="0"/>
    </xf>
    <xf numFmtId="0" fontId="5" fillId="0" borderId="74" xfId="0" applyFont="1" applyBorder="1" applyAlignment="1" applyProtection="1">
      <alignment horizontal="center" vertical="center" wrapText="1"/>
      <protection locked="0"/>
    </xf>
    <xf numFmtId="0" fontId="5" fillId="0" borderId="75" xfId="0" applyFont="1" applyBorder="1" applyAlignment="1" applyProtection="1">
      <alignment horizontal="center" vertical="center" wrapText="1"/>
      <protection locked="0"/>
    </xf>
    <xf numFmtId="0" fontId="5" fillId="5" borderId="34" xfId="0" applyFont="1" applyFill="1" applyBorder="1" applyAlignment="1" applyProtection="1">
      <alignment horizontal="center" vertical="center" wrapText="1"/>
      <protection locked="0"/>
    </xf>
    <xf numFmtId="0" fontId="5" fillId="0" borderId="44" xfId="0" applyFont="1" applyBorder="1" applyAlignment="1" applyProtection="1">
      <alignment horizontal="center" vertical="center" wrapText="1"/>
      <protection locked="0"/>
    </xf>
    <xf numFmtId="0" fontId="10" fillId="4" borderId="81" xfId="0" applyFont="1" applyFill="1" applyBorder="1" applyAlignment="1" applyProtection="1">
      <alignment vertical="center" wrapText="1"/>
      <protection locked="0"/>
    </xf>
    <xf numFmtId="0" fontId="10" fillId="4" borderId="34" xfId="0" applyFont="1" applyFill="1" applyBorder="1" applyAlignment="1" applyProtection="1">
      <alignment vertical="center" wrapText="1"/>
      <protection locked="0"/>
    </xf>
    <xf numFmtId="0" fontId="10" fillId="4" borderId="44" xfId="0" applyFont="1" applyFill="1" applyBorder="1" applyAlignment="1" applyProtection="1">
      <alignment vertical="center" wrapText="1"/>
      <protection locked="0"/>
    </xf>
    <xf numFmtId="1" fontId="9" fillId="5" borderId="115" xfId="0" applyNumberFormat="1" applyFont="1" applyFill="1" applyBorder="1" applyAlignment="1">
      <alignment horizontal="center" vertical="center" wrapText="1"/>
    </xf>
    <xf numFmtId="1" fontId="9" fillId="5" borderId="2" xfId="0" applyNumberFormat="1" applyFont="1" applyFill="1" applyBorder="1" applyAlignment="1">
      <alignment horizontal="center" vertical="center" wrapText="1"/>
    </xf>
    <xf numFmtId="1" fontId="9" fillId="5" borderId="13" xfId="0" applyNumberFormat="1" applyFont="1" applyFill="1" applyBorder="1" applyAlignment="1">
      <alignment horizontal="center" vertical="center" wrapText="1"/>
    </xf>
    <xf numFmtId="0" fontId="55" fillId="5" borderId="28" xfId="0" applyFont="1" applyFill="1" applyBorder="1" applyAlignment="1" applyProtection="1">
      <alignment horizontal="left" vertical="center" wrapText="1"/>
      <protection locked="0"/>
    </xf>
    <xf numFmtId="0" fontId="55" fillId="5" borderId="63" xfId="0" applyFont="1" applyFill="1" applyBorder="1" applyAlignment="1" applyProtection="1">
      <alignment horizontal="left" vertical="center" wrapText="1"/>
      <protection locked="0"/>
    </xf>
    <xf numFmtId="0" fontId="55" fillId="5" borderId="27" xfId="0" applyFont="1" applyFill="1" applyBorder="1" applyAlignment="1" applyProtection="1">
      <alignment horizontal="left" vertical="center" wrapText="1"/>
      <protection locked="0"/>
    </xf>
    <xf numFmtId="1" fontId="9" fillId="5" borderId="63" xfId="0" applyNumberFormat="1" applyFont="1" applyFill="1" applyBorder="1" applyAlignment="1">
      <alignment horizontal="center" vertical="center" wrapText="1"/>
    </xf>
    <xf numFmtId="1" fontId="9" fillId="5" borderId="48" xfId="0" applyNumberFormat="1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5" fillId="2" borderId="75" xfId="0" applyFont="1" applyFill="1" applyBorder="1" applyAlignment="1" applyProtection="1">
      <alignment horizontal="center" vertical="center" wrapText="1"/>
      <protection locked="0"/>
    </xf>
    <xf numFmtId="0" fontId="5" fillId="2" borderId="74" xfId="0" applyFont="1" applyFill="1" applyBorder="1" applyAlignment="1" applyProtection="1">
      <alignment horizontal="center" vertical="center" wrapText="1"/>
      <protection locked="0"/>
    </xf>
    <xf numFmtId="0" fontId="5" fillId="2" borderId="44" xfId="0" applyFont="1" applyFill="1" applyBorder="1" applyAlignment="1" applyProtection="1">
      <alignment horizontal="center" vertical="center" wrapText="1"/>
      <protection locked="0"/>
    </xf>
    <xf numFmtId="0" fontId="22" fillId="5" borderId="66" xfId="0" applyFont="1" applyFill="1" applyBorder="1" applyAlignment="1" applyProtection="1">
      <alignment horizontal="left" vertical="center" wrapText="1"/>
      <protection locked="0"/>
    </xf>
    <xf numFmtId="0" fontId="22" fillId="5" borderId="67" xfId="0" applyFont="1" applyFill="1" applyBorder="1" applyAlignment="1" applyProtection="1">
      <alignment horizontal="left" vertical="center" wrapText="1"/>
      <protection locked="0"/>
    </xf>
    <xf numFmtId="0" fontId="22" fillId="5" borderId="68" xfId="0" applyFont="1" applyFill="1" applyBorder="1" applyAlignment="1" applyProtection="1">
      <alignment horizontal="left" vertical="center" wrapText="1"/>
      <protection locked="0"/>
    </xf>
    <xf numFmtId="0" fontId="5" fillId="5" borderId="66" xfId="0" applyFont="1" applyFill="1" applyBorder="1" applyAlignment="1" applyProtection="1">
      <alignment vertical="center" wrapText="1"/>
      <protection locked="0"/>
    </xf>
    <xf numFmtId="0" fontId="5" fillId="5" borderId="68" xfId="0" applyFont="1" applyFill="1" applyBorder="1" applyAlignment="1" applyProtection="1">
      <alignment vertical="center" wrapText="1"/>
      <protection locked="0"/>
    </xf>
    <xf numFmtId="1" fontId="5" fillId="5" borderId="66" xfId="0" applyNumberFormat="1" applyFont="1" applyFill="1" applyBorder="1" applyAlignment="1">
      <alignment horizontal="center" vertical="center" wrapText="1"/>
    </xf>
    <xf numFmtId="1" fontId="5" fillId="5" borderId="50" xfId="0" applyNumberFormat="1" applyFont="1" applyFill="1" applyBorder="1" applyAlignment="1">
      <alignment horizontal="center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78" xfId="0" applyFont="1" applyFill="1" applyBorder="1" applyAlignment="1" applyProtection="1">
      <alignment horizontal="center" vertical="center" wrapText="1"/>
      <protection locked="0"/>
    </xf>
    <xf numFmtId="0" fontId="5" fillId="5" borderId="78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2" borderId="78" xfId="0" applyFont="1" applyFill="1" applyBorder="1" applyAlignment="1" applyProtection="1">
      <alignment horizontal="center" vertical="center" wrapText="1"/>
      <protection locked="0"/>
    </xf>
    <xf numFmtId="1" fontId="42" fillId="5" borderId="28" xfId="0" applyNumberFormat="1" applyFont="1" applyFill="1" applyBorder="1" applyAlignment="1">
      <alignment horizontal="center" vertical="center" wrapText="1" shrinkToFit="1"/>
    </xf>
    <xf numFmtId="1" fontId="42" fillId="5" borderId="27" xfId="0" applyNumberFormat="1" applyFont="1" applyFill="1" applyBorder="1" applyAlignment="1">
      <alignment horizontal="center" vertical="center" wrapText="1" shrinkToFit="1"/>
    </xf>
    <xf numFmtId="0" fontId="22" fillId="5" borderId="28" xfId="0" applyFont="1" applyFill="1" applyBorder="1" applyAlignment="1" applyProtection="1">
      <alignment horizontal="left" vertical="center" wrapText="1"/>
      <protection locked="0"/>
    </xf>
    <xf numFmtId="0" fontId="22" fillId="5" borderId="63" xfId="0" applyFont="1" applyFill="1" applyBorder="1" applyAlignment="1" applyProtection="1">
      <alignment horizontal="left" vertical="center" wrapText="1"/>
      <protection locked="0"/>
    </xf>
    <xf numFmtId="0" fontId="22" fillId="5" borderId="27" xfId="0" applyFont="1" applyFill="1" applyBorder="1" applyAlignment="1" applyProtection="1">
      <alignment horizontal="left" vertical="center" wrapText="1"/>
      <protection locked="0"/>
    </xf>
    <xf numFmtId="0" fontId="2" fillId="5" borderId="28" xfId="0" applyFont="1" applyFill="1" applyBorder="1" applyAlignment="1" applyProtection="1">
      <alignment vertical="center" wrapText="1"/>
      <protection locked="0"/>
    </xf>
    <xf numFmtId="0" fontId="2" fillId="5" borderId="27" xfId="0" applyFont="1" applyFill="1" applyBorder="1" applyAlignment="1" applyProtection="1">
      <alignment vertical="center" wrapText="1"/>
      <protection locked="0"/>
    </xf>
    <xf numFmtId="1" fontId="9" fillId="5" borderId="28" xfId="0" applyNumberFormat="1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68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 applyProtection="1">
      <alignment horizontal="center" vertical="center" wrapText="1"/>
      <protection locked="0"/>
    </xf>
    <xf numFmtId="49" fontId="11" fillId="5" borderId="98" xfId="0" applyNumberFormat="1" applyFont="1" applyFill="1" applyBorder="1" applyAlignment="1">
      <alignment horizontal="center" vertical="center" wrapText="1"/>
    </xf>
    <xf numFmtId="49" fontId="11" fillId="5" borderId="29" xfId="0" applyNumberFormat="1" applyFont="1" applyFill="1" applyBorder="1" applyAlignment="1">
      <alignment horizontal="center" vertical="center" wrapText="1"/>
    </xf>
    <xf numFmtId="49" fontId="10" fillId="2" borderId="81" xfId="0" applyNumberFormat="1" applyFont="1" applyFill="1" applyBorder="1" applyAlignment="1">
      <alignment horizontal="center" vertical="center" wrapText="1"/>
    </xf>
    <xf numFmtId="49" fontId="10" fillId="2" borderId="44" xfId="0" applyNumberFormat="1" applyFont="1" applyFill="1" applyBorder="1" applyAlignment="1">
      <alignment horizontal="center" vertical="center" wrapText="1"/>
    </xf>
    <xf numFmtId="0" fontId="6" fillId="0" borderId="81" xfId="0" applyFont="1" applyBorder="1" applyAlignment="1" applyProtection="1">
      <alignment horizontal="left" vertical="center" wrapText="1"/>
      <protection locked="0"/>
    </xf>
    <xf numFmtId="0" fontId="6" fillId="0" borderId="34" xfId="0" applyFont="1" applyBorder="1" applyAlignment="1" applyProtection="1">
      <alignment horizontal="left" vertical="center" wrapText="1"/>
      <protection locked="0"/>
    </xf>
    <xf numFmtId="0" fontId="6" fillId="0" borderId="44" xfId="0" applyFont="1" applyBorder="1" applyAlignment="1" applyProtection="1">
      <alignment horizontal="left" vertical="center" wrapText="1"/>
      <protection locked="0"/>
    </xf>
    <xf numFmtId="0" fontId="5" fillId="0" borderId="81" xfId="0" applyFont="1" applyBorder="1" applyAlignment="1" applyProtection="1">
      <alignment horizontal="center" vertical="center" wrapText="1"/>
      <protection locked="0"/>
    </xf>
    <xf numFmtId="1" fontId="5" fillId="0" borderId="81" xfId="0" applyNumberFormat="1" applyFont="1" applyBorder="1" applyAlignment="1">
      <alignment horizontal="center" vertical="center" wrapText="1"/>
    </xf>
    <xf numFmtId="1" fontId="5" fillId="0" borderId="46" xfId="0" applyNumberFormat="1" applyFont="1" applyBorder="1" applyAlignment="1">
      <alignment horizontal="center" vertical="center" wrapText="1"/>
    </xf>
    <xf numFmtId="0" fontId="9" fillId="5" borderId="78" xfId="0" applyFont="1" applyFill="1" applyBorder="1" applyAlignment="1" applyProtection="1">
      <alignment horizontal="center" vertical="center" wrapText="1"/>
      <protection locked="0"/>
    </xf>
    <xf numFmtId="0" fontId="9" fillId="5" borderId="74" xfId="0" applyFont="1" applyFill="1" applyBorder="1" applyAlignment="1" applyProtection="1">
      <alignment horizontal="center" vertical="center" wrapText="1"/>
      <protection locked="0"/>
    </xf>
    <xf numFmtId="0" fontId="9" fillId="5" borderId="75" xfId="0" applyFont="1" applyFill="1" applyBorder="1" applyAlignment="1" applyProtection="1">
      <alignment horizontal="center" vertical="center" wrapText="1"/>
      <protection locked="0"/>
    </xf>
    <xf numFmtId="0" fontId="9" fillId="5" borderId="44" xfId="0" applyFont="1" applyFill="1" applyBorder="1" applyAlignment="1" applyProtection="1">
      <alignment horizontal="center" vertical="center" wrapText="1"/>
      <protection locked="0"/>
    </xf>
    <xf numFmtId="0" fontId="11" fillId="5" borderId="81" xfId="0" applyFont="1" applyFill="1" applyBorder="1" applyAlignment="1" applyProtection="1">
      <alignment vertical="center" wrapText="1"/>
      <protection locked="0"/>
    </xf>
    <xf numFmtId="0" fontId="11" fillId="5" borderId="34" xfId="0" applyFont="1" applyFill="1" applyBorder="1" applyAlignment="1" applyProtection="1">
      <alignment vertical="center" wrapText="1"/>
      <protection locked="0"/>
    </xf>
    <xf numFmtId="0" fontId="11" fillId="5" borderId="44" xfId="0" applyFont="1" applyFill="1" applyBorder="1" applyAlignment="1" applyProtection="1">
      <alignment vertical="center" wrapText="1"/>
      <protection locked="0"/>
    </xf>
    <xf numFmtId="0" fontId="9" fillId="5" borderId="81" xfId="0" applyFont="1" applyFill="1" applyBorder="1" applyAlignment="1" applyProtection="1">
      <alignment horizontal="center" vertical="center" wrapText="1"/>
      <protection locked="0"/>
    </xf>
    <xf numFmtId="1" fontId="5" fillId="5" borderId="81" xfId="0" applyNumberFormat="1" applyFont="1" applyFill="1" applyBorder="1" applyAlignment="1">
      <alignment horizontal="center" vertical="center" wrapText="1"/>
    </xf>
    <xf numFmtId="1" fontId="5" fillId="5" borderId="46" xfId="0" applyNumberFormat="1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center" wrapText="1"/>
    </xf>
    <xf numFmtId="49" fontId="10" fillId="3" borderId="54" xfId="0" applyNumberFormat="1" applyFont="1" applyFill="1" applyBorder="1" applyAlignment="1">
      <alignment horizontal="center" vertical="center" wrapText="1"/>
    </xf>
    <xf numFmtId="49" fontId="10" fillId="3" borderId="56" xfId="0" applyNumberFormat="1" applyFont="1" applyFill="1" applyBorder="1" applyAlignment="1">
      <alignment horizontal="center" vertical="center" wrapText="1"/>
    </xf>
    <xf numFmtId="49" fontId="10" fillId="3" borderId="45" xfId="0" applyNumberFormat="1" applyFont="1" applyFill="1" applyBorder="1" applyAlignment="1">
      <alignment horizontal="center" vertical="center" wrapText="1"/>
    </xf>
    <xf numFmtId="49" fontId="10" fillId="3" borderId="30" xfId="0" applyNumberFormat="1" applyFont="1" applyFill="1" applyBorder="1" applyAlignment="1">
      <alignment horizontal="center" vertical="center" wrapText="1"/>
    </xf>
    <xf numFmtId="0" fontId="6" fillId="3" borderId="55" xfId="0" applyFont="1" applyFill="1" applyBorder="1" applyAlignment="1" applyProtection="1">
      <alignment horizontal="left" vertical="center" wrapText="1"/>
      <protection locked="0"/>
    </xf>
    <xf numFmtId="0" fontId="6" fillId="3" borderId="56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30" xfId="0" applyFont="1" applyFill="1" applyBorder="1" applyAlignment="1" applyProtection="1">
      <alignment horizontal="left" vertical="center" wrapText="1"/>
      <protection locked="0"/>
    </xf>
    <xf numFmtId="0" fontId="5" fillId="3" borderId="78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40" fillId="3" borderId="10" xfId="0" applyFont="1" applyFill="1" applyBorder="1" applyAlignment="1" applyProtection="1">
      <alignment horizontal="center" vertical="center" wrapText="1"/>
      <protection locked="0"/>
    </xf>
    <xf numFmtId="0" fontId="40" fillId="3" borderId="14" xfId="0" applyFont="1" applyFill="1" applyBorder="1" applyAlignment="1" applyProtection="1">
      <alignment horizontal="center" vertical="center" wrapText="1"/>
      <protection locked="0"/>
    </xf>
    <xf numFmtId="0" fontId="9" fillId="3" borderId="54" xfId="0" applyFont="1" applyFill="1" applyBorder="1" applyAlignment="1" applyProtection="1">
      <alignment horizontal="center" vertical="center" wrapText="1"/>
      <protection locked="0"/>
    </xf>
    <xf numFmtId="0" fontId="9" fillId="3" borderId="56" xfId="0" applyFont="1" applyFill="1" applyBorder="1" applyAlignment="1" applyProtection="1">
      <alignment horizontal="center" vertical="center" wrapText="1"/>
      <protection locked="0"/>
    </xf>
    <xf numFmtId="0" fontId="9" fillId="3" borderId="45" xfId="0" applyFont="1" applyFill="1" applyBorder="1" applyAlignment="1" applyProtection="1">
      <alignment horizontal="center" vertical="center" wrapText="1"/>
      <protection locked="0"/>
    </xf>
    <xf numFmtId="0" fontId="9" fillId="3" borderId="30" xfId="0" applyFont="1" applyFill="1" applyBorder="1" applyAlignment="1" applyProtection="1">
      <alignment horizontal="center" vertical="center" wrapText="1"/>
      <protection locked="0"/>
    </xf>
    <xf numFmtId="1" fontId="5" fillId="3" borderId="54" xfId="0" applyNumberFormat="1" applyFont="1" applyFill="1" applyBorder="1" applyAlignment="1">
      <alignment horizontal="center" vertical="center" wrapText="1"/>
    </xf>
    <xf numFmtId="1" fontId="5" fillId="3" borderId="77" xfId="0" applyNumberFormat="1" applyFont="1" applyFill="1" applyBorder="1" applyAlignment="1">
      <alignment horizontal="center" vertical="center" wrapText="1"/>
    </xf>
    <xf numFmtId="1" fontId="5" fillId="3" borderId="45" xfId="0" applyNumberFormat="1" applyFont="1" applyFill="1" applyBorder="1" applyAlignment="1">
      <alignment horizontal="center" vertical="center" wrapText="1"/>
    </xf>
    <xf numFmtId="1" fontId="5" fillId="3" borderId="51" xfId="0" applyNumberFormat="1" applyFont="1" applyFill="1" applyBorder="1" applyAlignment="1">
      <alignment horizontal="center" vertical="center" wrapText="1"/>
    </xf>
    <xf numFmtId="0" fontId="5" fillId="3" borderId="70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7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3" borderId="70" xfId="0" applyFont="1" applyFill="1" applyBorder="1" applyAlignment="1" applyProtection="1">
      <alignment horizontal="center" vertical="center" wrapText="1"/>
      <protection locked="0"/>
    </xf>
    <xf numFmtId="0" fontId="5" fillId="3" borderId="37" xfId="0" applyFont="1" applyFill="1" applyBorder="1" applyAlignment="1" applyProtection="1">
      <alignment horizontal="center" vertical="center" wrapText="1"/>
      <protection locked="0"/>
    </xf>
    <xf numFmtId="0" fontId="5" fillId="3" borderId="52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9" fillId="3" borderId="37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9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35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49" fontId="11" fillId="3" borderId="81" xfId="0" applyNumberFormat="1" applyFont="1" applyFill="1" applyBorder="1" applyAlignment="1">
      <alignment horizontal="center" vertical="center" wrapText="1"/>
    </xf>
    <xf numFmtId="49" fontId="11" fillId="3" borderId="44" xfId="0" applyNumberFormat="1" applyFont="1" applyFill="1" applyBorder="1" applyAlignment="1">
      <alignment horizontal="center" vertical="center" wrapText="1"/>
    </xf>
    <xf numFmtId="0" fontId="22" fillId="3" borderId="81" xfId="0" applyFont="1" applyFill="1" applyBorder="1" applyAlignment="1" applyProtection="1">
      <alignment horizontal="left" vertical="center" wrapText="1"/>
      <protection locked="0"/>
    </xf>
    <xf numFmtId="0" fontId="22" fillId="3" borderId="34" xfId="0" applyFont="1" applyFill="1" applyBorder="1" applyAlignment="1" applyProtection="1">
      <alignment horizontal="left" vertical="center" wrapText="1"/>
      <protection locked="0"/>
    </xf>
    <xf numFmtId="0" fontId="22" fillId="3" borderId="44" xfId="0" applyFont="1" applyFill="1" applyBorder="1" applyAlignment="1" applyProtection="1">
      <alignment horizontal="left" vertical="center" wrapText="1"/>
      <protection locked="0"/>
    </xf>
    <xf numFmtId="0" fontId="5" fillId="3" borderId="81" xfId="0" applyFont="1" applyFill="1" applyBorder="1" applyAlignment="1" applyProtection="1">
      <alignment horizontal="center" vertical="center" wrapText="1"/>
      <protection locked="0"/>
    </xf>
    <xf numFmtId="1" fontId="5" fillId="3" borderId="81" xfId="0" applyNumberFormat="1" applyFont="1" applyFill="1" applyBorder="1" applyAlignment="1">
      <alignment horizontal="center" vertical="center" wrapText="1"/>
    </xf>
    <xf numFmtId="1" fontId="5" fillId="3" borderId="46" xfId="0" applyNumberFormat="1" applyFont="1" applyFill="1" applyBorder="1" applyAlignment="1">
      <alignment horizontal="center" vertical="center" wrapText="1"/>
    </xf>
    <xf numFmtId="0" fontId="41" fillId="4" borderId="11" xfId="0" applyFont="1" applyFill="1" applyBorder="1" applyAlignment="1" applyProtection="1">
      <alignment horizontal="center" vertical="center" wrapText="1"/>
      <protection locked="0"/>
    </xf>
    <xf numFmtId="0" fontId="41" fillId="4" borderId="15" xfId="0" applyFont="1" applyFill="1" applyBorder="1" applyAlignment="1" applyProtection="1">
      <alignment horizontal="center" vertical="center" wrapText="1"/>
      <protection locked="0"/>
    </xf>
    <xf numFmtId="0" fontId="41" fillId="4" borderId="10" xfId="0" applyFont="1" applyFill="1" applyBorder="1" applyAlignment="1">
      <alignment horizontal="center" vertical="center" wrapText="1"/>
    </xf>
    <xf numFmtId="0" fontId="41" fillId="4" borderId="14" xfId="0" applyFont="1" applyFill="1" applyBorder="1" applyAlignment="1">
      <alignment horizontal="center" vertical="center" wrapText="1"/>
    </xf>
    <xf numFmtId="0" fontId="40" fillId="3" borderId="38" xfId="0" applyFont="1" applyFill="1" applyBorder="1" applyAlignment="1" applyProtection="1">
      <alignment horizontal="center" vertical="center" wrapText="1"/>
      <protection locked="0"/>
    </xf>
    <xf numFmtId="0" fontId="40" fillId="3" borderId="40" xfId="0" applyFont="1" applyFill="1" applyBorder="1" applyAlignment="1" applyProtection="1">
      <alignment horizontal="center" vertical="center" wrapText="1"/>
      <protection locked="0"/>
    </xf>
    <xf numFmtId="49" fontId="10" fillId="3" borderId="81" xfId="0" applyNumberFormat="1" applyFont="1" applyFill="1" applyBorder="1" applyAlignment="1">
      <alignment horizontal="center" vertical="center" wrapText="1"/>
    </xf>
    <xf numFmtId="49" fontId="10" fillId="3" borderId="44" xfId="0" applyNumberFormat="1" applyFont="1" applyFill="1" applyBorder="1" applyAlignment="1">
      <alignment horizontal="center" vertical="center" wrapText="1"/>
    </xf>
    <xf numFmtId="0" fontId="6" fillId="3" borderId="81" xfId="0" applyFont="1" applyFill="1" applyBorder="1" applyAlignment="1" applyProtection="1">
      <alignment horizontal="left" vertical="center" wrapText="1"/>
      <protection locked="0"/>
    </xf>
    <xf numFmtId="0" fontId="6" fillId="3" borderId="34" xfId="0" applyFont="1" applyFill="1" applyBorder="1" applyAlignment="1" applyProtection="1">
      <alignment horizontal="left" vertical="center" wrapText="1"/>
      <protection locked="0"/>
    </xf>
    <xf numFmtId="0" fontId="6" fillId="3" borderId="44" xfId="0" applyFont="1" applyFill="1" applyBorder="1" applyAlignment="1" applyProtection="1">
      <alignment horizontal="left" vertical="center" wrapText="1"/>
      <protection locked="0"/>
    </xf>
    <xf numFmtId="0" fontId="6" fillId="2" borderId="81" xfId="0" applyFont="1" applyFill="1" applyBorder="1" applyAlignment="1" applyProtection="1">
      <alignment horizontal="left" vertical="center" wrapText="1"/>
      <protection locked="0"/>
    </xf>
    <xf numFmtId="0" fontId="6" fillId="2" borderId="34" xfId="0" applyFont="1" applyFill="1" applyBorder="1" applyAlignment="1" applyProtection="1">
      <alignment horizontal="left" vertical="center" wrapText="1"/>
      <protection locked="0"/>
    </xf>
    <xf numFmtId="0" fontId="6" fillId="2" borderId="44" xfId="0" applyFont="1" applyFill="1" applyBorder="1" applyAlignment="1" applyProtection="1">
      <alignment horizontal="left" vertical="center" wrapText="1"/>
      <protection locked="0"/>
    </xf>
    <xf numFmtId="0" fontId="5" fillId="2" borderId="81" xfId="0" applyFont="1" applyFill="1" applyBorder="1" applyAlignment="1" applyProtection="1">
      <alignment horizontal="center" vertical="center" wrapText="1"/>
      <protection locked="0"/>
    </xf>
    <xf numFmtId="1" fontId="5" fillId="2" borderId="81" xfId="0" applyNumberFormat="1" applyFont="1" applyFill="1" applyBorder="1" applyAlignment="1">
      <alignment horizontal="center" vertical="center" wrapText="1"/>
    </xf>
    <xf numFmtId="1" fontId="5" fillId="2" borderId="46" xfId="0" applyNumberFormat="1" applyFont="1" applyFill="1" applyBorder="1" applyAlignment="1">
      <alignment horizontal="center" vertical="center" wrapText="1"/>
    </xf>
    <xf numFmtId="0" fontId="5" fillId="2" borderId="78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5" borderId="81" xfId="0" applyFont="1" applyFill="1" applyBorder="1" applyAlignment="1" applyProtection="1">
      <alignment horizontal="center" vertical="center" wrapText="1"/>
      <protection locked="0"/>
    </xf>
    <xf numFmtId="49" fontId="10" fillId="5" borderId="81" xfId="0" applyNumberFormat="1" applyFont="1" applyFill="1" applyBorder="1" applyAlignment="1">
      <alignment horizontal="center" vertical="center" wrapText="1"/>
    </xf>
    <xf numFmtId="49" fontId="10" fillId="5" borderId="44" xfId="0" applyNumberFormat="1" applyFont="1" applyFill="1" applyBorder="1" applyAlignment="1">
      <alignment horizontal="center" vertical="center" wrapText="1"/>
    </xf>
    <xf numFmtId="0" fontId="6" fillId="5" borderId="81" xfId="0" applyFont="1" applyFill="1" applyBorder="1" applyAlignment="1" applyProtection="1">
      <alignment horizontal="left" vertical="center" wrapText="1"/>
      <protection locked="0"/>
    </xf>
    <xf numFmtId="0" fontId="6" fillId="5" borderId="34" xfId="0" applyFont="1" applyFill="1" applyBorder="1" applyAlignment="1" applyProtection="1">
      <alignment horizontal="left" vertical="center" wrapText="1"/>
      <protection locked="0"/>
    </xf>
    <xf numFmtId="0" fontId="6" fillId="5" borderId="44" xfId="0" applyFont="1" applyFill="1" applyBorder="1" applyAlignment="1" applyProtection="1">
      <alignment horizontal="left" vertical="center" wrapText="1"/>
      <protection locked="0"/>
    </xf>
    <xf numFmtId="0" fontId="26" fillId="6" borderId="81" xfId="0" applyFont="1" applyFill="1" applyBorder="1" applyAlignment="1" applyProtection="1">
      <alignment horizontal="left" vertical="center" wrapText="1"/>
      <protection locked="0"/>
    </xf>
    <xf numFmtId="0" fontId="26" fillId="6" borderId="34" xfId="0" applyFont="1" applyFill="1" applyBorder="1" applyAlignment="1" applyProtection="1">
      <alignment horizontal="left" vertical="center" wrapText="1"/>
      <protection locked="0"/>
    </xf>
    <xf numFmtId="0" fontId="26" fillId="6" borderId="44" xfId="0" applyFont="1" applyFill="1" applyBorder="1" applyAlignment="1" applyProtection="1">
      <alignment horizontal="left" vertical="center" wrapText="1"/>
      <protection locked="0"/>
    </xf>
    <xf numFmtId="49" fontId="11" fillId="5" borderId="45" xfId="0" applyNumberFormat="1" applyFont="1" applyFill="1" applyBorder="1" applyAlignment="1">
      <alignment horizontal="center" vertical="center" wrapText="1"/>
    </xf>
    <xf numFmtId="49" fontId="11" fillId="5" borderId="30" xfId="0" applyNumberFormat="1" applyFont="1" applyFill="1" applyBorder="1" applyAlignment="1">
      <alignment horizontal="center" vertical="center" wrapText="1"/>
    </xf>
    <xf numFmtId="0" fontId="5" fillId="5" borderId="66" xfId="0" applyFont="1" applyFill="1" applyBorder="1" applyAlignment="1" applyProtection="1">
      <alignment horizontal="center" vertical="center" wrapText="1"/>
      <protection locked="0"/>
    </xf>
    <xf numFmtId="0" fontId="5" fillId="5" borderId="66" xfId="0" applyFont="1" applyFill="1" applyBorder="1" applyAlignment="1">
      <alignment horizontal="center" vertical="center" wrapText="1"/>
    </xf>
    <xf numFmtId="1" fontId="9" fillId="5" borderId="47" xfId="0" applyNumberFormat="1" applyFont="1" applyFill="1" applyBorder="1" applyAlignment="1">
      <alignment horizontal="center" vertical="center" wrapText="1"/>
    </xf>
    <xf numFmtId="1" fontId="9" fillId="5" borderId="27" xfId="0" applyNumberFormat="1" applyFont="1" applyFill="1" applyBorder="1" applyAlignment="1">
      <alignment horizontal="center" vertical="center" wrapText="1"/>
    </xf>
    <xf numFmtId="1" fontId="9" fillId="5" borderId="6" xfId="0" applyNumberFormat="1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10" fillId="5" borderId="28" xfId="0" applyFont="1" applyFill="1" applyBorder="1" applyAlignment="1" applyProtection="1">
      <alignment vertical="center" wrapText="1"/>
      <protection locked="0"/>
    </xf>
    <xf numFmtId="0" fontId="10" fillId="5" borderId="63" xfId="0" applyFont="1" applyFill="1" applyBorder="1" applyAlignment="1" applyProtection="1">
      <alignment vertical="center" wrapText="1"/>
      <protection locked="0"/>
    </xf>
    <xf numFmtId="0" fontId="10" fillId="5" borderId="27" xfId="0" applyFont="1" applyFill="1" applyBorder="1" applyAlignment="1" applyProtection="1">
      <alignment vertical="center" wrapText="1"/>
      <protection locked="0"/>
    </xf>
    <xf numFmtId="49" fontId="11" fillId="5" borderId="2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22" fillId="5" borderId="12" xfId="0" applyFont="1" applyFill="1" applyBorder="1" applyAlignment="1" applyProtection="1">
      <alignment horizontal="left" vertical="center" wrapText="1"/>
      <protection locked="0"/>
    </xf>
    <xf numFmtId="0" fontId="22" fillId="5" borderId="2" xfId="0" applyFont="1" applyFill="1" applyBorder="1" applyAlignment="1" applyProtection="1">
      <alignment horizontal="left" vertical="center" wrapText="1"/>
      <protection locked="0"/>
    </xf>
    <xf numFmtId="0" fontId="22" fillId="5" borderId="13" xfId="0" applyFont="1" applyFill="1" applyBorder="1" applyAlignment="1" applyProtection="1">
      <alignment horizontal="left" vertical="center" wrapText="1"/>
      <protection locked="0"/>
    </xf>
    <xf numFmtId="0" fontId="5" fillId="5" borderId="28" xfId="0" applyFont="1" applyFill="1" applyBorder="1" applyAlignment="1" applyProtection="1">
      <alignment vertical="center" wrapText="1"/>
      <protection locked="0"/>
    </xf>
    <xf numFmtId="0" fontId="5" fillId="5" borderId="27" xfId="0" applyFont="1" applyFill="1" applyBorder="1" applyAlignment="1" applyProtection="1">
      <alignment vertical="center" wrapText="1"/>
      <protection locked="0"/>
    </xf>
    <xf numFmtId="0" fontId="15" fillId="5" borderId="81" xfId="0" applyFont="1" applyFill="1" applyBorder="1" applyAlignment="1" applyProtection="1">
      <alignment horizontal="center" vertical="center" wrapText="1"/>
      <protection locked="0"/>
    </xf>
    <xf numFmtId="0" fontId="15" fillId="5" borderId="44" xfId="0" applyFont="1" applyFill="1" applyBorder="1" applyAlignment="1" applyProtection="1">
      <alignment horizontal="center" vertical="center" wrapText="1"/>
      <protection locked="0"/>
    </xf>
    <xf numFmtId="0" fontId="5" fillId="5" borderId="52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22" fillId="5" borderId="45" xfId="0" applyFont="1" applyFill="1" applyBorder="1" applyAlignment="1" applyProtection="1">
      <alignment horizontal="left" vertical="center" wrapText="1"/>
      <protection locked="0"/>
    </xf>
    <xf numFmtId="0" fontId="22" fillId="5" borderId="1" xfId="0" applyFont="1" applyFill="1" applyBorder="1" applyAlignment="1" applyProtection="1">
      <alignment horizontal="left" vertical="center" wrapText="1"/>
      <protection locked="0"/>
    </xf>
    <xf numFmtId="0" fontId="22" fillId="5" borderId="30" xfId="0" applyFont="1" applyFill="1" applyBorder="1" applyAlignment="1" applyProtection="1">
      <alignment horizontal="left" vertical="center" wrapText="1"/>
      <protection locked="0"/>
    </xf>
    <xf numFmtId="0" fontId="5" fillId="5" borderId="45" xfId="0" applyFont="1" applyFill="1" applyBorder="1" applyAlignment="1" applyProtection="1">
      <alignment horizontal="center" vertical="center" wrapText="1"/>
      <protection locked="0"/>
    </xf>
    <xf numFmtId="0" fontId="10" fillId="5" borderId="71" xfId="0" applyFont="1" applyFill="1" applyBorder="1" applyAlignment="1" applyProtection="1">
      <alignment vertical="center" wrapText="1"/>
      <protection locked="0"/>
    </xf>
    <xf numFmtId="0" fontId="10" fillId="5" borderId="69" xfId="0" applyFont="1" applyFill="1" applyBorder="1" applyAlignment="1" applyProtection="1">
      <alignment vertical="center" wrapText="1"/>
      <protection locked="0"/>
    </xf>
    <xf numFmtId="0" fontId="10" fillId="5" borderId="72" xfId="0" applyFont="1" applyFill="1" applyBorder="1" applyAlignment="1" applyProtection="1">
      <alignment vertical="center" wrapText="1"/>
      <protection locked="0"/>
    </xf>
    <xf numFmtId="0" fontId="5" fillId="5" borderId="81" xfId="0" applyFont="1" applyFill="1" applyBorder="1" applyAlignment="1" applyProtection="1">
      <alignment vertical="center" wrapText="1"/>
      <protection locked="0"/>
    </xf>
    <xf numFmtId="0" fontId="5" fillId="5" borderId="44" xfId="0" applyFont="1" applyFill="1" applyBorder="1" applyAlignment="1" applyProtection="1">
      <alignment vertical="center" wrapText="1"/>
      <protection locked="0"/>
    </xf>
    <xf numFmtId="0" fontId="6" fillId="5" borderId="71" xfId="0" applyFont="1" applyFill="1" applyBorder="1" applyAlignment="1" applyProtection="1">
      <alignment horizontal="left" vertical="center" wrapText="1"/>
      <protection locked="0"/>
    </xf>
    <xf numFmtId="0" fontId="6" fillId="5" borderId="69" xfId="0" applyFont="1" applyFill="1" applyBorder="1" applyAlignment="1" applyProtection="1">
      <alignment horizontal="left" vertical="center" wrapText="1"/>
      <protection locked="0"/>
    </xf>
    <xf numFmtId="0" fontId="6" fillId="5" borderId="72" xfId="0" applyFont="1" applyFill="1" applyBorder="1" applyAlignment="1" applyProtection="1">
      <alignment horizontal="left" vertical="center" wrapText="1"/>
      <protection locked="0"/>
    </xf>
    <xf numFmtId="0" fontId="6" fillId="5" borderId="54" xfId="0" applyFont="1" applyFill="1" applyBorder="1" applyAlignment="1" applyProtection="1">
      <alignment horizontal="left" vertical="center" wrapText="1"/>
      <protection locked="0"/>
    </xf>
    <xf numFmtId="0" fontId="6" fillId="5" borderId="55" xfId="0" applyFont="1" applyFill="1" applyBorder="1" applyAlignment="1" applyProtection="1">
      <alignment horizontal="left" vertical="center" wrapText="1"/>
      <protection locked="0"/>
    </xf>
    <xf numFmtId="0" fontId="6" fillId="5" borderId="56" xfId="0" applyFont="1" applyFill="1" applyBorder="1" applyAlignment="1" applyProtection="1">
      <alignment horizontal="left" vertical="center" wrapText="1"/>
      <protection locked="0"/>
    </xf>
    <xf numFmtId="0" fontId="22" fillId="5" borderId="54" xfId="0" applyFont="1" applyFill="1" applyBorder="1" applyAlignment="1" applyProtection="1">
      <alignment horizontal="left" vertical="center" wrapText="1"/>
      <protection locked="0"/>
    </xf>
    <xf numFmtId="0" fontId="22" fillId="5" borderId="55" xfId="0" applyFont="1" applyFill="1" applyBorder="1" applyAlignment="1" applyProtection="1">
      <alignment horizontal="left" vertical="center" wrapText="1"/>
      <protection locked="0"/>
    </xf>
    <xf numFmtId="0" fontId="22" fillId="5" borderId="56" xfId="0" applyFont="1" applyFill="1" applyBorder="1" applyAlignment="1" applyProtection="1">
      <alignment horizontal="left" vertical="center" wrapText="1"/>
      <protection locked="0"/>
    </xf>
    <xf numFmtId="49" fontId="11" fillId="5" borderId="54" xfId="0" applyNumberFormat="1" applyFont="1" applyFill="1" applyBorder="1" applyAlignment="1">
      <alignment horizontal="center" vertical="center" wrapText="1"/>
    </xf>
    <xf numFmtId="49" fontId="11" fillId="5" borderId="56" xfId="0" applyNumberFormat="1" applyFont="1" applyFill="1" applyBorder="1" applyAlignment="1">
      <alignment horizontal="center" vertical="center" wrapText="1"/>
    </xf>
    <xf numFmtId="0" fontId="10" fillId="5" borderId="45" xfId="0" applyFont="1" applyFill="1" applyBorder="1" applyAlignment="1" applyProtection="1">
      <alignment horizontal="left" vertical="center" wrapText="1"/>
      <protection locked="0"/>
    </xf>
    <xf numFmtId="0" fontId="10" fillId="5" borderId="1" xfId="0" applyFont="1" applyFill="1" applyBorder="1" applyAlignment="1" applyProtection="1">
      <alignment horizontal="left" vertical="center" wrapText="1"/>
      <protection locked="0"/>
    </xf>
    <xf numFmtId="0" fontId="10" fillId="5" borderId="30" xfId="0" applyFont="1" applyFill="1" applyBorder="1" applyAlignment="1" applyProtection="1">
      <alignment horizontal="left" vertical="center" wrapText="1"/>
      <protection locked="0"/>
    </xf>
    <xf numFmtId="49" fontId="10" fillId="5" borderId="54" xfId="0" applyNumberFormat="1" applyFont="1" applyFill="1" applyBorder="1" applyAlignment="1">
      <alignment horizontal="center" vertical="center" wrapText="1"/>
    </xf>
    <xf numFmtId="49" fontId="10" fillId="5" borderId="56" xfId="0" applyNumberFormat="1" applyFont="1" applyFill="1" applyBorder="1" applyAlignment="1">
      <alignment horizontal="center" vertical="center" wrapText="1"/>
    </xf>
    <xf numFmtId="0" fontId="10" fillId="5" borderId="81" xfId="0" applyFont="1" applyFill="1" applyBorder="1" applyAlignment="1" applyProtection="1">
      <alignment horizontal="left" vertical="center" wrapText="1"/>
      <protection locked="0"/>
    </xf>
    <xf numFmtId="0" fontId="10" fillId="5" borderId="34" xfId="0" applyFont="1" applyFill="1" applyBorder="1" applyAlignment="1" applyProtection="1">
      <alignment horizontal="left" vertical="center" wrapText="1"/>
      <protection locked="0"/>
    </xf>
    <xf numFmtId="0" fontId="10" fillId="5" borderId="44" xfId="0" applyFont="1" applyFill="1" applyBorder="1" applyAlignment="1" applyProtection="1">
      <alignment horizontal="left" vertical="center" wrapText="1"/>
      <protection locked="0"/>
    </xf>
    <xf numFmtId="0" fontId="5" fillId="5" borderId="1" xfId="0" applyFont="1" applyFill="1" applyBorder="1" applyAlignment="1">
      <alignment horizontal="center" vertical="center" wrapText="1"/>
    </xf>
    <xf numFmtId="0" fontId="5" fillId="5" borderId="51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 applyProtection="1">
      <alignment horizontal="center" vertical="center"/>
      <protection locked="0"/>
    </xf>
    <xf numFmtId="0" fontId="5" fillId="5" borderId="30" xfId="0" applyFont="1" applyFill="1" applyBorder="1" applyAlignment="1" applyProtection="1">
      <alignment horizontal="center" vertical="center"/>
      <protection locked="0"/>
    </xf>
    <xf numFmtId="1" fontId="5" fillId="5" borderId="45" xfId="0" applyNumberFormat="1" applyFont="1" applyFill="1" applyBorder="1" applyAlignment="1">
      <alignment horizontal="center" vertical="center" wrapText="1"/>
    </xf>
    <xf numFmtId="1" fontId="5" fillId="5" borderId="51" xfId="0" applyNumberFormat="1" applyFont="1" applyFill="1" applyBorder="1" applyAlignment="1">
      <alignment horizontal="center" vertical="center" wrapText="1"/>
    </xf>
    <xf numFmtId="0" fontId="11" fillId="5" borderId="71" xfId="0" applyFont="1" applyFill="1" applyBorder="1" applyAlignment="1" applyProtection="1">
      <alignment horizontal="left" vertical="center" wrapText="1"/>
      <protection locked="0"/>
    </xf>
    <xf numFmtId="0" fontId="11" fillId="5" borderId="69" xfId="0" applyFont="1" applyFill="1" applyBorder="1" applyAlignment="1" applyProtection="1">
      <alignment horizontal="left" vertical="center" wrapText="1"/>
      <protection locked="0"/>
    </xf>
    <xf numFmtId="0" fontId="11" fillId="5" borderId="72" xfId="0" applyFont="1" applyFill="1" applyBorder="1" applyAlignment="1" applyProtection="1">
      <alignment horizontal="left" vertical="center" wrapText="1"/>
      <protection locked="0"/>
    </xf>
    <xf numFmtId="49" fontId="11" fillId="5" borderId="71" xfId="0" applyNumberFormat="1" applyFont="1" applyFill="1" applyBorder="1" applyAlignment="1" applyProtection="1">
      <alignment horizontal="center" vertical="center"/>
      <protection locked="0"/>
    </xf>
    <xf numFmtId="49" fontId="11" fillId="5" borderId="72" xfId="0" applyNumberFormat="1" applyFont="1" applyFill="1" applyBorder="1" applyAlignment="1" applyProtection="1">
      <alignment horizontal="center" vertical="center"/>
      <protection locked="0"/>
    </xf>
    <xf numFmtId="0" fontId="22" fillId="5" borderId="71" xfId="0" applyFont="1" applyFill="1" applyBorder="1" applyAlignment="1" applyProtection="1">
      <alignment horizontal="left" vertical="center" wrapText="1"/>
      <protection locked="0"/>
    </xf>
    <xf numFmtId="0" fontId="22" fillId="5" borderId="69" xfId="0" applyFont="1" applyFill="1" applyBorder="1" applyAlignment="1" applyProtection="1">
      <alignment horizontal="left" vertical="center" wrapText="1"/>
      <protection locked="0"/>
    </xf>
    <xf numFmtId="0" fontId="22" fillId="5" borderId="72" xfId="0" applyFont="1" applyFill="1" applyBorder="1" applyAlignment="1" applyProtection="1">
      <alignment horizontal="left" vertical="center" wrapText="1"/>
      <protection locked="0"/>
    </xf>
    <xf numFmtId="0" fontId="9" fillId="5" borderId="81" xfId="0" applyFont="1" applyFill="1" applyBorder="1" applyAlignment="1" applyProtection="1">
      <alignment vertical="center"/>
      <protection locked="0"/>
    </xf>
    <xf numFmtId="0" fontId="49" fillId="5" borderId="81" xfId="0" applyFont="1" applyFill="1" applyBorder="1" applyAlignment="1" applyProtection="1">
      <alignment horizontal="left" vertical="center"/>
      <protection locked="0"/>
    </xf>
    <xf numFmtId="0" fontId="6" fillId="5" borderId="34" xfId="0" applyFont="1" applyFill="1" applyBorder="1" applyAlignment="1" applyProtection="1">
      <alignment horizontal="left" vertical="center"/>
      <protection locked="0"/>
    </xf>
    <xf numFmtId="0" fontId="6" fillId="5" borderId="44" xfId="0" applyFont="1" applyFill="1" applyBorder="1" applyAlignment="1" applyProtection="1">
      <alignment horizontal="left" vertical="center"/>
      <protection locked="0"/>
    </xf>
    <xf numFmtId="0" fontId="9" fillId="5" borderId="49" xfId="0" applyFont="1" applyFill="1" applyBorder="1" applyAlignment="1" applyProtection="1">
      <alignment vertical="center"/>
      <protection locked="0"/>
    </xf>
    <xf numFmtId="0" fontId="9" fillId="5" borderId="203" xfId="0" applyFont="1" applyFill="1" applyBorder="1" applyAlignment="1" applyProtection="1">
      <alignment vertical="center"/>
      <protection locked="0"/>
    </xf>
    <xf numFmtId="0" fontId="9" fillId="5" borderId="34" xfId="0" applyFont="1" applyFill="1" applyBorder="1" applyAlignment="1" applyProtection="1">
      <alignment horizontal="center" vertical="center"/>
      <protection locked="0"/>
    </xf>
    <xf numFmtId="0" fontId="9" fillId="5" borderId="46" xfId="0" applyFont="1" applyFill="1" applyBorder="1" applyAlignment="1" applyProtection="1">
      <alignment horizontal="center" vertical="center"/>
      <protection locked="0"/>
    </xf>
    <xf numFmtId="0" fontId="5" fillId="5" borderId="119" xfId="0" applyFont="1" applyFill="1" applyBorder="1" applyAlignment="1" applyProtection="1">
      <alignment horizontal="center" vertical="center" textRotation="90"/>
      <protection locked="0"/>
    </xf>
    <xf numFmtId="0" fontId="0" fillId="5" borderId="96" xfId="0" applyFill="1" applyBorder="1" applyAlignment="1">
      <alignment horizontal="center" vertical="center" textRotation="90"/>
    </xf>
    <xf numFmtId="0" fontId="0" fillId="5" borderId="97" xfId="0" applyFill="1" applyBorder="1" applyAlignment="1">
      <alignment horizontal="center" vertical="center" textRotation="90"/>
    </xf>
    <xf numFmtId="0" fontId="0" fillId="5" borderId="98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5" borderId="29" xfId="0" applyFill="1" applyBorder="1" applyAlignment="1">
      <alignment horizontal="center" vertical="center" textRotation="90"/>
    </xf>
    <xf numFmtId="0" fontId="0" fillId="5" borderId="120" xfId="0" applyFill="1" applyBorder="1" applyAlignment="1">
      <alignment horizontal="center" vertical="center" textRotation="90"/>
    </xf>
    <xf numFmtId="0" fontId="0" fillId="5" borderId="93" xfId="0" applyFill="1" applyBorder="1" applyAlignment="1">
      <alignment horizontal="center" vertical="center" textRotation="90"/>
    </xf>
    <xf numFmtId="0" fontId="0" fillId="5" borderId="95" xfId="0" applyFill="1" applyBorder="1" applyAlignment="1">
      <alignment horizontal="center" vertical="center" textRotation="90"/>
    </xf>
    <xf numFmtId="0" fontId="5" fillId="5" borderId="172" xfId="0" applyFont="1" applyFill="1" applyBorder="1" applyAlignment="1" applyProtection="1">
      <alignment horizontal="center" vertical="center"/>
      <protection locked="0"/>
    </xf>
    <xf numFmtId="0" fontId="5" fillId="5" borderId="167" xfId="0" applyFont="1" applyFill="1" applyBorder="1" applyAlignment="1" applyProtection="1">
      <alignment horizontal="center" vertical="center"/>
      <protection locked="0"/>
    </xf>
    <xf numFmtId="0" fontId="5" fillId="5" borderId="168" xfId="0" applyFont="1" applyFill="1" applyBorder="1" applyAlignment="1" applyProtection="1">
      <alignment horizontal="center" vertical="center"/>
      <protection locked="0"/>
    </xf>
    <xf numFmtId="0" fontId="5" fillId="5" borderId="173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 textRotation="90"/>
      <protection locked="0"/>
    </xf>
    <xf numFmtId="0" fontId="5" fillId="5" borderId="4" xfId="0" applyFont="1" applyFill="1" applyBorder="1" applyAlignment="1" applyProtection="1">
      <alignment horizontal="center" vertical="center" textRotation="90"/>
      <protection locked="0"/>
    </xf>
    <xf numFmtId="0" fontId="5" fillId="5" borderId="74" xfId="0" applyFont="1" applyFill="1" applyBorder="1" applyAlignment="1" applyProtection="1">
      <alignment horizontal="center" vertical="center" textRotation="90"/>
      <protection locked="0"/>
    </xf>
    <xf numFmtId="0" fontId="5" fillId="5" borderId="69" xfId="0" applyFont="1" applyFill="1" applyBorder="1" applyAlignment="1" applyProtection="1">
      <alignment horizontal="center" vertical="center" textRotation="90"/>
      <protection locked="0"/>
    </xf>
    <xf numFmtId="0" fontId="5" fillId="5" borderId="21" xfId="0" applyFont="1" applyFill="1" applyBorder="1" applyAlignment="1" applyProtection="1">
      <alignment horizontal="center" vertical="center" textRotation="90"/>
      <protection locked="0"/>
    </xf>
    <xf numFmtId="0" fontId="5" fillId="5" borderId="9" xfId="0" applyFont="1" applyFill="1" applyBorder="1" applyAlignment="1" applyProtection="1">
      <alignment horizontal="center" vertical="center" textRotation="90"/>
      <protection locked="0"/>
    </xf>
    <xf numFmtId="0" fontId="5" fillId="5" borderId="4" xfId="0" applyFont="1" applyFill="1" applyBorder="1" applyAlignment="1" applyProtection="1">
      <alignment horizontal="center" vertical="center" textRotation="90" wrapText="1"/>
      <protection locked="0"/>
    </xf>
    <xf numFmtId="0" fontId="5" fillId="5" borderId="69" xfId="0" applyFont="1" applyFill="1" applyBorder="1" applyAlignment="1" applyProtection="1">
      <alignment horizontal="center" vertical="center" textRotation="90" wrapText="1"/>
      <protection locked="0"/>
    </xf>
    <xf numFmtId="0" fontId="5" fillId="5" borderId="9" xfId="0" applyFont="1" applyFill="1" applyBorder="1" applyAlignment="1" applyProtection="1">
      <alignment horizontal="center" vertical="center" textRotation="90" wrapText="1"/>
      <protection locked="0"/>
    </xf>
    <xf numFmtId="0" fontId="5" fillId="5" borderId="15" xfId="0" applyFont="1" applyFill="1" applyBorder="1" applyAlignment="1" applyProtection="1">
      <alignment horizontal="center" vertical="center" textRotation="90" wrapText="1"/>
      <protection locked="0"/>
    </xf>
    <xf numFmtId="0" fontId="5" fillId="5" borderId="72" xfId="0" applyFont="1" applyFill="1" applyBorder="1" applyAlignment="1" applyProtection="1">
      <alignment horizontal="center" vertical="center" textRotation="90" wrapText="1"/>
      <protection locked="0"/>
    </xf>
    <xf numFmtId="0" fontId="5" fillId="5" borderId="17" xfId="0" applyFont="1" applyFill="1" applyBorder="1" applyAlignment="1" applyProtection="1">
      <alignment horizontal="center" vertical="center" textRotation="90" wrapText="1"/>
      <protection locked="0"/>
    </xf>
    <xf numFmtId="0" fontId="5" fillId="5" borderId="187" xfId="0" applyFont="1" applyFill="1" applyBorder="1" applyAlignment="1" applyProtection="1">
      <alignment horizontal="center" vertical="center" wrapText="1"/>
      <protection locked="0"/>
    </xf>
    <xf numFmtId="0" fontId="5" fillId="5" borderId="188" xfId="0" applyFont="1" applyFill="1" applyBorder="1" applyAlignment="1" applyProtection="1">
      <alignment horizontal="center" vertical="center" wrapText="1"/>
      <protection locked="0"/>
    </xf>
    <xf numFmtId="0" fontId="5" fillId="5" borderId="166" xfId="0" applyFont="1" applyFill="1" applyBorder="1" applyAlignment="1" applyProtection="1">
      <alignment horizontal="center" vertical="center"/>
      <protection locked="0"/>
    </xf>
    <xf numFmtId="0" fontId="5" fillId="5" borderId="174" xfId="0" applyFont="1" applyFill="1" applyBorder="1" applyAlignment="1" applyProtection="1">
      <alignment horizontal="center" vertical="center"/>
      <protection locked="0"/>
    </xf>
    <xf numFmtId="0" fontId="5" fillId="5" borderId="180" xfId="0" applyFont="1" applyFill="1" applyBorder="1" applyAlignment="1" applyProtection="1">
      <alignment horizontal="center" vertical="center"/>
      <protection locked="0"/>
    </xf>
    <xf numFmtId="0" fontId="10" fillId="4" borderId="71" xfId="0" applyFont="1" applyFill="1" applyBorder="1" applyAlignment="1" applyProtection="1">
      <alignment horizontal="left" vertical="center" wrapText="1"/>
      <protection locked="0"/>
    </xf>
    <xf numFmtId="0" fontId="10" fillId="4" borderId="69" xfId="0" applyFont="1" applyFill="1" applyBorder="1" applyAlignment="1" applyProtection="1">
      <alignment horizontal="left" vertical="center" wrapText="1"/>
      <protection locked="0"/>
    </xf>
    <xf numFmtId="0" fontId="10" fillId="4" borderId="72" xfId="0" applyFont="1" applyFill="1" applyBorder="1" applyAlignment="1" applyProtection="1">
      <alignment horizontal="left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10" fillId="4" borderId="74" xfId="0" applyFont="1" applyFill="1" applyBorder="1" applyAlignment="1" applyProtection="1">
      <alignment horizontal="left" vertical="center" wrapText="1"/>
      <protection locked="0"/>
    </xf>
    <xf numFmtId="49" fontId="10" fillId="2" borderId="71" xfId="0" applyNumberFormat="1" applyFont="1" applyFill="1" applyBorder="1" applyAlignment="1" applyProtection="1">
      <alignment horizontal="center" vertical="center"/>
      <protection locked="0"/>
    </xf>
    <xf numFmtId="49" fontId="10" fillId="2" borderId="72" xfId="0" applyNumberFormat="1" applyFont="1" applyFill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left" vertical="center" wrapText="1"/>
      <protection locked="0"/>
    </xf>
    <xf numFmtId="0" fontId="6" fillId="0" borderId="69" xfId="0" applyFont="1" applyBorder="1" applyAlignment="1" applyProtection="1">
      <alignment horizontal="left" vertical="center" wrapText="1"/>
      <protection locked="0"/>
    </xf>
    <xf numFmtId="0" fontId="6" fillId="0" borderId="72" xfId="0" applyFont="1" applyBorder="1" applyAlignment="1" applyProtection="1">
      <alignment horizontal="left" vertical="center" wrapText="1"/>
      <protection locked="0"/>
    </xf>
    <xf numFmtId="0" fontId="5" fillId="0" borderId="71" xfId="0" applyFont="1" applyBorder="1" applyAlignment="1" applyProtection="1">
      <alignment horizontal="center" vertical="center"/>
      <protection locked="0"/>
    </xf>
    <xf numFmtId="0" fontId="5" fillId="0" borderId="72" xfId="0" applyFont="1" applyBorder="1" applyAlignment="1" applyProtection="1">
      <alignment horizontal="center" vertical="center"/>
      <protection locked="0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1" xfId="0" applyFont="1" applyBorder="1" applyAlignment="1" applyProtection="1">
      <alignment horizontal="center" vertical="center" wrapText="1"/>
      <protection locked="0"/>
    </xf>
    <xf numFmtId="0" fontId="6" fillId="0" borderId="71" xfId="0" applyFont="1" applyBorder="1" applyAlignment="1" applyProtection="1">
      <alignment horizontal="left" vertical="center"/>
      <protection locked="0"/>
    </xf>
    <xf numFmtId="0" fontId="6" fillId="0" borderId="69" xfId="0" applyFont="1" applyBorder="1" applyAlignment="1" applyProtection="1">
      <alignment horizontal="left" vertical="center"/>
      <protection locked="0"/>
    </xf>
    <xf numFmtId="0" fontId="6" fillId="0" borderId="72" xfId="0" applyFont="1" applyBorder="1" applyAlignment="1" applyProtection="1">
      <alignment horizontal="left" vertical="center"/>
      <protection locked="0"/>
    </xf>
    <xf numFmtId="0" fontId="5" fillId="2" borderId="8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 wrapText="1"/>
      <protection locked="0"/>
    </xf>
    <xf numFmtId="0" fontId="5" fillId="0" borderId="204" xfId="0" applyFont="1" applyBorder="1" applyAlignment="1" applyProtection="1">
      <alignment horizontal="center" vertical="center" wrapText="1"/>
      <protection locked="0"/>
    </xf>
    <xf numFmtId="0" fontId="5" fillId="2" borderId="34" xfId="0" applyFont="1" applyFill="1" applyBorder="1" applyAlignment="1" applyProtection="1">
      <alignment horizontal="center" vertical="center" wrapText="1"/>
      <protection locked="0"/>
    </xf>
    <xf numFmtId="0" fontId="5" fillId="2" borderId="46" xfId="0" applyFont="1" applyFill="1" applyBorder="1" applyAlignment="1" applyProtection="1">
      <alignment horizontal="center" vertical="center" wrapText="1"/>
      <protection locked="0"/>
    </xf>
    <xf numFmtId="0" fontId="5" fillId="5" borderId="81" xfId="0" applyFont="1" applyFill="1" applyBorder="1" applyAlignment="1" applyProtection="1">
      <alignment vertical="center"/>
      <protection locked="0"/>
    </xf>
    <xf numFmtId="0" fontId="5" fillId="5" borderId="34" xfId="0" applyFont="1" applyFill="1" applyBorder="1" applyAlignment="1" applyProtection="1">
      <alignment vertical="center"/>
      <protection locked="0"/>
    </xf>
    <xf numFmtId="0" fontId="5" fillId="5" borderId="34" xfId="0" applyFont="1" applyFill="1" applyBorder="1" applyAlignment="1" applyProtection="1">
      <alignment horizontal="center" vertical="center"/>
      <protection locked="0"/>
    </xf>
    <xf numFmtId="0" fontId="5" fillId="5" borderId="46" xfId="0" applyFont="1" applyFill="1" applyBorder="1" applyAlignment="1" applyProtection="1">
      <alignment horizontal="center" vertical="center"/>
      <protection locked="0"/>
    </xf>
    <xf numFmtId="0" fontId="55" fillId="5" borderId="61" xfId="0" applyFont="1" applyFill="1" applyBorder="1" applyAlignment="1">
      <alignment horizontal="left" vertical="center" wrapText="1"/>
    </xf>
    <xf numFmtId="0" fontId="55" fillId="5" borderId="58" xfId="0" applyFont="1" applyFill="1" applyBorder="1" applyAlignment="1">
      <alignment horizontal="left" vertical="center" wrapText="1"/>
    </xf>
    <xf numFmtId="0" fontId="55" fillId="5" borderId="59" xfId="0" applyFont="1" applyFill="1" applyBorder="1" applyAlignment="1">
      <alignment horizontal="left" vertical="center" wrapText="1"/>
    </xf>
    <xf numFmtId="0" fontId="52" fillId="5" borderId="81" xfId="0" applyFont="1" applyFill="1" applyBorder="1" applyAlignment="1" applyProtection="1">
      <alignment vertical="center" wrapText="1"/>
      <protection locked="0"/>
    </xf>
    <xf numFmtId="0" fontId="52" fillId="5" borderId="34" xfId="0" applyFont="1" applyFill="1" applyBorder="1" applyAlignment="1" applyProtection="1">
      <alignment vertical="center" wrapText="1"/>
      <protection locked="0"/>
    </xf>
    <xf numFmtId="0" fontId="52" fillId="5" borderId="44" xfId="0" applyFont="1" applyFill="1" applyBorder="1" applyAlignment="1" applyProtection="1">
      <alignment vertical="center" wrapText="1"/>
      <protection locked="0"/>
    </xf>
    <xf numFmtId="1" fontId="53" fillId="5" borderId="71" xfId="0" applyNumberFormat="1" applyFont="1" applyFill="1" applyBorder="1" applyAlignment="1">
      <alignment horizontal="center" vertical="center" wrapText="1"/>
    </xf>
    <xf numFmtId="1" fontId="53" fillId="5" borderId="198" xfId="0" applyNumberFormat="1" applyFont="1" applyFill="1" applyBorder="1" applyAlignment="1">
      <alignment horizontal="center" vertical="center" wrapText="1"/>
    </xf>
    <xf numFmtId="1" fontId="53" fillId="5" borderId="201" xfId="0" applyNumberFormat="1" applyFont="1" applyFill="1" applyBorder="1" applyAlignment="1">
      <alignment horizontal="center" vertical="center" wrapText="1"/>
    </xf>
    <xf numFmtId="1" fontId="53" fillId="5" borderId="204" xfId="0" applyNumberFormat="1" applyFont="1" applyFill="1" applyBorder="1" applyAlignment="1">
      <alignment horizontal="center" vertical="center" wrapText="1"/>
    </xf>
    <xf numFmtId="1" fontId="53" fillId="5" borderId="74" xfId="0" applyNumberFormat="1" applyFont="1" applyFill="1" applyBorder="1" applyAlignment="1">
      <alignment horizontal="center" vertical="center" wrapText="1"/>
    </xf>
    <xf numFmtId="0" fontId="5" fillId="5" borderId="74" xfId="0" applyFont="1" applyFill="1" applyBorder="1" applyAlignment="1" applyProtection="1">
      <alignment vertical="center"/>
      <protection locked="0"/>
    </xf>
    <xf numFmtId="0" fontId="5" fillId="5" borderId="75" xfId="0" applyFont="1" applyFill="1" applyBorder="1" applyAlignment="1" applyProtection="1">
      <alignment vertical="center"/>
      <protection locked="0"/>
    </xf>
    <xf numFmtId="0" fontId="5" fillId="5" borderId="44" xfId="0" applyFont="1" applyFill="1" applyBorder="1" applyAlignment="1" applyProtection="1">
      <alignment vertical="center"/>
      <protection locked="0"/>
    </xf>
    <xf numFmtId="0" fontId="11" fillId="5" borderId="74" xfId="0" applyFont="1" applyFill="1" applyBorder="1" applyAlignment="1" applyProtection="1">
      <alignment horizontal="left" vertical="center" wrapText="1"/>
      <protection locked="0"/>
    </xf>
    <xf numFmtId="0" fontId="10" fillId="4" borderId="34" xfId="0" applyFont="1" applyFill="1" applyBorder="1" applyAlignment="1" applyProtection="1">
      <alignment horizontal="left" vertical="center" wrapText="1"/>
      <protection locked="0"/>
    </xf>
    <xf numFmtId="0" fontId="10" fillId="4" borderId="44" xfId="0" applyFont="1" applyFill="1" applyBorder="1" applyAlignment="1" applyProtection="1">
      <alignment horizontal="left" vertical="center" wrapText="1"/>
      <protection locked="0"/>
    </xf>
    <xf numFmtId="49" fontId="10" fillId="0" borderId="71" xfId="0" applyNumberFormat="1" applyFont="1" applyBorder="1" applyAlignment="1" applyProtection="1">
      <alignment horizontal="center" vertical="center"/>
      <protection locked="0"/>
    </xf>
    <xf numFmtId="49" fontId="10" fillId="0" borderId="72" xfId="0" applyNumberFormat="1" applyFont="1" applyBorder="1" applyAlignment="1" applyProtection="1">
      <alignment horizontal="center" vertical="center"/>
      <protection locked="0"/>
    </xf>
    <xf numFmtId="0" fontId="5" fillId="0" borderId="81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10" fillId="5" borderId="74" xfId="0" applyFont="1" applyFill="1" applyBorder="1" applyAlignment="1" applyProtection="1">
      <alignment horizontal="left" vertical="center" wrapText="1"/>
      <protection locked="0"/>
    </xf>
    <xf numFmtId="0" fontId="10" fillId="5" borderId="69" xfId="0" applyFont="1" applyFill="1" applyBorder="1" applyAlignment="1" applyProtection="1">
      <alignment horizontal="left" vertical="center" wrapText="1"/>
      <protection locked="0"/>
    </xf>
    <xf numFmtId="0" fontId="10" fillId="5" borderId="72" xfId="0" applyFont="1" applyFill="1" applyBorder="1" applyAlignment="1" applyProtection="1">
      <alignment horizontal="left" vertical="center" wrapText="1"/>
      <protection locked="0"/>
    </xf>
    <xf numFmtId="49" fontId="10" fillId="5" borderId="31" xfId="0" applyNumberFormat="1" applyFont="1" applyFill="1" applyBorder="1" applyAlignment="1" applyProtection="1">
      <alignment horizontal="center" vertical="center"/>
      <protection locked="0"/>
    </xf>
    <xf numFmtId="49" fontId="10" fillId="5" borderId="33" xfId="0" applyNumberFormat="1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left" vertical="center" wrapText="1"/>
      <protection locked="0"/>
    </xf>
    <xf numFmtId="0" fontId="6" fillId="5" borderId="9" xfId="0" applyFont="1" applyFill="1" applyBorder="1" applyAlignment="1" applyProtection="1">
      <alignment horizontal="left" vertical="center" wrapText="1"/>
      <protection locked="0"/>
    </xf>
    <xf numFmtId="0" fontId="6" fillId="5" borderId="17" xfId="0" applyFont="1" applyFill="1" applyBorder="1" applyAlignment="1" applyProtection="1">
      <alignment horizontal="left" vertical="center" wrapText="1"/>
      <protection locked="0"/>
    </xf>
    <xf numFmtId="0" fontId="5" fillId="5" borderId="31" xfId="0" applyFont="1" applyFill="1" applyBorder="1" applyAlignment="1" applyProtection="1">
      <alignment vertical="center"/>
      <protection locked="0"/>
    </xf>
    <xf numFmtId="0" fontId="5" fillId="5" borderId="33" xfId="0" applyFont="1" applyFill="1" applyBorder="1" applyAlignment="1" applyProtection="1">
      <alignment vertical="center"/>
      <protection locked="0"/>
    </xf>
    <xf numFmtId="0" fontId="5" fillId="5" borderId="32" xfId="0" applyFont="1" applyFill="1" applyBorder="1" applyAlignment="1" applyProtection="1">
      <alignment vertical="center"/>
      <protection locked="0"/>
    </xf>
    <xf numFmtId="0" fontId="5" fillId="5" borderId="16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center" vertical="center" wrapText="1"/>
      <protection locked="0"/>
    </xf>
    <xf numFmtId="49" fontId="10" fillId="5" borderId="71" xfId="0" applyNumberFormat="1" applyFont="1" applyFill="1" applyBorder="1" applyAlignment="1" applyProtection="1">
      <alignment horizontal="center" vertical="center"/>
      <protection locked="0"/>
    </xf>
    <xf numFmtId="49" fontId="10" fillId="5" borderId="72" xfId="0" applyNumberFormat="1" applyFont="1" applyFill="1" applyBorder="1" applyAlignment="1" applyProtection="1">
      <alignment horizontal="center" vertical="center"/>
      <protection locked="0"/>
    </xf>
    <xf numFmtId="0" fontId="5" fillId="5" borderId="78" xfId="0" applyFont="1" applyFill="1" applyBorder="1" applyAlignment="1" applyProtection="1">
      <alignment horizontal="center" vertical="center"/>
      <protection locked="0"/>
    </xf>
    <xf numFmtId="0" fontId="5" fillId="5" borderId="205" xfId="0" applyFont="1" applyFill="1" applyBorder="1" applyAlignment="1" applyProtection="1">
      <alignment horizontal="center" vertical="center"/>
      <protection locked="0"/>
    </xf>
    <xf numFmtId="0" fontId="5" fillId="5" borderId="32" xfId="0" applyFont="1" applyFill="1" applyBorder="1" applyAlignment="1" applyProtection="1">
      <alignment horizontal="center" vertical="center" wrapText="1"/>
      <protection locked="0"/>
    </xf>
    <xf numFmtId="0" fontId="5" fillId="5" borderId="80" xfId="0" applyFont="1" applyFill="1" applyBorder="1" applyAlignment="1" applyProtection="1">
      <alignment horizontal="center" vertical="center" wrapText="1"/>
      <protection locked="0"/>
    </xf>
    <xf numFmtId="0" fontId="5" fillId="5" borderId="42" xfId="0" applyFont="1" applyFill="1" applyBorder="1" applyAlignment="1" applyProtection="1">
      <alignment horizontal="center" vertical="center" wrapText="1"/>
      <protection locked="0"/>
    </xf>
    <xf numFmtId="0" fontId="5" fillId="5" borderId="206" xfId="0" applyFont="1" applyFill="1" applyBorder="1" applyAlignment="1" applyProtection="1">
      <alignment horizontal="center" vertical="center" wrapText="1"/>
      <protection locked="0"/>
    </xf>
    <xf numFmtId="0" fontId="5" fillId="5" borderId="21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0" fontId="5" fillId="5" borderId="74" xfId="0" applyFont="1" applyFill="1" applyBorder="1" applyAlignment="1" applyProtection="1">
      <alignment horizontal="center" vertical="center"/>
      <protection locked="0"/>
    </xf>
    <xf numFmtId="0" fontId="5" fillId="5" borderId="75" xfId="0" applyFont="1" applyFill="1" applyBorder="1" applyAlignment="1" applyProtection="1">
      <alignment horizontal="center" vertical="center"/>
      <protection locked="0"/>
    </xf>
    <xf numFmtId="1" fontId="53" fillId="5" borderId="209" xfId="0" applyNumberFormat="1" applyFont="1" applyFill="1" applyBorder="1" applyAlignment="1">
      <alignment horizontal="center" vertical="center" wrapText="1"/>
    </xf>
    <xf numFmtId="1" fontId="53" fillId="5" borderId="46" xfId="0" applyNumberFormat="1" applyFont="1" applyFill="1" applyBorder="1" applyAlignment="1">
      <alignment horizontal="center" vertical="center" wrapText="1"/>
    </xf>
    <xf numFmtId="1" fontId="39" fillId="5" borderId="64" xfId="0" applyNumberFormat="1" applyFont="1" applyFill="1" applyBorder="1" applyAlignment="1">
      <alignment horizontal="center" vertical="center" wrapText="1"/>
    </xf>
    <xf numFmtId="1" fontId="39" fillId="5" borderId="65" xfId="0" applyNumberFormat="1" applyFont="1" applyFill="1" applyBorder="1" applyAlignment="1">
      <alignment horizontal="center" vertical="center" wrapText="1"/>
    </xf>
    <xf numFmtId="0" fontId="2" fillId="5" borderId="74" xfId="0" applyFont="1" applyFill="1" applyBorder="1" applyAlignment="1">
      <alignment horizontal="left" vertical="center" wrapText="1"/>
    </xf>
    <xf numFmtId="0" fontId="2" fillId="5" borderId="69" xfId="0" applyFont="1" applyFill="1" applyBorder="1" applyAlignment="1">
      <alignment horizontal="left" vertical="center" wrapText="1"/>
    </xf>
    <xf numFmtId="0" fontId="2" fillId="5" borderId="72" xfId="0" applyFont="1" applyFill="1" applyBorder="1" applyAlignment="1">
      <alignment horizontal="left" vertical="center" wrapText="1"/>
    </xf>
    <xf numFmtId="0" fontId="22" fillId="5" borderId="81" xfId="0" applyFont="1" applyFill="1" applyBorder="1" applyAlignment="1" applyProtection="1">
      <alignment vertical="center" wrapText="1"/>
      <protection locked="0"/>
    </xf>
    <xf numFmtId="0" fontId="22" fillId="5" borderId="34" xfId="0" applyFont="1" applyFill="1" applyBorder="1" applyAlignment="1" applyProtection="1">
      <alignment vertical="center" wrapText="1"/>
      <protection locked="0"/>
    </xf>
    <xf numFmtId="0" fontId="22" fillId="5" borderId="44" xfId="0" applyFont="1" applyFill="1" applyBorder="1" applyAlignment="1" applyProtection="1">
      <alignment vertical="center" wrapText="1"/>
      <protection locked="0"/>
    </xf>
    <xf numFmtId="1" fontId="9" fillId="5" borderId="71" xfId="0" applyNumberFormat="1" applyFont="1" applyFill="1" applyBorder="1" applyAlignment="1">
      <alignment horizontal="center" vertical="center" wrapText="1"/>
    </xf>
    <xf numFmtId="1" fontId="9" fillId="5" borderId="198" xfId="0" applyNumberFormat="1" applyFont="1" applyFill="1" applyBorder="1" applyAlignment="1">
      <alignment horizontal="center" vertical="center" wrapText="1"/>
    </xf>
    <xf numFmtId="1" fontId="9" fillId="5" borderId="201" xfId="0" applyNumberFormat="1" applyFont="1" applyFill="1" applyBorder="1" applyAlignment="1">
      <alignment horizontal="center" vertical="center" wrapText="1"/>
    </xf>
    <xf numFmtId="1" fontId="9" fillId="5" borderId="204" xfId="0" applyNumberFormat="1" applyFont="1" applyFill="1" applyBorder="1" applyAlignment="1">
      <alignment horizontal="center" vertical="center" wrapText="1"/>
    </xf>
    <xf numFmtId="1" fontId="9" fillId="5" borderId="72" xfId="0" applyNumberFormat="1" applyFont="1" applyFill="1" applyBorder="1" applyAlignment="1">
      <alignment horizontal="center" vertical="center" wrapText="1"/>
    </xf>
    <xf numFmtId="1" fontId="39" fillId="5" borderId="74" xfId="0" applyNumberFormat="1" applyFont="1" applyFill="1" applyBorder="1" applyAlignment="1">
      <alignment horizontal="center" vertical="center" wrapText="1"/>
    </xf>
    <xf numFmtId="1" fontId="39" fillId="5" borderId="69" xfId="0" applyNumberFormat="1" applyFont="1" applyFill="1" applyBorder="1" applyAlignment="1">
      <alignment horizontal="center" vertical="center" wrapText="1"/>
    </xf>
    <xf numFmtId="1" fontId="39" fillId="5" borderId="75" xfId="0" applyNumberFormat="1" applyFont="1" applyFill="1" applyBorder="1" applyAlignment="1">
      <alignment horizontal="center" vertical="center" wrapText="1"/>
    </xf>
    <xf numFmtId="1" fontId="39" fillId="5" borderId="78" xfId="0" applyNumberFormat="1" applyFont="1" applyFill="1" applyBorder="1" applyAlignment="1">
      <alignment horizontal="center" vertical="center" wrapText="1"/>
    </xf>
    <xf numFmtId="1" fontId="39" fillId="5" borderId="85" xfId="0" applyNumberFormat="1" applyFont="1" applyFill="1" applyBorder="1" applyAlignment="1">
      <alignment horizontal="center" vertical="center" wrapText="1"/>
    </xf>
    <xf numFmtId="1" fontId="39" fillId="5" borderId="52" xfId="0" applyNumberFormat="1" applyFont="1" applyFill="1" applyBorder="1" applyAlignment="1">
      <alignment horizontal="center" vertical="center" wrapText="1"/>
    </xf>
    <xf numFmtId="1" fontId="39" fillId="5" borderId="1" xfId="0" applyNumberFormat="1" applyFont="1" applyFill="1" applyBorder="1" applyAlignment="1">
      <alignment horizontal="center" vertical="center" wrapText="1"/>
    </xf>
    <xf numFmtId="1" fontId="39" fillId="5" borderId="30" xfId="0" applyNumberFormat="1" applyFont="1" applyFill="1" applyBorder="1" applyAlignment="1">
      <alignment horizontal="center" vertical="center" wrapText="1"/>
    </xf>
    <xf numFmtId="1" fontId="39" fillId="5" borderId="211" xfId="0" applyNumberFormat="1" applyFont="1" applyFill="1" applyBorder="1" applyAlignment="1">
      <alignment horizontal="center" vertical="center" wrapText="1"/>
    </xf>
    <xf numFmtId="1" fontId="39" fillId="5" borderId="34" xfId="0" applyNumberFormat="1" applyFont="1" applyFill="1" applyBorder="1" applyAlignment="1">
      <alignment horizontal="center" vertical="center" wrapText="1"/>
    </xf>
    <xf numFmtId="1" fontId="39" fillId="5" borderId="44" xfId="0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 wrapText="1"/>
    </xf>
    <xf numFmtId="1" fontId="9" fillId="5" borderId="9" xfId="0" applyNumberFormat="1" applyFont="1" applyFill="1" applyBorder="1" applyAlignment="1">
      <alignment horizontal="center" vertical="center" wrapText="1"/>
    </xf>
    <xf numFmtId="1" fontId="9" fillId="5" borderId="17" xfId="0" applyNumberFormat="1" applyFont="1" applyFill="1" applyBorder="1" applyAlignment="1">
      <alignment horizontal="center" vertical="center" wrapText="1"/>
    </xf>
    <xf numFmtId="1" fontId="39" fillId="5" borderId="21" xfId="0" applyNumberFormat="1" applyFont="1" applyFill="1" applyBorder="1" applyAlignment="1">
      <alignment horizontal="center" vertical="center" wrapText="1"/>
    </xf>
    <xf numFmtId="1" fontId="39" fillId="5" borderId="9" xfId="0" applyNumberFormat="1" applyFont="1" applyFill="1" applyBorder="1" applyAlignment="1">
      <alignment horizontal="center" vertical="center" wrapText="1"/>
    </xf>
    <xf numFmtId="1" fontId="39" fillId="5" borderId="20" xfId="0" applyNumberFormat="1" applyFont="1" applyFill="1" applyBorder="1" applyAlignment="1">
      <alignment horizontal="center" vertical="center" wrapText="1"/>
    </xf>
    <xf numFmtId="1" fontId="39" fillId="5" borderId="42" xfId="0" applyNumberFormat="1" applyFont="1" applyFill="1" applyBorder="1" applyAlignment="1">
      <alignment horizontal="center" vertical="center" wrapText="1"/>
    </xf>
    <xf numFmtId="1" fontId="39" fillId="5" borderId="16" xfId="0" applyNumberFormat="1" applyFont="1" applyFill="1" applyBorder="1" applyAlignment="1">
      <alignment horizontal="center" vertical="center" wrapText="1"/>
    </xf>
    <xf numFmtId="1" fontId="39" fillId="5" borderId="43" xfId="0" applyNumberFormat="1" applyFont="1" applyFill="1" applyBorder="1" applyAlignment="1">
      <alignment horizontal="center" vertical="center" wrapText="1"/>
    </xf>
    <xf numFmtId="0" fontId="22" fillId="5" borderId="31" xfId="0" applyFont="1" applyFill="1" applyBorder="1" applyAlignment="1" applyProtection="1">
      <alignment vertical="center" wrapText="1"/>
      <protection locked="0"/>
    </xf>
    <xf numFmtId="0" fontId="22" fillId="5" borderId="32" xfId="0" applyFont="1" applyFill="1" applyBorder="1" applyAlignment="1" applyProtection="1">
      <alignment vertical="center" wrapText="1"/>
      <protection locked="0"/>
    </xf>
    <xf numFmtId="0" fontId="22" fillId="5" borderId="33" xfId="0" applyFont="1" applyFill="1" applyBorder="1" applyAlignment="1" applyProtection="1">
      <alignment vertical="center" wrapText="1"/>
      <protection locked="0"/>
    </xf>
    <xf numFmtId="1" fontId="9" fillId="5" borderId="16" xfId="0" applyNumberFormat="1" applyFont="1" applyFill="1" applyBorder="1" applyAlignment="1">
      <alignment horizontal="center" vertical="center" wrapText="1"/>
    </xf>
    <xf numFmtId="1" fontId="9" fillId="5" borderId="199" xfId="0" applyNumberFormat="1" applyFont="1" applyFill="1" applyBorder="1" applyAlignment="1">
      <alignment horizontal="center" vertical="center" wrapText="1"/>
    </xf>
    <xf numFmtId="1" fontId="9" fillId="5" borderId="202" xfId="0" applyNumberFormat="1" applyFont="1" applyFill="1" applyBorder="1" applyAlignment="1">
      <alignment horizontal="center" vertical="center" wrapText="1"/>
    </xf>
    <xf numFmtId="1" fontId="9" fillId="5" borderId="206" xfId="0" applyNumberFormat="1" applyFont="1" applyFill="1" applyBorder="1" applyAlignment="1">
      <alignment horizontal="center" vertical="center" wrapText="1"/>
    </xf>
    <xf numFmtId="1" fontId="9" fillId="5" borderId="21" xfId="0" applyNumberFormat="1" applyFont="1" applyFill="1" applyBorder="1" applyAlignment="1">
      <alignment horizontal="center" vertical="center" wrapText="1"/>
    </xf>
    <xf numFmtId="1" fontId="39" fillId="5" borderId="76" xfId="0" applyNumberFormat="1" applyFont="1" applyFill="1" applyBorder="1" applyAlignment="1">
      <alignment horizontal="center" vertical="center" wrapText="1"/>
    </xf>
    <xf numFmtId="1" fontId="39" fillId="5" borderId="71" xfId="0" applyNumberFormat="1" applyFont="1" applyFill="1" applyBorder="1" applyAlignment="1">
      <alignment horizontal="center" vertical="center" wrapText="1"/>
    </xf>
    <xf numFmtId="1" fontId="39" fillId="5" borderId="73" xfId="0" applyNumberFormat="1" applyFont="1" applyFill="1" applyBorder="1" applyAlignment="1">
      <alignment horizontal="center" vertical="center" wrapText="1"/>
    </xf>
    <xf numFmtId="1" fontId="9" fillId="5" borderId="209" xfId="0" applyNumberFormat="1" applyFont="1" applyFill="1" applyBorder="1" applyAlignment="1">
      <alignment horizontal="center" vertical="center" wrapText="1"/>
    </xf>
    <xf numFmtId="1" fontId="9" fillId="5" borderId="46" xfId="0" applyNumberFormat="1" applyFont="1" applyFill="1" applyBorder="1" applyAlignment="1">
      <alignment horizontal="center" vertical="center" wrapText="1"/>
    </xf>
    <xf numFmtId="1" fontId="9" fillId="5" borderId="210" xfId="0" applyNumberFormat="1" applyFont="1" applyFill="1" applyBorder="1" applyAlignment="1">
      <alignment horizontal="center" vertical="center" wrapText="1"/>
    </xf>
    <xf numFmtId="1" fontId="9" fillId="5" borderId="80" xfId="0" applyNumberFormat="1" applyFont="1" applyFill="1" applyBorder="1" applyAlignment="1">
      <alignment horizontal="center" vertical="center" wrapText="1"/>
    </xf>
    <xf numFmtId="1" fontId="39" fillId="5" borderId="79" xfId="0" applyNumberFormat="1" applyFont="1" applyFill="1" applyBorder="1" applyAlignment="1">
      <alignment horizontal="center" vertical="center" wrapText="1"/>
    </xf>
    <xf numFmtId="1" fontId="39" fillId="5" borderId="32" xfId="0" applyNumberFormat="1" applyFont="1" applyFill="1" applyBorder="1" applyAlignment="1">
      <alignment horizontal="center" vertical="center" wrapText="1"/>
    </xf>
    <xf numFmtId="1" fontId="39" fillId="5" borderId="33" xfId="0" applyNumberFormat="1" applyFont="1" applyFill="1" applyBorder="1" applyAlignment="1">
      <alignment horizontal="center" vertical="center" wrapText="1"/>
    </xf>
    <xf numFmtId="1" fontId="57" fillId="5" borderId="74" xfId="0" applyNumberFormat="1" applyFont="1" applyFill="1" applyBorder="1" applyAlignment="1">
      <alignment horizontal="center" vertical="center" wrapText="1"/>
    </xf>
    <xf numFmtId="0" fontId="57" fillId="5" borderId="69" xfId="0" applyFont="1" applyFill="1" applyBorder="1" applyAlignment="1">
      <alignment horizontal="center" vertical="center" wrapText="1"/>
    </xf>
    <xf numFmtId="0" fontId="57" fillId="5" borderId="72" xfId="0" applyFont="1" applyFill="1" applyBorder="1" applyAlignment="1">
      <alignment horizontal="center" vertical="center" wrapText="1"/>
    </xf>
    <xf numFmtId="0" fontId="52" fillId="5" borderId="66" xfId="0" applyFont="1" applyFill="1" applyBorder="1" applyAlignment="1" applyProtection="1">
      <alignment vertical="center" wrapText="1"/>
      <protection locked="0"/>
    </xf>
    <xf numFmtId="0" fontId="52" fillId="5" borderId="67" xfId="0" applyFont="1" applyFill="1" applyBorder="1" applyAlignment="1" applyProtection="1">
      <alignment vertical="center" wrapText="1"/>
      <protection locked="0"/>
    </xf>
    <xf numFmtId="0" fontId="52" fillId="5" borderId="68" xfId="0" applyFont="1" applyFill="1" applyBorder="1" applyAlignment="1" applyProtection="1">
      <alignment vertical="center" wrapText="1"/>
      <protection locked="0"/>
    </xf>
    <xf numFmtId="1" fontId="53" fillId="5" borderId="60" xfId="0" applyNumberFormat="1" applyFont="1" applyFill="1" applyBorder="1" applyAlignment="1">
      <alignment horizontal="center" vertical="center" wrapText="1"/>
    </xf>
    <xf numFmtId="1" fontId="53" fillId="5" borderId="197" xfId="0" applyNumberFormat="1" applyFont="1" applyFill="1" applyBorder="1" applyAlignment="1">
      <alignment horizontal="center" vertical="center" wrapText="1"/>
    </xf>
    <xf numFmtId="1" fontId="53" fillId="5" borderId="200" xfId="0" applyNumberFormat="1" applyFont="1" applyFill="1" applyBorder="1" applyAlignment="1">
      <alignment horizontal="center" vertical="center" wrapText="1"/>
    </xf>
    <xf numFmtId="1" fontId="53" fillId="5" borderId="207" xfId="0" applyNumberFormat="1" applyFont="1" applyFill="1" applyBorder="1" applyAlignment="1">
      <alignment horizontal="center" vertical="center" wrapText="1"/>
    </xf>
    <xf numFmtId="1" fontId="53" fillId="5" borderId="61" xfId="0" applyNumberFormat="1" applyFont="1" applyFill="1" applyBorder="1" applyAlignment="1">
      <alignment horizontal="center" vertical="center" wrapText="1"/>
    </xf>
    <xf numFmtId="1" fontId="53" fillId="5" borderId="58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  <protection locked="0"/>
    </xf>
    <xf numFmtId="1" fontId="6" fillId="5" borderId="9" xfId="0" applyNumberFormat="1" applyFont="1" applyFill="1" applyBorder="1" applyAlignment="1">
      <alignment horizontal="center" vertical="center" wrapText="1"/>
    </xf>
    <xf numFmtId="1" fontId="6" fillId="5" borderId="20" xfId="0" applyNumberFormat="1" applyFont="1" applyFill="1" applyBorder="1" applyAlignment="1">
      <alignment horizontal="center" vertical="center" wrapText="1"/>
    </xf>
    <xf numFmtId="1" fontId="39" fillId="5" borderId="81" xfId="0" applyNumberFormat="1" applyFont="1" applyFill="1" applyBorder="1" applyAlignment="1">
      <alignment horizontal="center" vertical="center" wrapText="1"/>
    </xf>
    <xf numFmtId="1" fontId="39" fillId="5" borderId="46" xfId="0" applyNumberFormat="1" applyFont="1" applyFill="1" applyBorder="1" applyAlignment="1">
      <alignment horizontal="center" vertical="center" wrapText="1"/>
    </xf>
    <xf numFmtId="1" fontId="39" fillId="5" borderId="31" xfId="0" applyNumberFormat="1" applyFont="1" applyFill="1" applyBorder="1" applyAlignment="1">
      <alignment horizontal="center" vertical="center" wrapText="1"/>
    </xf>
    <xf numFmtId="1" fontId="39" fillId="5" borderId="80" xfId="0" applyNumberFormat="1" applyFont="1" applyFill="1" applyBorder="1" applyAlignment="1">
      <alignment horizontal="center" vertical="center" wrapText="1"/>
    </xf>
    <xf numFmtId="1" fontId="39" fillId="5" borderId="213" xfId="0" applyNumberFormat="1" applyFont="1" applyFill="1" applyBorder="1" applyAlignment="1">
      <alignment horizontal="center" vertical="center" wrapText="1"/>
    </xf>
    <xf numFmtId="1" fontId="39" fillId="5" borderId="51" xfId="0" applyNumberFormat="1" applyFont="1" applyFill="1" applyBorder="1" applyAlignment="1">
      <alignment horizontal="center" vertical="center" wrapText="1"/>
    </xf>
    <xf numFmtId="1" fontId="39" fillId="5" borderId="84" xfId="0" applyNumberFormat="1" applyFont="1" applyFill="1" applyBorder="1" applyAlignment="1">
      <alignment horizontal="center" vertical="center" wrapText="1"/>
    </xf>
    <xf numFmtId="1" fontId="39" fillId="5" borderId="72" xfId="0" applyNumberFormat="1" applyFont="1" applyFill="1" applyBorder="1" applyAlignment="1">
      <alignment horizontal="center" vertical="center" wrapText="1"/>
    </xf>
    <xf numFmtId="0" fontId="5" fillId="5" borderId="78" xfId="0" applyFont="1" applyFill="1" applyBorder="1" applyAlignment="1" applyProtection="1">
      <alignment vertical="center"/>
      <protection locked="0"/>
    </xf>
    <xf numFmtId="0" fontId="5" fillId="5" borderId="205" xfId="0" applyFont="1" applyFill="1" applyBorder="1" applyAlignment="1" applyProtection="1">
      <alignment vertical="center"/>
      <protection locked="0"/>
    </xf>
    <xf numFmtId="0" fontId="5" fillId="0" borderId="205" xfId="0" applyFont="1" applyBorder="1" applyAlignment="1">
      <alignment horizontal="center" vertical="center" wrapText="1"/>
    </xf>
    <xf numFmtId="0" fontId="5" fillId="0" borderId="34" xfId="0" applyFont="1" applyBorder="1" applyAlignment="1" applyProtection="1">
      <alignment horizontal="center" vertical="center" wrapText="1"/>
      <protection locked="0"/>
    </xf>
    <xf numFmtId="1" fontId="53" fillId="5" borderId="59" xfId="0" applyNumberFormat="1" applyFont="1" applyFill="1" applyBorder="1" applyAlignment="1">
      <alignment horizontal="center" vertical="center" wrapText="1"/>
    </xf>
    <xf numFmtId="1" fontId="39" fillId="5" borderId="40" xfId="0" applyNumberFormat="1" applyFont="1" applyFill="1" applyBorder="1" applyAlignment="1">
      <alignment horizontal="center" vertical="center" wrapText="1"/>
    </xf>
    <xf numFmtId="1" fontId="39" fillId="5" borderId="4" xfId="0" applyNumberFormat="1" applyFont="1" applyFill="1" applyBorder="1" applyAlignment="1">
      <alignment horizontal="center" vertical="center" wrapText="1"/>
    </xf>
    <xf numFmtId="1" fontId="39" fillId="5" borderId="41" xfId="0" applyNumberFormat="1" applyFont="1" applyFill="1" applyBorder="1" applyAlignment="1">
      <alignment horizontal="center" vertical="center" wrapText="1"/>
    </xf>
    <xf numFmtId="1" fontId="53" fillId="5" borderId="208" xfId="0" applyNumberFormat="1" applyFont="1" applyFill="1" applyBorder="1" applyAlignment="1">
      <alignment horizontal="center" vertical="center" wrapText="1"/>
    </xf>
    <xf numFmtId="1" fontId="53" fillId="5" borderId="50" xfId="0" applyNumberFormat="1" applyFont="1" applyFill="1" applyBorder="1" applyAlignment="1">
      <alignment horizontal="center" vertical="center" wrapText="1"/>
    </xf>
    <xf numFmtId="0" fontId="9" fillId="0" borderId="135" xfId="0" applyFont="1" applyBorder="1" applyAlignment="1">
      <alignment horizontal="center" vertical="center" wrapText="1"/>
    </xf>
    <xf numFmtId="0" fontId="51" fillId="0" borderId="150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0" xfId="0"/>
    <xf numFmtId="0" fontId="34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5" fillId="0" borderId="126" xfId="0" applyFont="1" applyBorder="1" applyAlignment="1">
      <alignment horizontal="center" vertical="center" textRotation="255"/>
    </xf>
    <xf numFmtId="0" fontId="25" fillId="0" borderId="132" xfId="0" applyFont="1" applyBorder="1" applyAlignment="1">
      <alignment horizontal="center" vertical="center" textRotation="255"/>
    </xf>
    <xf numFmtId="0" fontId="25" fillId="0" borderId="138" xfId="0" applyFont="1" applyBorder="1" applyAlignment="1">
      <alignment horizontal="center" vertical="center" textRotation="255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10" fillId="0" borderId="119" xfId="0" applyFont="1" applyBorder="1" applyAlignment="1">
      <alignment horizontal="center" vertical="center" textRotation="90" wrapText="1"/>
    </xf>
    <xf numFmtId="0" fontId="10" fillId="0" borderId="96" xfId="0" applyFont="1" applyBorder="1" applyAlignment="1">
      <alignment horizontal="center" vertical="center" textRotation="90" wrapText="1"/>
    </xf>
    <xf numFmtId="0" fontId="0" fillId="0" borderId="130" xfId="0" applyBorder="1" applyAlignment="1">
      <alignment horizontal="center" vertical="center" textRotation="90" wrapText="1"/>
    </xf>
    <xf numFmtId="0" fontId="10" fillId="0" borderId="98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 textRotation="90" wrapText="1"/>
    </xf>
    <xf numFmtId="0" fontId="0" fillId="0" borderId="136" xfId="0" applyBorder="1" applyAlignment="1">
      <alignment horizontal="center" vertical="center" textRotation="90" wrapText="1"/>
    </xf>
    <xf numFmtId="0" fontId="10" fillId="0" borderId="120" xfId="0" applyFont="1" applyBorder="1" applyAlignment="1">
      <alignment horizontal="center" vertical="center" textRotation="90" wrapText="1"/>
    </xf>
    <xf numFmtId="0" fontId="10" fillId="0" borderId="93" xfId="0" applyFont="1" applyBorder="1" applyAlignment="1">
      <alignment horizontal="center" vertical="center" textRotation="90" wrapText="1"/>
    </xf>
    <xf numFmtId="0" fontId="0" fillId="0" borderId="142" xfId="0" applyBorder="1" applyAlignment="1">
      <alignment horizontal="center" vertical="center" textRotation="90" wrapText="1"/>
    </xf>
    <xf numFmtId="0" fontId="10" fillId="0" borderId="131" xfId="0" applyFont="1" applyBorder="1" applyAlignment="1">
      <alignment horizontal="center" vertical="center" textRotation="90" wrapText="1"/>
    </xf>
    <xf numFmtId="0" fontId="0" fillId="0" borderId="137" xfId="0" applyBorder="1" applyAlignment="1">
      <alignment horizontal="center" vertical="center" textRotation="90" wrapText="1"/>
    </xf>
    <xf numFmtId="0" fontId="0" fillId="0" borderId="143" xfId="0" applyBorder="1" applyAlignment="1">
      <alignment horizontal="center" vertical="center" textRotation="90" wrapText="1"/>
    </xf>
    <xf numFmtId="0" fontId="5" fillId="0" borderId="131" xfId="0" applyFont="1" applyBorder="1" applyAlignment="1">
      <alignment horizontal="center" vertical="center" textRotation="90" wrapText="1"/>
    </xf>
    <xf numFmtId="0" fontId="0" fillId="0" borderId="97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95" xfId="0" applyBorder="1" applyAlignment="1">
      <alignment horizontal="center" vertical="center" textRotation="90" wrapText="1"/>
    </xf>
    <xf numFmtId="0" fontId="36" fillId="0" borderId="0" xfId="0" applyFont="1" applyAlignment="1">
      <alignment horizontal="center"/>
    </xf>
    <xf numFmtId="0" fontId="28" fillId="0" borderId="0" xfId="0" applyFont="1" applyAlignment="1" applyProtection="1">
      <alignment horizontal="center" vertical="center"/>
      <protection locked="0"/>
    </xf>
    <xf numFmtId="0" fontId="5" fillId="0" borderId="135" xfId="0" applyFont="1" applyBorder="1" applyAlignment="1">
      <alignment horizontal="center" vertical="center" wrapText="1"/>
    </xf>
    <xf numFmtId="0" fontId="50" fillId="0" borderId="133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0" fillId="0" borderId="139" xfId="0" applyFont="1" applyBorder="1" applyAlignment="1">
      <alignment horizontal="center" vertical="center" wrapText="1"/>
    </xf>
    <xf numFmtId="0" fontId="5" fillId="0" borderId="141" xfId="0" applyFont="1" applyBorder="1" applyAlignment="1">
      <alignment horizontal="center" vertical="center" wrapText="1"/>
    </xf>
    <xf numFmtId="0" fontId="9" fillId="0" borderId="141" xfId="0" applyFont="1" applyBorder="1" applyAlignment="1">
      <alignment horizontal="center" vertical="center" wrapText="1"/>
    </xf>
    <xf numFmtId="0" fontId="51" fillId="0" borderId="15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50" fillId="0" borderId="155" xfId="0" applyFont="1" applyBorder="1" applyAlignment="1">
      <alignment horizontal="center" vertical="center"/>
    </xf>
    <xf numFmtId="0" fontId="9" fillId="0" borderId="156" xfId="0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50" fillId="0" borderId="127" xfId="0" applyFont="1" applyBorder="1" applyAlignment="1">
      <alignment horizontal="center" vertical="center" wrapText="1"/>
    </xf>
    <xf numFmtId="0" fontId="5" fillId="0" borderId="129" xfId="0" applyFont="1" applyBorder="1" applyAlignment="1">
      <alignment horizontal="center" vertical="center" wrapText="1"/>
    </xf>
    <xf numFmtId="0" fontId="9" fillId="0" borderId="129" xfId="0" applyFont="1" applyBorder="1" applyAlignment="1">
      <alignment horizontal="center" vertical="center" wrapText="1"/>
    </xf>
    <xf numFmtId="0" fontId="51" fillId="0" borderId="147" xfId="0" applyFont="1" applyBorder="1" applyAlignment="1">
      <alignment horizontal="center" vertical="center" wrapText="1"/>
    </xf>
    <xf numFmtId="0" fontId="5" fillId="0" borderId="148" xfId="0" applyFont="1" applyBorder="1" applyAlignment="1">
      <alignment horizontal="center" vertical="center" wrapText="1"/>
    </xf>
    <xf numFmtId="0" fontId="5" fillId="0" borderId="149" xfId="0" applyFont="1" applyBorder="1" applyAlignment="1">
      <alignment horizontal="center" vertical="center" wrapText="1"/>
    </xf>
    <xf numFmtId="0" fontId="5" fillId="2" borderId="60" xfId="0" applyFont="1" applyFill="1" applyBorder="1" applyAlignment="1" applyProtection="1">
      <alignment horizontal="center" vertical="center" wrapText="1"/>
      <protection locked="0"/>
    </xf>
    <xf numFmtId="0" fontId="5" fillId="2" borderId="36" xfId="0" applyFont="1" applyFill="1" applyBorder="1" applyAlignment="1" applyProtection="1">
      <alignment horizontal="center" vertical="center"/>
      <protection locked="0"/>
    </xf>
    <xf numFmtId="0" fontId="5" fillId="2" borderId="71" xfId="0" applyFont="1" applyFill="1" applyBorder="1" applyAlignment="1" applyProtection="1">
      <alignment horizontal="center" vertical="center"/>
      <protection locked="0"/>
    </xf>
    <xf numFmtId="0" fontId="5" fillId="2" borderId="75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35" xfId="0" applyFont="1" applyFill="1" applyBorder="1" applyAlignment="1" applyProtection="1">
      <alignment horizontal="center" vertical="center"/>
      <protection locked="0"/>
    </xf>
    <xf numFmtId="0" fontId="5" fillId="0" borderId="60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5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60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Border="1" applyAlignment="1" applyProtection="1">
      <alignment horizontal="center" vertical="center" textRotation="90"/>
      <protection locked="0"/>
    </xf>
    <xf numFmtId="0" fontId="5" fillId="0" borderId="71" xfId="0" applyFont="1" applyBorder="1" applyAlignment="1" applyProtection="1">
      <alignment horizontal="center" vertical="center" textRotation="90"/>
      <protection locked="0"/>
    </xf>
    <xf numFmtId="0" fontId="5" fillId="0" borderId="72" xfId="0" applyFont="1" applyBorder="1" applyAlignment="1" applyProtection="1">
      <alignment horizontal="center" vertical="center" textRotation="90"/>
      <protection locked="0"/>
    </xf>
    <xf numFmtId="0" fontId="5" fillId="0" borderId="10" xfId="0" applyFont="1" applyBorder="1" applyAlignment="1" applyProtection="1">
      <alignment horizontal="center" vertical="center" textRotation="90"/>
      <protection locked="0"/>
    </xf>
    <xf numFmtId="0" fontId="5" fillId="0" borderId="11" xfId="0" applyFont="1" applyBorder="1" applyAlignment="1" applyProtection="1">
      <alignment horizontal="center" vertical="center" textRotation="90"/>
      <protection locked="0"/>
    </xf>
    <xf numFmtId="0" fontId="5" fillId="0" borderId="61" xfId="0" applyFont="1" applyBorder="1" applyAlignment="1" applyProtection="1">
      <alignment horizontal="center" vertical="center" textRotation="90"/>
      <protection locked="0"/>
    </xf>
    <xf numFmtId="0" fontId="5" fillId="0" borderId="36" xfId="0" applyFont="1" applyBorder="1" applyAlignment="1" applyProtection="1">
      <alignment horizontal="center" vertical="center" textRotation="90"/>
      <protection locked="0"/>
    </xf>
    <xf numFmtId="0" fontId="5" fillId="0" borderId="74" xfId="0" applyFont="1" applyBorder="1" applyAlignment="1" applyProtection="1">
      <alignment horizontal="center" vertical="center" textRotation="90"/>
      <protection locked="0"/>
    </xf>
    <xf numFmtId="0" fontId="5" fillId="0" borderId="75" xfId="0" applyFont="1" applyBorder="1" applyAlignment="1" applyProtection="1">
      <alignment horizontal="center" vertical="center" textRotation="90"/>
      <protection locked="0"/>
    </xf>
    <xf numFmtId="0" fontId="5" fillId="0" borderId="37" xfId="0" applyFont="1" applyBorder="1" applyAlignment="1" applyProtection="1">
      <alignment horizontal="center" vertical="center" textRotation="90"/>
      <protection locked="0"/>
    </xf>
    <xf numFmtId="0" fontId="5" fillId="0" borderId="35" xfId="0" applyFont="1" applyBorder="1" applyAlignment="1" applyProtection="1">
      <alignment horizontal="center" vertical="center" textRotation="90"/>
      <protection locked="0"/>
    </xf>
    <xf numFmtId="0" fontId="7" fillId="0" borderId="157" xfId="0" applyFont="1" applyBorder="1" applyAlignment="1">
      <alignment horizontal="left" vertical="center" textRotation="90" wrapText="1"/>
    </xf>
    <xf numFmtId="0" fontId="7" fillId="0" borderId="129" xfId="0" applyFont="1" applyBorder="1" applyAlignment="1">
      <alignment horizontal="left" vertical="center" textRotation="90" wrapText="1"/>
    </xf>
    <xf numFmtId="0" fontId="7" fillId="0" borderId="163" xfId="0" applyFont="1" applyBorder="1" applyAlignment="1">
      <alignment horizontal="left" vertical="center" textRotation="90" wrapText="1"/>
    </xf>
    <xf numFmtId="0" fontId="7" fillId="0" borderId="135" xfId="0" applyFont="1" applyBorder="1" applyAlignment="1">
      <alignment horizontal="left" vertical="center" textRotation="90" wrapText="1"/>
    </xf>
    <xf numFmtId="0" fontId="7" fillId="0" borderId="181" xfId="0" applyFont="1" applyBorder="1" applyAlignment="1">
      <alignment horizontal="left" vertical="center" textRotation="90" wrapText="1"/>
    </xf>
    <xf numFmtId="0" fontId="7" fillId="0" borderId="141" xfId="0" applyFont="1" applyBorder="1" applyAlignment="1">
      <alignment horizontal="left" vertical="center" textRotation="90" wrapText="1"/>
    </xf>
    <xf numFmtId="0" fontId="7" fillId="0" borderId="158" xfId="0" applyFont="1" applyBorder="1" applyAlignment="1">
      <alignment horizontal="center" vertical="center" textRotation="90" wrapText="1"/>
    </xf>
    <xf numFmtId="0" fontId="7" fillId="0" borderId="159" xfId="0" applyFont="1" applyBorder="1" applyAlignment="1">
      <alignment horizontal="center" vertical="center" textRotation="90" wrapText="1"/>
    </xf>
    <xf numFmtId="0" fontId="7" fillId="0" borderId="164" xfId="0" applyFont="1" applyBorder="1" applyAlignment="1">
      <alignment horizontal="center" vertical="center" textRotation="90" wrapText="1"/>
    </xf>
    <xf numFmtId="0" fontId="7" fillId="0" borderId="165" xfId="0" applyFont="1" applyBorder="1" applyAlignment="1">
      <alignment horizontal="center" vertical="center" textRotation="90" wrapText="1"/>
    </xf>
    <xf numFmtId="0" fontId="7" fillId="0" borderId="182" xfId="0" applyFont="1" applyBorder="1" applyAlignment="1">
      <alignment horizontal="center" vertical="center" textRotation="90" wrapText="1"/>
    </xf>
    <xf numFmtId="0" fontId="7" fillId="0" borderId="183" xfId="0" applyFont="1" applyBorder="1" applyAlignment="1">
      <alignment horizontal="center" vertical="center" textRotation="90" wrapText="1"/>
    </xf>
    <xf numFmtId="0" fontId="5" fillId="0" borderId="160" xfId="0" applyFont="1" applyBorder="1" applyAlignment="1" applyProtection="1">
      <alignment horizontal="center" vertical="center"/>
      <protection locked="0"/>
    </xf>
    <xf numFmtId="0" fontId="5" fillId="0" borderId="161" xfId="0" applyFont="1" applyBorder="1" applyAlignment="1" applyProtection="1">
      <alignment horizontal="center" vertical="center"/>
      <protection locked="0"/>
    </xf>
    <xf numFmtId="0" fontId="5" fillId="0" borderId="162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textRotation="90" wrapText="1"/>
      <protection locked="0"/>
    </xf>
    <xf numFmtId="0" fontId="5" fillId="2" borderId="82" xfId="0" applyFont="1" applyFill="1" applyBorder="1" applyAlignment="1" applyProtection="1">
      <alignment horizontal="center" vertical="center" textRotation="90" wrapText="1"/>
      <protection locked="0"/>
    </xf>
    <xf numFmtId="0" fontId="5" fillId="2" borderId="93" xfId="0" applyFont="1" applyFill="1" applyBorder="1" applyAlignment="1" applyProtection="1">
      <alignment horizontal="center" vertical="center" textRotation="90" wrapText="1"/>
      <protection locked="0"/>
    </xf>
    <xf numFmtId="0" fontId="5" fillId="2" borderId="94" xfId="0" applyFont="1" applyFill="1" applyBorder="1" applyAlignment="1" applyProtection="1">
      <alignment horizontal="center" vertical="center" textRotation="90" wrapText="1"/>
      <protection locked="0"/>
    </xf>
    <xf numFmtId="0" fontId="5" fillId="0" borderId="166" xfId="0" applyFont="1" applyBorder="1" applyAlignment="1" applyProtection="1">
      <alignment horizontal="center" vertical="center"/>
      <protection locked="0"/>
    </xf>
    <xf numFmtId="0" fontId="5" fillId="0" borderId="167" xfId="0" applyFont="1" applyBorder="1" applyAlignment="1" applyProtection="1">
      <alignment horizontal="center" vertical="center"/>
      <protection locked="0"/>
    </xf>
    <xf numFmtId="0" fontId="5" fillId="0" borderId="168" xfId="0" applyFont="1" applyBorder="1" applyAlignment="1" applyProtection="1">
      <alignment horizontal="center" vertical="center"/>
      <protection locked="0"/>
    </xf>
    <xf numFmtId="0" fontId="5" fillId="4" borderId="169" xfId="0" applyFont="1" applyFill="1" applyBorder="1" applyAlignment="1" applyProtection="1">
      <alignment horizontal="center" vertical="center"/>
      <protection locked="0"/>
    </xf>
    <xf numFmtId="0" fontId="5" fillId="4" borderId="170" xfId="0" applyFont="1" applyFill="1" applyBorder="1" applyAlignment="1" applyProtection="1">
      <alignment horizontal="center" vertical="center"/>
      <protection locked="0"/>
    </xf>
    <xf numFmtId="0" fontId="5" fillId="4" borderId="171" xfId="0" applyFont="1" applyFill="1" applyBorder="1" applyAlignment="1" applyProtection="1">
      <alignment horizontal="center" vertical="center"/>
      <protection locked="0"/>
    </xf>
    <xf numFmtId="0" fontId="5" fillId="4" borderId="172" xfId="0" applyFont="1" applyFill="1" applyBorder="1" applyAlignment="1" applyProtection="1">
      <alignment horizontal="center" vertical="center"/>
      <protection locked="0"/>
    </xf>
    <xf numFmtId="0" fontId="5" fillId="4" borderId="167" xfId="0" applyFont="1" applyFill="1" applyBorder="1" applyAlignment="1" applyProtection="1">
      <alignment horizontal="center" vertical="center"/>
      <protection locked="0"/>
    </xf>
    <xf numFmtId="0" fontId="5" fillId="4" borderId="168" xfId="0" applyFont="1" applyFill="1" applyBorder="1" applyAlignment="1" applyProtection="1">
      <alignment horizontal="center" vertical="center"/>
      <protection locked="0"/>
    </xf>
    <xf numFmtId="0" fontId="5" fillId="0" borderId="173" xfId="0" applyFont="1" applyBorder="1" applyAlignment="1" applyProtection="1">
      <alignment horizontal="center" vertical="center"/>
      <protection locked="0"/>
    </xf>
    <xf numFmtId="0" fontId="5" fillId="0" borderId="174" xfId="0" applyFont="1" applyBorder="1" applyAlignment="1" applyProtection="1">
      <alignment horizontal="center" vertical="center"/>
      <protection locked="0"/>
    </xf>
    <xf numFmtId="0" fontId="5" fillId="0" borderId="172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textRotation="90"/>
      <protection locked="0"/>
    </xf>
    <xf numFmtId="0" fontId="5" fillId="0" borderId="4" xfId="0" applyFont="1" applyBorder="1" applyAlignment="1" applyProtection="1">
      <alignment horizontal="center" vertical="center" textRotation="90"/>
      <protection locked="0"/>
    </xf>
    <xf numFmtId="0" fontId="5" fillId="0" borderId="69" xfId="0" applyFont="1" applyBorder="1" applyAlignment="1" applyProtection="1">
      <alignment horizontal="center" vertical="center" textRotation="90"/>
      <protection locked="0"/>
    </xf>
    <xf numFmtId="0" fontId="5" fillId="0" borderId="3" xfId="0" applyFont="1" applyBorder="1" applyAlignment="1" applyProtection="1">
      <alignment horizontal="center" vertical="center" textRotation="90"/>
      <protection locked="0"/>
    </xf>
    <xf numFmtId="0" fontId="5" fillId="0" borderId="4" xfId="0" applyFont="1" applyBorder="1" applyAlignment="1" applyProtection="1">
      <alignment horizontal="center" vertical="center" textRotation="90" wrapText="1"/>
      <protection locked="0"/>
    </xf>
    <xf numFmtId="0" fontId="5" fillId="0" borderId="69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15" xfId="0" applyFont="1" applyBorder="1" applyAlignment="1" applyProtection="1">
      <alignment horizontal="center" vertical="center" textRotation="90" wrapText="1"/>
      <protection locked="0"/>
    </xf>
    <xf numFmtId="0" fontId="5" fillId="0" borderId="72" xfId="0" applyFont="1" applyBorder="1" applyAlignment="1" applyProtection="1">
      <alignment horizontal="center" vertical="center" textRotation="90" wrapText="1"/>
      <protection locked="0"/>
    </xf>
    <xf numFmtId="0" fontId="5" fillId="0" borderId="11" xfId="0" applyFont="1" applyBorder="1" applyAlignment="1" applyProtection="1">
      <alignment horizontal="center" vertical="center" textRotation="90" wrapText="1"/>
      <protection locked="0"/>
    </xf>
    <xf numFmtId="0" fontId="5" fillId="4" borderId="110" xfId="0" applyFont="1" applyFill="1" applyBorder="1" applyAlignment="1" applyProtection="1">
      <alignment horizontal="center" vertical="center" wrapText="1"/>
      <protection locked="0"/>
    </xf>
    <xf numFmtId="0" fontId="5" fillId="4" borderId="109" xfId="0" applyFont="1" applyFill="1" applyBorder="1" applyAlignment="1" applyProtection="1">
      <alignment horizontal="center" vertical="center" wrapText="1"/>
      <protection locked="0"/>
    </xf>
    <xf numFmtId="0" fontId="25" fillId="4" borderId="19" xfId="0" applyFont="1" applyFill="1" applyBorder="1" applyAlignment="1" applyProtection="1">
      <alignment horizontal="center" vertical="center"/>
      <protection locked="0"/>
    </xf>
    <xf numFmtId="0" fontId="25" fillId="4" borderId="175" xfId="0" applyFont="1" applyFill="1" applyBorder="1" applyAlignment="1" applyProtection="1">
      <alignment horizontal="center" vertical="center"/>
      <protection locked="0"/>
    </xf>
    <xf numFmtId="0" fontId="25" fillId="4" borderId="18" xfId="0" applyFont="1" applyFill="1" applyBorder="1" applyAlignment="1" applyProtection="1">
      <alignment horizontal="center" vertical="center"/>
      <protection locked="0"/>
    </xf>
    <xf numFmtId="0" fontId="25" fillId="4" borderId="176" xfId="0" applyFont="1" applyFill="1" applyBorder="1" applyAlignment="1" applyProtection="1">
      <alignment horizontal="center" vertical="center"/>
      <protection locked="0"/>
    </xf>
    <xf numFmtId="0" fontId="25" fillId="4" borderId="177" xfId="0" applyFont="1" applyFill="1" applyBorder="1" applyAlignment="1" applyProtection="1">
      <alignment horizontal="center" vertical="center"/>
      <protection locked="0"/>
    </xf>
    <xf numFmtId="0" fontId="25" fillId="4" borderId="178" xfId="0" applyFont="1" applyFill="1" applyBorder="1" applyAlignment="1" applyProtection="1">
      <alignment horizontal="center" vertical="center"/>
      <protection locked="0"/>
    </xf>
    <xf numFmtId="0" fontId="25" fillId="4" borderId="179" xfId="0" applyFont="1" applyFill="1" applyBorder="1" applyAlignment="1" applyProtection="1">
      <alignment horizontal="center" vertical="center"/>
      <protection locked="0"/>
    </xf>
    <xf numFmtId="0" fontId="25" fillId="0" borderId="19" xfId="0" applyFont="1" applyBorder="1" applyAlignment="1" applyProtection="1">
      <alignment horizontal="center" vertical="center"/>
      <protection locked="0"/>
    </xf>
    <xf numFmtId="0" fontId="25" fillId="0" borderId="175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176" xfId="0" applyFont="1" applyBorder="1" applyAlignment="1" applyProtection="1">
      <alignment horizontal="center" vertical="center"/>
      <protection locked="0"/>
    </xf>
    <xf numFmtId="0" fontId="25" fillId="0" borderId="177" xfId="0" applyFont="1" applyBorder="1" applyAlignment="1" applyProtection="1">
      <alignment horizontal="center" vertical="center"/>
      <protection locked="0"/>
    </xf>
    <xf numFmtId="0" fontId="25" fillId="0" borderId="178" xfId="0" applyFont="1" applyBorder="1" applyAlignment="1" applyProtection="1">
      <alignment horizontal="center" vertical="center"/>
      <protection locked="0"/>
    </xf>
    <xf numFmtId="0" fontId="25" fillId="0" borderId="179" xfId="0" applyFont="1" applyBorder="1" applyAlignment="1" applyProtection="1">
      <alignment horizontal="center" vertical="center"/>
      <protection locked="0"/>
    </xf>
    <xf numFmtId="0" fontId="25" fillId="0" borderId="170" xfId="0" applyFont="1" applyBorder="1" applyAlignment="1" applyProtection="1">
      <alignment horizontal="center" vertical="center"/>
      <protection locked="0"/>
    </xf>
    <xf numFmtId="0" fontId="25" fillId="0" borderId="151" xfId="0" applyFont="1" applyBorder="1" applyAlignment="1" applyProtection="1">
      <alignment horizontal="center" vertical="center"/>
      <protection locked="0"/>
    </xf>
    <xf numFmtId="0" fontId="25" fillId="0" borderId="171" xfId="0" applyFont="1" applyBorder="1" applyAlignment="1" applyProtection="1">
      <alignment horizontal="center" vertical="center"/>
      <protection locked="0"/>
    </xf>
    <xf numFmtId="0" fontId="5" fillId="0" borderId="160" xfId="0" applyFont="1" applyBorder="1" applyAlignment="1" applyProtection="1">
      <alignment horizontal="center" vertical="top"/>
      <protection locked="0"/>
    </xf>
    <xf numFmtId="0" fontId="0" fillId="0" borderId="161" xfId="0" applyBorder="1" applyAlignment="1">
      <alignment horizontal="center"/>
    </xf>
    <xf numFmtId="0" fontId="0" fillId="0" borderId="162" xfId="0" applyBorder="1" applyAlignment="1">
      <alignment horizont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82" xfId="0" applyFont="1" applyBorder="1" applyAlignment="1" applyProtection="1">
      <alignment horizontal="center" vertical="center"/>
      <protection locked="0"/>
    </xf>
    <xf numFmtId="0" fontId="25" fillId="0" borderId="29" xfId="0" applyFont="1" applyBorder="1" applyAlignment="1" applyProtection="1">
      <alignment horizontal="center" vertical="center"/>
      <protection locked="0"/>
    </xf>
    <xf numFmtId="49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1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28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3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5" xfId="0" applyFont="1" applyFill="1" applyBorder="1" applyAlignment="1" applyProtection="1">
      <alignment horizontal="center" vertical="center" wrapText="1"/>
      <protection locked="0"/>
    </xf>
    <xf numFmtId="0" fontId="5" fillId="5" borderId="63" xfId="0" applyFont="1" applyFill="1" applyBorder="1" applyAlignment="1" applyProtection="1">
      <alignment horizontal="center" vertical="center" wrapText="1"/>
      <protection locked="0"/>
    </xf>
    <xf numFmtId="0" fontId="5" fillId="5" borderId="27" xfId="0" applyFont="1" applyFill="1" applyBorder="1" applyAlignment="1" applyProtection="1">
      <alignment horizontal="center" vertical="center" wrapText="1"/>
      <protection locked="0"/>
    </xf>
    <xf numFmtId="49" fontId="6" fillId="5" borderId="119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96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5" borderId="45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6" fillId="5" borderId="25" xfId="0" applyFont="1" applyFill="1" applyBorder="1" applyAlignment="1" applyProtection="1">
      <alignment horizontal="center" vertical="center" wrapText="1"/>
      <protection locked="0"/>
    </xf>
    <xf numFmtId="0" fontId="6" fillId="5" borderId="96" xfId="0" applyFont="1" applyFill="1" applyBorder="1" applyAlignment="1" applyProtection="1">
      <alignment horizontal="center" vertical="center" wrapText="1"/>
      <protection locked="0"/>
    </xf>
    <xf numFmtId="0" fontId="6" fillId="5" borderId="26" xfId="0" applyFont="1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1" fontId="6" fillId="5" borderId="25" xfId="0" applyNumberFormat="1" applyFont="1" applyFill="1" applyBorder="1" applyAlignment="1">
      <alignment horizontal="center" vertical="center" wrapText="1"/>
    </xf>
    <xf numFmtId="1" fontId="6" fillId="5" borderId="96" xfId="0" applyNumberFormat="1" applyFont="1" applyFill="1" applyBorder="1" applyAlignment="1">
      <alignment horizontal="center" vertical="center" wrapText="1"/>
    </xf>
    <xf numFmtId="1" fontId="6" fillId="5" borderId="97" xfId="0" applyNumberFormat="1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4" xfId="0" applyNumberFormat="1" applyFont="1" applyFill="1" applyBorder="1" applyAlignment="1" applyProtection="1">
      <alignment horizontal="left" vertical="center" wrapText="1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0" fontId="25" fillId="0" borderId="167" xfId="0" applyFont="1" applyBorder="1" applyAlignment="1" applyProtection="1">
      <alignment horizontal="center" vertical="center"/>
      <protection locked="0"/>
    </xf>
    <xf numFmtId="0" fontId="25" fillId="0" borderId="168" xfId="0" applyFont="1" applyBorder="1" applyAlignment="1" applyProtection="1">
      <alignment horizontal="center" vertical="center"/>
      <protection locked="0"/>
    </xf>
    <xf numFmtId="0" fontId="5" fillId="3" borderId="45" xfId="0" applyFont="1" applyFill="1" applyBorder="1" applyAlignment="1" applyProtection="1">
      <alignment horizontal="center" vertical="center"/>
      <protection locked="0"/>
    </xf>
    <xf numFmtId="0" fontId="5" fillId="3" borderId="30" xfId="0" applyFont="1" applyFill="1" applyBorder="1" applyAlignment="1" applyProtection="1">
      <alignment horizontal="center" vertical="center"/>
      <protection locked="0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 wrapText="1"/>
    </xf>
    <xf numFmtId="49" fontId="6" fillId="5" borderId="98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0" xfId="0" applyNumberFormat="1" applyFont="1" applyFill="1" applyAlignment="1" applyProtection="1">
      <alignment horizontal="center" vertical="center" wrapText="1"/>
      <protection locked="0"/>
    </xf>
    <xf numFmtId="49" fontId="6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120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93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2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8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6" fillId="5" borderId="29" xfId="0" applyNumberFormat="1" applyFont="1" applyFill="1" applyBorder="1" applyAlignment="1">
      <alignment horizontal="center" vertical="center" wrapText="1"/>
    </xf>
    <xf numFmtId="1" fontId="6" fillId="5" borderId="22" xfId="0" applyNumberFormat="1" applyFont="1" applyFill="1" applyBorder="1" applyAlignment="1">
      <alignment horizontal="center" vertical="center" wrapText="1"/>
    </xf>
    <xf numFmtId="1" fontId="6" fillId="5" borderId="93" xfId="0" applyNumberFormat="1" applyFont="1" applyFill="1" applyBorder="1" applyAlignment="1">
      <alignment horizontal="center" vertical="center" wrapText="1"/>
    </xf>
    <xf numFmtId="1" fontId="6" fillId="5" borderId="95" xfId="0" applyNumberFormat="1" applyFont="1" applyFill="1" applyBorder="1" applyAlignment="1">
      <alignment horizontal="center" vertical="center" wrapText="1"/>
    </xf>
    <xf numFmtId="0" fontId="6" fillId="5" borderId="75" xfId="0" applyFont="1" applyFill="1" applyBorder="1" applyAlignment="1" applyProtection="1">
      <alignment horizontal="center" vertical="center" wrapText="1"/>
      <protection locked="0"/>
    </xf>
    <xf numFmtId="0" fontId="0" fillId="5" borderId="34" xfId="0" applyFill="1" applyBorder="1" applyAlignment="1">
      <alignment horizontal="center" vertical="center" wrapText="1"/>
    </xf>
    <xf numFmtId="0" fontId="0" fillId="5" borderId="74" xfId="0" applyFill="1" applyBorder="1" applyAlignment="1">
      <alignment horizontal="center" vertical="center" wrapText="1"/>
    </xf>
    <xf numFmtId="1" fontId="6" fillId="5" borderId="75" xfId="0" applyNumberFormat="1" applyFont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9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7" xfId="0" applyNumberFormat="1" applyFont="1" applyFill="1" applyBorder="1" applyAlignment="1">
      <alignment horizontal="center" vertical="center" wrapText="1"/>
    </xf>
    <xf numFmtId="49" fontId="6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93" xfId="0" applyFont="1" applyBorder="1" applyAlignment="1" applyProtection="1">
      <alignment horizontal="center" vertical="center"/>
      <protection locked="0"/>
    </xf>
    <xf numFmtId="0" fontId="0" fillId="0" borderId="93" xfId="0" applyBorder="1" applyAlignment="1">
      <alignment horizontal="center" vertical="center"/>
    </xf>
    <xf numFmtId="1" fontId="45" fillId="5" borderId="12" xfId="0" applyNumberFormat="1" applyFont="1" applyFill="1" applyBorder="1" applyAlignment="1">
      <alignment horizontal="center" vertical="center" wrapText="1"/>
    </xf>
    <xf numFmtId="1" fontId="45" fillId="5" borderId="2" xfId="0" applyNumberFormat="1" applyFont="1" applyFill="1" applyBorder="1" applyAlignment="1">
      <alignment horizontal="center" vertical="center" wrapText="1"/>
    </xf>
    <xf numFmtId="1" fontId="45" fillId="5" borderId="13" xfId="0" applyNumberFormat="1" applyFont="1" applyFill="1" applyBorder="1" applyAlignment="1">
      <alignment horizontal="center" vertical="center" wrapText="1"/>
    </xf>
    <xf numFmtId="0" fontId="25" fillId="5" borderId="1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44" fillId="5" borderId="2" xfId="0" applyFont="1" applyFill="1" applyBorder="1" applyAlignment="1">
      <alignment horizontal="center" vertical="center"/>
    </xf>
    <xf numFmtId="0" fontId="44" fillId="5" borderId="2" xfId="0" applyFont="1" applyFill="1" applyBorder="1"/>
    <xf numFmtId="0" fontId="44" fillId="5" borderId="5" xfId="0" applyFont="1" applyFill="1" applyBorder="1"/>
    <xf numFmtId="0" fontId="5" fillId="5" borderId="1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left" vertical="center" wrapText="1"/>
    </xf>
    <xf numFmtId="0" fontId="24" fillId="5" borderId="4" xfId="0" applyFont="1" applyFill="1" applyBorder="1" applyAlignment="1">
      <alignment horizontal="left" vertical="center" wrapText="1"/>
    </xf>
    <xf numFmtId="0" fontId="30" fillId="5" borderId="4" xfId="0" applyFont="1" applyFill="1" applyBorder="1" applyAlignment="1">
      <alignment horizontal="left" vertical="center" wrapText="1"/>
    </xf>
    <xf numFmtId="0" fontId="30" fillId="5" borderId="4" xfId="0" applyFont="1" applyFill="1" applyBorder="1" applyAlignment="1">
      <alignment horizontal="left" vertical="center"/>
    </xf>
    <xf numFmtId="0" fontId="30" fillId="5" borderId="7" xfId="0" applyFont="1" applyFill="1" applyBorder="1" applyAlignment="1">
      <alignment horizontal="left" vertical="center"/>
    </xf>
    <xf numFmtId="0" fontId="5" fillId="5" borderId="71" xfId="0" applyFont="1" applyFill="1" applyBorder="1" applyAlignment="1">
      <alignment horizontal="center" vertical="center" wrapText="1"/>
    </xf>
    <xf numFmtId="0" fontId="5" fillId="5" borderId="69" xfId="0" applyFont="1" applyFill="1" applyBorder="1" applyAlignment="1">
      <alignment horizontal="center" vertical="center" wrapText="1"/>
    </xf>
    <xf numFmtId="0" fontId="5" fillId="5" borderId="75" xfId="0" applyFont="1" applyFill="1" applyBorder="1" applyAlignment="1">
      <alignment horizontal="center" vertical="center" wrapText="1"/>
    </xf>
    <xf numFmtId="0" fontId="24" fillId="5" borderId="71" xfId="0" applyFont="1" applyFill="1" applyBorder="1" applyAlignment="1">
      <alignment horizontal="left" vertical="center" wrapText="1"/>
    </xf>
    <xf numFmtId="0" fontId="24" fillId="5" borderId="69" xfId="0" applyFont="1" applyFill="1" applyBorder="1" applyAlignment="1">
      <alignment horizontal="left" vertical="center" wrapText="1"/>
    </xf>
    <xf numFmtId="0" fontId="30" fillId="5" borderId="69" xfId="0" applyFont="1" applyFill="1" applyBorder="1" applyAlignment="1">
      <alignment horizontal="left" vertical="center" wrapText="1"/>
    </xf>
    <xf numFmtId="0" fontId="30" fillId="5" borderId="69" xfId="0" applyFont="1" applyFill="1" applyBorder="1" applyAlignment="1">
      <alignment horizontal="left" vertical="center"/>
    </xf>
    <xf numFmtId="0" fontId="30" fillId="5" borderId="75" xfId="0" applyFont="1" applyFill="1" applyBorder="1" applyAlignment="1">
      <alignment horizontal="left" vertical="center"/>
    </xf>
    <xf numFmtId="0" fontId="5" fillId="5" borderId="60" xfId="0" applyFont="1" applyFill="1" applyBorder="1" applyAlignment="1" applyProtection="1">
      <alignment horizontal="center" vertical="center" wrapText="1"/>
      <protection locked="0"/>
    </xf>
    <xf numFmtId="0" fontId="5" fillId="5" borderId="59" xfId="0" applyFont="1" applyFill="1" applyBorder="1" applyAlignment="1" applyProtection="1">
      <alignment horizontal="center" vertical="center"/>
      <protection locked="0"/>
    </xf>
    <xf numFmtId="0" fontId="5" fillId="5" borderId="71" xfId="0" applyFont="1" applyFill="1" applyBorder="1" applyAlignment="1" applyProtection="1">
      <alignment horizontal="center" vertical="center"/>
      <protection locked="0"/>
    </xf>
    <xf numFmtId="0" fontId="5" fillId="5" borderId="72" xfId="0" applyFont="1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 applyProtection="1">
      <alignment horizontal="center" vertical="center"/>
      <protection locked="0"/>
    </xf>
    <xf numFmtId="0" fontId="5" fillId="5" borderId="58" xfId="0" applyFont="1" applyFill="1" applyBorder="1" applyAlignment="1" applyProtection="1">
      <alignment horizontal="center" vertical="center" wrapText="1"/>
      <protection locked="0"/>
    </xf>
    <xf numFmtId="0" fontId="5" fillId="5" borderId="59" xfId="0" applyFont="1" applyFill="1" applyBorder="1" applyAlignment="1" applyProtection="1">
      <alignment horizontal="center" vertical="center" wrapText="1"/>
      <protection locked="0"/>
    </xf>
    <xf numFmtId="0" fontId="5" fillId="5" borderId="71" xfId="0" applyFont="1" applyFill="1" applyBorder="1" applyAlignment="1" applyProtection="1">
      <alignment horizontal="center" vertical="center" wrapText="1"/>
      <protection locked="0"/>
    </xf>
    <xf numFmtId="0" fontId="5" fillId="5" borderId="69" xfId="0" applyFont="1" applyFill="1" applyBorder="1" applyAlignment="1" applyProtection="1">
      <alignment horizontal="center" vertical="center" wrapText="1"/>
      <protection locked="0"/>
    </xf>
    <xf numFmtId="0" fontId="5" fillId="5" borderId="72" xfId="0" applyFont="1" applyFill="1" applyBorder="1" applyAlignment="1" applyProtection="1">
      <alignment horizontal="center" vertical="center" wrapText="1"/>
      <protection locked="0"/>
    </xf>
    <xf numFmtId="0" fontId="5" fillId="5" borderId="60" xfId="0" applyFont="1" applyFill="1" applyBorder="1" applyAlignment="1" applyProtection="1">
      <alignment horizontal="center" vertical="center" textRotation="90" wrapText="1"/>
      <protection locked="0"/>
    </xf>
    <xf numFmtId="0" fontId="5" fillId="5" borderId="59" xfId="0" applyFont="1" applyFill="1" applyBorder="1" applyAlignment="1" applyProtection="1">
      <alignment horizontal="center" vertical="center" textRotation="90" wrapText="1"/>
      <protection locked="0"/>
    </xf>
    <xf numFmtId="0" fontId="5" fillId="5" borderId="71" xfId="0" applyFont="1" applyFill="1" applyBorder="1" applyAlignment="1" applyProtection="1">
      <alignment horizontal="center" vertical="center" textRotation="90" wrapText="1"/>
      <protection locked="0"/>
    </xf>
    <xf numFmtId="0" fontId="5" fillId="5" borderId="16" xfId="0" applyFont="1" applyFill="1" applyBorder="1" applyAlignment="1" applyProtection="1">
      <alignment horizontal="center" vertical="center" textRotation="90" wrapText="1"/>
      <protection locked="0"/>
    </xf>
    <xf numFmtId="0" fontId="5" fillId="5" borderId="61" xfId="0" applyFont="1" applyFill="1" applyBorder="1" applyAlignment="1" applyProtection="1">
      <alignment horizontal="center" vertical="center" textRotation="90"/>
      <protection locked="0"/>
    </xf>
    <xf numFmtId="0" fontId="5" fillId="5" borderId="36" xfId="0" applyFont="1" applyFill="1" applyBorder="1" applyAlignment="1" applyProtection="1">
      <alignment horizontal="center" vertical="center" textRotation="90"/>
      <protection locked="0"/>
    </xf>
    <xf numFmtId="0" fontId="5" fillId="5" borderId="75" xfId="0" applyFont="1" applyFill="1" applyBorder="1" applyAlignment="1" applyProtection="1">
      <alignment horizontal="center" vertical="center" textRotation="90"/>
      <protection locked="0"/>
    </xf>
    <xf numFmtId="0" fontId="5" fillId="5" borderId="20" xfId="0" applyFont="1" applyFill="1" applyBorder="1" applyAlignment="1" applyProtection="1">
      <alignment horizontal="center" vertical="center" textRotation="90"/>
      <protection locked="0"/>
    </xf>
    <xf numFmtId="0" fontId="7" fillId="5" borderId="157" xfId="0" applyFont="1" applyFill="1" applyBorder="1" applyAlignment="1">
      <alignment horizontal="center" vertical="center" textRotation="90" wrapText="1"/>
    </xf>
    <xf numFmtId="0" fontId="7" fillId="5" borderId="129" xfId="0" applyFont="1" applyFill="1" applyBorder="1" applyAlignment="1">
      <alignment horizontal="center" vertical="center" textRotation="90" wrapText="1"/>
    </xf>
    <xf numFmtId="0" fontId="7" fillId="5" borderId="163" xfId="0" applyFont="1" applyFill="1" applyBorder="1" applyAlignment="1">
      <alignment horizontal="center" vertical="center" textRotation="90" wrapText="1"/>
    </xf>
    <xf numFmtId="0" fontId="7" fillId="5" borderId="135" xfId="0" applyFont="1" applyFill="1" applyBorder="1" applyAlignment="1">
      <alignment horizontal="center" vertical="center" textRotation="90" wrapText="1"/>
    </xf>
    <xf numFmtId="0" fontId="7" fillId="5" borderId="181" xfId="0" applyFont="1" applyFill="1" applyBorder="1" applyAlignment="1">
      <alignment horizontal="center" vertical="center" textRotation="90" wrapText="1"/>
    </xf>
    <xf numFmtId="0" fontId="7" fillId="5" borderId="141" xfId="0" applyFont="1" applyFill="1" applyBorder="1" applyAlignment="1">
      <alignment horizontal="center" vertical="center" textRotation="90" wrapText="1"/>
    </xf>
    <xf numFmtId="0" fontId="7" fillId="5" borderId="158" xfId="0" applyFont="1" applyFill="1" applyBorder="1" applyAlignment="1">
      <alignment horizontal="center" vertical="center" textRotation="90" wrapText="1"/>
    </xf>
    <xf numFmtId="0" fontId="7" fillId="5" borderId="159" xfId="0" applyFont="1" applyFill="1" applyBorder="1" applyAlignment="1">
      <alignment horizontal="center" vertical="center" textRotation="90" wrapText="1"/>
    </xf>
    <xf numFmtId="0" fontId="7" fillId="5" borderId="164" xfId="0" applyFont="1" applyFill="1" applyBorder="1" applyAlignment="1">
      <alignment horizontal="center" vertical="center" textRotation="90" wrapText="1"/>
    </xf>
    <xf numFmtId="0" fontId="7" fillId="5" borderId="165" xfId="0" applyFont="1" applyFill="1" applyBorder="1" applyAlignment="1">
      <alignment horizontal="center" vertical="center" textRotation="90" wrapText="1"/>
    </xf>
    <xf numFmtId="0" fontId="7" fillId="5" borderId="182" xfId="0" applyFont="1" applyFill="1" applyBorder="1" applyAlignment="1">
      <alignment horizontal="center" vertical="center" textRotation="90" wrapText="1"/>
    </xf>
    <xf numFmtId="0" fontId="7" fillId="5" borderId="183" xfId="0" applyFont="1" applyFill="1" applyBorder="1" applyAlignment="1">
      <alignment horizontal="center" vertical="center" textRotation="90" wrapText="1"/>
    </xf>
    <xf numFmtId="0" fontId="5" fillId="5" borderId="160" xfId="0" applyFont="1" applyFill="1" applyBorder="1" applyAlignment="1" applyProtection="1">
      <alignment horizontal="center" vertical="center"/>
      <protection locked="0"/>
    </xf>
    <xf numFmtId="0" fontId="0" fillId="5" borderId="161" xfId="0" applyFill="1" applyBorder="1" applyAlignment="1">
      <alignment horizontal="center" vertical="center"/>
    </xf>
    <xf numFmtId="0" fontId="0" fillId="5" borderId="162" xfId="0" applyFill="1" applyBorder="1" applyAlignment="1">
      <alignment horizontal="center" vertical="center"/>
    </xf>
    <xf numFmtId="0" fontId="5" fillId="5" borderId="161" xfId="0" applyFont="1" applyFill="1" applyBorder="1" applyAlignment="1" applyProtection="1">
      <alignment horizontal="center" vertical="center"/>
      <protection locked="0"/>
    </xf>
    <xf numFmtId="0" fontId="5" fillId="5" borderId="162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 textRotation="90" wrapText="1"/>
      <protection locked="0"/>
    </xf>
    <xf numFmtId="0" fontId="5" fillId="5" borderId="82" xfId="0" applyFont="1" applyFill="1" applyBorder="1" applyAlignment="1" applyProtection="1">
      <alignment horizontal="center" vertical="center" textRotation="90" wrapText="1"/>
      <protection locked="0"/>
    </xf>
    <xf numFmtId="0" fontId="5" fillId="5" borderId="93" xfId="0" applyFont="1" applyFill="1" applyBorder="1" applyAlignment="1" applyProtection="1">
      <alignment horizontal="center" vertical="center" textRotation="90" wrapText="1"/>
      <protection locked="0"/>
    </xf>
    <xf numFmtId="0" fontId="5" fillId="5" borderId="94" xfId="0" applyFont="1" applyFill="1" applyBorder="1" applyAlignment="1" applyProtection="1">
      <alignment horizontal="center" vertical="center" textRotation="90" wrapText="1"/>
      <protection locked="0"/>
    </xf>
    <xf numFmtId="0" fontId="5" fillId="5" borderId="169" xfId="0" applyFont="1" applyFill="1" applyBorder="1" applyAlignment="1" applyProtection="1">
      <alignment horizontal="center" vertical="center"/>
      <protection locked="0"/>
    </xf>
    <xf numFmtId="0" fontId="5" fillId="5" borderId="170" xfId="0" applyFont="1" applyFill="1" applyBorder="1" applyAlignment="1" applyProtection="1">
      <alignment horizontal="center" vertical="center"/>
      <protection locked="0"/>
    </xf>
    <xf numFmtId="0" fontId="5" fillId="5" borderId="171" xfId="0" applyFont="1" applyFill="1" applyBorder="1" applyAlignment="1" applyProtection="1">
      <alignment horizontal="center" vertical="center"/>
      <protection locked="0"/>
    </xf>
    <xf numFmtId="49" fontId="12" fillId="5" borderId="185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186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25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119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96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97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2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19" xfId="0" applyFont="1" applyFill="1" applyBorder="1" applyAlignment="1" applyProtection="1">
      <alignment horizontal="center" vertical="center" textRotation="90" wrapText="1"/>
      <protection locked="0"/>
    </xf>
    <xf numFmtId="0" fontId="0" fillId="5" borderId="98" xfId="0" applyFill="1" applyBorder="1" applyAlignment="1">
      <alignment horizontal="center" vertical="center" textRotation="90" wrapText="1"/>
    </xf>
    <xf numFmtId="0" fontId="0" fillId="5" borderId="120" xfId="0" applyFill="1" applyBorder="1" applyAlignment="1">
      <alignment horizontal="center" vertical="center" textRotation="90" wrapText="1"/>
    </xf>
    <xf numFmtId="49" fontId="5" fillId="5" borderId="71" xfId="0" applyNumberFormat="1" applyFont="1" applyFill="1" applyBorder="1" applyAlignment="1">
      <alignment horizontal="center" vertical="center" wrapText="1"/>
    </xf>
    <xf numFmtId="0" fontId="30" fillId="5" borderId="69" xfId="0" applyFont="1" applyFill="1" applyBorder="1"/>
    <xf numFmtId="0" fontId="30" fillId="5" borderId="72" xfId="0" applyFont="1" applyFill="1" applyBorder="1"/>
    <xf numFmtId="0" fontId="5" fillId="5" borderId="54" xfId="0" applyFont="1" applyFill="1" applyBorder="1" applyAlignment="1">
      <alignment horizontal="center" vertical="center" wrapText="1"/>
    </xf>
    <xf numFmtId="0" fontId="5" fillId="5" borderId="5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24" fillId="5" borderId="16" xfId="0" applyFont="1" applyFill="1" applyBorder="1" applyAlignment="1">
      <alignment horizontal="left" vertical="center" wrapText="1"/>
    </xf>
    <xf numFmtId="0" fontId="24" fillId="5" borderId="9" xfId="0" applyFont="1" applyFill="1" applyBorder="1" applyAlignment="1">
      <alignment horizontal="left" vertical="center" wrapText="1"/>
    </xf>
    <xf numFmtId="0" fontId="30" fillId="5" borderId="9" xfId="0" applyFont="1" applyFill="1" applyBorder="1" applyAlignment="1">
      <alignment horizontal="left" vertical="center" wrapText="1"/>
    </xf>
    <xf numFmtId="0" fontId="30" fillId="5" borderId="9" xfId="0" applyFont="1" applyFill="1" applyBorder="1" applyAlignment="1">
      <alignment horizontal="left" vertical="center"/>
    </xf>
    <xf numFmtId="0" fontId="30" fillId="5" borderId="20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 wrapText="1"/>
    </xf>
    <xf numFmtId="49" fontId="5" fillId="5" borderId="120" xfId="0" applyNumberFormat="1" applyFont="1" applyFill="1" applyBorder="1" applyAlignment="1">
      <alignment horizontal="center" vertical="center" wrapText="1"/>
    </xf>
    <xf numFmtId="0" fontId="30" fillId="5" borderId="93" xfId="0" applyFont="1" applyFill="1" applyBorder="1"/>
    <xf numFmtId="0" fontId="30" fillId="5" borderId="95" xfId="0" applyFont="1" applyFill="1" applyBorder="1"/>
    <xf numFmtId="0" fontId="5" fillId="5" borderId="0" xfId="0" applyFont="1" applyFill="1" applyAlignment="1">
      <alignment horizontal="left" vertical="top" wrapText="1"/>
    </xf>
    <xf numFmtId="0" fontId="30" fillId="5" borderId="0" xfId="0" applyFont="1" applyFill="1"/>
    <xf numFmtId="0" fontId="5" fillId="5" borderId="0" xfId="0" applyFont="1" applyFill="1" applyAlignment="1">
      <alignment horizontal="left"/>
    </xf>
    <xf numFmtId="0" fontId="30" fillId="5" borderId="0" xfId="0" applyFont="1" applyFill="1" applyAlignment="1">
      <alignment horizontal="left"/>
    </xf>
    <xf numFmtId="1" fontId="12" fillId="5" borderId="28" xfId="0" applyNumberFormat="1" applyFont="1" applyFill="1" applyBorder="1" applyAlignment="1" applyProtection="1">
      <alignment horizontal="center" vertical="center" wrapText="1"/>
      <protection locked="0"/>
    </xf>
    <xf numFmtId="1" fontId="12" fillId="5" borderId="63" xfId="0" applyNumberFormat="1" applyFont="1" applyFill="1" applyBorder="1" applyAlignment="1" applyProtection="1">
      <alignment horizontal="center" vertical="center" wrapText="1"/>
      <protection locked="0"/>
    </xf>
    <xf numFmtId="0" fontId="43" fillId="5" borderId="63" xfId="0" applyFont="1" applyFill="1" applyBorder="1"/>
    <xf numFmtId="0" fontId="0" fillId="5" borderId="27" xfId="0" applyFill="1" applyBorder="1"/>
    <xf numFmtId="1" fontId="6" fillId="5" borderId="119" xfId="0" applyNumberFormat="1" applyFont="1" applyFill="1" applyBorder="1" applyAlignment="1" applyProtection="1">
      <alignment horizontal="left" vertical="center" wrapText="1"/>
      <protection locked="0"/>
    </xf>
    <xf numFmtId="1" fontId="6" fillId="5" borderId="96" xfId="0" applyNumberFormat="1" applyFont="1" applyFill="1" applyBorder="1" applyAlignment="1" applyProtection="1">
      <alignment horizontal="left" vertical="center" wrapText="1"/>
      <protection locked="0"/>
    </xf>
    <xf numFmtId="0" fontId="0" fillId="5" borderId="96" xfId="0" applyFill="1" applyBorder="1"/>
    <xf numFmtId="0" fontId="0" fillId="5" borderId="97" xfId="0" applyFill="1" applyBorder="1"/>
    <xf numFmtId="1" fontId="6" fillId="5" borderId="98" xfId="0" applyNumberFormat="1" applyFont="1" applyFill="1" applyBorder="1" applyAlignment="1" applyProtection="1">
      <alignment horizontal="left" vertical="center" wrapText="1"/>
      <protection locked="0"/>
    </xf>
    <xf numFmtId="1" fontId="6" fillId="5" borderId="0" xfId="0" applyNumberFormat="1" applyFont="1" applyFill="1" applyAlignment="1" applyProtection="1">
      <alignment horizontal="left" vertical="center" wrapText="1"/>
      <protection locked="0"/>
    </xf>
    <xf numFmtId="0" fontId="0" fillId="5" borderId="0" xfId="0" applyFill="1"/>
    <xf numFmtId="0" fontId="0" fillId="5" borderId="29" xfId="0" applyFill="1" applyBorder="1"/>
    <xf numFmtId="1" fontId="6" fillId="5" borderId="120" xfId="0" applyNumberFormat="1" applyFont="1" applyFill="1" applyBorder="1" applyAlignment="1" applyProtection="1">
      <alignment horizontal="left" vertical="center" wrapText="1"/>
      <protection locked="0"/>
    </xf>
    <xf numFmtId="1" fontId="6" fillId="5" borderId="93" xfId="0" applyNumberFormat="1" applyFont="1" applyFill="1" applyBorder="1" applyAlignment="1" applyProtection="1">
      <alignment horizontal="left" vertical="center" wrapText="1"/>
      <protection locked="0"/>
    </xf>
    <xf numFmtId="0" fontId="0" fillId="5" borderId="95" xfId="0" applyFill="1" applyBorder="1"/>
    <xf numFmtId="1" fontId="25" fillId="5" borderId="28" xfId="0" applyNumberFormat="1" applyFont="1" applyFill="1" applyBorder="1" applyAlignment="1">
      <alignment horizontal="center" vertical="center" wrapText="1"/>
    </xf>
    <xf numFmtId="0" fontId="44" fillId="5" borderId="63" xfId="0" applyFont="1" applyFill="1" applyBorder="1"/>
    <xf numFmtId="0" fontId="44" fillId="5" borderId="27" xfId="0" applyFont="1" applyFill="1" applyBorder="1"/>
    <xf numFmtId="49" fontId="47" fillId="5" borderId="119" xfId="0" applyNumberFormat="1" applyFont="1" applyFill="1" applyBorder="1" applyAlignment="1">
      <alignment horizontal="center" vertical="center" wrapText="1"/>
    </xf>
    <xf numFmtId="0" fontId="48" fillId="5" borderId="96" xfId="0" applyFont="1" applyFill="1" applyBorder="1"/>
    <xf numFmtId="0" fontId="48" fillId="5" borderId="97" xfId="0" applyFont="1" applyFill="1" applyBorder="1"/>
    <xf numFmtId="49" fontId="47" fillId="5" borderId="71" xfId="0" applyNumberFormat="1" applyFont="1" applyFill="1" applyBorder="1" applyAlignment="1">
      <alignment horizontal="center" vertical="center" wrapText="1"/>
    </xf>
    <xf numFmtId="0" fontId="48" fillId="5" borderId="69" xfId="0" applyFont="1" applyFill="1" applyBorder="1"/>
    <xf numFmtId="0" fontId="48" fillId="5" borderId="72" xfId="0" applyFont="1" applyFill="1" applyBorder="1"/>
    <xf numFmtId="0" fontId="5" fillId="5" borderId="151" xfId="0" applyFont="1" applyFill="1" applyBorder="1" applyAlignment="1" applyProtection="1">
      <alignment horizontal="center" vertical="center"/>
      <protection locked="0"/>
    </xf>
    <xf numFmtId="0" fontId="5" fillId="5" borderId="189" xfId="0" applyFont="1" applyFill="1" applyBorder="1" applyAlignment="1">
      <alignment horizontal="center" vertical="center"/>
    </xf>
    <xf numFmtId="0" fontId="30" fillId="5" borderId="62" xfId="0" applyFont="1" applyFill="1" applyBorder="1" applyAlignment="1">
      <alignment horizontal="center" vertical="center"/>
    </xf>
    <xf numFmtId="0" fontId="30" fillId="5" borderId="190" xfId="0" applyFont="1" applyFill="1" applyBorder="1" applyAlignment="1">
      <alignment horizontal="center" vertical="center"/>
    </xf>
    <xf numFmtId="0" fontId="5" fillId="5" borderId="191" xfId="0" applyFont="1" applyFill="1" applyBorder="1" applyAlignment="1" applyProtection="1">
      <alignment horizontal="center" vertical="center"/>
      <protection locked="0"/>
    </xf>
    <xf numFmtId="0" fontId="30" fillId="5" borderId="108" xfId="0" applyFont="1" applyFill="1" applyBorder="1" applyAlignment="1">
      <alignment horizontal="center" vertical="center"/>
    </xf>
    <xf numFmtId="0" fontId="5" fillId="5" borderId="192" xfId="0" applyFont="1" applyFill="1" applyBorder="1" applyAlignment="1" applyProtection="1">
      <alignment horizontal="center" vertical="center"/>
      <protection locked="0"/>
    </xf>
    <xf numFmtId="0" fontId="5" fillId="5" borderId="62" xfId="0" applyFont="1" applyFill="1" applyBorder="1" applyAlignment="1" applyProtection="1">
      <alignment horizontal="center" vertical="center"/>
      <protection locked="0"/>
    </xf>
    <xf numFmtId="0" fontId="5" fillId="5" borderId="193" xfId="0" applyFont="1" applyFill="1" applyBorder="1" applyAlignment="1" applyProtection="1">
      <alignment horizontal="center" vertical="center"/>
      <protection locked="0"/>
    </xf>
    <xf numFmtId="0" fontId="25" fillId="0" borderId="121" xfId="0" applyFont="1" applyBorder="1" applyAlignment="1" applyProtection="1">
      <alignment horizontal="center" vertical="center" textRotation="90" wrapText="1"/>
      <protection locked="0"/>
    </xf>
    <xf numFmtId="0" fontId="44" fillId="0" borderId="117" xfId="0" applyFont="1" applyBorder="1" applyAlignment="1">
      <alignment horizontal="center" vertical="center" textRotation="90" wrapText="1"/>
    </xf>
    <xf numFmtId="0" fontId="44" fillId="0" borderId="118" xfId="0" applyFont="1" applyBorder="1" applyAlignment="1">
      <alignment horizontal="center" vertical="center" textRotation="90" wrapText="1"/>
    </xf>
    <xf numFmtId="0" fontId="25" fillId="4" borderId="167" xfId="0" applyFont="1" applyFill="1" applyBorder="1" applyAlignment="1" applyProtection="1">
      <alignment horizontal="left" vertical="center"/>
      <protection locked="0"/>
    </xf>
    <xf numFmtId="0" fontId="25" fillId="4" borderId="174" xfId="0" applyFont="1" applyFill="1" applyBorder="1" applyAlignment="1" applyProtection="1">
      <alignment horizontal="left" vertical="center"/>
      <protection locked="0"/>
    </xf>
    <xf numFmtId="0" fontId="25" fillId="4" borderId="180" xfId="0" applyFont="1" applyFill="1" applyBorder="1" applyAlignment="1" applyProtection="1">
      <alignment horizontal="left" vertical="center"/>
      <protection locked="0"/>
    </xf>
    <xf numFmtId="0" fontId="25" fillId="4" borderId="168" xfId="0" applyFont="1" applyFill="1" applyBorder="1" applyAlignment="1" applyProtection="1">
      <alignment horizontal="left" vertical="center"/>
      <protection locked="0"/>
    </xf>
    <xf numFmtId="0" fontId="25" fillId="0" borderId="174" xfId="0" applyFont="1" applyBorder="1" applyAlignment="1" applyProtection="1">
      <alignment horizontal="left" vertical="center"/>
      <protection locked="0"/>
    </xf>
    <xf numFmtId="0" fontId="5" fillId="0" borderId="119" xfId="0" applyFont="1" applyFill="1" applyBorder="1" applyAlignment="1" applyProtection="1">
      <alignment horizontal="center" vertical="center" textRotation="90"/>
      <protection locked="0"/>
    </xf>
    <xf numFmtId="0" fontId="0" fillId="0" borderId="96" xfId="0" applyFill="1" applyBorder="1" applyAlignment="1">
      <alignment horizontal="center" vertical="center" textRotation="90"/>
    </xf>
    <xf numFmtId="0" fontId="0" fillId="0" borderId="97" xfId="0" applyFill="1" applyBorder="1" applyAlignment="1">
      <alignment horizontal="center" vertical="center" textRotation="90"/>
    </xf>
    <xf numFmtId="0" fontId="0" fillId="0" borderId="98" xfId="0" applyFill="1" applyBorder="1" applyAlignment="1">
      <alignment horizontal="center" vertical="center" textRotation="90"/>
    </xf>
    <xf numFmtId="0" fontId="0" fillId="0" borderId="0" xfId="0" applyFill="1" applyAlignment="1">
      <alignment horizontal="center" vertical="center" textRotation="90"/>
    </xf>
    <xf numFmtId="0" fontId="0" fillId="0" borderId="29" xfId="0" applyFill="1" applyBorder="1" applyAlignment="1">
      <alignment horizontal="center" vertical="center" textRotation="90"/>
    </xf>
    <xf numFmtId="0" fontId="0" fillId="0" borderId="120" xfId="0" applyFill="1" applyBorder="1" applyAlignment="1">
      <alignment horizontal="center" vertical="center" textRotation="90"/>
    </xf>
    <xf numFmtId="0" fontId="0" fillId="0" borderId="93" xfId="0" applyFill="1" applyBorder="1" applyAlignment="1">
      <alignment horizontal="center" vertical="center" textRotation="90"/>
    </xf>
    <xf numFmtId="0" fontId="0" fillId="0" borderId="95" xfId="0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66FF"/>
      <color rgb="FF0000CC"/>
      <color rgb="FFFFCCCC"/>
      <color rgb="FF006600"/>
      <color rgb="FFCC0066"/>
      <color rgb="FF336699"/>
      <color rgb="FFCC0000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138546</xdr:colOff>
      <xdr:row>0</xdr:row>
      <xdr:rowOff>304799</xdr:rowOff>
    </xdr:from>
    <xdr:to>
      <xdr:col>3</xdr:col>
      <xdr:colOff>259772</xdr:colOff>
      <xdr:row>3</xdr:row>
      <xdr:rowOff>301625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6" y="304799"/>
          <a:ext cx="1073726" cy="1295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6699"/>
    <pageSetUpPr fitToPage="1"/>
  </sheetPr>
  <dimension ref="A1:CU184"/>
  <sheetViews>
    <sheetView showZeros="0" tabSelected="1" view="pageBreakPreview" topLeftCell="A10" zoomScale="40" zoomScaleNormal="70" zoomScaleSheetLayoutView="40" workbookViewId="0">
      <selection activeCell="BS28" sqref="BS28:BU32"/>
    </sheetView>
  </sheetViews>
  <sheetFormatPr defaultRowHeight="20.25" x14ac:dyDescent="0.3"/>
  <cols>
    <col min="1" max="1" width="4.28515625" style="6" customWidth="1"/>
    <col min="2" max="2" width="5.140625" style="6" customWidth="1"/>
    <col min="3" max="3" width="4.5703125" style="3" customWidth="1"/>
    <col min="4" max="5" width="5.28515625" style="3" customWidth="1"/>
    <col min="6" max="6" width="5" style="3" customWidth="1"/>
    <col min="7" max="7" width="5.140625" style="3" customWidth="1"/>
    <col min="8" max="8" width="5.28515625" style="3" customWidth="1"/>
    <col min="9" max="9" width="5.140625" style="3" customWidth="1"/>
    <col min="10" max="11" width="5.5703125" style="3" customWidth="1"/>
    <col min="12" max="12" width="4.5703125" style="3" customWidth="1"/>
    <col min="13" max="13" width="5.140625" style="3" customWidth="1"/>
    <col min="14" max="14" width="5.5703125" style="3" customWidth="1"/>
    <col min="15" max="15" width="5.42578125" style="3" customWidth="1"/>
    <col min="16" max="16" width="4.85546875" style="3" customWidth="1"/>
    <col min="17" max="18" width="5" style="3" customWidth="1"/>
    <col min="19" max="19" width="24.85546875" style="3" customWidth="1"/>
    <col min="20" max="20" width="8.42578125" style="3" customWidth="1"/>
    <col min="21" max="21" width="5.5703125" style="3" customWidth="1"/>
    <col min="22" max="22" width="5.42578125" style="3" customWidth="1"/>
    <col min="23" max="23" width="6.42578125" style="3" customWidth="1"/>
    <col min="24" max="24" width="7.42578125" style="3" customWidth="1"/>
    <col min="25" max="25" width="6.140625" style="3" customWidth="1"/>
    <col min="26" max="26" width="5.85546875" style="3" customWidth="1"/>
    <col min="27" max="27" width="6.140625" style="3" customWidth="1"/>
    <col min="28" max="28" width="6.42578125" style="3" customWidth="1"/>
    <col min="29" max="29" width="6.28515625" style="6" customWidth="1"/>
    <col min="30" max="30" width="5.28515625" style="6" customWidth="1"/>
    <col min="31" max="31" width="4.7109375" style="3" customWidth="1"/>
    <col min="32" max="33" width="5.140625" style="3" customWidth="1"/>
    <col min="34" max="34" width="5" style="3" customWidth="1"/>
    <col min="35" max="35" width="5.140625" style="3" customWidth="1"/>
    <col min="36" max="36" width="5.28515625" style="3" customWidth="1"/>
    <col min="37" max="37" width="5.140625" style="3" customWidth="1"/>
    <col min="38" max="38" width="5.42578125" style="3" customWidth="1"/>
    <col min="39" max="39" width="6.42578125" style="130" customWidth="1"/>
    <col min="40" max="40" width="6.28515625" style="131" customWidth="1"/>
    <col min="41" max="41" width="5.7109375" style="131" customWidth="1"/>
    <col min="42" max="42" width="5.28515625" style="131" customWidth="1"/>
    <col min="43" max="43" width="6.42578125" style="131" customWidth="1"/>
    <col min="44" max="44" width="5.7109375" style="131" customWidth="1"/>
    <col min="45" max="45" width="5" style="131" customWidth="1"/>
    <col min="46" max="46" width="6.140625" style="131" customWidth="1"/>
    <col min="47" max="47" width="5.42578125" style="131" customWidth="1"/>
    <col min="48" max="48" width="5.140625" style="131" customWidth="1"/>
    <col min="49" max="49" width="6" style="131" customWidth="1"/>
    <col min="50" max="50" width="6.7109375" style="131" customWidth="1"/>
    <col min="51" max="51" width="5" style="131" customWidth="1"/>
    <col min="52" max="52" width="6.140625" style="3" customWidth="1"/>
    <col min="53" max="53" width="5.42578125" style="3" customWidth="1"/>
    <col min="54" max="54" width="5" style="3" customWidth="1"/>
    <col min="55" max="55" width="6" style="3" customWidth="1"/>
    <col min="56" max="57" width="5.7109375" style="3" customWidth="1"/>
    <col min="58" max="58" width="6.7109375" style="3" customWidth="1"/>
    <col min="59" max="59" width="5.85546875" style="3" customWidth="1"/>
    <col min="60" max="60" width="6.140625" style="3" customWidth="1"/>
    <col min="61" max="61" width="6.28515625" style="3" customWidth="1"/>
    <col min="62" max="62" width="6" style="3" customWidth="1"/>
    <col min="63" max="65" width="6.28515625" style="3" customWidth="1"/>
    <col min="66" max="66" width="5.140625" style="3" customWidth="1"/>
    <col min="67" max="67" width="5.85546875" style="3" customWidth="1"/>
    <col min="68" max="68" width="6.28515625" style="3" customWidth="1"/>
    <col min="69" max="69" width="5.28515625" style="3" customWidth="1"/>
    <col min="70" max="70" width="6.7109375" style="3" customWidth="1"/>
    <col min="71" max="71" width="4.28515625" style="133" customWidth="1"/>
    <col min="72" max="72" width="3.7109375" style="133" customWidth="1"/>
    <col min="73" max="73" width="16" style="133" customWidth="1"/>
    <col min="74" max="232" width="9.140625" style="3"/>
    <col min="233" max="234" width="4.140625" style="3" customWidth="1"/>
    <col min="235" max="249" width="4.7109375" style="3" customWidth="1"/>
    <col min="250" max="252" width="3.7109375" style="3" customWidth="1"/>
    <col min="253" max="253" width="4.28515625" style="3" customWidth="1"/>
    <col min="254" max="265" width="3.7109375" style="3" customWidth="1"/>
    <col min="266" max="266" width="5.42578125" style="3" customWidth="1"/>
    <col min="267" max="267" width="4.7109375" style="3" customWidth="1"/>
    <col min="268" max="268" width="3.7109375" style="3" customWidth="1"/>
    <col min="269" max="269" width="5.42578125" style="3" customWidth="1"/>
    <col min="270" max="270" width="4.7109375" style="3" customWidth="1"/>
    <col min="271" max="271" width="3.7109375" style="3" customWidth="1"/>
    <col min="272" max="272" width="5.42578125" style="3" customWidth="1"/>
    <col min="273" max="273" width="4.7109375" style="3" customWidth="1"/>
    <col min="274" max="274" width="3.7109375" style="3" customWidth="1"/>
    <col min="275" max="275" width="5.42578125" style="3" customWidth="1"/>
    <col min="276" max="276" width="4.7109375" style="3" customWidth="1"/>
    <col min="277" max="277" width="3.7109375" style="3" customWidth="1"/>
    <col min="278" max="278" width="5.42578125" style="3" customWidth="1"/>
    <col min="279" max="279" width="4.7109375" style="3" customWidth="1"/>
    <col min="280" max="280" width="3.7109375" style="3" customWidth="1"/>
    <col min="281" max="281" width="5.42578125" style="3" customWidth="1"/>
    <col min="282" max="282" width="4.7109375" style="3" customWidth="1"/>
    <col min="283" max="283" width="3.7109375" style="3" customWidth="1"/>
    <col min="284" max="284" width="5.42578125" style="3" customWidth="1"/>
    <col min="285" max="285" width="4.7109375" style="3" customWidth="1"/>
    <col min="286" max="288" width="4.140625" style="3" customWidth="1"/>
    <col min="289" max="292" width="3.7109375" style="3" customWidth="1"/>
    <col min="293" max="293" width="4.7109375" style="3" customWidth="1"/>
    <col min="294" max="294" width="5.140625" style="3" customWidth="1"/>
    <col min="295" max="295" width="4.5703125" style="3" customWidth="1"/>
    <col min="296" max="488" width="9.140625" style="3"/>
    <col min="489" max="490" width="4.140625" style="3" customWidth="1"/>
    <col min="491" max="505" width="4.7109375" style="3" customWidth="1"/>
    <col min="506" max="508" width="3.7109375" style="3" customWidth="1"/>
    <col min="509" max="509" width="4.28515625" style="3" customWidth="1"/>
    <col min="510" max="521" width="3.7109375" style="3" customWidth="1"/>
    <col min="522" max="522" width="5.42578125" style="3" customWidth="1"/>
    <col min="523" max="523" width="4.7109375" style="3" customWidth="1"/>
    <col min="524" max="524" width="3.7109375" style="3" customWidth="1"/>
    <col min="525" max="525" width="5.42578125" style="3" customWidth="1"/>
    <col min="526" max="526" width="4.7109375" style="3" customWidth="1"/>
    <col min="527" max="527" width="3.7109375" style="3" customWidth="1"/>
    <col min="528" max="528" width="5.42578125" style="3" customWidth="1"/>
    <col min="529" max="529" width="4.7109375" style="3" customWidth="1"/>
    <col min="530" max="530" width="3.7109375" style="3" customWidth="1"/>
    <col min="531" max="531" width="5.42578125" style="3" customWidth="1"/>
    <col min="532" max="532" width="4.7109375" style="3" customWidth="1"/>
    <col min="533" max="533" width="3.7109375" style="3" customWidth="1"/>
    <col min="534" max="534" width="5.42578125" style="3" customWidth="1"/>
    <col min="535" max="535" width="4.7109375" style="3" customWidth="1"/>
    <col min="536" max="536" width="3.7109375" style="3" customWidth="1"/>
    <col min="537" max="537" width="5.42578125" style="3" customWidth="1"/>
    <col min="538" max="538" width="4.7109375" style="3" customWidth="1"/>
    <col min="539" max="539" width="3.7109375" style="3" customWidth="1"/>
    <col min="540" max="540" width="5.42578125" style="3" customWidth="1"/>
    <col min="541" max="541" width="4.7109375" style="3" customWidth="1"/>
    <col min="542" max="544" width="4.140625" style="3" customWidth="1"/>
    <col min="545" max="548" width="3.7109375" style="3" customWidth="1"/>
    <col min="549" max="549" width="4.7109375" style="3" customWidth="1"/>
    <col min="550" max="550" width="5.140625" style="3" customWidth="1"/>
    <col min="551" max="551" width="4.5703125" style="3" customWidth="1"/>
    <col min="552" max="744" width="9.140625" style="3"/>
    <col min="745" max="746" width="4.140625" style="3" customWidth="1"/>
    <col min="747" max="761" width="4.7109375" style="3" customWidth="1"/>
    <col min="762" max="764" width="3.7109375" style="3" customWidth="1"/>
    <col min="765" max="765" width="4.28515625" style="3" customWidth="1"/>
    <col min="766" max="777" width="3.7109375" style="3" customWidth="1"/>
    <col min="778" max="778" width="5.42578125" style="3" customWidth="1"/>
    <col min="779" max="779" width="4.7109375" style="3" customWidth="1"/>
    <col min="780" max="780" width="3.7109375" style="3" customWidth="1"/>
    <col min="781" max="781" width="5.42578125" style="3" customWidth="1"/>
    <col min="782" max="782" width="4.7109375" style="3" customWidth="1"/>
    <col min="783" max="783" width="3.7109375" style="3" customWidth="1"/>
    <col min="784" max="784" width="5.42578125" style="3" customWidth="1"/>
    <col min="785" max="785" width="4.7109375" style="3" customWidth="1"/>
    <col min="786" max="786" width="3.7109375" style="3" customWidth="1"/>
    <col min="787" max="787" width="5.42578125" style="3" customWidth="1"/>
    <col min="788" max="788" width="4.7109375" style="3" customWidth="1"/>
    <col min="789" max="789" width="3.7109375" style="3" customWidth="1"/>
    <col min="790" max="790" width="5.42578125" style="3" customWidth="1"/>
    <col min="791" max="791" width="4.7109375" style="3" customWidth="1"/>
    <col min="792" max="792" width="3.7109375" style="3" customWidth="1"/>
    <col min="793" max="793" width="5.42578125" style="3" customWidth="1"/>
    <col min="794" max="794" width="4.7109375" style="3" customWidth="1"/>
    <col min="795" max="795" width="3.7109375" style="3" customWidth="1"/>
    <col min="796" max="796" width="5.42578125" style="3" customWidth="1"/>
    <col min="797" max="797" width="4.7109375" style="3" customWidth="1"/>
    <col min="798" max="800" width="4.140625" style="3" customWidth="1"/>
    <col min="801" max="804" width="3.7109375" style="3" customWidth="1"/>
    <col min="805" max="805" width="4.7109375" style="3" customWidth="1"/>
    <col min="806" max="806" width="5.140625" style="3" customWidth="1"/>
    <col min="807" max="807" width="4.5703125" style="3" customWidth="1"/>
    <col min="808" max="1000" width="9.140625" style="3"/>
    <col min="1001" max="1002" width="4.140625" style="3" customWidth="1"/>
    <col min="1003" max="1017" width="4.7109375" style="3" customWidth="1"/>
    <col min="1018" max="1020" width="3.7109375" style="3" customWidth="1"/>
    <col min="1021" max="1021" width="4.28515625" style="3" customWidth="1"/>
    <col min="1022" max="1033" width="3.7109375" style="3" customWidth="1"/>
    <col min="1034" max="1034" width="5.42578125" style="3" customWidth="1"/>
    <col min="1035" max="1035" width="4.7109375" style="3" customWidth="1"/>
    <col min="1036" max="1036" width="3.7109375" style="3" customWidth="1"/>
    <col min="1037" max="1037" width="5.42578125" style="3" customWidth="1"/>
    <col min="1038" max="1038" width="4.7109375" style="3" customWidth="1"/>
    <col min="1039" max="1039" width="3.7109375" style="3" customWidth="1"/>
    <col min="1040" max="1040" width="5.42578125" style="3" customWidth="1"/>
    <col min="1041" max="1041" width="4.7109375" style="3" customWidth="1"/>
    <col min="1042" max="1042" width="3.7109375" style="3" customWidth="1"/>
    <col min="1043" max="1043" width="5.42578125" style="3" customWidth="1"/>
    <col min="1044" max="1044" width="4.7109375" style="3" customWidth="1"/>
    <col min="1045" max="1045" width="3.7109375" style="3" customWidth="1"/>
    <col min="1046" max="1046" width="5.42578125" style="3" customWidth="1"/>
    <col min="1047" max="1047" width="4.7109375" style="3" customWidth="1"/>
    <col min="1048" max="1048" width="3.7109375" style="3" customWidth="1"/>
    <col min="1049" max="1049" width="5.42578125" style="3" customWidth="1"/>
    <col min="1050" max="1050" width="4.7109375" style="3" customWidth="1"/>
    <col min="1051" max="1051" width="3.7109375" style="3" customWidth="1"/>
    <col min="1052" max="1052" width="5.42578125" style="3" customWidth="1"/>
    <col min="1053" max="1053" width="4.7109375" style="3" customWidth="1"/>
    <col min="1054" max="1056" width="4.140625" style="3" customWidth="1"/>
    <col min="1057" max="1060" width="3.7109375" style="3" customWidth="1"/>
    <col min="1061" max="1061" width="4.7109375" style="3" customWidth="1"/>
    <col min="1062" max="1062" width="5.140625" style="3" customWidth="1"/>
    <col min="1063" max="1063" width="4.5703125" style="3" customWidth="1"/>
    <col min="1064" max="1256" width="9.140625" style="3"/>
    <col min="1257" max="1258" width="4.140625" style="3" customWidth="1"/>
    <col min="1259" max="1273" width="4.7109375" style="3" customWidth="1"/>
    <col min="1274" max="1276" width="3.7109375" style="3" customWidth="1"/>
    <col min="1277" max="1277" width="4.28515625" style="3" customWidth="1"/>
    <col min="1278" max="1289" width="3.7109375" style="3" customWidth="1"/>
    <col min="1290" max="1290" width="5.42578125" style="3" customWidth="1"/>
    <col min="1291" max="1291" width="4.7109375" style="3" customWidth="1"/>
    <col min="1292" max="1292" width="3.7109375" style="3" customWidth="1"/>
    <col min="1293" max="1293" width="5.42578125" style="3" customWidth="1"/>
    <col min="1294" max="1294" width="4.7109375" style="3" customWidth="1"/>
    <col min="1295" max="1295" width="3.7109375" style="3" customWidth="1"/>
    <col min="1296" max="1296" width="5.42578125" style="3" customWidth="1"/>
    <col min="1297" max="1297" width="4.7109375" style="3" customWidth="1"/>
    <col min="1298" max="1298" width="3.7109375" style="3" customWidth="1"/>
    <col min="1299" max="1299" width="5.42578125" style="3" customWidth="1"/>
    <col min="1300" max="1300" width="4.7109375" style="3" customWidth="1"/>
    <col min="1301" max="1301" width="3.7109375" style="3" customWidth="1"/>
    <col min="1302" max="1302" width="5.42578125" style="3" customWidth="1"/>
    <col min="1303" max="1303" width="4.7109375" style="3" customWidth="1"/>
    <col min="1304" max="1304" width="3.7109375" style="3" customWidth="1"/>
    <col min="1305" max="1305" width="5.42578125" style="3" customWidth="1"/>
    <col min="1306" max="1306" width="4.7109375" style="3" customWidth="1"/>
    <col min="1307" max="1307" width="3.7109375" style="3" customWidth="1"/>
    <col min="1308" max="1308" width="5.42578125" style="3" customWidth="1"/>
    <col min="1309" max="1309" width="4.7109375" style="3" customWidth="1"/>
    <col min="1310" max="1312" width="4.140625" style="3" customWidth="1"/>
    <col min="1313" max="1316" width="3.7109375" style="3" customWidth="1"/>
    <col min="1317" max="1317" width="4.7109375" style="3" customWidth="1"/>
    <col min="1318" max="1318" width="5.140625" style="3" customWidth="1"/>
    <col min="1319" max="1319" width="4.5703125" style="3" customWidth="1"/>
    <col min="1320" max="1512" width="9.140625" style="3"/>
    <col min="1513" max="1514" width="4.140625" style="3" customWidth="1"/>
    <col min="1515" max="1529" width="4.7109375" style="3" customWidth="1"/>
    <col min="1530" max="1532" width="3.7109375" style="3" customWidth="1"/>
    <col min="1533" max="1533" width="4.28515625" style="3" customWidth="1"/>
    <col min="1534" max="1545" width="3.7109375" style="3" customWidth="1"/>
    <col min="1546" max="1546" width="5.42578125" style="3" customWidth="1"/>
    <col min="1547" max="1547" width="4.7109375" style="3" customWidth="1"/>
    <col min="1548" max="1548" width="3.7109375" style="3" customWidth="1"/>
    <col min="1549" max="1549" width="5.42578125" style="3" customWidth="1"/>
    <col min="1550" max="1550" width="4.7109375" style="3" customWidth="1"/>
    <col min="1551" max="1551" width="3.7109375" style="3" customWidth="1"/>
    <col min="1552" max="1552" width="5.42578125" style="3" customWidth="1"/>
    <col min="1553" max="1553" width="4.7109375" style="3" customWidth="1"/>
    <col min="1554" max="1554" width="3.7109375" style="3" customWidth="1"/>
    <col min="1555" max="1555" width="5.42578125" style="3" customWidth="1"/>
    <col min="1556" max="1556" width="4.7109375" style="3" customWidth="1"/>
    <col min="1557" max="1557" width="3.7109375" style="3" customWidth="1"/>
    <col min="1558" max="1558" width="5.42578125" style="3" customWidth="1"/>
    <col min="1559" max="1559" width="4.7109375" style="3" customWidth="1"/>
    <col min="1560" max="1560" width="3.7109375" style="3" customWidth="1"/>
    <col min="1561" max="1561" width="5.42578125" style="3" customWidth="1"/>
    <col min="1562" max="1562" width="4.7109375" style="3" customWidth="1"/>
    <col min="1563" max="1563" width="3.7109375" style="3" customWidth="1"/>
    <col min="1564" max="1564" width="5.42578125" style="3" customWidth="1"/>
    <col min="1565" max="1565" width="4.7109375" style="3" customWidth="1"/>
    <col min="1566" max="1568" width="4.140625" style="3" customWidth="1"/>
    <col min="1569" max="1572" width="3.7109375" style="3" customWidth="1"/>
    <col min="1573" max="1573" width="4.7109375" style="3" customWidth="1"/>
    <col min="1574" max="1574" width="5.140625" style="3" customWidth="1"/>
    <col min="1575" max="1575" width="4.5703125" style="3" customWidth="1"/>
    <col min="1576" max="1768" width="9.140625" style="3"/>
    <col min="1769" max="1770" width="4.140625" style="3" customWidth="1"/>
    <col min="1771" max="1785" width="4.7109375" style="3" customWidth="1"/>
    <col min="1786" max="1788" width="3.7109375" style="3" customWidth="1"/>
    <col min="1789" max="1789" width="4.28515625" style="3" customWidth="1"/>
    <col min="1790" max="1801" width="3.7109375" style="3" customWidth="1"/>
    <col min="1802" max="1802" width="5.42578125" style="3" customWidth="1"/>
    <col min="1803" max="1803" width="4.7109375" style="3" customWidth="1"/>
    <col min="1804" max="1804" width="3.7109375" style="3" customWidth="1"/>
    <col min="1805" max="1805" width="5.42578125" style="3" customWidth="1"/>
    <col min="1806" max="1806" width="4.7109375" style="3" customWidth="1"/>
    <col min="1807" max="1807" width="3.7109375" style="3" customWidth="1"/>
    <col min="1808" max="1808" width="5.42578125" style="3" customWidth="1"/>
    <col min="1809" max="1809" width="4.7109375" style="3" customWidth="1"/>
    <col min="1810" max="1810" width="3.7109375" style="3" customWidth="1"/>
    <col min="1811" max="1811" width="5.42578125" style="3" customWidth="1"/>
    <col min="1812" max="1812" width="4.7109375" style="3" customWidth="1"/>
    <col min="1813" max="1813" width="3.7109375" style="3" customWidth="1"/>
    <col min="1814" max="1814" width="5.42578125" style="3" customWidth="1"/>
    <col min="1815" max="1815" width="4.7109375" style="3" customWidth="1"/>
    <col min="1816" max="1816" width="3.7109375" style="3" customWidth="1"/>
    <col min="1817" max="1817" width="5.42578125" style="3" customWidth="1"/>
    <col min="1818" max="1818" width="4.7109375" style="3" customWidth="1"/>
    <col min="1819" max="1819" width="3.7109375" style="3" customWidth="1"/>
    <col min="1820" max="1820" width="5.42578125" style="3" customWidth="1"/>
    <col min="1821" max="1821" width="4.7109375" style="3" customWidth="1"/>
    <col min="1822" max="1824" width="4.140625" style="3" customWidth="1"/>
    <col min="1825" max="1828" width="3.7109375" style="3" customWidth="1"/>
    <col min="1829" max="1829" width="4.7109375" style="3" customWidth="1"/>
    <col min="1830" max="1830" width="5.140625" style="3" customWidth="1"/>
    <col min="1831" max="1831" width="4.5703125" style="3" customWidth="1"/>
    <col min="1832" max="2024" width="9.140625" style="3"/>
    <col min="2025" max="2026" width="4.140625" style="3" customWidth="1"/>
    <col min="2027" max="2041" width="4.7109375" style="3" customWidth="1"/>
    <col min="2042" max="2044" width="3.7109375" style="3" customWidth="1"/>
    <col min="2045" max="2045" width="4.28515625" style="3" customWidth="1"/>
    <col min="2046" max="2057" width="3.7109375" style="3" customWidth="1"/>
    <col min="2058" max="2058" width="5.42578125" style="3" customWidth="1"/>
    <col min="2059" max="2059" width="4.7109375" style="3" customWidth="1"/>
    <col min="2060" max="2060" width="3.7109375" style="3" customWidth="1"/>
    <col min="2061" max="2061" width="5.42578125" style="3" customWidth="1"/>
    <col min="2062" max="2062" width="4.7109375" style="3" customWidth="1"/>
    <col min="2063" max="2063" width="3.7109375" style="3" customWidth="1"/>
    <col min="2064" max="2064" width="5.42578125" style="3" customWidth="1"/>
    <col min="2065" max="2065" width="4.7109375" style="3" customWidth="1"/>
    <col min="2066" max="2066" width="3.7109375" style="3" customWidth="1"/>
    <col min="2067" max="2067" width="5.42578125" style="3" customWidth="1"/>
    <col min="2068" max="2068" width="4.7109375" style="3" customWidth="1"/>
    <col min="2069" max="2069" width="3.7109375" style="3" customWidth="1"/>
    <col min="2070" max="2070" width="5.42578125" style="3" customWidth="1"/>
    <col min="2071" max="2071" width="4.7109375" style="3" customWidth="1"/>
    <col min="2072" max="2072" width="3.7109375" style="3" customWidth="1"/>
    <col min="2073" max="2073" width="5.42578125" style="3" customWidth="1"/>
    <col min="2074" max="2074" width="4.7109375" style="3" customWidth="1"/>
    <col min="2075" max="2075" width="3.7109375" style="3" customWidth="1"/>
    <col min="2076" max="2076" width="5.42578125" style="3" customWidth="1"/>
    <col min="2077" max="2077" width="4.7109375" style="3" customWidth="1"/>
    <col min="2078" max="2080" width="4.140625" style="3" customWidth="1"/>
    <col min="2081" max="2084" width="3.7109375" style="3" customWidth="1"/>
    <col min="2085" max="2085" width="4.7109375" style="3" customWidth="1"/>
    <col min="2086" max="2086" width="5.140625" style="3" customWidth="1"/>
    <col min="2087" max="2087" width="4.5703125" style="3" customWidth="1"/>
    <col min="2088" max="2280" width="9.140625" style="3"/>
    <col min="2281" max="2282" width="4.140625" style="3" customWidth="1"/>
    <col min="2283" max="2297" width="4.7109375" style="3" customWidth="1"/>
    <col min="2298" max="2300" width="3.7109375" style="3" customWidth="1"/>
    <col min="2301" max="2301" width="4.28515625" style="3" customWidth="1"/>
    <col min="2302" max="2313" width="3.7109375" style="3" customWidth="1"/>
    <col min="2314" max="2314" width="5.42578125" style="3" customWidth="1"/>
    <col min="2315" max="2315" width="4.7109375" style="3" customWidth="1"/>
    <col min="2316" max="2316" width="3.7109375" style="3" customWidth="1"/>
    <col min="2317" max="2317" width="5.42578125" style="3" customWidth="1"/>
    <col min="2318" max="2318" width="4.7109375" style="3" customWidth="1"/>
    <col min="2319" max="2319" width="3.7109375" style="3" customWidth="1"/>
    <col min="2320" max="2320" width="5.42578125" style="3" customWidth="1"/>
    <col min="2321" max="2321" width="4.7109375" style="3" customWidth="1"/>
    <col min="2322" max="2322" width="3.7109375" style="3" customWidth="1"/>
    <col min="2323" max="2323" width="5.42578125" style="3" customWidth="1"/>
    <col min="2324" max="2324" width="4.7109375" style="3" customWidth="1"/>
    <col min="2325" max="2325" width="3.7109375" style="3" customWidth="1"/>
    <col min="2326" max="2326" width="5.42578125" style="3" customWidth="1"/>
    <col min="2327" max="2327" width="4.7109375" style="3" customWidth="1"/>
    <col min="2328" max="2328" width="3.7109375" style="3" customWidth="1"/>
    <col min="2329" max="2329" width="5.42578125" style="3" customWidth="1"/>
    <col min="2330" max="2330" width="4.7109375" style="3" customWidth="1"/>
    <col min="2331" max="2331" width="3.7109375" style="3" customWidth="1"/>
    <col min="2332" max="2332" width="5.42578125" style="3" customWidth="1"/>
    <col min="2333" max="2333" width="4.7109375" style="3" customWidth="1"/>
    <col min="2334" max="2336" width="4.140625" style="3" customWidth="1"/>
    <col min="2337" max="2340" width="3.7109375" style="3" customWidth="1"/>
    <col min="2341" max="2341" width="4.7109375" style="3" customWidth="1"/>
    <col min="2342" max="2342" width="5.140625" style="3" customWidth="1"/>
    <col min="2343" max="2343" width="4.5703125" style="3" customWidth="1"/>
    <col min="2344" max="2536" width="9.140625" style="3"/>
    <col min="2537" max="2538" width="4.140625" style="3" customWidth="1"/>
    <col min="2539" max="2553" width="4.7109375" style="3" customWidth="1"/>
    <col min="2554" max="2556" width="3.7109375" style="3" customWidth="1"/>
    <col min="2557" max="2557" width="4.28515625" style="3" customWidth="1"/>
    <col min="2558" max="2569" width="3.7109375" style="3" customWidth="1"/>
    <col min="2570" max="2570" width="5.42578125" style="3" customWidth="1"/>
    <col min="2571" max="2571" width="4.7109375" style="3" customWidth="1"/>
    <col min="2572" max="2572" width="3.7109375" style="3" customWidth="1"/>
    <col min="2573" max="2573" width="5.42578125" style="3" customWidth="1"/>
    <col min="2574" max="2574" width="4.7109375" style="3" customWidth="1"/>
    <col min="2575" max="2575" width="3.7109375" style="3" customWidth="1"/>
    <col min="2576" max="2576" width="5.42578125" style="3" customWidth="1"/>
    <col min="2577" max="2577" width="4.7109375" style="3" customWidth="1"/>
    <col min="2578" max="2578" width="3.7109375" style="3" customWidth="1"/>
    <col min="2579" max="2579" width="5.42578125" style="3" customWidth="1"/>
    <col min="2580" max="2580" width="4.7109375" style="3" customWidth="1"/>
    <col min="2581" max="2581" width="3.7109375" style="3" customWidth="1"/>
    <col min="2582" max="2582" width="5.42578125" style="3" customWidth="1"/>
    <col min="2583" max="2583" width="4.7109375" style="3" customWidth="1"/>
    <col min="2584" max="2584" width="3.7109375" style="3" customWidth="1"/>
    <col min="2585" max="2585" width="5.42578125" style="3" customWidth="1"/>
    <col min="2586" max="2586" width="4.7109375" style="3" customWidth="1"/>
    <col min="2587" max="2587" width="3.7109375" style="3" customWidth="1"/>
    <col min="2588" max="2588" width="5.42578125" style="3" customWidth="1"/>
    <col min="2589" max="2589" width="4.7109375" style="3" customWidth="1"/>
    <col min="2590" max="2592" width="4.140625" style="3" customWidth="1"/>
    <col min="2593" max="2596" width="3.7109375" style="3" customWidth="1"/>
    <col min="2597" max="2597" width="4.7109375" style="3" customWidth="1"/>
    <col min="2598" max="2598" width="5.140625" style="3" customWidth="1"/>
    <col min="2599" max="2599" width="4.5703125" style="3" customWidth="1"/>
    <col min="2600" max="2792" width="9.140625" style="3"/>
    <col min="2793" max="2794" width="4.140625" style="3" customWidth="1"/>
    <col min="2795" max="2809" width="4.7109375" style="3" customWidth="1"/>
    <col min="2810" max="2812" width="3.7109375" style="3" customWidth="1"/>
    <col min="2813" max="2813" width="4.28515625" style="3" customWidth="1"/>
    <col min="2814" max="2825" width="3.7109375" style="3" customWidth="1"/>
    <col min="2826" max="2826" width="5.42578125" style="3" customWidth="1"/>
    <col min="2827" max="2827" width="4.7109375" style="3" customWidth="1"/>
    <col min="2828" max="2828" width="3.7109375" style="3" customWidth="1"/>
    <col min="2829" max="2829" width="5.42578125" style="3" customWidth="1"/>
    <col min="2830" max="2830" width="4.7109375" style="3" customWidth="1"/>
    <col min="2831" max="2831" width="3.7109375" style="3" customWidth="1"/>
    <col min="2832" max="2832" width="5.42578125" style="3" customWidth="1"/>
    <col min="2833" max="2833" width="4.7109375" style="3" customWidth="1"/>
    <col min="2834" max="2834" width="3.7109375" style="3" customWidth="1"/>
    <col min="2835" max="2835" width="5.42578125" style="3" customWidth="1"/>
    <col min="2836" max="2836" width="4.7109375" style="3" customWidth="1"/>
    <col min="2837" max="2837" width="3.7109375" style="3" customWidth="1"/>
    <col min="2838" max="2838" width="5.42578125" style="3" customWidth="1"/>
    <col min="2839" max="2839" width="4.7109375" style="3" customWidth="1"/>
    <col min="2840" max="2840" width="3.7109375" style="3" customWidth="1"/>
    <col min="2841" max="2841" width="5.42578125" style="3" customWidth="1"/>
    <col min="2842" max="2842" width="4.7109375" style="3" customWidth="1"/>
    <col min="2843" max="2843" width="3.7109375" style="3" customWidth="1"/>
    <col min="2844" max="2844" width="5.42578125" style="3" customWidth="1"/>
    <col min="2845" max="2845" width="4.7109375" style="3" customWidth="1"/>
    <col min="2846" max="2848" width="4.140625" style="3" customWidth="1"/>
    <col min="2849" max="2852" width="3.7109375" style="3" customWidth="1"/>
    <col min="2853" max="2853" width="4.7109375" style="3" customWidth="1"/>
    <col min="2854" max="2854" width="5.140625" style="3" customWidth="1"/>
    <col min="2855" max="2855" width="4.5703125" style="3" customWidth="1"/>
    <col min="2856" max="3048" width="9.140625" style="3"/>
    <col min="3049" max="3050" width="4.140625" style="3" customWidth="1"/>
    <col min="3051" max="3065" width="4.7109375" style="3" customWidth="1"/>
    <col min="3066" max="3068" width="3.7109375" style="3" customWidth="1"/>
    <col min="3069" max="3069" width="4.28515625" style="3" customWidth="1"/>
    <col min="3070" max="3081" width="3.7109375" style="3" customWidth="1"/>
    <col min="3082" max="3082" width="5.42578125" style="3" customWidth="1"/>
    <col min="3083" max="3083" width="4.7109375" style="3" customWidth="1"/>
    <col min="3084" max="3084" width="3.7109375" style="3" customWidth="1"/>
    <col min="3085" max="3085" width="5.42578125" style="3" customWidth="1"/>
    <col min="3086" max="3086" width="4.7109375" style="3" customWidth="1"/>
    <col min="3087" max="3087" width="3.7109375" style="3" customWidth="1"/>
    <col min="3088" max="3088" width="5.42578125" style="3" customWidth="1"/>
    <col min="3089" max="3089" width="4.7109375" style="3" customWidth="1"/>
    <col min="3090" max="3090" width="3.7109375" style="3" customWidth="1"/>
    <col min="3091" max="3091" width="5.42578125" style="3" customWidth="1"/>
    <col min="3092" max="3092" width="4.7109375" style="3" customWidth="1"/>
    <col min="3093" max="3093" width="3.7109375" style="3" customWidth="1"/>
    <col min="3094" max="3094" width="5.42578125" style="3" customWidth="1"/>
    <col min="3095" max="3095" width="4.7109375" style="3" customWidth="1"/>
    <col min="3096" max="3096" width="3.7109375" style="3" customWidth="1"/>
    <col min="3097" max="3097" width="5.42578125" style="3" customWidth="1"/>
    <col min="3098" max="3098" width="4.7109375" style="3" customWidth="1"/>
    <col min="3099" max="3099" width="3.7109375" style="3" customWidth="1"/>
    <col min="3100" max="3100" width="5.42578125" style="3" customWidth="1"/>
    <col min="3101" max="3101" width="4.7109375" style="3" customWidth="1"/>
    <col min="3102" max="3104" width="4.140625" style="3" customWidth="1"/>
    <col min="3105" max="3108" width="3.7109375" style="3" customWidth="1"/>
    <col min="3109" max="3109" width="4.7109375" style="3" customWidth="1"/>
    <col min="3110" max="3110" width="5.140625" style="3" customWidth="1"/>
    <col min="3111" max="3111" width="4.5703125" style="3" customWidth="1"/>
    <col min="3112" max="3304" width="9.140625" style="3"/>
    <col min="3305" max="3306" width="4.140625" style="3" customWidth="1"/>
    <col min="3307" max="3321" width="4.7109375" style="3" customWidth="1"/>
    <col min="3322" max="3324" width="3.7109375" style="3" customWidth="1"/>
    <col min="3325" max="3325" width="4.28515625" style="3" customWidth="1"/>
    <col min="3326" max="3337" width="3.7109375" style="3" customWidth="1"/>
    <col min="3338" max="3338" width="5.42578125" style="3" customWidth="1"/>
    <col min="3339" max="3339" width="4.7109375" style="3" customWidth="1"/>
    <col min="3340" max="3340" width="3.7109375" style="3" customWidth="1"/>
    <col min="3341" max="3341" width="5.42578125" style="3" customWidth="1"/>
    <col min="3342" max="3342" width="4.7109375" style="3" customWidth="1"/>
    <col min="3343" max="3343" width="3.7109375" style="3" customWidth="1"/>
    <col min="3344" max="3344" width="5.42578125" style="3" customWidth="1"/>
    <col min="3345" max="3345" width="4.7109375" style="3" customWidth="1"/>
    <col min="3346" max="3346" width="3.7109375" style="3" customWidth="1"/>
    <col min="3347" max="3347" width="5.42578125" style="3" customWidth="1"/>
    <col min="3348" max="3348" width="4.7109375" style="3" customWidth="1"/>
    <col min="3349" max="3349" width="3.7109375" style="3" customWidth="1"/>
    <col min="3350" max="3350" width="5.42578125" style="3" customWidth="1"/>
    <col min="3351" max="3351" width="4.7109375" style="3" customWidth="1"/>
    <col min="3352" max="3352" width="3.7109375" style="3" customWidth="1"/>
    <col min="3353" max="3353" width="5.42578125" style="3" customWidth="1"/>
    <col min="3354" max="3354" width="4.7109375" style="3" customWidth="1"/>
    <col min="3355" max="3355" width="3.7109375" style="3" customWidth="1"/>
    <col min="3356" max="3356" width="5.42578125" style="3" customWidth="1"/>
    <col min="3357" max="3357" width="4.7109375" style="3" customWidth="1"/>
    <col min="3358" max="3360" width="4.140625" style="3" customWidth="1"/>
    <col min="3361" max="3364" width="3.7109375" style="3" customWidth="1"/>
    <col min="3365" max="3365" width="4.7109375" style="3" customWidth="1"/>
    <col min="3366" max="3366" width="5.140625" style="3" customWidth="1"/>
    <col min="3367" max="3367" width="4.5703125" style="3" customWidth="1"/>
    <col min="3368" max="3560" width="9.140625" style="3"/>
    <col min="3561" max="3562" width="4.140625" style="3" customWidth="1"/>
    <col min="3563" max="3577" width="4.7109375" style="3" customWidth="1"/>
    <col min="3578" max="3580" width="3.7109375" style="3" customWidth="1"/>
    <col min="3581" max="3581" width="4.28515625" style="3" customWidth="1"/>
    <col min="3582" max="3593" width="3.7109375" style="3" customWidth="1"/>
    <col min="3594" max="3594" width="5.42578125" style="3" customWidth="1"/>
    <col min="3595" max="3595" width="4.7109375" style="3" customWidth="1"/>
    <col min="3596" max="3596" width="3.7109375" style="3" customWidth="1"/>
    <col min="3597" max="3597" width="5.42578125" style="3" customWidth="1"/>
    <col min="3598" max="3598" width="4.7109375" style="3" customWidth="1"/>
    <col min="3599" max="3599" width="3.7109375" style="3" customWidth="1"/>
    <col min="3600" max="3600" width="5.42578125" style="3" customWidth="1"/>
    <col min="3601" max="3601" width="4.7109375" style="3" customWidth="1"/>
    <col min="3602" max="3602" width="3.7109375" style="3" customWidth="1"/>
    <col min="3603" max="3603" width="5.42578125" style="3" customWidth="1"/>
    <col min="3604" max="3604" width="4.7109375" style="3" customWidth="1"/>
    <col min="3605" max="3605" width="3.7109375" style="3" customWidth="1"/>
    <col min="3606" max="3606" width="5.42578125" style="3" customWidth="1"/>
    <col min="3607" max="3607" width="4.7109375" style="3" customWidth="1"/>
    <col min="3608" max="3608" width="3.7109375" style="3" customWidth="1"/>
    <col min="3609" max="3609" width="5.42578125" style="3" customWidth="1"/>
    <col min="3610" max="3610" width="4.7109375" style="3" customWidth="1"/>
    <col min="3611" max="3611" width="3.7109375" style="3" customWidth="1"/>
    <col min="3612" max="3612" width="5.42578125" style="3" customWidth="1"/>
    <col min="3613" max="3613" width="4.7109375" style="3" customWidth="1"/>
    <col min="3614" max="3616" width="4.140625" style="3" customWidth="1"/>
    <col min="3617" max="3620" width="3.7109375" style="3" customWidth="1"/>
    <col min="3621" max="3621" width="4.7109375" style="3" customWidth="1"/>
    <col min="3622" max="3622" width="5.140625" style="3" customWidth="1"/>
    <col min="3623" max="3623" width="4.5703125" style="3" customWidth="1"/>
    <col min="3624" max="3816" width="9.140625" style="3"/>
    <col min="3817" max="3818" width="4.140625" style="3" customWidth="1"/>
    <col min="3819" max="3833" width="4.7109375" style="3" customWidth="1"/>
    <col min="3834" max="3836" width="3.7109375" style="3" customWidth="1"/>
    <col min="3837" max="3837" width="4.28515625" style="3" customWidth="1"/>
    <col min="3838" max="3849" width="3.7109375" style="3" customWidth="1"/>
    <col min="3850" max="3850" width="5.42578125" style="3" customWidth="1"/>
    <col min="3851" max="3851" width="4.7109375" style="3" customWidth="1"/>
    <col min="3852" max="3852" width="3.7109375" style="3" customWidth="1"/>
    <col min="3853" max="3853" width="5.42578125" style="3" customWidth="1"/>
    <col min="3854" max="3854" width="4.7109375" style="3" customWidth="1"/>
    <col min="3855" max="3855" width="3.7109375" style="3" customWidth="1"/>
    <col min="3856" max="3856" width="5.42578125" style="3" customWidth="1"/>
    <col min="3857" max="3857" width="4.7109375" style="3" customWidth="1"/>
    <col min="3858" max="3858" width="3.7109375" style="3" customWidth="1"/>
    <col min="3859" max="3859" width="5.42578125" style="3" customWidth="1"/>
    <col min="3860" max="3860" width="4.7109375" style="3" customWidth="1"/>
    <col min="3861" max="3861" width="3.7109375" style="3" customWidth="1"/>
    <col min="3862" max="3862" width="5.42578125" style="3" customWidth="1"/>
    <col min="3863" max="3863" width="4.7109375" style="3" customWidth="1"/>
    <col min="3864" max="3864" width="3.7109375" style="3" customWidth="1"/>
    <col min="3865" max="3865" width="5.42578125" style="3" customWidth="1"/>
    <col min="3866" max="3866" width="4.7109375" style="3" customWidth="1"/>
    <col min="3867" max="3867" width="3.7109375" style="3" customWidth="1"/>
    <col min="3868" max="3868" width="5.42578125" style="3" customWidth="1"/>
    <col min="3869" max="3869" width="4.7109375" style="3" customWidth="1"/>
    <col min="3870" max="3872" width="4.140625" style="3" customWidth="1"/>
    <col min="3873" max="3876" width="3.7109375" style="3" customWidth="1"/>
    <col min="3877" max="3877" width="4.7109375" style="3" customWidth="1"/>
    <col min="3878" max="3878" width="5.140625" style="3" customWidth="1"/>
    <col min="3879" max="3879" width="4.5703125" style="3" customWidth="1"/>
    <col min="3880" max="4072" width="9.140625" style="3"/>
    <col min="4073" max="4074" width="4.140625" style="3" customWidth="1"/>
    <col min="4075" max="4089" width="4.7109375" style="3" customWidth="1"/>
    <col min="4090" max="4092" width="3.7109375" style="3" customWidth="1"/>
    <col min="4093" max="4093" width="4.28515625" style="3" customWidth="1"/>
    <col min="4094" max="4105" width="3.7109375" style="3" customWidth="1"/>
    <col min="4106" max="4106" width="5.42578125" style="3" customWidth="1"/>
    <col min="4107" max="4107" width="4.7109375" style="3" customWidth="1"/>
    <col min="4108" max="4108" width="3.7109375" style="3" customWidth="1"/>
    <col min="4109" max="4109" width="5.42578125" style="3" customWidth="1"/>
    <col min="4110" max="4110" width="4.7109375" style="3" customWidth="1"/>
    <col min="4111" max="4111" width="3.7109375" style="3" customWidth="1"/>
    <col min="4112" max="4112" width="5.42578125" style="3" customWidth="1"/>
    <col min="4113" max="4113" width="4.7109375" style="3" customWidth="1"/>
    <col min="4114" max="4114" width="3.7109375" style="3" customWidth="1"/>
    <col min="4115" max="4115" width="5.42578125" style="3" customWidth="1"/>
    <col min="4116" max="4116" width="4.7109375" style="3" customWidth="1"/>
    <col min="4117" max="4117" width="3.7109375" style="3" customWidth="1"/>
    <col min="4118" max="4118" width="5.42578125" style="3" customWidth="1"/>
    <col min="4119" max="4119" width="4.7109375" style="3" customWidth="1"/>
    <col min="4120" max="4120" width="3.7109375" style="3" customWidth="1"/>
    <col min="4121" max="4121" width="5.42578125" style="3" customWidth="1"/>
    <col min="4122" max="4122" width="4.7109375" style="3" customWidth="1"/>
    <col min="4123" max="4123" width="3.7109375" style="3" customWidth="1"/>
    <col min="4124" max="4124" width="5.42578125" style="3" customWidth="1"/>
    <col min="4125" max="4125" width="4.7109375" style="3" customWidth="1"/>
    <col min="4126" max="4128" width="4.140625" style="3" customWidth="1"/>
    <col min="4129" max="4132" width="3.7109375" style="3" customWidth="1"/>
    <col min="4133" max="4133" width="4.7109375" style="3" customWidth="1"/>
    <col min="4134" max="4134" width="5.140625" style="3" customWidth="1"/>
    <col min="4135" max="4135" width="4.5703125" style="3" customWidth="1"/>
    <col min="4136" max="4328" width="9.140625" style="3"/>
    <col min="4329" max="4330" width="4.140625" style="3" customWidth="1"/>
    <col min="4331" max="4345" width="4.7109375" style="3" customWidth="1"/>
    <col min="4346" max="4348" width="3.7109375" style="3" customWidth="1"/>
    <col min="4349" max="4349" width="4.28515625" style="3" customWidth="1"/>
    <col min="4350" max="4361" width="3.7109375" style="3" customWidth="1"/>
    <col min="4362" max="4362" width="5.42578125" style="3" customWidth="1"/>
    <col min="4363" max="4363" width="4.7109375" style="3" customWidth="1"/>
    <col min="4364" max="4364" width="3.7109375" style="3" customWidth="1"/>
    <col min="4365" max="4365" width="5.42578125" style="3" customWidth="1"/>
    <col min="4366" max="4366" width="4.7109375" style="3" customWidth="1"/>
    <col min="4367" max="4367" width="3.7109375" style="3" customWidth="1"/>
    <col min="4368" max="4368" width="5.42578125" style="3" customWidth="1"/>
    <col min="4369" max="4369" width="4.7109375" style="3" customWidth="1"/>
    <col min="4370" max="4370" width="3.7109375" style="3" customWidth="1"/>
    <col min="4371" max="4371" width="5.42578125" style="3" customWidth="1"/>
    <col min="4372" max="4372" width="4.7109375" style="3" customWidth="1"/>
    <col min="4373" max="4373" width="3.7109375" style="3" customWidth="1"/>
    <col min="4374" max="4374" width="5.42578125" style="3" customWidth="1"/>
    <col min="4375" max="4375" width="4.7109375" style="3" customWidth="1"/>
    <col min="4376" max="4376" width="3.7109375" style="3" customWidth="1"/>
    <col min="4377" max="4377" width="5.42578125" style="3" customWidth="1"/>
    <col min="4378" max="4378" width="4.7109375" style="3" customWidth="1"/>
    <col min="4379" max="4379" width="3.7109375" style="3" customWidth="1"/>
    <col min="4380" max="4380" width="5.42578125" style="3" customWidth="1"/>
    <col min="4381" max="4381" width="4.7109375" style="3" customWidth="1"/>
    <col min="4382" max="4384" width="4.140625" style="3" customWidth="1"/>
    <col min="4385" max="4388" width="3.7109375" style="3" customWidth="1"/>
    <col min="4389" max="4389" width="4.7109375" style="3" customWidth="1"/>
    <col min="4390" max="4390" width="5.140625" style="3" customWidth="1"/>
    <col min="4391" max="4391" width="4.5703125" style="3" customWidth="1"/>
    <col min="4392" max="4584" width="9.140625" style="3"/>
    <col min="4585" max="4586" width="4.140625" style="3" customWidth="1"/>
    <col min="4587" max="4601" width="4.7109375" style="3" customWidth="1"/>
    <col min="4602" max="4604" width="3.7109375" style="3" customWidth="1"/>
    <col min="4605" max="4605" width="4.28515625" style="3" customWidth="1"/>
    <col min="4606" max="4617" width="3.7109375" style="3" customWidth="1"/>
    <col min="4618" max="4618" width="5.42578125" style="3" customWidth="1"/>
    <col min="4619" max="4619" width="4.7109375" style="3" customWidth="1"/>
    <col min="4620" max="4620" width="3.7109375" style="3" customWidth="1"/>
    <col min="4621" max="4621" width="5.42578125" style="3" customWidth="1"/>
    <col min="4622" max="4622" width="4.7109375" style="3" customWidth="1"/>
    <col min="4623" max="4623" width="3.7109375" style="3" customWidth="1"/>
    <col min="4624" max="4624" width="5.42578125" style="3" customWidth="1"/>
    <col min="4625" max="4625" width="4.7109375" style="3" customWidth="1"/>
    <col min="4626" max="4626" width="3.7109375" style="3" customWidth="1"/>
    <col min="4627" max="4627" width="5.42578125" style="3" customWidth="1"/>
    <col min="4628" max="4628" width="4.7109375" style="3" customWidth="1"/>
    <col min="4629" max="4629" width="3.7109375" style="3" customWidth="1"/>
    <col min="4630" max="4630" width="5.42578125" style="3" customWidth="1"/>
    <col min="4631" max="4631" width="4.7109375" style="3" customWidth="1"/>
    <col min="4632" max="4632" width="3.7109375" style="3" customWidth="1"/>
    <col min="4633" max="4633" width="5.42578125" style="3" customWidth="1"/>
    <col min="4634" max="4634" width="4.7109375" style="3" customWidth="1"/>
    <col min="4635" max="4635" width="3.7109375" style="3" customWidth="1"/>
    <col min="4636" max="4636" width="5.42578125" style="3" customWidth="1"/>
    <col min="4637" max="4637" width="4.7109375" style="3" customWidth="1"/>
    <col min="4638" max="4640" width="4.140625" style="3" customWidth="1"/>
    <col min="4641" max="4644" width="3.7109375" style="3" customWidth="1"/>
    <col min="4645" max="4645" width="4.7109375" style="3" customWidth="1"/>
    <col min="4646" max="4646" width="5.140625" style="3" customWidth="1"/>
    <col min="4647" max="4647" width="4.5703125" style="3" customWidth="1"/>
    <col min="4648" max="4840" width="9.140625" style="3"/>
    <col min="4841" max="4842" width="4.140625" style="3" customWidth="1"/>
    <col min="4843" max="4857" width="4.7109375" style="3" customWidth="1"/>
    <col min="4858" max="4860" width="3.7109375" style="3" customWidth="1"/>
    <col min="4861" max="4861" width="4.28515625" style="3" customWidth="1"/>
    <col min="4862" max="4873" width="3.7109375" style="3" customWidth="1"/>
    <col min="4874" max="4874" width="5.42578125" style="3" customWidth="1"/>
    <col min="4875" max="4875" width="4.7109375" style="3" customWidth="1"/>
    <col min="4876" max="4876" width="3.7109375" style="3" customWidth="1"/>
    <col min="4877" max="4877" width="5.42578125" style="3" customWidth="1"/>
    <col min="4878" max="4878" width="4.7109375" style="3" customWidth="1"/>
    <col min="4879" max="4879" width="3.7109375" style="3" customWidth="1"/>
    <col min="4880" max="4880" width="5.42578125" style="3" customWidth="1"/>
    <col min="4881" max="4881" width="4.7109375" style="3" customWidth="1"/>
    <col min="4882" max="4882" width="3.7109375" style="3" customWidth="1"/>
    <col min="4883" max="4883" width="5.42578125" style="3" customWidth="1"/>
    <col min="4884" max="4884" width="4.7109375" style="3" customWidth="1"/>
    <col min="4885" max="4885" width="3.7109375" style="3" customWidth="1"/>
    <col min="4886" max="4886" width="5.42578125" style="3" customWidth="1"/>
    <col min="4887" max="4887" width="4.7109375" style="3" customWidth="1"/>
    <col min="4888" max="4888" width="3.7109375" style="3" customWidth="1"/>
    <col min="4889" max="4889" width="5.42578125" style="3" customWidth="1"/>
    <col min="4890" max="4890" width="4.7109375" style="3" customWidth="1"/>
    <col min="4891" max="4891" width="3.7109375" style="3" customWidth="1"/>
    <col min="4892" max="4892" width="5.42578125" style="3" customWidth="1"/>
    <col min="4893" max="4893" width="4.7109375" style="3" customWidth="1"/>
    <col min="4894" max="4896" width="4.140625" style="3" customWidth="1"/>
    <col min="4897" max="4900" width="3.7109375" style="3" customWidth="1"/>
    <col min="4901" max="4901" width="4.7109375" style="3" customWidth="1"/>
    <col min="4902" max="4902" width="5.140625" style="3" customWidth="1"/>
    <col min="4903" max="4903" width="4.5703125" style="3" customWidth="1"/>
    <col min="4904" max="5096" width="9.140625" style="3"/>
    <col min="5097" max="5098" width="4.140625" style="3" customWidth="1"/>
    <col min="5099" max="5113" width="4.7109375" style="3" customWidth="1"/>
    <col min="5114" max="5116" width="3.7109375" style="3" customWidth="1"/>
    <col min="5117" max="5117" width="4.28515625" style="3" customWidth="1"/>
    <col min="5118" max="5129" width="3.7109375" style="3" customWidth="1"/>
    <col min="5130" max="5130" width="5.42578125" style="3" customWidth="1"/>
    <col min="5131" max="5131" width="4.7109375" style="3" customWidth="1"/>
    <col min="5132" max="5132" width="3.7109375" style="3" customWidth="1"/>
    <col min="5133" max="5133" width="5.42578125" style="3" customWidth="1"/>
    <col min="5134" max="5134" width="4.7109375" style="3" customWidth="1"/>
    <col min="5135" max="5135" width="3.7109375" style="3" customWidth="1"/>
    <col min="5136" max="5136" width="5.42578125" style="3" customWidth="1"/>
    <col min="5137" max="5137" width="4.7109375" style="3" customWidth="1"/>
    <col min="5138" max="5138" width="3.7109375" style="3" customWidth="1"/>
    <col min="5139" max="5139" width="5.42578125" style="3" customWidth="1"/>
    <col min="5140" max="5140" width="4.7109375" style="3" customWidth="1"/>
    <col min="5141" max="5141" width="3.7109375" style="3" customWidth="1"/>
    <col min="5142" max="5142" width="5.42578125" style="3" customWidth="1"/>
    <col min="5143" max="5143" width="4.7109375" style="3" customWidth="1"/>
    <col min="5144" max="5144" width="3.7109375" style="3" customWidth="1"/>
    <col min="5145" max="5145" width="5.42578125" style="3" customWidth="1"/>
    <col min="5146" max="5146" width="4.7109375" style="3" customWidth="1"/>
    <col min="5147" max="5147" width="3.7109375" style="3" customWidth="1"/>
    <col min="5148" max="5148" width="5.42578125" style="3" customWidth="1"/>
    <col min="5149" max="5149" width="4.7109375" style="3" customWidth="1"/>
    <col min="5150" max="5152" width="4.140625" style="3" customWidth="1"/>
    <col min="5153" max="5156" width="3.7109375" style="3" customWidth="1"/>
    <col min="5157" max="5157" width="4.7109375" style="3" customWidth="1"/>
    <col min="5158" max="5158" width="5.140625" style="3" customWidth="1"/>
    <col min="5159" max="5159" width="4.5703125" style="3" customWidth="1"/>
    <col min="5160" max="5352" width="9.140625" style="3"/>
    <col min="5353" max="5354" width="4.140625" style="3" customWidth="1"/>
    <col min="5355" max="5369" width="4.7109375" style="3" customWidth="1"/>
    <col min="5370" max="5372" width="3.7109375" style="3" customWidth="1"/>
    <col min="5373" max="5373" width="4.28515625" style="3" customWidth="1"/>
    <col min="5374" max="5385" width="3.7109375" style="3" customWidth="1"/>
    <col min="5386" max="5386" width="5.42578125" style="3" customWidth="1"/>
    <col min="5387" max="5387" width="4.7109375" style="3" customWidth="1"/>
    <col min="5388" max="5388" width="3.7109375" style="3" customWidth="1"/>
    <col min="5389" max="5389" width="5.42578125" style="3" customWidth="1"/>
    <col min="5390" max="5390" width="4.7109375" style="3" customWidth="1"/>
    <col min="5391" max="5391" width="3.7109375" style="3" customWidth="1"/>
    <col min="5392" max="5392" width="5.42578125" style="3" customWidth="1"/>
    <col min="5393" max="5393" width="4.7109375" style="3" customWidth="1"/>
    <col min="5394" max="5394" width="3.7109375" style="3" customWidth="1"/>
    <col min="5395" max="5395" width="5.42578125" style="3" customWidth="1"/>
    <col min="5396" max="5396" width="4.7109375" style="3" customWidth="1"/>
    <col min="5397" max="5397" width="3.7109375" style="3" customWidth="1"/>
    <col min="5398" max="5398" width="5.42578125" style="3" customWidth="1"/>
    <col min="5399" max="5399" width="4.7109375" style="3" customWidth="1"/>
    <col min="5400" max="5400" width="3.7109375" style="3" customWidth="1"/>
    <col min="5401" max="5401" width="5.42578125" style="3" customWidth="1"/>
    <col min="5402" max="5402" width="4.7109375" style="3" customWidth="1"/>
    <col min="5403" max="5403" width="3.7109375" style="3" customWidth="1"/>
    <col min="5404" max="5404" width="5.42578125" style="3" customWidth="1"/>
    <col min="5405" max="5405" width="4.7109375" style="3" customWidth="1"/>
    <col min="5406" max="5408" width="4.140625" style="3" customWidth="1"/>
    <col min="5409" max="5412" width="3.7109375" style="3" customWidth="1"/>
    <col min="5413" max="5413" width="4.7109375" style="3" customWidth="1"/>
    <col min="5414" max="5414" width="5.140625" style="3" customWidth="1"/>
    <col min="5415" max="5415" width="4.5703125" style="3" customWidth="1"/>
    <col min="5416" max="5608" width="9.140625" style="3"/>
    <col min="5609" max="5610" width="4.140625" style="3" customWidth="1"/>
    <col min="5611" max="5625" width="4.7109375" style="3" customWidth="1"/>
    <col min="5626" max="5628" width="3.7109375" style="3" customWidth="1"/>
    <col min="5629" max="5629" width="4.28515625" style="3" customWidth="1"/>
    <col min="5630" max="5641" width="3.7109375" style="3" customWidth="1"/>
    <col min="5642" max="5642" width="5.42578125" style="3" customWidth="1"/>
    <col min="5643" max="5643" width="4.7109375" style="3" customWidth="1"/>
    <col min="5644" max="5644" width="3.7109375" style="3" customWidth="1"/>
    <col min="5645" max="5645" width="5.42578125" style="3" customWidth="1"/>
    <col min="5646" max="5646" width="4.7109375" style="3" customWidth="1"/>
    <col min="5647" max="5647" width="3.7109375" style="3" customWidth="1"/>
    <col min="5648" max="5648" width="5.42578125" style="3" customWidth="1"/>
    <col min="5649" max="5649" width="4.7109375" style="3" customWidth="1"/>
    <col min="5650" max="5650" width="3.7109375" style="3" customWidth="1"/>
    <col min="5651" max="5651" width="5.42578125" style="3" customWidth="1"/>
    <col min="5652" max="5652" width="4.7109375" style="3" customWidth="1"/>
    <col min="5653" max="5653" width="3.7109375" style="3" customWidth="1"/>
    <col min="5654" max="5654" width="5.42578125" style="3" customWidth="1"/>
    <col min="5655" max="5655" width="4.7109375" style="3" customWidth="1"/>
    <col min="5656" max="5656" width="3.7109375" style="3" customWidth="1"/>
    <col min="5657" max="5657" width="5.42578125" style="3" customWidth="1"/>
    <col min="5658" max="5658" width="4.7109375" style="3" customWidth="1"/>
    <col min="5659" max="5659" width="3.7109375" style="3" customWidth="1"/>
    <col min="5660" max="5660" width="5.42578125" style="3" customWidth="1"/>
    <col min="5661" max="5661" width="4.7109375" style="3" customWidth="1"/>
    <col min="5662" max="5664" width="4.140625" style="3" customWidth="1"/>
    <col min="5665" max="5668" width="3.7109375" style="3" customWidth="1"/>
    <col min="5669" max="5669" width="4.7109375" style="3" customWidth="1"/>
    <col min="5670" max="5670" width="5.140625" style="3" customWidth="1"/>
    <col min="5671" max="5671" width="4.5703125" style="3" customWidth="1"/>
    <col min="5672" max="5864" width="9.140625" style="3"/>
    <col min="5865" max="5866" width="4.140625" style="3" customWidth="1"/>
    <col min="5867" max="5881" width="4.7109375" style="3" customWidth="1"/>
    <col min="5882" max="5884" width="3.7109375" style="3" customWidth="1"/>
    <col min="5885" max="5885" width="4.28515625" style="3" customWidth="1"/>
    <col min="5886" max="5897" width="3.7109375" style="3" customWidth="1"/>
    <col min="5898" max="5898" width="5.42578125" style="3" customWidth="1"/>
    <col min="5899" max="5899" width="4.7109375" style="3" customWidth="1"/>
    <col min="5900" max="5900" width="3.7109375" style="3" customWidth="1"/>
    <col min="5901" max="5901" width="5.42578125" style="3" customWidth="1"/>
    <col min="5902" max="5902" width="4.7109375" style="3" customWidth="1"/>
    <col min="5903" max="5903" width="3.7109375" style="3" customWidth="1"/>
    <col min="5904" max="5904" width="5.42578125" style="3" customWidth="1"/>
    <col min="5905" max="5905" width="4.7109375" style="3" customWidth="1"/>
    <col min="5906" max="5906" width="3.7109375" style="3" customWidth="1"/>
    <col min="5907" max="5907" width="5.42578125" style="3" customWidth="1"/>
    <col min="5908" max="5908" width="4.7109375" style="3" customWidth="1"/>
    <col min="5909" max="5909" width="3.7109375" style="3" customWidth="1"/>
    <col min="5910" max="5910" width="5.42578125" style="3" customWidth="1"/>
    <col min="5911" max="5911" width="4.7109375" style="3" customWidth="1"/>
    <col min="5912" max="5912" width="3.7109375" style="3" customWidth="1"/>
    <col min="5913" max="5913" width="5.42578125" style="3" customWidth="1"/>
    <col min="5914" max="5914" width="4.7109375" style="3" customWidth="1"/>
    <col min="5915" max="5915" width="3.7109375" style="3" customWidth="1"/>
    <col min="5916" max="5916" width="5.42578125" style="3" customWidth="1"/>
    <col min="5917" max="5917" width="4.7109375" style="3" customWidth="1"/>
    <col min="5918" max="5920" width="4.140625" style="3" customWidth="1"/>
    <col min="5921" max="5924" width="3.7109375" style="3" customWidth="1"/>
    <col min="5925" max="5925" width="4.7109375" style="3" customWidth="1"/>
    <col min="5926" max="5926" width="5.140625" style="3" customWidth="1"/>
    <col min="5927" max="5927" width="4.5703125" style="3" customWidth="1"/>
    <col min="5928" max="6120" width="9.140625" style="3"/>
    <col min="6121" max="6122" width="4.140625" style="3" customWidth="1"/>
    <col min="6123" max="6137" width="4.7109375" style="3" customWidth="1"/>
    <col min="6138" max="6140" width="3.7109375" style="3" customWidth="1"/>
    <col min="6141" max="6141" width="4.28515625" style="3" customWidth="1"/>
    <col min="6142" max="6153" width="3.7109375" style="3" customWidth="1"/>
    <col min="6154" max="6154" width="5.42578125" style="3" customWidth="1"/>
    <col min="6155" max="6155" width="4.7109375" style="3" customWidth="1"/>
    <col min="6156" max="6156" width="3.7109375" style="3" customWidth="1"/>
    <col min="6157" max="6157" width="5.42578125" style="3" customWidth="1"/>
    <col min="6158" max="6158" width="4.7109375" style="3" customWidth="1"/>
    <col min="6159" max="6159" width="3.7109375" style="3" customWidth="1"/>
    <col min="6160" max="6160" width="5.42578125" style="3" customWidth="1"/>
    <col min="6161" max="6161" width="4.7109375" style="3" customWidth="1"/>
    <col min="6162" max="6162" width="3.7109375" style="3" customWidth="1"/>
    <col min="6163" max="6163" width="5.42578125" style="3" customWidth="1"/>
    <col min="6164" max="6164" width="4.7109375" style="3" customWidth="1"/>
    <col min="6165" max="6165" width="3.7109375" style="3" customWidth="1"/>
    <col min="6166" max="6166" width="5.42578125" style="3" customWidth="1"/>
    <col min="6167" max="6167" width="4.7109375" style="3" customWidth="1"/>
    <col min="6168" max="6168" width="3.7109375" style="3" customWidth="1"/>
    <col min="6169" max="6169" width="5.42578125" style="3" customWidth="1"/>
    <col min="6170" max="6170" width="4.7109375" style="3" customWidth="1"/>
    <col min="6171" max="6171" width="3.7109375" style="3" customWidth="1"/>
    <col min="6172" max="6172" width="5.42578125" style="3" customWidth="1"/>
    <col min="6173" max="6173" width="4.7109375" style="3" customWidth="1"/>
    <col min="6174" max="6176" width="4.140625" style="3" customWidth="1"/>
    <col min="6177" max="6180" width="3.7109375" style="3" customWidth="1"/>
    <col min="6181" max="6181" width="4.7109375" style="3" customWidth="1"/>
    <col min="6182" max="6182" width="5.140625" style="3" customWidth="1"/>
    <col min="6183" max="6183" width="4.5703125" style="3" customWidth="1"/>
    <col min="6184" max="6376" width="9.140625" style="3"/>
    <col min="6377" max="6378" width="4.140625" style="3" customWidth="1"/>
    <col min="6379" max="6393" width="4.7109375" style="3" customWidth="1"/>
    <col min="6394" max="6396" width="3.7109375" style="3" customWidth="1"/>
    <col min="6397" max="6397" width="4.28515625" style="3" customWidth="1"/>
    <col min="6398" max="6409" width="3.7109375" style="3" customWidth="1"/>
    <col min="6410" max="6410" width="5.42578125" style="3" customWidth="1"/>
    <col min="6411" max="6411" width="4.7109375" style="3" customWidth="1"/>
    <col min="6412" max="6412" width="3.7109375" style="3" customWidth="1"/>
    <col min="6413" max="6413" width="5.42578125" style="3" customWidth="1"/>
    <col min="6414" max="6414" width="4.7109375" style="3" customWidth="1"/>
    <col min="6415" max="6415" width="3.7109375" style="3" customWidth="1"/>
    <col min="6416" max="6416" width="5.42578125" style="3" customWidth="1"/>
    <col min="6417" max="6417" width="4.7109375" style="3" customWidth="1"/>
    <col min="6418" max="6418" width="3.7109375" style="3" customWidth="1"/>
    <col min="6419" max="6419" width="5.42578125" style="3" customWidth="1"/>
    <col min="6420" max="6420" width="4.7109375" style="3" customWidth="1"/>
    <col min="6421" max="6421" width="3.7109375" style="3" customWidth="1"/>
    <col min="6422" max="6422" width="5.42578125" style="3" customWidth="1"/>
    <col min="6423" max="6423" width="4.7109375" style="3" customWidth="1"/>
    <col min="6424" max="6424" width="3.7109375" style="3" customWidth="1"/>
    <col min="6425" max="6425" width="5.42578125" style="3" customWidth="1"/>
    <col min="6426" max="6426" width="4.7109375" style="3" customWidth="1"/>
    <col min="6427" max="6427" width="3.7109375" style="3" customWidth="1"/>
    <col min="6428" max="6428" width="5.42578125" style="3" customWidth="1"/>
    <col min="6429" max="6429" width="4.7109375" style="3" customWidth="1"/>
    <col min="6430" max="6432" width="4.140625" style="3" customWidth="1"/>
    <col min="6433" max="6436" width="3.7109375" style="3" customWidth="1"/>
    <col min="6437" max="6437" width="4.7109375" style="3" customWidth="1"/>
    <col min="6438" max="6438" width="5.140625" style="3" customWidth="1"/>
    <col min="6439" max="6439" width="4.5703125" style="3" customWidth="1"/>
    <col min="6440" max="6632" width="9.140625" style="3"/>
    <col min="6633" max="6634" width="4.140625" style="3" customWidth="1"/>
    <col min="6635" max="6649" width="4.7109375" style="3" customWidth="1"/>
    <col min="6650" max="6652" width="3.7109375" style="3" customWidth="1"/>
    <col min="6653" max="6653" width="4.28515625" style="3" customWidth="1"/>
    <col min="6654" max="6665" width="3.7109375" style="3" customWidth="1"/>
    <col min="6666" max="6666" width="5.42578125" style="3" customWidth="1"/>
    <col min="6667" max="6667" width="4.7109375" style="3" customWidth="1"/>
    <col min="6668" max="6668" width="3.7109375" style="3" customWidth="1"/>
    <col min="6669" max="6669" width="5.42578125" style="3" customWidth="1"/>
    <col min="6670" max="6670" width="4.7109375" style="3" customWidth="1"/>
    <col min="6671" max="6671" width="3.7109375" style="3" customWidth="1"/>
    <col min="6672" max="6672" width="5.42578125" style="3" customWidth="1"/>
    <col min="6673" max="6673" width="4.7109375" style="3" customWidth="1"/>
    <col min="6674" max="6674" width="3.7109375" style="3" customWidth="1"/>
    <col min="6675" max="6675" width="5.42578125" style="3" customWidth="1"/>
    <col min="6676" max="6676" width="4.7109375" style="3" customWidth="1"/>
    <col min="6677" max="6677" width="3.7109375" style="3" customWidth="1"/>
    <col min="6678" max="6678" width="5.42578125" style="3" customWidth="1"/>
    <col min="6679" max="6679" width="4.7109375" style="3" customWidth="1"/>
    <col min="6680" max="6680" width="3.7109375" style="3" customWidth="1"/>
    <col min="6681" max="6681" width="5.42578125" style="3" customWidth="1"/>
    <col min="6682" max="6682" width="4.7109375" style="3" customWidth="1"/>
    <col min="6683" max="6683" width="3.7109375" style="3" customWidth="1"/>
    <col min="6684" max="6684" width="5.42578125" style="3" customWidth="1"/>
    <col min="6685" max="6685" width="4.7109375" style="3" customWidth="1"/>
    <col min="6686" max="6688" width="4.140625" style="3" customWidth="1"/>
    <col min="6689" max="6692" width="3.7109375" style="3" customWidth="1"/>
    <col min="6693" max="6693" width="4.7109375" style="3" customWidth="1"/>
    <col min="6694" max="6694" width="5.140625" style="3" customWidth="1"/>
    <col min="6695" max="6695" width="4.5703125" style="3" customWidth="1"/>
    <col min="6696" max="6888" width="9.140625" style="3"/>
    <col min="6889" max="6890" width="4.140625" style="3" customWidth="1"/>
    <col min="6891" max="6905" width="4.7109375" style="3" customWidth="1"/>
    <col min="6906" max="6908" width="3.7109375" style="3" customWidth="1"/>
    <col min="6909" max="6909" width="4.28515625" style="3" customWidth="1"/>
    <col min="6910" max="6921" width="3.7109375" style="3" customWidth="1"/>
    <col min="6922" max="6922" width="5.42578125" style="3" customWidth="1"/>
    <col min="6923" max="6923" width="4.7109375" style="3" customWidth="1"/>
    <col min="6924" max="6924" width="3.7109375" style="3" customWidth="1"/>
    <col min="6925" max="6925" width="5.42578125" style="3" customWidth="1"/>
    <col min="6926" max="6926" width="4.7109375" style="3" customWidth="1"/>
    <col min="6927" max="6927" width="3.7109375" style="3" customWidth="1"/>
    <col min="6928" max="6928" width="5.42578125" style="3" customWidth="1"/>
    <col min="6929" max="6929" width="4.7109375" style="3" customWidth="1"/>
    <col min="6930" max="6930" width="3.7109375" style="3" customWidth="1"/>
    <col min="6931" max="6931" width="5.42578125" style="3" customWidth="1"/>
    <col min="6932" max="6932" width="4.7109375" style="3" customWidth="1"/>
    <col min="6933" max="6933" width="3.7109375" style="3" customWidth="1"/>
    <col min="6934" max="6934" width="5.42578125" style="3" customWidth="1"/>
    <col min="6935" max="6935" width="4.7109375" style="3" customWidth="1"/>
    <col min="6936" max="6936" width="3.7109375" style="3" customWidth="1"/>
    <col min="6937" max="6937" width="5.42578125" style="3" customWidth="1"/>
    <col min="6938" max="6938" width="4.7109375" style="3" customWidth="1"/>
    <col min="6939" max="6939" width="3.7109375" style="3" customWidth="1"/>
    <col min="6940" max="6940" width="5.42578125" style="3" customWidth="1"/>
    <col min="6941" max="6941" width="4.7109375" style="3" customWidth="1"/>
    <col min="6942" max="6944" width="4.140625" style="3" customWidth="1"/>
    <col min="6945" max="6948" width="3.7109375" style="3" customWidth="1"/>
    <col min="6949" max="6949" width="4.7109375" style="3" customWidth="1"/>
    <col min="6950" max="6950" width="5.140625" style="3" customWidth="1"/>
    <col min="6951" max="6951" width="4.5703125" style="3" customWidth="1"/>
    <col min="6952" max="7144" width="9.140625" style="3"/>
    <col min="7145" max="7146" width="4.140625" style="3" customWidth="1"/>
    <col min="7147" max="7161" width="4.7109375" style="3" customWidth="1"/>
    <col min="7162" max="7164" width="3.7109375" style="3" customWidth="1"/>
    <col min="7165" max="7165" width="4.28515625" style="3" customWidth="1"/>
    <col min="7166" max="7177" width="3.7109375" style="3" customWidth="1"/>
    <col min="7178" max="7178" width="5.42578125" style="3" customWidth="1"/>
    <col min="7179" max="7179" width="4.7109375" style="3" customWidth="1"/>
    <col min="7180" max="7180" width="3.7109375" style="3" customWidth="1"/>
    <col min="7181" max="7181" width="5.42578125" style="3" customWidth="1"/>
    <col min="7182" max="7182" width="4.7109375" style="3" customWidth="1"/>
    <col min="7183" max="7183" width="3.7109375" style="3" customWidth="1"/>
    <col min="7184" max="7184" width="5.42578125" style="3" customWidth="1"/>
    <col min="7185" max="7185" width="4.7109375" style="3" customWidth="1"/>
    <col min="7186" max="7186" width="3.7109375" style="3" customWidth="1"/>
    <col min="7187" max="7187" width="5.42578125" style="3" customWidth="1"/>
    <col min="7188" max="7188" width="4.7109375" style="3" customWidth="1"/>
    <col min="7189" max="7189" width="3.7109375" style="3" customWidth="1"/>
    <col min="7190" max="7190" width="5.42578125" style="3" customWidth="1"/>
    <col min="7191" max="7191" width="4.7109375" style="3" customWidth="1"/>
    <col min="7192" max="7192" width="3.7109375" style="3" customWidth="1"/>
    <col min="7193" max="7193" width="5.42578125" style="3" customWidth="1"/>
    <col min="7194" max="7194" width="4.7109375" style="3" customWidth="1"/>
    <col min="7195" max="7195" width="3.7109375" style="3" customWidth="1"/>
    <col min="7196" max="7196" width="5.42578125" style="3" customWidth="1"/>
    <col min="7197" max="7197" width="4.7109375" style="3" customWidth="1"/>
    <col min="7198" max="7200" width="4.140625" style="3" customWidth="1"/>
    <col min="7201" max="7204" width="3.7109375" style="3" customWidth="1"/>
    <col min="7205" max="7205" width="4.7109375" style="3" customWidth="1"/>
    <col min="7206" max="7206" width="5.140625" style="3" customWidth="1"/>
    <col min="7207" max="7207" width="4.5703125" style="3" customWidth="1"/>
    <col min="7208" max="7400" width="9.140625" style="3"/>
    <col min="7401" max="7402" width="4.140625" style="3" customWidth="1"/>
    <col min="7403" max="7417" width="4.7109375" style="3" customWidth="1"/>
    <col min="7418" max="7420" width="3.7109375" style="3" customWidth="1"/>
    <col min="7421" max="7421" width="4.28515625" style="3" customWidth="1"/>
    <col min="7422" max="7433" width="3.7109375" style="3" customWidth="1"/>
    <col min="7434" max="7434" width="5.42578125" style="3" customWidth="1"/>
    <col min="7435" max="7435" width="4.7109375" style="3" customWidth="1"/>
    <col min="7436" max="7436" width="3.7109375" style="3" customWidth="1"/>
    <col min="7437" max="7437" width="5.42578125" style="3" customWidth="1"/>
    <col min="7438" max="7438" width="4.7109375" style="3" customWidth="1"/>
    <col min="7439" max="7439" width="3.7109375" style="3" customWidth="1"/>
    <col min="7440" max="7440" width="5.42578125" style="3" customWidth="1"/>
    <col min="7441" max="7441" width="4.7109375" style="3" customWidth="1"/>
    <col min="7442" max="7442" width="3.7109375" style="3" customWidth="1"/>
    <col min="7443" max="7443" width="5.42578125" style="3" customWidth="1"/>
    <col min="7444" max="7444" width="4.7109375" style="3" customWidth="1"/>
    <col min="7445" max="7445" width="3.7109375" style="3" customWidth="1"/>
    <col min="7446" max="7446" width="5.42578125" style="3" customWidth="1"/>
    <col min="7447" max="7447" width="4.7109375" style="3" customWidth="1"/>
    <col min="7448" max="7448" width="3.7109375" style="3" customWidth="1"/>
    <col min="7449" max="7449" width="5.42578125" style="3" customWidth="1"/>
    <col min="7450" max="7450" width="4.7109375" style="3" customWidth="1"/>
    <col min="7451" max="7451" width="3.7109375" style="3" customWidth="1"/>
    <col min="7452" max="7452" width="5.42578125" style="3" customWidth="1"/>
    <col min="7453" max="7453" width="4.7109375" style="3" customWidth="1"/>
    <col min="7454" max="7456" width="4.140625" style="3" customWidth="1"/>
    <col min="7457" max="7460" width="3.7109375" style="3" customWidth="1"/>
    <col min="7461" max="7461" width="4.7109375" style="3" customWidth="1"/>
    <col min="7462" max="7462" width="5.140625" style="3" customWidth="1"/>
    <col min="7463" max="7463" width="4.5703125" style="3" customWidth="1"/>
    <col min="7464" max="7656" width="9.140625" style="3"/>
    <col min="7657" max="7658" width="4.140625" style="3" customWidth="1"/>
    <col min="7659" max="7673" width="4.7109375" style="3" customWidth="1"/>
    <col min="7674" max="7676" width="3.7109375" style="3" customWidth="1"/>
    <col min="7677" max="7677" width="4.28515625" style="3" customWidth="1"/>
    <col min="7678" max="7689" width="3.7109375" style="3" customWidth="1"/>
    <col min="7690" max="7690" width="5.42578125" style="3" customWidth="1"/>
    <col min="7691" max="7691" width="4.7109375" style="3" customWidth="1"/>
    <col min="7692" max="7692" width="3.7109375" style="3" customWidth="1"/>
    <col min="7693" max="7693" width="5.42578125" style="3" customWidth="1"/>
    <col min="7694" max="7694" width="4.7109375" style="3" customWidth="1"/>
    <col min="7695" max="7695" width="3.7109375" style="3" customWidth="1"/>
    <col min="7696" max="7696" width="5.42578125" style="3" customWidth="1"/>
    <col min="7697" max="7697" width="4.7109375" style="3" customWidth="1"/>
    <col min="7698" max="7698" width="3.7109375" style="3" customWidth="1"/>
    <col min="7699" max="7699" width="5.42578125" style="3" customWidth="1"/>
    <col min="7700" max="7700" width="4.7109375" style="3" customWidth="1"/>
    <col min="7701" max="7701" width="3.7109375" style="3" customWidth="1"/>
    <col min="7702" max="7702" width="5.42578125" style="3" customWidth="1"/>
    <col min="7703" max="7703" width="4.7109375" style="3" customWidth="1"/>
    <col min="7704" max="7704" width="3.7109375" style="3" customWidth="1"/>
    <col min="7705" max="7705" width="5.42578125" style="3" customWidth="1"/>
    <col min="7706" max="7706" width="4.7109375" style="3" customWidth="1"/>
    <col min="7707" max="7707" width="3.7109375" style="3" customWidth="1"/>
    <col min="7708" max="7708" width="5.42578125" style="3" customWidth="1"/>
    <col min="7709" max="7709" width="4.7109375" style="3" customWidth="1"/>
    <col min="7710" max="7712" width="4.140625" style="3" customWidth="1"/>
    <col min="7713" max="7716" width="3.7109375" style="3" customWidth="1"/>
    <col min="7717" max="7717" width="4.7109375" style="3" customWidth="1"/>
    <col min="7718" max="7718" width="5.140625" style="3" customWidth="1"/>
    <col min="7719" max="7719" width="4.5703125" style="3" customWidth="1"/>
    <col min="7720" max="7912" width="9.140625" style="3"/>
    <col min="7913" max="7914" width="4.140625" style="3" customWidth="1"/>
    <col min="7915" max="7929" width="4.7109375" style="3" customWidth="1"/>
    <col min="7930" max="7932" width="3.7109375" style="3" customWidth="1"/>
    <col min="7933" max="7933" width="4.28515625" style="3" customWidth="1"/>
    <col min="7934" max="7945" width="3.7109375" style="3" customWidth="1"/>
    <col min="7946" max="7946" width="5.42578125" style="3" customWidth="1"/>
    <col min="7947" max="7947" width="4.7109375" style="3" customWidth="1"/>
    <col min="7948" max="7948" width="3.7109375" style="3" customWidth="1"/>
    <col min="7949" max="7949" width="5.42578125" style="3" customWidth="1"/>
    <col min="7950" max="7950" width="4.7109375" style="3" customWidth="1"/>
    <col min="7951" max="7951" width="3.7109375" style="3" customWidth="1"/>
    <col min="7952" max="7952" width="5.42578125" style="3" customWidth="1"/>
    <col min="7953" max="7953" width="4.7109375" style="3" customWidth="1"/>
    <col min="7954" max="7954" width="3.7109375" style="3" customWidth="1"/>
    <col min="7955" max="7955" width="5.42578125" style="3" customWidth="1"/>
    <col min="7956" max="7956" width="4.7109375" style="3" customWidth="1"/>
    <col min="7957" max="7957" width="3.7109375" style="3" customWidth="1"/>
    <col min="7958" max="7958" width="5.42578125" style="3" customWidth="1"/>
    <col min="7959" max="7959" width="4.7109375" style="3" customWidth="1"/>
    <col min="7960" max="7960" width="3.7109375" style="3" customWidth="1"/>
    <col min="7961" max="7961" width="5.42578125" style="3" customWidth="1"/>
    <col min="7962" max="7962" width="4.7109375" style="3" customWidth="1"/>
    <col min="7963" max="7963" width="3.7109375" style="3" customWidth="1"/>
    <col min="7964" max="7964" width="5.42578125" style="3" customWidth="1"/>
    <col min="7965" max="7965" width="4.7109375" style="3" customWidth="1"/>
    <col min="7966" max="7968" width="4.140625" style="3" customWidth="1"/>
    <col min="7969" max="7972" width="3.7109375" style="3" customWidth="1"/>
    <col min="7973" max="7973" width="4.7109375" style="3" customWidth="1"/>
    <col min="7974" max="7974" width="5.140625" style="3" customWidth="1"/>
    <col min="7975" max="7975" width="4.5703125" style="3" customWidth="1"/>
    <col min="7976" max="8168" width="9.140625" style="3"/>
    <col min="8169" max="8170" width="4.140625" style="3" customWidth="1"/>
    <col min="8171" max="8185" width="4.7109375" style="3" customWidth="1"/>
    <col min="8186" max="8188" width="3.7109375" style="3" customWidth="1"/>
    <col min="8189" max="8189" width="4.28515625" style="3" customWidth="1"/>
    <col min="8190" max="8201" width="3.7109375" style="3" customWidth="1"/>
    <col min="8202" max="8202" width="5.42578125" style="3" customWidth="1"/>
    <col min="8203" max="8203" width="4.7109375" style="3" customWidth="1"/>
    <col min="8204" max="8204" width="3.7109375" style="3" customWidth="1"/>
    <col min="8205" max="8205" width="5.42578125" style="3" customWidth="1"/>
    <col min="8206" max="8206" width="4.7109375" style="3" customWidth="1"/>
    <col min="8207" max="8207" width="3.7109375" style="3" customWidth="1"/>
    <col min="8208" max="8208" width="5.42578125" style="3" customWidth="1"/>
    <col min="8209" max="8209" width="4.7109375" style="3" customWidth="1"/>
    <col min="8210" max="8210" width="3.7109375" style="3" customWidth="1"/>
    <col min="8211" max="8211" width="5.42578125" style="3" customWidth="1"/>
    <col min="8212" max="8212" width="4.7109375" style="3" customWidth="1"/>
    <col min="8213" max="8213" width="3.7109375" style="3" customWidth="1"/>
    <col min="8214" max="8214" width="5.42578125" style="3" customWidth="1"/>
    <col min="8215" max="8215" width="4.7109375" style="3" customWidth="1"/>
    <col min="8216" max="8216" width="3.7109375" style="3" customWidth="1"/>
    <col min="8217" max="8217" width="5.42578125" style="3" customWidth="1"/>
    <col min="8218" max="8218" width="4.7109375" style="3" customWidth="1"/>
    <col min="8219" max="8219" width="3.7109375" style="3" customWidth="1"/>
    <col min="8220" max="8220" width="5.42578125" style="3" customWidth="1"/>
    <col min="8221" max="8221" width="4.7109375" style="3" customWidth="1"/>
    <col min="8222" max="8224" width="4.140625" style="3" customWidth="1"/>
    <col min="8225" max="8228" width="3.7109375" style="3" customWidth="1"/>
    <col min="8229" max="8229" width="4.7109375" style="3" customWidth="1"/>
    <col min="8230" max="8230" width="5.140625" style="3" customWidth="1"/>
    <col min="8231" max="8231" width="4.5703125" style="3" customWidth="1"/>
    <col min="8232" max="8424" width="9.140625" style="3"/>
    <col min="8425" max="8426" width="4.140625" style="3" customWidth="1"/>
    <col min="8427" max="8441" width="4.7109375" style="3" customWidth="1"/>
    <col min="8442" max="8444" width="3.7109375" style="3" customWidth="1"/>
    <col min="8445" max="8445" width="4.28515625" style="3" customWidth="1"/>
    <col min="8446" max="8457" width="3.7109375" style="3" customWidth="1"/>
    <col min="8458" max="8458" width="5.42578125" style="3" customWidth="1"/>
    <col min="8459" max="8459" width="4.7109375" style="3" customWidth="1"/>
    <col min="8460" max="8460" width="3.7109375" style="3" customWidth="1"/>
    <col min="8461" max="8461" width="5.42578125" style="3" customWidth="1"/>
    <col min="8462" max="8462" width="4.7109375" style="3" customWidth="1"/>
    <col min="8463" max="8463" width="3.7109375" style="3" customWidth="1"/>
    <col min="8464" max="8464" width="5.42578125" style="3" customWidth="1"/>
    <col min="8465" max="8465" width="4.7109375" style="3" customWidth="1"/>
    <col min="8466" max="8466" width="3.7109375" style="3" customWidth="1"/>
    <col min="8467" max="8467" width="5.42578125" style="3" customWidth="1"/>
    <col min="8468" max="8468" width="4.7109375" style="3" customWidth="1"/>
    <col min="8469" max="8469" width="3.7109375" style="3" customWidth="1"/>
    <col min="8470" max="8470" width="5.42578125" style="3" customWidth="1"/>
    <col min="8471" max="8471" width="4.7109375" style="3" customWidth="1"/>
    <col min="8472" max="8472" width="3.7109375" style="3" customWidth="1"/>
    <col min="8473" max="8473" width="5.42578125" style="3" customWidth="1"/>
    <col min="8474" max="8474" width="4.7109375" style="3" customWidth="1"/>
    <col min="8475" max="8475" width="3.7109375" style="3" customWidth="1"/>
    <col min="8476" max="8476" width="5.42578125" style="3" customWidth="1"/>
    <col min="8477" max="8477" width="4.7109375" style="3" customWidth="1"/>
    <col min="8478" max="8480" width="4.140625" style="3" customWidth="1"/>
    <col min="8481" max="8484" width="3.7109375" style="3" customWidth="1"/>
    <col min="8485" max="8485" width="4.7109375" style="3" customWidth="1"/>
    <col min="8486" max="8486" width="5.140625" style="3" customWidth="1"/>
    <col min="8487" max="8487" width="4.5703125" style="3" customWidth="1"/>
    <col min="8488" max="8680" width="9.140625" style="3"/>
    <col min="8681" max="8682" width="4.140625" style="3" customWidth="1"/>
    <col min="8683" max="8697" width="4.7109375" style="3" customWidth="1"/>
    <col min="8698" max="8700" width="3.7109375" style="3" customWidth="1"/>
    <col min="8701" max="8701" width="4.28515625" style="3" customWidth="1"/>
    <col min="8702" max="8713" width="3.7109375" style="3" customWidth="1"/>
    <col min="8714" max="8714" width="5.42578125" style="3" customWidth="1"/>
    <col min="8715" max="8715" width="4.7109375" style="3" customWidth="1"/>
    <col min="8716" max="8716" width="3.7109375" style="3" customWidth="1"/>
    <col min="8717" max="8717" width="5.42578125" style="3" customWidth="1"/>
    <col min="8718" max="8718" width="4.7109375" style="3" customWidth="1"/>
    <col min="8719" max="8719" width="3.7109375" style="3" customWidth="1"/>
    <col min="8720" max="8720" width="5.42578125" style="3" customWidth="1"/>
    <col min="8721" max="8721" width="4.7109375" style="3" customWidth="1"/>
    <col min="8722" max="8722" width="3.7109375" style="3" customWidth="1"/>
    <col min="8723" max="8723" width="5.42578125" style="3" customWidth="1"/>
    <col min="8724" max="8724" width="4.7109375" style="3" customWidth="1"/>
    <col min="8725" max="8725" width="3.7109375" style="3" customWidth="1"/>
    <col min="8726" max="8726" width="5.42578125" style="3" customWidth="1"/>
    <col min="8727" max="8727" width="4.7109375" style="3" customWidth="1"/>
    <col min="8728" max="8728" width="3.7109375" style="3" customWidth="1"/>
    <col min="8729" max="8729" width="5.42578125" style="3" customWidth="1"/>
    <col min="8730" max="8730" width="4.7109375" style="3" customWidth="1"/>
    <col min="8731" max="8731" width="3.7109375" style="3" customWidth="1"/>
    <col min="8732" max="8732" width="5.42578125" style="3" customWidth="1"/>
    <col min="8733" max="8733" width="4.7109375" style="3" customWidth="1"/>
    <col min="8734" max="8736" width="4.140625" style="3" customWidth="1"/>
    <col min="8737" max="8740" width="3.7109375" style="3" customWidth="1"/>
    <col min="8741" max="8741" width="4.7109375" style="3" customWidth="1"/>
    <col min="8742" max="8742" width="5.140625" style="3" customWidth="1"/>
    <col min="8743" max="8743" width="4.5703125" style="3" customWidth="1"/>
    <col min="8744" max="8936" width="9.140625" style="3"/>
    <col min="8937" max="8938" width="4.140625" style="3" customWidth="1"/>
    <col min="8939" max="8953" width="4.7109375" style="3" customWidth="1"/>
    <col min="8954" max="8956" width="3.7109375" style="3" customWidth="1"/>
    <col min="8957" max="8957" width="4.28515625" style="3" customWidth="1"/>
    <col min="8958" max="8969" width="3.7109375" style="3" customWidth="1"/>
    <col min="8970" max="8970" width="5.42578125" style="3" customWidth="1"/>
    <col min="8971" max="8971" width="4.7109375" style="3" customWidth="1"/>
    <col min="8972" max="8972" width="3.7109375" style="3" customWidth="1"/>
    <col min="8973" max="8973" width="5.42578125" style="3" customWidth="1"/>
    <col min="8974" max="8974" width="4.7109375" style="3" customWidth="1"/>
    <col min="8975" max="8975" width="3.7109375" style="3" customWidth="1"/>
    <col min="8976" max="8976" width="5.42578125" style="3" customWidth="1"/>
    <col min="8977" max="8977" width="4.7109375" style="3" customWidth="1"/>
    <col min="8978" max="8978" width="3.7109375" style="3" customWidth="1"/>
    <col min="8979" max="8979" width="5.42578125" style="3" customWidth="1"/>
    <col min="8980" max="8980" width="4.7109375" style="3" customWidth="1"/>
    <col min="8981" max="8981" width="3.7109375" style="3" customWidth="1"/>
    <col min="8982" max="8982" width="5.42578125" style="3" customWidth="1"/>
    <col min="8983" max="8983" width="4.7109375" style="3" customWidth="1"/>
    <col min="8984" max="8984" width="3.7109375" style="3" customWidth="1"/>
    <col min="8985" max="8985" width="5.42578125" style="3" customWidth="1"/>
    <col min="8986" max="8986" width="4.7109375" style="3" customWidth="1"/>
    <col min="8987" max="8987" width="3.7109375" style="3" customWidth="1"/>
    <col min="8988" max="8988" width="5.42578125" style="3" customWidth="1"/>
    <col min="8989" max="8989" width="4.7109375" style="3" customWidth="1"/>
    <col min="8990" max="8992" width="4.140625" style="3" customWidth="1"/>
    <col min="8993" max="8996" width="3.7109375" style="3" customWidth="1"/>
    <col min="8997" max="8997" width="4.7109375" style="3" customWidth="1"/>
    <col min="8998" max="8998" width="5.140625" style="3" customWidth="1"/>
    <col min="8999" max="8999" width="4.5703125" style="3" customWidth="1"/>
    <col min="9000" max="9192" width="9.140625" style="3"/>
    <col min="9193" max="9194" width="4.140625" style="3" customWidth="1"/>
    <col min="9195" max="9209" width="4.7109375" style="3" customWidth="1"/>
    <col min="9210" max="9212" width="3.7109375" style="3" customWidth="1"/>
    <col min="9213" max="9213" width="4.28515625" style="3" customWidth="1"/>
    <col min="9214" max="9225" width="3.7109375" style="3" customWidth="1"/>
    <col min="9226" max="9226" width="5.42578125" style="3" customWidth="1"/>
    <col min="9227" max="9227" width="4.7109375" style="3" customWidth="1"/>
    <col min="9228" max="9228" width="3.7109375" style="3" customWidth="1"/>
    <col min="9229" max="9229" width="5.42578125" style="3" customWidth="1"/>
    <col min="9230" max="9230" width="4.7109375" style="3" customWidth="1"/>
    <col min="9231" max="9231" width="3.7109375" style="3" customWidth="1"/>
    <col min="9232" max="9232" width="5.42578125" style="3" customWidth="1"/>
    <col min="9233" max="9233" width="4.7109375" style="3" customWidth="1"/>
    <col min="9234" max="9234" width="3.7109375" style="3" customWidth="1"/>
    <col min="9235" max="9235" width="5.42578125" style="3" customWidth="1"/>
    <col min="9236" max="9236" width="4.7109375" style="3" customWidth="1"/>
    <col min="9237" max="9237" width="3.7109375" style="3" customWidth="1"/>
    <col min="9238" max="9238" width="5.42578125" style="3" customWidth="1"/>
    <col min="9239" max="9239" width="4.7109375" style="3" customWidth="1"/>
    <col min="9240" max="9240" width="3.7109375" style="3" customWidth="1"/>
    <col min="9241" max="9241" width="5.42578125" style="3" customWidth="1"/>
    <col min="9242" max="9242" width="4.7109375" style="3" customWidth="1"/>
    <col min="9243" max="9243" width="3.7109375" style="3" customWidth="1"/>
    <col min="9244" max="9244" width="5.42578125" style="3" customWidth="1"/>
    <col min="9245" max="9245" width="4.7109375" style="3" customWidth="1"/>
    <col min="9246" max="9248" width="4.140625" style="3" customWidth="1"/>
    <col min="9249" max="9252" width="3.7109375" style="3" customWidth="1"/>
    <col min="9253" max="9253" width="4.7109375" style="3" customWidth="1"/>
    <col min="9254" max="9254" width="5.140625" style="3" customWidth="1"/>
    <col min="9255" max="9255" width="4.5703125" style="3" customWidth="1"/>
    <col min="9256" max="9448" width="9.140625" style="3"/>
    <col min="9449" max="9450" width="4.140625" style="3" customWidth="1"/>
    <col min="9451" max="9465" width="4.7109375" style="3" customWidth="1"/>
    <col min="9466" max="9468" width="3.7109375" style="3" customWidth="1"/>
    <col min="9469" max="9469" width="4.28515625" style="3" customWidth="1"/>
    <col min="9470" max="9481" width="3.7109375" style="3" customWidth="1"/>
    <col min="9482" max="9482" width="5.42578125" style="3" customWidth="1"/>
    <col min="9483" max="9483" width="4.7109375" style="3" customWidth="1"/>
    <col min="9484" max="9484" width="3.7109375" style="3" customWidth="1"/>
    <col min="9485" max="9485" width="5.42578125" style="3" customWidth="1"/>
    <col min="9486" max="9486" width="4.7109375" style="3" customWidth="1"/>
    <col min="9487" max="9487" width="3.7109375" style="3" customWidth="1"/>
    <col min="9488" max="9488" width="5.42578125" style="3" customWidth="1"/>
    <col min="9489" max="9489" width="4.7109375" style="3" customWidth="1"/>
    <col min="9490" max="9490" width="3.7109375" style="3" customWidth="1"/>
    <col min="9491" max="9491" width="5.42578125" style="3" customWidth="1"/>
    <col min="9492" max="9492" width="4.7109375" style="3" customWidth="1"/>
    <col min="9493" max="9493" width="3.7109375" style="3" customWidth="1"/>
    <col min="9494" max="9494" width="5.42578125" style="3" customWidth="1"/>
    <col min="9495" max="9495" width="4.7109375" style="3" customWidth="1"/>
    <col min="9496" max="9496" width="3.7109375" style="3" customWidth="1"/>
    <col min="9497" max="9497" width="5.42578125" style="3" customWidth="1"/>
    <col min="9498" max="9498" width="4.7109375" style="3" customWidth="1"/>
    <col min="9499" max="9499" width="3.7109375" style="3" customWidth="1"/>
    <col min="9500" max="9500" width="5.42578125" style="3" customWidth="1"/>
    <col min="9501" max="9501" width="4.7109375" style="3" customWidth="1"/>
    <col min="9502" max="9504" width="4.140625" style="3" customWidth="1"/>
    <col min="9505" max="9508" width="3.7109375" style="3" customWidth="1"/>
    <col min="9509" max="9509" width="4.7109375" style="3" customWidth="1"/>
    <col min="9510" max="9510" width="5.140625" style="3" customWidth="1"/>
    <col min="9511" max="9511" width="4.5703125" style="3" customWidth="1"/>
    <col min="9512" max="9704" width="9.140625" style="3"/>
    <col min="9705" max="9706" width="4.140625" style="3" customWidth="1"/>
    <col min="9707" max="9721" width="4.7109375" style="3" customWidth="1"/>
    <col min="9722" max="9724" width="3.7109375" style="3" customWidth="1"/>
    <col min="9725" max="9725" width="4.28515625" style="3" customWidth="1"/>
    <col min="9726" max="9737" width="3.7109375" style="3" customWidth="1"/>
    <col min="9738" max="9738" width="5.42578125" style="3" customWidth="1"/>
    <col min="9739" max="9739" width="4.7109375" style="3" customWidth="1"/>
    <col min="9740" max="9740" width="3.7109375" style="3" customWidth="1"/>
    <col min="9741" max="9741" width="5.42578125" style="3" customWidth="1"/>
    <col min="9742" max="9742" width="4.7109375" style="3" customWidth="1"/>
    <col min="9743" max="9743" width="3.7109375" style="3" customWidth="1"/>
    <col min="9744" max="9744" width="5.42578125" style="3" customWidth="1"/>
    <col min="9745" max="9745" width="4.7109375" style="3" customWidth="1"/>
    <col min="9746" max="9746" width="3.7109375" style="3" customWidth="1"/>
    <col min="9747" max="9747" width="5.42578125" style="3" customWidth="1"/>
    <col min="9748" max="9748" width="4.7109375" style="3" customWidth="1"/>
    <col min="9749" max="9749" width="3.7109375" style="3" customWidth="1"/>
    <col min="9750" max="9750" width="5.42578125" style="3" customWidth="1"/>
    <col min="9751" max="9751" width="4.7109375" style="3" customWidth="1"/>
    <col min="9752" max="9752" width="3.7109375" style="3" customWidth="1"/>
    <col min="9753" max="9753" width="5.42578125" style="3" customWidth="1"/>
    <col min="9754" max="9754" width="4.7109375" style="3" customWidth="1"/>
    <col min="9755" max="9755" width="3.7109375" style="3" customWidth="1"/>
    <col min="9756" max="9756" width="5.42578125" style="3" customWidth="1"/>
    <col min="9757" max="9757" width="4.7109375" style="3" customWidth="1"/>
    <col min="9758" max="9760" width="4.140625" style="3" customWidth="1"/>
    <col min="9761" max="9764" width="3.7109375" style="3" customWidth="1"/>
    <col min="9765" max="9765" width="4.7109375" style="3" customWidth="1"/>
    <col min="9766" max="9766" width="5.140625" style="3" customWidth="1"/>
    <col min="9767" max="9767" width="4.5703125" style="3" customWidth="1"/>
    <col min="9768" max="9960" width="9.140625" style="3"/>
    <col min="9961" max="9962" width="4.140625" style="3" customWidth="1"/>
    <col min="9963" max="9977" width="4.7109375" style="3" customWidth="1"/>
    <col min="9978" max="9980" width="3.7109375" style="3" customWidth="1"/>
    <col min="9981" max="9981" width="4.28515625" style="3" customWidth="1"/>
    <col min="9982" max="9993" width="3.7109375" style="3" customWidth="1"/>
    <col min="9994" max="9994" width="5.42578125" style="3" customWidth="1"/>
    <col min="9995" max="9995" width="4.7109375" style="3" customWidth="1"/>
    <col min="9996" max="9996" width="3.7109375" style="3" customWidth="1"/>
    <col min="9997" max="9997" width="5.42578125" style="3" customWidth="1"/>
    <col min="9998" max="9998" width="4.7109375" style="3" customWidth="1"/>
    <col min="9999" max="9999" width="3.7109375" style="3" customWidth="1"/>
    <col min="10000" max="10000" width="5.42578125" style="3" customWidth="1"/>
    <col min="10001" max="10001" width="4.7109375" style="3" customWidth="1"/>
    <col min="10002" max="10002" width="3.7109375" style="3" customWidth="1"/>
    <col min="10003" max="10003" width="5.42578125" style="3" customWidth="1"/>
    <col min="10004" max="10004" width="4.7109375" style="3" customWidth="1"/>
    <col min="10005" max="10005" width="3.7109375" style="3" customWidth="1"/>
    <col min="10006" max="10006" width="5.42578125" style="3" customWidth="1"/>
    <col min="10007" max="10007" width="4.7109375" style="3" customWidth="1"/>
    <col min="10008" max="10008" width="3.7109375" style="3" customWidth="1"/>
    <col min="10009" max="10009" width="5.42578125" style="3" customWidth="1"/>
    <col min="10010" max="10010" width="4.7109375" style="3" customWidth="1"/>
    <col min="10011" max="10011" width="3.7109375" style="3" customWidth="1"/>
    <col min="10012" max="10012" width="5.42578125" style="3" customWidth="1"/>
    <col min="10013" max="10013" width="4.7109375" style="3" customWidth="1"/>
    <col min="10014" max="10016" width="4.140625" style="3" customWidth="1"/>
    <col min="10017" max="10020" width="3.7109375" style="3" customWidth="1"/>
    <col min="10021" max="10021" width="4.7109375" style="3" customWidth="1"/>
    <col min="10022" max="10022" width="5.140625" style="3" customWidth="1"/>
    <col min="10023" max="10023" width="4.5703125" style="3" customWidth="1"/>
    <col min="10024" max="10216" width="9.140625" style="3"/>
    <col min="10217" max="10218" width="4.140625" style="3" customWidth="1"/>
    <col min="10219" max="10233" width="4.7109375" style="3" customWidth="1"/>
    <col min="10234" max="10236" width="3.7109375" style="3" customWidth="1"/>
    <col min="10237" max="10237" width="4.28515625" style="3" customWidth="1"/>
    <col min="10238" max="10249" width="3.7109375" style="3" customWidth="1"/>
    <col min="10250" max="10250" width="5.42578125" style="3" customWidth="1"/>
    <col min="10251" max="10251" width="4.7109375" style="3" customWidth="1"/>
    <col min="10252" max="10252" width="3.7109375" style="3" customWidth="1"/>
    <col min="10253" max="10253" width="5.42578125" style="3" customWidth="1"/>
    <col min="10254" max="10254" width="4.7109375" style="3" customWidth="1"/>
    <col min="10255" max="10255" width="3.7109375" style="3" customWidth="1"/>
    <col min="10256" max="10256" width="5.42578125" style="3" customWidth="1"/>
    <col min="10257" max="10257" width="4.7109375" style="3" customWidth="1"/>
    <col min="10258" max="10258" width="3.7109375" style="3" customWidth="1"/>
    <col min="10259" max="10259" width="5.42578125" style="3" customWidth="1"/>
    <col min="10260" max="10260" width="4.7109375" style="3" customWidth="1"/>
    <col min="10261" max="10261" width="3.7109375" style="3" customWidth="1"/>
    <col min="10262" max="10262" width="5.42578125" style="3" customWidth="1"/>
    <col min="10263" max="10263" width="4.7109375" style="3" customWidth="1"/>
    <col min="10264" max="10264" width="3.7109375" style="3" customWidth="1"/>
    <col min="10265" max="10265" width="5.42578125" style="3" customWidth="1"/>
    <col min="10266" max="10266" width="4.7109375" style="3" customWidth="1"/>
    <col min="10267" max="10267" width="3.7109375" style="3" customWidth="1"/>
    <col min="10268" max="10268" width="5.42578125" style="3" customWidth="1"/>
    <col min="10269" max="10269" width="4.7109375" style="3" customWidth="1"/>
    <col min="10270" max="10272" width="4.140625" style="3" customWidth="1"/>
    <col min="10273" max="10276" width="3.7109375" style="3" customWidth="1"/>
    <col min="10277" max="10277" width="4.7109375" style="3" customWidth="1"/>
    <col min="10278" max="10278" width="5.140625" style="3" customWidth="1"/>
    <col min="10279" max="10279" width="4.5703125" style="3" customWidth="1"/>
    <col min="10280" max="10472" width="9.140625" style="3"/>
    <col min="10473" max="10474" width="4.140625" style="3" customWidth="1"/>
    <col min="10475" max="10489" width="4.7109375" style="3" customWidth="1"/>
    <col min="10490" max="10492" width="3.7109375" style="3" customWidth="1"/>
    <col min="10493" max="10493" width="4.28515625" style="3" customWidth="1"/>
    <col min="10494" max="10505" width="3.7109375" style="3" customWidth="1"/>
    <col min="10506" max="10506" width="5.42578125" style="3" customWidth="1"/>
    <col min="10507" max="10507" width="4.7109375" style="3" customWidth="1"/>
    <col min="10508" max="10508" width="3.7109375" style="3" customWidth="1"/>
    <col min="10509" max="10509" width="5.42578125" style="3" customWidth="1"/>
    <col min="10510" max="10510" width="4.7109375" style="3" customWidth="1"/>
    <col min="10511" max="10511" width="3.7109375" style="3" customWidth="1"/>
    <col min="10512" max="10512" width="5.42578125" style="3" customWidth="1"/>
    <col min="10513" max="10513" width="4.7109375" style="3" customWidth="1"/>
    <col min="10514" max="10514" width="3.7109375" style="3" customWidth="1"/>
    <col min="10515" max="10515" width="5.42578125" style="3" customWidth="1"/>
    <col min="10516" max="10516" width="4.7109375" style="3" customWidth="1"/>
    <col min="10517" max="10517" width="3.7109375" style="3" customWidth="1"/>
    <col min="10518" max="10518" width="5.42578125" style="3" customWidth="1"/>
    <col min="10519" max="10519" width="4.7109375" style="3" customWidth="1"/>
    <col min="10520" max="10520" width="3.7109375" style="3" customWidth="1"/>
    <col min="10521" max="10521" width="5.42578125" style="3" customWidth="1"/>
    <col min="10522" max="10522" width="4.7109375" style="3" customWidth="1"/>
    <col min="10523" max="10523" width="3.7109375" style="3" customWidth="1"/>
    <col min="10524" max="10524" width="5.42578125" style="3" customWidth="1"/>
    <col min="10525" max="10525" width="4.7109375" style="3" customWidth="1"/>
    <col min="10526" max="10528" width="4.140625" style="3" customWidth="1"/>
    <col min="10529" max="10532" width="3.7109375" style="3" customWidth="1"/>
    <col min="10533" max="10533" width="4.7109375" style="3" customWidth="1"/>
    <col min="10534" max="10534" width="5.140625" style="3" customWidth="1"/>
    <col min="10535" max="10535" width="4.5703125" style="3" customWidth="1"/>
    <col min="10536" max="10728" width="9.140625" style="3"/>
    <col min="10729" max="10730" width="4.140625" style="3" customWidth="1"/>
    <col min="10731" max="10745" width="4.7109375" style="3" customWidth="1"/>
    <col min="10746" max="10748" width="3.7109375" style="3" customWidth="1"/>
    <col min="10749" max="10749" width="4.28515625" style="3" customWidth="1"/>
    <col min="10750" max="10761" width="3.7109375" style="3" customWidth="1"/>
    <col min="10762" max="10762" width="5.42578125" style="3" customWidth="1"/>
    <col min="10763" max="10763" width="4.7109375" style="3" customWidth="1"/>
    <col min="10764" max="10764" width="3.7109375" style="3" customWidth="1"/>
    <col min="10765" max="10765" width="5.42578125" style="3" customWidth="1"/>
    <col min="10766" max="10766" width="4.7109375" style="3" customWidth="1"/>
    <col min="10767" max="10767" width="3.7109375" style="3" customWidth="1"/>
    <col min="10768" max="10768" width="5.42578125" style="3" customWidth="1"/>
    <col min="10769" max="10769" width="4.7109375" style="3" customWidth="1"/>
    <col min="10770" max="10770" width="3.7109375" style="3" customWidth="1"/>
    <col min="10771" max="10771" width="5.42578125" style="3" customWidth="1"/>
    <col min="10772" max="10772" width="4.7109375" style="3" customWidth="1"/>
    <col min="10773" max="10773" width="3.7109375" style="3" customWidth="1"/>
    <col min="10774" max="10774" width="5.42578125" style="3" customWidth="1"/>
    <col min="10775" max="10775" width="4.7109375" style="3" customWidth="1"/>
    <col min="10776" max="10776" width="3.7109375" style="3" customWidth="1"/>
    <col min="10777" max="10777" width="5.42578125" style="3" customWidth="1"/>
    <col min="10778" max="10778" width="4.7109375" style="3" customWidth="1"/>
    <col min="10779" max="10779" width="3.7109375" style="3" customWidth="1"/>
    <col min="10780" max="10780" width="5.42578125" style="3" customWidth="1"/>
    <col min="10781" max="10781" width="4.7109375" style="3" customWidth="1"/>
    <col min="10782" max="10784" width="4.140625" style="3" customWidth="1"/>
    <col min="10785" max="10788" width="3.7109375" style="3" customWidth="1"/>
    <col min="10789" max="10789" width="4.7109375" style="3" customWidth="1"/>
    <col min="10790" max="10790" width="5.140625" style="3" customWidth="1"/>
    <col min="10791" max="10791" width="4.5703125" style="3" customWidth="1"/>
    <col min="10792" max="10984" width="9.140625" style="3"/>
    <col min="10985" max="10986" width="4.140625" style="3" customWidth="1"/>
    <col min="10987" max="11001" width="4.7109375" style="3" customWidth="1"/>
    <col min="11002" max="11004" width="3.7109375" style="3" customWidth="1"/>
    <col min="11005" max="11005" width="4.28515625" style="3" customWidth="1"/>
    <col min="11006" max="11017" width="3.7109375" style="3" customWidth="1"/>
    <col min="11018" max="11018" width="5.42578125" style="3" customWidth="1"/>
    <col min="11019" max="11019" width="4.7109375" style="3" customWidth="1"/>
    <col min="11020" max="11020" width="3.7109375" style="3" customWidth="1"/>
    <col min="11021" max="11021" width="5.42578125" style="3" customWidth="1"/>
    <col min="11022" max="11022" width="4.7109375" style="3" customWidth="1"/>
    <col min="11023" max="11023" width="3.7109375" style="3" customWidth="1"/>
    <col min="11024" max="11024" width="5.42578125" style="3" customWidth="1"/>
    <col min="11025" max="11025" width="4.7109375" style="3" customWidth="1"/>
    <col min="11026" max="11026" width="3.7109375" style="3" customWidth="1"/>
    <col min="11027" max="11027" width="5.42578125" style="3" customWidth="1"/>
    <col min="11028" max="11028" width="4.7109375" style="3" customWidth="1"/>
    <col min="11029" max="11029" width="3.7109375" style="3" customWidth="1"/>
    <col min="11030" max="11030" width="5.42578125" style="3" customWidth="1"/>
    <col min="11031" max="11031" width="4.7109375" style="3" customWidth="1"/>
    <col min="11032" max="11032" width="3.7109375" style="3" customWidth="1"/>
    <col min="11033" max="11033" width="5.42578125" style="3" customWidth="1"/>
    <col min="11034" max="11034" width="4.7109375" style="3" customWidth="1"/>
    <col min="11035" max="11035" width="3.7109375" style="3" customWidth="1"/>
    <col min="11036" max="11036" width="5.42578125" style="3" customWidth="1"/>
    <col min="11037" max="11037" width="4.7109375" style="3" customWidth="1"/>
    <col min="11038" max="11040" width="4.140625" style="3" customWidth="1"/>
    <col min="11041" max="11044" width="3.7109375" style="3" customWidth="1"/>
    <col min="11045" max="11045" width="4.7109375" style="3" customWidth="1"/>
    <col min="11046" max="11046" width="5.140625" style="3" customWidth="1"/>
    <col min="11047" max="11047" width="4.5703125" style="3" customWidth="1"/>
    <col min="11048" max="11240" width="9.140625" style="3"/>
    <col min="11241" max="11242" width="4.140625" style="3" customWidth="1"/>
    <col min="11243" max="11257" width="4.7109375" style="3" customWidth="1"/>
    <col min="11258" max="11260" width="3.7109375" style="3" customWidth="1"/>
    <col min="11261" max="11261" width="4.28515625" style="3" customWidth="1"/>
    <col min="11262" max="11273" width="3.7109375" style="3" customWidth="1"/>
    <col min="11274" max="11274" width="5.42578125" style="3" customWidth="1"/>
    <col min="11275" max="11275" width="4.7109375" style="3" customWidth="1"/>
    <col min="11276" max="11276" width="3.7109375" style="3" customWidth="1"/>
    <col min="11277" max="11277" width="5.42578125" style="3" customWidth="1"/>
    <col min="11278" max="11278" width="4.7109375" style="3" customWidth="1"/>
    <col min="11279" max="11279" width="3.7109375" style="3" customWidth="1"/>
    <col min="11280" max="11280" width="5.42578125" style="3" customWidth="1"/>
    <col min="11281" max="11281" width="4.7109375" style="3" customWidth="1"/>
    <col min="11282" max="11282" width="3.7109375" style="3" customWidth="1"/>
    <col min="11283" max="11283" width="5.42578125" style="3" customWidth="1"/>
    <col min="11284" max="11284" width="4.7109375" style="3" customWidth="1"/>
    <col min="11285" max="11285" width="3.7109375" style="3" customWidth="1"/>
    <col min="11286" max="11286" width="5.42578125" style="3" customWidth="1"/>
    <col min="11287" max="11287" width="4.7109375" style="3" customWidth="1"/>
    <col min="11288" max="11288" width="3.7109375" style="3" customWidth="1"/>
    <col min="11289" max="11289" width="5.42578125" style="3" customWidth="1"/>
    <col min="11290" max="11290" width="4.7109375" style="3" customWidth="1"/>
    <col min="11291" max="11291" width="3.7109375" style="3" customWidth="1"/>
    <col min="11292" max="11292" width="5.42578125" style="3" customWidth="1"/>
    <col min="11293" max="11293" width="4.7109375" style="3" customWidth="1"/>
    <col min="11294" max="11296" width="4.140625" style="3" customWidth="1"/>
    <col min="11297" max="11300" width="3.7109375" style="3" customWidth="1"/>
    <col min="11301" max="11301" width="4.7109375" style="3" customWidth="1"/>
    <col min="11302" max="11302" width="5.140625" style="3" customWidth="1"/>
    <col min="11303" max="11303" width="4.5703125" style="3" customWidth="1"/>
    <col min="11304" max="11496" width="9.140625" style="3"/>
    <col min="11497" max="11498" width="4.140625" style="3" customWidth="1"/>
    <col min="11499" max="11513" width="4.7109375" style="3" customWidth="1"/>
    <col min="11514" max="11516" width="3.7109375" style="3" customWidth="1"/>
    <col min="11517" max="11517" width="4.28515625" style="3" customWidth="1"/>
    <col min="11518" max="11529" width="3.7109375" style="3" customWidth="1"/>
    <col min="11530" max="11530" width="5.42578125" style="3" customWidth="1"/>
    <col min="11531" max="11531" width="4.7109375" style="3" customWidth="1"/>
    <col min="11532" max="11532" width="3.7109375" style="3" customWidth="1"/>
    <col min="11533" max="11533" width="5.42578125" style="3" customWidth="1"/>
    <col min="11534" max="11534" width="4.7109375" style="3" customWidth="1"/>
    <col min="11535" max="11535" width="3.7109375" style="3" customWidth="1"/>
    <col min="11536" max="11536" width="5.42578125" style="3" customWidth="1"/>
    <col min="11537" max="11537" width="4.7109375" style="3" customWidth="1"/>
    <col min="11538" max="11538" width="3.7109375" style="3" customWidth="1"/>
    <col min="11539" max="11539" width="5.42578125" style="3" customWidth="1"/>
    <col min="11540" max="11540" width="4.7109375" style="3" customWidth="1"/>
    <col min="11541" max="11541" width="3.7109375" style="3" customWidth="1"/>
    <col min="11542" max="11542" width="5.42578125" style="3" customWidth="1"/>
    <col min="11543" max="11543" width="4.7109375" style="3" customWidth="1"/>
    <col min="11544" max="11544" width="3.7109375" style="3" customWidth="1"/>
    <col min="11545" max="11545" width="5.42578125" style="3" customWidth="1"/>
    <col min="11546" max="11546" width="4.7109375" style="3" customWidth="1"/>
    <col min="11547" max="11547" width="3.7109375" style="3" customWidth="1"/>
    <col min="11548" max="11548" width="5.42578125" style="3" customWidth="1"/>
    <col min="11549" max="11549" width="4.7109375" style="3" customWidth="1"/>
    <col min="11550" max="11552" width="4.140625" style="3" customWidth="1"/>
    <col min="11553" max="11556" width="3.7109375" style="3" customWidth="1"/>
    <col min="11557" max="11557" width="4.7109375" style="3" customWidth="1"/>
    <col min="11558" max="11558" width="5.140625" style="3" customWidth="1"/>
    <col min="11559" max="11559" width="4.5703125" style="3" customWidth="1"/>
    <col min="11560" max="11752" width="9.140625" style="3"/>
    <col min="11753" max="11754" width="4.140625" style="3" customWidth="1"/>
    <col min="11755" max="11769" width="4.7109375" style="3" customWidth="1"/>
    <col min="11770" max="11772" width="3.7109375" style="3" customWidth="1"/>
    <col min="11773" max="11773" width="4.28515625" style="3" customWidth="1"/>
    <col min="11774" max="11785" width="3.7109375" style="3" customWidth="1"/>
    <col min="11786" max="11786" width="5.42578125" style="3" customWidth="1"/>
    <col min="11787" max="11787" width="4.7109375" style="3" customWidth="1"/>
    <col min="11788" max="11788" width="3.7109375" style="3" customWidth="1"/>
    <col min="11789" max="11789" width="5.42578125" style="3" customWidth="1"/>
    <col min="11790" max="11790" width="4.7109375" style="3" customWidth="1"/>
    <col min="11791" max="11791" width="3.7109375" style="3" customWidth="1"/>
    <col min="11792" max="11792" width="5.42578125" style="3" customWidth="1"/>
    <col min="11793" max="11793" width="4.7109375" style="3" customWidth="1"/>
    <col min="11794" max="11794" width="3.7109375" style="3" customWidth="1"/>
    <col min="11795" max="11795" width="5.42578125" style="3" customWidth="1"/>
    <col min="11796" max="11796" width="4.7109375" style="3" customWidth="1"/>
    <col min="11797" max="11797" width="3.7109375" style="3" customWidth="1"/>
    <col min="11798" max="11798" width="5.42578125" style="3" customWidth="1"/>
    <col min="11799" max="11799" width="4.7109375" style="3" customWidth="1"/>
    <col min="11800" max="11800" width="3.7109375" style="3" customWidth="1"/>
    <col min="11801" max="11801" width="5.42578125" style="3" customWidth="1"/>
    <col min="11802" max="11802" width="4.7109375" style="3" customWidth="1"/>
    <col min="11803" max="11803" width="3.7109375" style="3" customWidth="1"/>
    <col min="11804" max="11804" width="5.42578125" style="3" customWidth="1"/>
    <col min="11805" max="11805" width="4.7109375" style="3" customWidth="1"/>
    <col min="11806" max="11808" width="4.140625" style="3" customWidth="1"/>
    <col min="11809" max="11812" width="3.7109375" style="3" customWidth="1"/>
    <col min="11813" max="11813" width="4.7109375" style="3" customWidth="1"/>
    <col min="11814" max="11814" width="5.140625" style="3" customWidth="1"/>
    <col min="11815" max="11815" width="4.5703125" style="3" customWidth="1"/>
    <col min="11816" max="12008" width="9.140625" style="3"/>
    <col min="12009" max="12010" width="4.140625" style="3" customWidth="1"/>
    <col min="12011" max="12025" width="4.7109375" style="3" customWidth="1"/>
    <col min="12026" max="12028" width="3.7109375" style="3" customWidth="1"/>
    <col min="12029" max="12029" width="4.28515625" style="3" customWidth="1"/>
    <col min="12030" max="12041" width="3.7109375" style="3" customWidth="1"/>
    <col min="12042" max="12042" width="5.42578125" style="3" customWidth="1"/>
    <col min="12043" max="12043" width="4.7109375" style="3" customWidth="1"/>
    <col min="12044" max="12044" width="3.7109375" style="3" customWidth="1"/>
    <col min="12045" max="12045" width="5.42578125" style="3" customWidth="1"/>
    <col min="12046" max="12046" width="4.7109375" style="3" customWidth="1"/>
    <col min="12047" max="12047" width="3.7109375" style="3" customWidth="1"/>
    <col min="12048" max="12048" width="5.42578125" style="3" customWidth="1"/>
    <col min="12049" max="12049" width="4.7109375" style="3" customWidth="1"/>
    <col min="12050" max="12050" width="3.7109375" style="3" customWidth="1"/>
    <col min="12051" max="12051" width="5.42578125" style="3" customWidth="1"/>
    <col min="12052" max="12052" width="4.7109375" style="3" customWidth="1"/>
    <col min="12053" max="12053" width="3.7109375" style="3" customWidth="1"/>
    <col min="12054" max="12054" width="5.42578125" style="3" customWidth="1"/>
    <col min="12055" max="12055" width="4.7109375" style="3" customWidth="1"/>
    <col min="12056" max="12056" width="3.7109375" style="3" customWidth="1"/>
    <col min="12057" max="12057" width="5.42578125" style="3" customWidth="1"/>
    <col min="12058" max="12058" width="4.7109375" style="3" customWidth="1"/>
    <col min="12059" max="12059" width="3.7109375" style="3" customWidth="1"/>
    <col min="12060" max="12060" width="5.42578125" style="3" customWidth="1"/>
    <col min="12061" max="12061" width="4.7109375" style="3" customWidth="1"/>
    <col min="12062" max="12064" width="4.140625" style="3" customWidth="1"/>
    <col min="12065" max="12068" width="3.7109375" style="3" customWidth="1"/>
    <col min="12069" max="12069" width="4.7109375" style="3" customWidth="1"/>
    <col min="12070" max="12070" width="5.140625" style="3" customWidth="1"/>
    <col min="12071" max="12071" width="4.5703125" style="3" customWidth="1"/>
    <col min="12072" max="12264" width="9.140625" style="3"/>
    <col min="12265" max="12266" width="4.140625" style="3" customWidth="1"/>
    <col min="12267" max="12281" width="4.7109375" style="3" customWidth="1"/>
    <col min="12282" max="12284" width="3.7109375" style="3" customWidth="1"/>
    <col min="12285" max="12285" width="4.28515625" style="3" customWidth="1"/>
    <col min="12286" max="12297" width="3.7109375" style="3" customWidth="1"/>
    <col min="12298" max="12298" width="5.42578125" style="3" customWidth="1"/>
    <col min="12299" max="12299" width="4.7109375" style="3" customWidth="1"/>
    <col min="12300" max="12300" width="3.7109375" style="3" customWidth="1"/>
    <col min="12301" max="12301" width="5.42578125" style="3" customWidth="1"/>
    <col min="12302" max="12302" width="4.7109375" style="3" customWidth="1"/>
    <col min="12303" max="12303" width="3.7109375" style="3" customWidth="1"/>
    <col min="12304" max="12304" width="5.42578125" style="3" customWidth="1"/>
    <col min="12305" max="12305" width="4.7109375" style="3" customWidth="1"/>
    <col min="12306" max="12306" width="3.7109375" style="3" customWidth="1"/>
    <col min="12307" max="12307" width="5.42578125" style="3" customWidth="1"/>
    <col min="12308" max="12308" width="4.7109375" style="3" customWidth="1"/>
    <col min="12309" max="12309" width="3.7109375" style="3" customWidth="1"/>
    <col min="12310" max="12310" width="5.42578125" style="3" customWidth="1"/>
    <col min="12311" max="12311" width="4.7109375" style="3" customWidth="1"/>
    <col min="12312" max="12312" width="3.7109375" style="3" customWidth="1"/>
    <col min="12313" max="12313" width="5.42578125" style="3" customWidth="1"/>
    <col min="12314" max="12314" width="4.7109375" style="3" customWidth="1"/>
    <col min="12315" max="12315" width="3.7109375" style="3" customWidth="1"/>
    <col min="12316" max="12316" width="5.42578125" style="3" customWidth="1"/>
    <col min="12317" max="12317" width="4.7109375" style="3" customWidth="1"/>
    <col min="12318" max="12320" width="4.140625" style="3" customWidth="1"/>
    <col min="12321" max="12324" width="3.7109375" style="3" customWidth="1"/>
    <col min="12325" max="12325" width="4.7109375" style="3" customWidth="1"/>
    <col min="12326" max="12326" width="5.140625" style="3" customWidth="1"/>
    <col min="12327" max="12327" width="4.5703125" style="3" customWidth="1"/>
    <col min="12328" max="12520" width="9.140625" style="3"/>
    <col min="12521" max="12522" width="4.140625" style="3" customWidth="1"/>
    <col min="12523" max="12537" width="4.7109375" style="3" customWidth="1"/>
    <col min="12538" max="12540" width="3.7109375" style="3" customWidth="1"/>
    <col min="12541" max="12541" width="4.28515625" style="3" customWidth="1"/>
    <col min="12542" max="12553" width="3.7109375" style="3" customWidth="1"/>
    <col min="12554" max="12554" width="5.42578125" style="3" customWidth="1"/>
    <col min="12555" max="12555" width="4.7109375" style="3" customWidth="1"/>
    <col min="12556" max="12556" width="3.7109375" style="3" customWidth="1"/>
    <col min="12557" max="12557" width="5.42578125" style="3" customWidth="1"/>
    <col min="12558" max="12558" width="4.7109375" style="3" customWidth="1"/>
    <col min="12559" max="12559" width="3.7109375" style="3" customWidth="1"/>
    <col min="12560" max="12560" width="5.42578125" style="3" customWidth="1"/>
    <col min="12561" max="12561" width="4.7109375" style="3" customWidth="1"/>
    <col min="12562" max="12562" width="3.7109375" style="3" customWidth="1"/>
    <col min="12563" max="12563" width="5.42578125" style="3" customWidth="1"/>
    <col min="12564" max="12564" width="4.7109375" style="3" customWidth="1"/>
    <col min="12565" max="12565" width="3.7109375" style="3" customWidth="1"/>
    <col min="12566" max="12566" width="5.42578125" style="3" customWidth="1"/>
    <col min="12567" max="12567" width="4.7109375" style="3" customWidth="1"/>
    <col min="12568" max="12568" width="3.7109375" style="3" customWidth="1"/>
    <col min="12569" max="12569" width="5.42578125" style="3" customWidth="1"/>
    <col min="12570" max="12570" width="4.7109375" style="3" customWidth="1"/>
    <col min="12571" max="12571" width="3.7109375" style="3" customWidth="1"/>
    <col min="12572" max="12572" width="5.42578125" style="3" customWidth="1"/>
    <col min="12573" max="12573" width="4.7109375" style="3" customWidth="1"/>
    <col min="12574" max="12576" width="4.140625" style="3" customWidth="1"/>
    <col min="12577" max="12580" width="3.7109375" style="3" customWidth="1"/>
    <col min="12581" max="12581" width="4.7109375" style="3" customWidth="1"/>
    <col min="12582" max="12582" width="5.140625" style="3" customWidth="1"/>
    <col min="12583" max="12583" width="4.5703125" style="3" customWidth="1"/>
    <col min="12584" max="12776" width="9.140625" style="3"/>
    <col min="12777" max="12778" width="4.140625" style="3" customWidth="1"/>
    <col min="12779" max="12793" width="4.7109375" style="3" customWidth="1"/>
    <col min="12794" max="12796" width="3.7109375" style="3" customWidth="1"/>
    <col min="12797" max="12797" width="4.28515625" style="3" customWidth="1"/>
    <col min="12798" max="12809" width="3.7109375" style="3" customWidth="1"/>
    <col min="12810" max="12810" width="5.42578125" style="3" customWidth="1"/>
    <col min="12811" max="12811" width="4.7109375" style="3" customWidth="1"/>
    <col min="12812" max="12812" width="3.7109375" style="3" customWidth="1"/>
    <col min="12813" max="12813" width="5.42578125" style="3" customWidth="1"/>
    <col min="12814" max="12814" width="4.7109375" style="3" customWidth="1"/>
    <col min="12815" max="12815" width="3.7109375" style="3" customWidth="1"/>
    <col min="12816" max="12816" width="5.42578125" style="3" customWidth="1"/>
    <col min="12817" max="12817" width="4.7109375" style="3" customWidth="1"/>
    <col min="12818" max="12818" width="3.7109375" style="3" customWidth="1"/>
    <col min="12819" max="12819" width="5.42578125" style="3" customWidth="1"/>
    <col min="12820" max="12820" width="4.7109375" style="3" customWidth="1"/>
    <col min="12821" max="12821" width="3.7109375" style="3" customWidth="1"/>
    <col min="12822" max="12822" width="5.42578125" style="3" customWidth="1"/>
    <col min="12823" max="12823" width="4.7109375" style="3" customWidth="1"/>
    <col min="12824" max="12824" width="3.7109375" style="3" customWidth="1"/>
    <col min="12825" max="12825" width="5.42578125" style="3" customWidth="1"/>
    <col min="12826" max="12826" width="4.7109375" style="3" customWidth="1"/>
    <col min="12827" max="12827" width="3.7109375" style="3" customWidth="1"/>
    <col min="12828" max="12828" width="5.42578125" style="3" customWidth="1"/>
    <col min="12829" max="12829" width="4.7109375" style="3" customWidth="1"/>
    <col min="12830" max="12832" width="4.140625" style="3" customWidth="1"/>
    <col min="12833" max="12836" width="3.7109375" style="3" customWidth="1"/>
    <col min="12837" max="12837" width="4.7109375" style="3" customWidth="1"/>
    <col min="12838" max="12838" width="5.140625" style="3" customWidth="1"/>
    <col min="12839" max="12839" width="4.5703125" style="3" customWidth="1"/>
    <col min="12840" max="13032" width="9.140625" style="3"/>
    <col min="13033" max="13034" width="4.140625" style="3" customWidth="1"/>
    <col min="13035" max="13049" width="4.7109375" style="3" customWidth="1"/>
    <col min="13050" max="13052" width="3.7109375" style="3" customWidth="1"/>
    <col min="13053" max="13053" width="4.28515625" style="3" customWidth="1"/>
    <col min="13054" max="13065" width="3.7109375" style="3" customWidth="1"/>
    <col min="13066" max="13066" width="5.42578125" style="3" customWidth="1"/>
    <col min="13067" max="13067" width="4.7109375" style="3" customWidth="1"/>
    <col min="13068" max="13068" width="3.7109375" style="3" customWidth="1"/>
    <col min="13069" max="13069" width="5.42578125" style="3" customWidth="1"/>
    <col min="13070" max="13070" width="4.7109375" style="3" customWidth="1"/>
    <col min="13071" max="13071" width="3.7109375" style="3" customWidth="1"/>
    <col min="13072" max="13072" width="5.42578125" style="3" customWidth="1"/>
    <col min="13073" max="13073" width="4.7109375" style="3" customWidth="1"/>
    <col min="13074" max="13074" width="3.7109375" style="3" customWidth="1"/>
    <col min="13075" max="13075" width="5.42578125" style="3" customWidth="1"/>
    <col min="13076" max="13076" width="4.7109375" style="3" customWidth="1"/>
    <col min="13077" max="13077" width="3.7109375" style="3" customWidth="1"/>
    <col min="13078" max="13078" width="5.42578125" style="3" customWidth="1"/>
    <col min="13079" max="13079" width="4.7109375" style="3" customWidth="1"/>
    <col min="13080" max="13080" width="3.7109375" style="3" customWidth="1"/>
    <col min="13081" max="13081" width="5.42578125" style="3" customWidth="1"/>
    <col min="13082" max="13082" width="4.7109375" style="3" customWidth="1"/>
    <col min="13083" max="13083" width="3.7109375" style="3" customWidth="1"/>
    <col min="13084" max="13084" width="5.42578125" style="3" customWidth="1"/>
    <col min="13085" max="13085" width="4.7109375" style="3" customWidth="1"/>
    <col min="13086" max="13088" width="4.140625" style="3" customWidth="1"/>
    <col min="13089" max="13092" width="3.7109375" style="3" customWidth="1"/>
    <col min="13093" max="13093" width="4.7109375" style="3" customWidth="1"/>
    <col min="13094" max="13094" width="5.140625" style="3" customWidth="1"/>
    <col min="13095" max="13095" width="4.5703125" style="3" customWidth="1"/>
    <col min="13096" max="13288" width="9.140625" style="3"/>
    <col min="13289" max="13290" width="4.140625" style="3" customWidth="1"/>
    <col min="13291" max="13305" width="4.7109375" style="3" customWidth="1"/>
    <col min="13306" max="13308" width="3.7109375" style="3" customWidth="1"/>
    <col min="13309" max="13309" width="4.28515625" style="3" customWidth="1"/>
    <col min="13310" max="13321" width="3.7109375" style="3" customWidth="1"/>
    <col min="13322" max="13322" width="5.42578125" style="3" customWidth="1"/>
    <col min="13323" max="13323" width="4.7109375" style="3" customWidth="1"/>
    <col min="13324" max="13324" width="3.7109375" style="3" customWidth="1"/>
    <col min="13325" max="13325" width="5.42578125" style="3" customWidth="1"/>
    <col min="13326" max="13326" width="4.7109375" style="3" customWidth="1"/>
    <col min="13327" max="13327" width="3.7109375" style="3" customWidth="1"/>
    <col min="13328" max="13328" width="5.42578125" style="3" customWidth="1"/>
    <col min="13329" max="13329" width="4.7109375" style="3" customWidth="1"/>
    <col min="13330" max="13330" width="3.7109375" style="3" customWidth="1"/>
    <col min="13331" max="13331" width="5.42578125" style="3" customWidth="1"/>
    <col min="13332" max="13332" width="4.7109375" style="3" customWidth="1"/>
    <col min="13333" max="13333" width="3.7109375" style="3" customWidth="1"/>
    <col min="13334" max="13334" width="5.42578125" style="3" customWidth="1"/>
    <col min="13335" max="13335" width="4.7109375" style="3" customWidth="1"/>
    <col min="13336" max="13336" width="3.7109375" style="3" customWidth="1"/>
    <col min="13337" max="13337" width="5.42578125" style="3" customWidth="1"/>
    <col min="13338" max="13338" width="4.7109375" style="3" customWidth="1"/>
    <col min="13339" max="13339" width="3.7109375" style="3" customWidth="1"/>
    <col min="13340" max="13340" width="5.42578125" style="3" customWidth="1"/>
    <col min="13341" max="13341" width="4.7109375" style="3" customWidth="1"/>
    <col min="13342" max="13344" width="4.140625" style="3" customWidth="1"/>
    <col min="13345" max="13348" width="3.7109375" style="3" customWidth="1"/>
    <col min="13349" max="13349" width="4.7109375" style="3" customWidth="1"/>
    <col min="13350" max="13350" width="5.140625" style="3" customWidth="1"/>
    <col min="13351" max="13351" width="4.5703125" style="3" customWidth="1"/>
    <col min="13352" max="13544" width="9.140625" style="3"/>
    <col min="13545" max="13546" width="4.140625" style="3" customWidth="1"/>
    <col min="13547" max="13561" width="4.7109375" style="3" customWidth="1"/>
    <col min="13562" max="13564" width="3.7109375" style="3" customWidth="1"/>
    <col min="13565" max="13565" width="4.28515625" style="3" customWidth="1"/>
    <col min="13566" max="13577" width="3.7109375" style="3" customWidth="1"/>
    <col min="13578" max="13578" width="5.42578125" style="3" customWidth="1"/>
    <col min="13579" max="13579" width="4.7109375" style="3" customWidth="1"/>
    <col min="13580" max="13580" width="3.7109375" style="3" customWidth="1"/>
    <col min="13581" max="13581" width="5.42578125" style="3" customWidth="1"/>
    <col min="13582" max="13582" width="4.7109375" style="3" customWidth="1"/>
    <col min="13583" max="13583" width="3.7109375" style="3" customWidth="1"/>
    <col min="13584" max="13584" width="5.42578125" style="3" customWidth="1"/>
    <col min="13585" max="13585" width="4.7109375" style="3" customWidth="1"/>
    <col min="13586" max="13586" width="3.7109375" style="3" customWidth="1"/>
    <col min="13587" max="13587" width="5.42578125" style="3" customWidth="1"/>
    <col min="13588" max="13588" width="4.7109375" style="3" customWidth="1"/>
    <col min="13589" max="13589" width="3.7109375" style="3" customWidth="1"/>
    <col min="13590" max="13590" width="5.42578125" style="3" customWidth="1"/>
    <col min="13591" max="13591" width="4.7109375" style="3" customWidth="1"/>
    <col min="13592" max="13592" width="3.7109375" style="3" customWidth="1"/>
    <col min="13593" max="13593" width="5.42578125" style="3" customWidth="1"/>
    <col min="13594" max="13594" width="4.7109375" style="3" customWidth="1"/>
    <col min="13595" max="13595" width="3.7109375" style="3" customWidth="1"/>
    <col min="13596" max="13596" width="5.42578125" style="3" customWidth="1"/>
    <col min="13597" max="13597" width="4.7109375" style="3" customWidth="1"/>
    <col min="13598" max="13600" width="4.140625" style="3" customWidth="1"/>
    <col min="13601" max="13604" width="3.7109375" style="3" customWidth="1"/>
    <col min="13605" max="13605" width="4.7109375" style="3" customWidth="1"/>
    <col min="13606" max="13606" width="5.140625" style="3" customWidth="1"/>
    <col min="13607" max="13607" width="4.5703125" style="3" customWidth="1"/>
    <col min="13608" max="13800" width="9.140625" style="3"/>
    <col min="13801" max="13802" width="4.140625" style="3" customWidth="1"/>
    <col min="13803" max="13817" width="4.7109375" style="3" customWidth="1"/>
    <col min="13818" max="13820" width="3.7109375" style="3" customWidth="1"/>
    <col min="13821" max="13821" width="4.28515625" style="3" customWidth="1"/>
    <col min="13822" max="13833" width="3.7109375" style="3" customWidth="1"/>
    <col min="13834" max="13834" width="5.42578125" style="3" customWidth="1"/>
    <col min="13835" max="13835" width="4.7109375" style="3" customWidth="1"/>
    <col min="13836" max="13836" width="3.7109375" style="3" customWidth="1"/>
    <col min="13837" max="13837" width="5.42578125" style="3" customWidth="1"/>
    <col min="13838" max="13838" width="4.7109375" style="3" customWidth="1"/>
    <col min="13839" max="13839" width="3.7109375" style="3" customWidth="1"/>
    <col min="13840" max="13840" width="5.42578125" style="3" customWidth="1"/>
    <col min="13841" max="13841" width="4.7109375" style="3" customWidth="1"/>
    <col min="13842" max="13842" width="3.7109375" style="3" customWidth="1"/>
    <col min="13843" max="13843" width="5.42578125" style="3" customWidth="1"/>
    <col min="13844" max="13844" width="4.7109375" style="3" customWidth="1"/>
    <col min="13845" max="13845" width="3.7109375" style="3" customWidth="1"/>
    <col min="13846" max="13846" width="5.42578125" style="3" customWidth="1"/>
    <col min="13847" max="13847" width="4.7109375" style="3" customWidth="1"/>
    <col min="13848" max="13848" width="3.7109375" style="3" customWidth="1"/>
    <col min="13849" max="13849" width="5.42578125" style="3" customWidth="1"/>
    <col min="13850" max="13850" width="4.7109375" style="3" customWidth="1"/>
    <col min="13851" max="13851" width="3.7109375" style="3" customWidth="1"/>
    <col min="13852" max="13852" width="5.42578125" style="3" customWidth="1"/>
    <col min="13853" max="13853" width="4.7109375" style="3" customWidth="1"/>
    <col min="13854" max="13856" width="4.140625" style="3" customWidth="1"/>
    <col min="13857" max="13860" width="3.7109375" style="3" customWidth="1"/>
    <col min="13861" max="13861" width="4.7109375" style="3" customWidth="1"/>
    <col min="13862" max="13862" width="5.140625" style="3" customWidth="1"/>
    <col min="13863" max="13863" width="4.5703125" style="3" customWidth="1"/>
    <col min="13864" max="14056" width="9.140625" style="3"/>
    <col min="14057" max="14058" width="4.140625" style="3" customWidth="1"/>
    <col min="14059" max="14073" width="4.7109375" style="3" customWidth="1"/>
    <col min="14074" max="14076" width="3.7109375" style="3" customWidth="1"/>
    <col min="14077" max="14077" width="4.28515625" style="3" customWidth="1"/>
    <col min="14078" max="14089" width="3.7109375" style="3" customWidth="1"/>
    <col min="14090" max="14090" width="5.42578125" style="3" customWidth="1"/>
    <col min="14091" max="14091" width="4.7109375" style="3" customWidth="1"/>
    <col min="14092" max="14092" width="3.7109375" style="3" customWidth="1"/>
    <col min="14093" max="14093" width="5.42578125" style="3" customWidth="1"/>
    <col min="14094" max="14094" width="4.7109375" style="3" customWidth="1"/>
    <col min="14095" max="14095" width="3.7109375" style="3" customWidth="1"/>
    <col min="14096" max="14096" width="5.42578125" style="3" customWidth="1"/>
    <col min="14097" max="14097" width="4.7109375" style="3" customWidth="1"/>
    <col min="14098" max="14098" width="3.7109375" style="3" customWidth="1"/>
    <col min="14099" max="14099" width="5.42578125" style="3" customWidth="1"/>
    <col min="14100" max="14100" width="4.7109375" style="3" customWidth="1"/>
    <col min="14101" max="14101" width="3.7109375" style="3" customWidth="1"/>
    <col min="14102" max="14102" width="5.42578125" style="3" customWidth="1"/>
    <col min="14103" max="14103" width="4.7109375" style="3" customWidth="1"/>
    <col min="14104" max="14104" width="3.7109375" style="3" customWidth="1"/>
    <col min="14105" max="14105" width="5.42578125" style="3" customWidth="1"/>
    <col min="14106" max="14106" width="4.7109375" style="3" customWidth="1"/>
    <col min="14107" max="14107" width="3.7109375" style="3" customWidth="1"/>
    <col min="14108" max="14108" width="5.42578125" style="3" customWidth="1"/>
    <col min="14109" max="14109" width="4.7109375" style="3" customWidth="1"/>
    <col min="14110" max="14112" width="4.140625" style="3" customWidth="1"/>
    <col min="14113" max="14116" width="3.7109375" style="3" customWidth="1"/>
    <col min="14117" max="14117" width="4.7109375" style="3" customWidth="1"/>
    <col min="14118" max="14118" width="5.140625" style="3" customWidth="1"/>
    <col min="14119" max="14119" width="4.5703125" style="3" customWidth="1"/>
    <col min="14120" max="14312" width="9.140625" style="3"/>
    <col min="14313" max="14314" width="4.140625" style="3" customWidth="1"/>
    <col min="14315" max="14329" width="4.7109375" style="3" customWidth="1"/>
    <col min="14330" max="14332" width="3.7109375" style="3" customWidth="1"/>
    <col min="14333" max="14333" width="4.28515625" style="3" customWidth="1"/>
    <col min="14334" max="14345" width="3.7109375" style="3" customWidth="1"/>
    <col min="14346" max="14346" width="5.42578125" style="3" customWidth="1"/>
    <col min="14347" max="14347" width="4.7109375" style="3" customWidth="1"/>
    <col min="14348" max="14348" width="3.7109375" style="3" customWidth="1"/>
    <col min="14349" max="14349" width="5.42578125" style="3" customWidth="1"/>
    <col min="14350" max="14350" width="4.7109375" style="3" customWidth="1"/>
    <col min="14351" max="14351" width="3.7109375" style="3" customWidth="1"/>
    <col min="14352" max="14352" width="5.42578125" style="3" customWidth="1"/>
    <col min="14353" max="14353" width="4.7109375" style="3" customWidth="1"/>
    <col min="14354" max="14354" width="3.7109375" style="3" customWidth="1"/>
    <col min="14355" max="14355" width="5.42578125" style="3" customWidth="1"/>
    <col min="14356" max="14356" width="4.7109375" style="3" customWidth="1"/>
    <col min="14357" max="14357" width="3.7109375" style="3" customWidth="1"/>
    <col min="14358" max="14358" width="5.42578125" style="3" customWidth="1"/>
    <col min="14359" max="14359" width="4.7109375" style="3" customWidth="1"/>
    <col min="14360" max="14360" width="3.7109375" style="3" customWidth="1"/>
    <col min="14361" max="14361" width="5.42578125" style="3" customWidth="1"/>
    <col min="14362" max="14362" width="4.7109375" style="3" customWidth="1"/>
    <col min="14363" max="14363" width="3.7109375" style="3" customWidth="1"/>
    <col min="14364" max="14364" width="5.42578125" style="3" customWidth="1"/>
    <col min="14365" max="14365" width="4.7109375" style="3" customWidth="1"/>
    <col min="14366" max="14368" width="4.140625" style="3" customWidth="1"/>
    <col min="14369" max="14372" width="3.7109375" style="3" customWidth="1"/>
    <col min="14373" max="14373" width="4.7109375" style="3" customWidth="1"/>
    <col min="14374" max="14374" width="5.140625" style="3" customWidth="1"/>
    <col min="14375" max="14375" width="4.5703125" style="3" customWidth="1"/>
    <col min="14376" max="14568" width="9.140625" style="3"/>
    <col min="14569" max="14570" width="4.140625" style="3" customWidth="1"/>
    <col min="14571" max="14585" width="4.7109375" style="3" customWidth="1"/>
    <col min="14586" max="14588" width="3.7109375" style="3" customWidth="1"/>
    <col min="14589" max="14589" width="4.28515625" style="3" customWidth="1"/>
    <col min="14590" max="14601" width="3.7109375" style="3" customWidth="1"/>
    <col min="14602" max="14602" width="5.42578125" style="3" customWidth="1"/>
    <col min="14603" max="14603" width="4.7109375" style="3" customWidth="1"/>
    <col min="14604" max="14604" width="3.7109375" style="3" customWidth="1"/>
    <col min="14605" max="14605" width="5.42578125" style="3" customWidth="1"/>
    <col min="14606" max="14606" width="4.7109375" style="3" customWidth="1"/>
    <col min="14607" max="14607" width="3.7109375" style="3" customWidth="1"/>
    <col min="14608" max="14608" width="5.42578125" style="3" customWidth="1"/>
    <col min="14609" max="14609" width="4.7109375" style="3" customWidth="1"/>
    <col min="14610" max="14610" width="3.7109375" style="3" customWidth="1"/>
    <col min="14611" max="14611" width="5.42578125" style="3" customWidth="1"/>
    <col min="14612" max="14612" width="4.7109375" style="3" customWidth="1"/>
    <col min="14613" max="14613" width="3.7109375" style="3" customWidth="1"/>
    <col min="14614" max="14614" width="5.42578125" style="3" customWidth="1"/>
    <col min="14615" max="14615" width="4.7109375" style="3" customWidth="1"/>
    <col min="14616" max="14616" width="3.7109375" style="3" customWidth="1"/>
    <col min="14617" max="14617" width="5.42578125" style="3" customWidth="1"/>
    <col min="14618" max="14618" width="4.7109375" style="3" customWidth="1"/>
    <col min="14619" max="14619" width="3.7109375" style="3" customWidth="1"/>
    <col min="14620" max="14620" width="5.42578125" style="3" customWidth="1"/>
    <col min="14621" max="14621" width="4.7109375" style="3" customWidth="1"/>
    <col min="14622" max="14624" width="4.140625" style="3" customWidth="1"/>
    <col min="14625" max="14628" width="3.7109375" style="3" customWidth="1"/>
    <col min="14629" max="14629" width="4.7109375" style="3" customWidth="1"/>
    <col min="14630" max="14630" width="5.140625" style="3" customWidth="1"/>
    <col min="14631" max="14631" width="4.5703125" style="3" customWidth="1"/>
    <col min="14632" max="14824" width="9.140625" style="3"/>
    <col min="14825" max="14826" width="4.140625" style="3" customWidth="1"/>
    <col min="14827" max="14841" width="4.7109375" style="3" customWidth="1"/>
    <col min="14842" max="14844" width="3.7109375" style="3" customWidth="1"/>
    <col min="14845" max="14845" width="4.28515625" style="3" customWidth="1"/>
    <col min="14846" max="14857" width="3.7109375" style="3" customWidth="1"/>
    <col min="14858" max="14858" width="5.42578125" style="3" customWidth="1"/>
    <col min="14859" max="14859" width="4.7109375" style="3" customWidth="1"/>
    <col min="14860" max="14860" width="3.7109375" style="3" customWidth="1"/>
    <col min="14861" max="14861" width="5.42578125" style="3" customWidth="1"/>
    <col min="14862" max="14862" width="4.7109375" style="3" customWidth="1"/>
    <col min="14863" max="14863" width="3.7109375" style="3" customWidth="1"/>
    <col min="14864" max="14864" width="5.42578125" style="3" customWidth="1"/>
    <col min="14865" max="14865" width="4.7109375" style="3" customWidth="1"/>
    <col min="14866" max="14866" width="3.7109375" style="3" customWidth="1"/>
    <col min="14867" max="14867" width="5.42578125" style="3" customWidth="1"/>
    <col min="14868" max="14868" width="4.7109375" style="3" customWidth="1"/>
    <col min="14869" max="14869" width="3.7109375" style="3" customWidth="1"/>
    <col min="14870" max="14870" width="5.42578125" style="3" customWidth="1"/>
    <col min="14871" max="14871" width="4.7109375" style="3" customWidth="1"/>
    <col min="14872" max="14872" width="3.7109375" style="3" customWidth="1"/>
    <col min="14873" max="14873" width="5.42578125" style="3" customWidth="1"/>
    <col min="14874" max="14874" width="4.7109375" style="3" customWidth="1"/>
    <col min="14875" max="14875" width="3.7109375" style="3" customWidth="1"/>
    <col min="14876" max="14876" width="5.42578125" style="3" customWidth="1"/>
    <col min="14877" max="14877" width="4.7109375" style="3" customWidth="1"/>
    <col min="14878" max="14880" width="4.140625" style="3" customWidth="1"/>
    <col min="14881" max="14884" width="3.7109375" style="3" customWidth="1"/>
    <col min="14885" max="14885" width="4.7109375" style="3" customWidth="1"/>
    <col min="14886" max="14886" width="5.140625" style="3" customWidth="1"/>
    <col min="14887" max="14887" width="4.5703125" style="3" customWidth="1"/>
    <col min="14888" max="15080" width="9.140625" style="3"/>
    <col min="15081" max="15082" width="4.140625" style="3" customWidth="1"/>
    <col min="15083" max="15097" width="4.7109375" style="3" customWidth="1"/>
    <col min="15098" max="15100" width="3.7109375" style="3" customWidth="1"/>
    <col min="15101" max="15101" width="4.28515625" style="3" customWidth="1"/>
    <col min="15102" max="15113" width="3.7109375" style="3" customWidth="1"/>
    <col min="15114" max="15114" width="5.42578125" style="3" customWidth="1"/>
    <col min="15115" max="15115" width="4.7109375" style="3" customWidth="1"/>
    <col min="15116" max="15116" width="3.7109375" style="3" customWidth="1"/>
    <col min="15117" max="15117" width="5.42578125" style="3" customWidth="1"/>
    <col min="15118" max="15118" width="4.7109375" style="3" customWidth="1"/>
    <col min="15119" max="15119" width="3.7109375" style="3" customWidth="1"/>
    <col min="15120" max="15120" width="5.42578125" style="3" customWidth="1"/>
    <col min="15121" max="15121" width="4.7109375" style="3" customWidth="1"/>
    <col min="15122" max="15122" width="3.7109375" style="3" customWidth="1"/>
    <col min="15123" max="15123" width="5.42578125" style="3" customWidth="1"/>
    <col min="15124" max="15124" width="4.7109375" style="3" customWidth="1"/>
    <col min="15125" max="15125" width="3.7109375" style="3" customWidth="1"/>
    <col min="15126" max="15126" width="5.42578125" style="3" customWidth="1"/>
    <col min="15127" max="15127" width="4.7109375" style="3" customWidth="1"/>
    <col min="15128" max="15128" width="3.7109375" style="3" customWidth="1"/>
    <col min="15129" max="15129" width="5.42578125" style="3" customWidth="1"/>
    <col min="15130" max="15130" width="4.7109375" style="3" customWidth="1"/>
    <col min="15131" max="15131" width="3.7109375" style="3" customWidth="1"/>
    <col min="15132" max="15132" width="5.42578125" style="3" customWidth="1"/>
    <col min="15133" max="15133" width="4.7109375" style="3" customWidth="1"/>
    <col min="15134" max="15136" width="4.140625" style="3" customWidth="1"/>
    <col min="15137" max="15140" width="3.7109375" style="3" customWidth="1"/>
    <col min="15141" max="15141" width="4.7109375" style="3" customWidth="1"/>
    <col min="15142" max="15142" width="5.140625" style="3" customWidth="1"/>
    <col min="15143" max="15143" width="4.5703125" style="3" customWidth="1"/>
    <col min="15144" max="15336" width="9.140625" style="3"/>
    <col min="15337" max="15338" width="4.140625" style="3" customWidth="1"/>
    <col min="15339" max="15353" width="4.7109375" style="3" customWidth="1"/>
    <col min="15354" max="15356" width="3.7109375" style="3" customWidth="1"/>
    <col min="15357" max="15357" width="4.28515625" style="3" customWidth="1"/>
    <col min="15358" max="15369" width="3.7109375" style="3" customWidth="1"/>
    <col min="15370" max="15370" width="5.42578125" style="3" customWidth="1"/>
    <col min="15371" max="15371" width="4.7109375" style="3" customWidth="1"/>
    <col min="15372" max="15372" width="3.7109375" style="3" customWidth="1"/>
    <col min="15373" max="15373" width="5.42578125" style="3" customWidth="1"/>
    <col min="15374" max="15374" width="4.7109375" style="3" customWidth="1"/>
    <col min="15375" max="15375" width="3.7109375" style="3" customWidth="1"/>
    <col min="15376" max="15376" width="5.42578125" style="3" customWidth="1"/>
    <col min="15377" max="15377" width="4.7109375" style="3" customWidth="1"/>
    <col min="15378" max="15378" width="3.7109375" style="3" customWidth="1"/>
    <col min="15379" max="15379" width="5.42578125" style="3" customWidth="1"/>
    <col min="15380" max="15380" width="4.7109375" style="3" customWidth="1"/>
    <col min="15381" max="15381" width="3.7109375" style="3" customWidth="1"/>
    <col min="15382" max="15382" width="5.42578125" style="3" customWidth="1"/>
    <col min="15383" max="15383" width="4.7109375" style="3" customWidth="1"/>
    <col min="15384" max="15384" width="3.7109375" style="3" customWidth="1"/>
    <col min="15385" max="15385" width="5.42578125" style="3" customWidth="1"/>
    <col min="15386" max="15386" width="4.7109375" style="3" customWidth="1"/>
    <col min="15387" max="15387" width="3.7109375" style="3" customWidth="1"/>
    <col min="15388" max="15388" width="5.42578125" style="3" customWidth="1"/>
    <col min="15389" max="15389" width="4.7109375" style="3" customWidth="1"/>
    <col min="15390" max="15392" width="4.140625" style="3" customWidth="1"/>
    <col min="15393" max="15396" width="3.7109375" style="3" customWidth="1"/>
    <col min="15397" max="15397" width="4.7109375" style="3" customWidth="1"/>
    <col min="15398" max="15398" width="5.140625" style="3" customWidth="1"/>
    <col min="15399" max="15399" width="4.5703125" style="3" customWidth="1"/>
    <col min="15400" max="15592" width="9.140625" style="3"/>
    <col min="15593" max="15594" width="4.140625" style="3" customWidth="1"/>
    <col min="15595" max="15609" width="4.7109375" style="3" customWidth="1"/>
    <col min="15610" max="15612" width="3.7109375" style="3" customWidth="1"/>
    <col min="15613" max="15613" width="4.28515625" style="3" customWidth="1"/>
    <col min="15614" max="15625" width="3.7109375" style="3" customWidth="1"/>
    <col min="15626" max="15626" width="5.42578125" style="3" customWidth="1"/>
    <col min="15627" max="15627" width="4.7109375" style="3" customWidth="1"/>
    <col min="15628" max="15628" width="3.7109375" style="3" customWidth="1"/>
    <col min="15629" max="15629" width="5.42578125" style="3" customWidth="1"/>
    <col min="15630" max="15630" width="4.7109375" style="3" customWidth="1"/>
    <col min="15631" max="15631" width="3.7109375" style="3" customWidth="1"/>
    <col min="15632" max="15632" width="5.42578125" style="3" customWidth="1"/>
    <col min="15633" max="15633" width="4.7109375" style="3" customWidth="1"/>
    <col min="15634" max="15634" width="3.7109375" style="3" customWidth="1"/>
    <col min="15635" max="15635" width="5.42578125" style="3" customWidth="1"/>
    <col min="15636" max="15636" width="4.7109375" style="3" customWidth="1"/>
    <col min="15637" max="15637" width="3.7109375" style="3" customWidth="1"/>
    <col min="15638" max="15638" width="5.42578125" style="3" customWidth="1"/>
    <col min="15639" max="15639" width="4.7109375" style="3" customWidth="1"/>
    <col min="15640" max="15640" width="3.7109375" style="3" customWidth="1"/>
    <col min="15641" max="15641" width="5.42578125" style="3" customWidth="1"/>
    <col min="15642" max="15642" width="4.7109375" style="3" customWidth="1"/>
    <col min="15643" max="15643" width="3.7109375" style="3" customWidth="1"/>
    <col min="15644" max="15644" width="5.42578125" style="3" customWidth="1"/>
    <col min="15645" max="15645" width="4.7109375" style="3" customWidth="1"/>
    <col min="15646" max="15648" width="4.140625" style="3" customWidth="1"/>
    <col min="15649" max="15652" width="3.7109375" style="3" customWidth="1"/>
    <col min="15653" max="15653" width="4.7109375" style="3" customWidth="1"/>
    <col min="15654" max="15654" width="5.140625" style="3" customWidth="1"/>
    <col min="15655" max="15655" width="4.5703125" style="3" customWidth="1"/>
    <col min="15656" max="15848" width="9.140625" style="3"/>
    <col min="15849" max="15850" width="4.140625" style="3" customWidth="1"/>
    <col min="15851" max="15865" width="4.7109375" style="3" customWidth="1"/>
    <col min="15866" max="15868" width="3.7109375" style="3" customWidth="1"/>
    <col min="15869" max="15869" width="4.28515625" style="3" customWidth="1"/>
    <col min="15870" max="15881" width="3.7109375" style="3" customWidth="1"/>
    <col min="15882" max="15882" width="5.42578125" style="3" customWidth="1"/>
    <col min="15883" max="15883" width="4.7109375" style="3" customWidth="1"/>
    <col min="15884" max="15884" width="3.7109375" style="3" customWidth="1"/>
    <col min="15885" max="15885" width="5.42578125" style="3" customWidth="1"/>
    <col min="15886" max="15886" width="4.7109375" style="3" customWidth="1"/>
    <col min="15887" max="15887" width="3.7109375" style="3" customWidth="1"/>
    <col min="15888" max="15888" width="5.42578125" style="3" customWidth="1"/>
    <col min="15889" max="15889" width="4.7109375" style="3" customWidth="1"/>
    <col min="15890" max="15890" width="3.7109375" style="3" customWidth="1"/>
    <col min="15891" max="15891" width="5.42578125" style="3" customWidth="1"/>
    <col min="15892" max="15892" width="4.7109375" style="3" customWidth="1"/>
    <col min="15893" max="15893" width="3.7109375" style="3" customWidth="1"/>
    <col min="15894" max="15894" width="5.42578125" style="3" customWidth="1"/>
    <col min="15895" max="15895" width="4.7109375" style="3" customWidth="1"/>
    <col min="15896" max="15896" width="3.7109375" style="3" customWidth="1"/>
    <col min="15897" max="15897" width="5.42578125" style="3" customWidth="1"/>
    <col min="15898" max="15898" width="4.7109375" style="3" customWidth="1"/>
    <col min="15899" max="15899" width="3.7109375" style="3" customWidth="1"/>
    <col min="15900" max="15900" width="5.42578125" style="3" customWidth="1"/>
    <col min="15901" max="15901" width="4.7109375" style="3" customWidth="1"/>
    <col min="15902" max="15904" width="4.140625" style="3" customWidth="1"/>
    <col min="15905" max="15908" width="3.7109375" style="3" customWidth="1"/>
    <col min="15909" max="15909" width="4.7109375" style="3" customWidth="1"/>
    <col min="15910" max="15910" width="5.140625" style="3" customWidth="1"/>
    <col min="15911" max="15911" width="4.5703125" style="3" customWidth="1"/>
    <col min="15912" max="16104" width="9.140625" style="3"/>
    <col min="16105" max="16106" width="4.140625" style="3" customWidth="1"/>
    <col min="16107" max="16121" width="4.7109375" style="3" customWidth="1"/>
    <col min="16122" max="16124" width="3.7109375" style="3" customWidth="1"/>
    <col min="16125" max="16125" width="4.28515625" style="3" customWidth="1"/>
    <col min="16126" max="16137" width="3.7109375" style="3" customWidth="1"/>
    <col min="16138" max="16138" width="5.42578125" style="3" customWidth="1"/>
    <col min="16139" max="16139" width="4.7109375" style="3" customWidth="1"/>
    <col min="16140" max="16140" width="3.7109375" style="3" customWidth="1"/>
    <col min="16141" max="16141" width="5.42578125" style="3" customWidth="1"/>
    <col min="16142" max="16142" width="4.7109375" style="3" customWidth="1"/>
    <col min="16143" max="16143" width="3.7109375" style="3" customWidth="1"/>
    <col min="16144" max="16144" width="5.42578125" style="3" customWidth="1"/>
    <col min="16145" max="16145" width="4.7109375" style="3" customWidth="1"/>
    <col min="16146" max="16146" width="3.7109375" style="3" customWidth="1"/>
    <col min="16147" max="16147" width="5.42578125" style="3" customWidth="1"/>
    <col min="16148" max="16148" width="4.7109375" style="3" customWidth="1"/>
    <col min="16149" max="16149" width="3.7109375" style="3" customWidth="1"/>
    <col min="16150" max="16150" width="5.42578125" style="3" customWidth="1"/>
    <col min="16151" max="16151" width="4.7109375" style="3" customWidth="1"/>
    <col min="16152" max="16152" width="3.7109375" style="3" customWidth="1"/>
    <col min="16153" max="16153" width="5.42578125" style="3" customWidth="1"/>
    <col min="16154" max="16154" width="4.7109375" style="3" customWidth="1"/>
    <col min="16155" max="16155" width="3.7109375" style="3" customWidth="1"/>
    <col min="16156" max="16156" width="5.42578125" style="3" customWidth="1"/>
    <col min="16157" max="16157" width="4.7109375" style="3" customWidth="1"/>
    <col min="16158" max="16160" width="4.140625" style="3" customWidth="1"/>
    <col min="16161" max="16164" width="3.7109375" style="3" customWidth="1"/>
    <col min="16165" max="16165" width="4.7109375" style="3" customWidth="1"/>
    <col min="16166" max="16166" width="5.140625" style="3" customWidth="1"/>
    <col min="16167" max="16167" width="4.5703125" style="3" customWidth="1"/>
    <col min="16168" max="16384" width="9.140625" style="3"/>
  </cols>
  <sheetData>
    <row r="1" spans="1:76" s="1" customFormat="1" ht="38.25" customHeight="1" x14ac:dyDescent="0.25">
      <c r="A1" s="923" t="s">
        <v>305</v>
      </c>
      <c r="B1" s="924"/>
      <c r="C1" s="924"/>
      <c r="D1" s="924"/>
      <c r="E1" s="924"/>
      <c r="F1" s="924"/>
      <c r="G1" s="924"/>
      <c r="H1" s="924"/>
      <c r="I1" s="924"/>
      <c r="J1" s="924"/>
      <c r="K1" s="924"/>
      <c r="L1" s="924"/>
      <c r="M1" s="924"/>
      <c r="N1" s="924"/>
      <c r="O1" s="924"/>
      <c r="P1" s="924"/>
      <c r="Q1" s="924"/>
      <c r="R1" s="924"/>
      <c r="S1" s="924"/>
      <c r="T1" s="924"/>
      <c r="U1" s="924"/>
      <c r="V1" s="924"/>
      <c r="W1" s="924"/>
      <c r="X1" s="924"/>
      <c r="Y1" s="924"/>
      <c r="Z1" s="924"/>
      <c r="AA1" s="924"/>
      <c r="AB1" s="924"/>
      <c r="AC1" s="924"/>
      <c r="AD1" s="924"/>
      <c r="AE1" s="924"/>
      <c r="AF1" s="924"/>
      <c r="AG1" s="924"/>
      <c r="AH1" s="924"/>
      <c r="AI1" s="924"/>
      <c r="AJ1" s="924"/>
      <c r="AK1" s="924"/>
      <c r="AL1" s="924"/>
      <c r="AM1" s="924"/>
      <c r="AN1" s="924"/>
      <c r="AO1" s="924"/>
      <c r="AP1" s="924"/>
      <c r="AQ1" s="924"/>
      <c r="AR1" s="924"/>
      <c r="AS1" s="924"/>
      <c r="AT1" s="924"/>
      <c r="AU1" s="924"/>
      <c r="AV1" s="924"/>
      <c r="AW1" s="924"/>
      <c r="AX1" s="924"/>
      <c r="AY1" s="924"/>
      <c r="AZ1" s="924"/>
      <c r="BA1" s="924"/>
      <c r="BB1" s="924"/>
      <c r="BC1" s="924"/>
      <c r="BD1" s="924"/>
      <c r="BE1" s="924"/>
      <c r="BF1" s="924"/>
      <c r="BG1" s="924"/>
      <c r="BH1" s="924"/>
      <c r="BI1" s="924"/>
      <c r="BJ1" s="924"/>
      <c r="BK1" s="924"/>
      <c r="BL1" s="924"/>
      <c r="BM1" s="924"/>
      <c r="BN1" s="924"/>
      <c r="BO1" s="924"/>
      <c r="BP1" s="924"/>
      <c r="BQ1" s="924"/>
      <c r="BR1" s="924"/>
      <c r="BS1" s="924"/>
      <c r="BT1" s="925"/>
      <c r="BU1" s="925"/>
      <c r="BV1" s="925"/>
    </row>
    <row r="2" spans="1:76" s="1" customFormat="1" ht="28.5" customHeight="1" x14ac:dyDescent="0.4">
      <c r="A2" s="134"/>
      <c r="B2" s="134"/>
      <c r="C2" s="134"/>
      <c r="E2" s="135" t="s">
        <v>380</v>
      </c>
      <c r="F2" s="134"/>
      <c r="G2" s="134"/>
      <c r="H2" s="134"/>
      <c r="I2" s="134"/>
      <c r="J2" s="134"/>
      <c r="K2" s="136"/>
      <c r="L2" s="134"/>
      <c r="M2" s="134"/>
      <c r="N2" s="134"/>
      <c r="O2" s="134"/>
      <c r="Q2" s="137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7"/>
      <c r="BE2" s="139"/>
      <c r="BF2" s="140"/>
      <c r="BG2" s="140"/>
      <c r="BH2" s="136"/>
      <c r="BI2" s="136"/>
      <c r="BJ2" s="140"/>
      <c r="BK2" s="136"/>
      <c r="BL2" s="136"/>
      <c r="BM2" s="136"/>
      <c r="BN2" s="136"/>
      <c r="BO2" s="136"/>
      <c r="BP2" s="136"/>
      <c r="BQ2" s="136"/>
      <c r="BR2" s="136"/>
      <c r="BS2" s="136"/>
    </row>
    <row r="3" spans="1:76" s="1" customFormat="1" ht="35.25" customHeight="1" x14ac:dyDescent="0.5">
      <c r="B3" s="134"/>
      <c r="C3" s="134"/>
      <c r="E3" s="141" t="s">
        <v>381</v>
      </c>
      <c r="F3" s="142"/>
      <c r="G3" s="142"/>
      <c r="H3" s="142"/>
      <c r="I3" s="142"/>
      <c r="J3" s="142"/>
      <c r="K3" s="134"/>
      <c r="L3" s="134"/>
      <c r="M3" s="134"/>
      <c r="N3" s="134"/>
      <c r="O3" s="134"/>
      <c r="P3" s="926" t="s">
        <v>350</v>
      </c>
      <c r="Q3" s="927"/>
      <c r="R3" s="927"/>
      <c r="S3" s="927"/>
      <c r="T3" s="927"/>
      <c r="U3" s="927"/>
      <c r="V3" s="927"/>
      <c r="W3" s="927"/>
      <c r="X3" s="927"/>
      <c r="Y3" s="927"/>
      <c r="Z3" s="927"/>
      <c r="AA3" s="927"/>
      <c r="AB3" s="927"/>
      <c r="AC3" s="927"/>
      <c r="AD3" s="927"/>
      <c r="AE3" s="927"/>
      <c r="AF3" s="927"/>
      <c r="AG3" s="927"/>
      <c r="AH3" s="927"/>
      <c r="AI3" s="927"/>
      <c r="AJ3" s="927"/>
      <c r="AK3" s="927"/>
      <c r="AL3" s="927"/>
      <c r="AM3" s="927"/>
      <c r="AN3" s="927"/>
      <c r="AO3" s="927"/>
      <c r="AP3" s="927"/>
      <c r="AQ3" s="927"/>
      <c r="AR3" s="927"/>
      <c r="AS3" s="927"/>
      <c r="AT3" s="927"/>
      <c r="AU3" s="927"/>
      <c r="AV3" s="927"/>
      <c r="AW3" s="927"/>
      <c r="AX3" s="927"/>
      <c r="AY3" s="927"/>
      <c r="AZ3" s="927"/>
      <c r="BA3" s="927"/>
      <c r="BB3" s="927"/>
      <c r="BC3" s="927"/>
      <c r="BD3" s="927"/>
      <c r="BE3" s="925"/>
      <c r="BF3" s="925"/>
      <c r="BG3" s="925"/>
      <c r="BH3" s="925"/>
      <c r="BI3" s="925"/>
      <c r="BJ3" s="140"/>
      <c r="BK3" s="136"/>
      <c r="BL3" s="136"/>
      <c r="BM3" s="136"/>
      <c r="BN3" s="136"/>
      <c r="BO3" s="136"/>
      <c r="BP3" s="136"/>
      <c r="BQ3" s="136"/>
      <c r="BR3" s="136"/>
      <c r="BS3" s="136"/>
    </row>
    <row r="4" spans="1:76" s="1" customFormat="1" ht="26.25" customHeight="1" x14ac:dyDescent="0.35">
      <c r="B4" s="134"/>
      <c r="C4" s="134"/>
      <c r="E4" s="141" t="s">
        <v>382</v>
      </c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3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3"/>
      <c r="BF4" s="140"/>
      <c r="BG4" s="140"/>
      <c r="BH4" s="145"/>
      <c r="BI4" s="136"/>
      <c r="BJ4" s="140"/>
      <c r="BK4" s="136"/>
      <c r="BL4" s="136"/>
      <c r="BM4" s="136"/>
      <c r="BN4" s="136"/>
      <c r="BO4" s="136"/>
      <c r="BP4" s="136"/>
      <c r="BQ4" s="136"/>
      <c r="BR4" s="136"/>
      <c r="BS4" s="136"/>
    </row>
    <row r="5" spans="1:76" s="1" customFormat="1" ht="30" customHeight="1" x14ac:dyDescent="0.45">
      <c r="B5" s="134"/>
      <c r="C5" s="134"/>
      <c r="E5" s="141" t="s">
        <v>383</v>
      </c>
      <c r="F5" s="134"/>
      <c r="G5" s="134"/>
      <c r="H5" s="134"/>
      <c r="I5" s="134"/>
      <c r="J5" s="134"/>
      <c r="K5" s="136"/>
      <c r="L5" s="134"/>
      <c r="M5" s="134"/>
      <c r="N5" s="134"/>
      <c r="O5" s="134"/>
      <c r="P5" s="143"/>
      <c r="Q5" s="146"/>
      <c r="R5" s="950" t="s">
        <v>367</v>
      </c>
      <c r="S5" s="950"/>
      <c r="T5" s="950"/>
      <c r="U5" s="950"/>
      <c r="V5" s="950"/>
      <c r="W5" s="950"/>
      <c r="X5" s="950"/>
      <c r="Y5" s="950"/>
      <c r="Z5" s="950"/>
      <c r="AA5" s="950"/>
      <c r="AB5" s="950"/>
      <c r="AC5" s="950"/>
      <c r="AD5" s="950"/>
      <c r="AE5" s="950"/>
      <c r="AF5" s="950"/>
      <c r="AG5" s="950"/>
      <c r="AH5" s="950"/>
      <c r="AI5" s="950"/>
      <c r="AJ5" s="950"/>
      <c r="AK5" s="950"/>
      <c r="AL5" s="950"/>
      <c r="AM5" s="950"/>
      <c r="AN5" s="950"/>
      <c r="AO5" s="950"/>
      <c r="AP5" s="950"/>
      <c r="AQ5" s="950"/>
      <c r="AR5" s="950"/>
      <c r="AS5" s="950"/>
      <c r="AT5" s="950"/>
      <c r="AU5" s="950"/>
      <c r="AV5" s="950"/>
      <c r="AW5" s="950"/>
      <c r="AX5" s="950"/>
      <c r="AY5" s="950"/>
      <c r="AZ5" s="950"/>
      <c r="BA5" s="950"/>
      <c r="BB5" s="950"/>
      <c r="BC5" s="950"/>
      <c r="BD5" s="950"/>
      <c r="BE5" s="925"/>
      <c r="BF5" s="925"/>
      <c r="BG5" s="925"/>
      <c r="BH5" s="925"/>
      <c r="BI5" s="925"/>
      <c r="BJ5" s="925"/>
      <c r="BK5" s="925"/>
      <c r="BM5" s="147" t="s">
        <v>83</v>
      </c>
      <c r="BN5" s="148"/>
      <c r="BO5" s="140"/>
      <c r="BP5" s="136"/>
      <c r="BQ5" s="136"/>
      <c r="BR5" s="136"/>
      <c r="BS5" s="136"/>
      <c r="BT5" s="136"/>
      <c r="BU5" s="136"/>
      <c r="BV5" s="136"/>
      <c r="BW5" s="136"/>
      <c r="BX5" s="140"/>
    </row>
    <row r="6" spans="1:76" s="1" customFormat="1" ht="26.25" customHeight="1" x14ac:dyDescent="0.35">
      <c r="B6" s="134"/>
      <c r="C6" s="134"/>
      <c r="E6" s="149" t="s">
        <v>384</v>
      </c>
      <c r="F6" s="134"/>
      <c r="G6" s="134"/>
      <c r="H6" s="134"/>
      <c r="I6" s="134"/>
      <c r="J6" s="134"/>
      <c r="K6" s="136"/>
      <c r="L6" s="134"/>
      <c r="M6" s="134"/>
      <c r="N6" s="134"/>
      <c r="O6" s="134"/>
      <c r="P6" s="148"/>
      <c r="Q6" s="150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 t="s">
        <v>312</v>
      </c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48"/>
      <c r="BM6" s="147" t="s">
        <v>185</v>
      </c>
      <c r="BN6" s="152"/>
      <c r="BO6" s="152"/>
      <c r="BP6" s="152"/>
      <c r="BQ6" s="152"/>
      <c r="BR6" s="152"/>
      <c r="BS6" s="152"/>
      <c r="BT6" s="152"/>
      <c r="BU6" s="136"/>
      <c r="BV6" s="136"/>
      <c r="BW6" s="136"/>
      <c r="BX6" s="140"/>
    </row>
    <row r="7" spans="1:76" s="1" customFormat="1" ht="21.75" customHeight="1" x14ac:dyDescent="0.4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40"/>
      <c r="Q7" s="150"/>
      <c r="R7" s="153"/>
      <c r="S7" s="153"/>
      <c r="T7" s="153"/>
      <c r="U7" s="153"/>
      <c r="X7" s="153"/>
      <c r="Y7" s="153"/>
      <c r="AI7" s="154"/>
      <c r="AJ7" s="154"/>
      <c r="AK7" s="154"/>
      <c r="AM7" s="154"/>
      <c r="AP7" s="154"/>
      <c r="AQ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M7" s="155"/>
      <c r="BN7" s="148"/>
      <c r="BO7" s="140"/>
      <c r="BP7" s="134"/>
      <c r="BQ7" s="134"/>
      <c r="BR7" s="134"/>
      <c r="BS7" s="134"/>
      <c r="BT7" s="134"/>
      <c r="BU7" s="134"/>
      <c r="BV7" s="134"/>
      <c r="BW7" s="134"/>
      <c r="BX7" s="134"/>
    </row>
    <row r="8" spans="1:76" s="1" customFormat="1" ht="29.25" customHeight="1" x14ac:dyDescent="0.4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40"/>
      <c r="Q8" s="134"/>
      <c r="R8" s="134"/>
      <c r="S8" s="134"/>
      <c r="T8" s="134"/>
      <c r="U8" s="134"/>
      <c r="AF8" s="153" t="s">
        <v>378</v>
      </c>
      <c r="AM8" s="156"/>
      <c r="BM8" s="157" t="s">
        <v>125</v>
      </c>
      <c r="BN8" s="136"/>
      <c r="BO8" s="140"/>
      <c r="BP8" s="136"/>
      <c r="BQ8" s="136"/>
      <c r="BR8" s="136"/>
      <c r="BS8" s="136"/>
      <c r="BT8" s="136"/>
      <c r="BU8" s="136"/>
      <c r="BV8" s="136"/>
      <c r="BW8" s="136"/>
      <c r="BX8" s="140"/>
    </row>
    <row r="9" spans="1:76" s="161" customFormat="1" ht="23.25" customHeight="1" x14ac:dyDescent="0.35">
      <c r="A9" s="158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8"/>
      <c r="O9" s="158"/>
      <c r="P9" s="160"/>
      <c r="Q9" s="158"/>
      <c r="R9" s="158"/>
      <c r="S9" s="158"/>
      <c r="T9" s="158"/>
      <c r="BM9" s="162"/>
      <c r="BN9" s="158"/>
      <c r="BO9" s="163"/>
      <c r="BP9" s="164"/>
      <c r="BQ9" s="164"/>
      <c r="BR9" s="164"/>
      <c r="BS9" s="164"/>
      <c r="BT9" s="164"/>
      <c r="BU9" s="164"/>
      <c r="BV9" s="164"/>
      <c r="BW9" s="164"/>
      <c r="BX9" s="164"/>
    </row>
    <row r="10" spans="1:76" s="161" customFormat="1" ht="27" x14ac:dyDescent="0.35">
      <c r="A10" s="158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8"/>
      <c r="O10" s="158"/>
      <c r="P10" s="160"/>
      <c r="Q10" s="951" t="s">
        <v>351</v>
      </c>
      <c r="R10" s="927"/>
      <c r="S10" s="927"/>
      <c r="T10" s="927"/>
      <c r="U10" s="927"/>
      <c r="V10" s="927"/>
      <c r="W10" s="927"/>
      <c r="X10" s="927"/>
      <c r="Y10" s="927"/>
      <c r="Z10" s="927"/>
      <c r="AA10" s="927"/>
      <c r="AB10" s="927"/>
      <c r="AC10" s="927"/>
      <c r="AD10" s="927"/>
      <c r="AE10" s="927"/>
      <c r="AF10" s="927"/>
      <c r="AG10" s="927"/>
      <c r="AH10" s="927"/>
      <c r="AI10" s="927"/>
      <c r="AJ10" s="927"/>
      <c r="AK10" s="927"/>
      <c r="AL10" s="927"/>
      <c r="AM10" s="927"/>
      <c r="AN10" s="927"/>
      <c r="AO10" s="927"/>
      <c r="AP10" s="927"/>
      <c r="AQ10" s="927"/>
      <c r="AR10" s="927"/>
      <c r="AS10" s="927"/>
      <c r="AT10" s="927"/>
      <c r="AU10" s="927"/>
      <c r="AV10" s="927"/>
      <c r="AW10" s="927"/>
      <c r="AX10" s="927"/>
      <c r="AY10" s="927"/>
      <c r="AZ10" s="927"/>
      <c r="BA10" s="927"/>
      <c r="BB10" s="927"/>
      <c r="BC10" s="927"/>
      <c r="BD10" s="927"/>
      <c r="BE10" s="927"/>
      <c r="BF10" s="925"/>
      <c r="BG10" s="925"/>
      <c r="BH10" s="925"/>
      <c r="BI10" s="925"/>
      <c r="BM10" s="147" t="s">
        <v>352</v>
      </c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</row>
    <row r="11" spans="1:76" s="161" customFormat="1" ht="27" x14ac:dyDescent="0.35">
      <c r="A11" s="158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8"/>
      <c r="O11" s="158"/>
      <c r="P11" s="160"/>
      <c r="Q11" s="165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58"/>
      <c r="BH11" s="147"/>
      <c r="BI11" s="158"/>
      <c r="BJ11" s="163"/>
      <c r="BK11" s="164"/>
      <c r="BL11" s="164"/>
      <c r="BM11" s="164"/>
      <c r="BN11" s="164"/>
      <c r="BO11" s="164"/>
      <c r="BP11" s="164"/>
      <c r="BQ11" s="164"/>
      <c r="BR11" s="164"/>
      <c r="BS11" s="164"/>
    </row>
    <row r="12" spans="1:76" s="167" customFormat="1" ht="30.75" customHeight="1" thickBot="1" x14ac:dyDescent="0.4">
      <c r="B12" s="168" t="s">
        <v>126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BC12" s="168" t="s">
        <v>310</v>
      </c>
      <c r="BF12" s="171"/>
      <c r="BG12" s="171"/>
      <c r="BH12" s="171"/>
      <c r="BI12" s="171"/>
      <c r="BJ12" s="171"/>
      <c r="BK12" s="171"/>
      <c r="BL12" s="172"/>
      <c r="BM12" s="172"/>
      <c r="BN12" s="172"/>
      <c r="BO12" s="172"/>
      <c r="BP12" s="169"/>
      <c r="BQ12" s="173"/>
      <c r="BR12" s="174"/>
    </row>
    <row r="13" spans="1:76" s="167" customFormat="1" ht="39" customHeight="1" thickTop="1" x14ac:dyDescent="0.25">
      <c r="B13" s="928" t="s">
        <v>44</v>
      </c>
      <c r="C13" s="931" t="s">
        <v>353</v>
      </c>
      <c r="D13" s="932"/>
      <c r="E13" s="932"/>
      <c r="F13" s="932"/>
      <c r="G13" s="175"/>
      <c r="H13" s="932" t="s">
        <v>354</v>
      </c>
      <c r="I13" s="932"/>
      <c r="J13" s="932"/>
      <c r="K13" s="175"/>
      <c r="L13" s="932" t="s">
        <v>355</v>
      </c>
      <c r="M13" s="932"/>
      <c r="N13" s="932"/>
      <c r="O13" s="932"/>
      <c r="P13" s="932" t="s">
        <v>356</v>
      </c>
      <c r="Q13" s="932"/>
      <c r="R13" s="932"/>
      <c r="S13" s="932"/>
      <c r="T13" s="932"/>
      <c r="U13" s="932"/>
      <c r="V13" s="175"/>
      <c r="W13" s="932" t="s">
        <v>357</v>
      </c>
      <c r="X13" s="932"/>
      <c r="Y13" s="932"/>
      <c r="Z13" s="175"/>
      <c r="AA13" s="932" t="s">
        <v>358</v>
      </c>
      <c r="AB13" s="932"/>
      <c r="AC13" s="932"/>
      <c r="AD13" s="175"/>
      <c r="AE13" s="932" t="s">
        <v>359</v>
      </c>
      <c r="AF13" s="932"/>
      <c r="AG13" s="932"/>
      <c r="AH13" s="932"/>
      <c r="AI13" s="175"/>
      <c r="AJ13" s="932" t="s">
        <v>360</v>
      </c>
      <c r="AK13" s="932"/>
      <c r="AL13" s="932"/>
      <c r="AM13" s="175"/>
      <c r="AN13" s="932" t="s">
        <v>361</v>
      </c>
      <c r="AO13" s="932"/>
      <c r="AP13" s="932"/>
      <c r="AQ13" s="932"/>
      <c r="AR13" s="932" t="s">
        <v>362</v>
      </c>
      <c r="AS13" s="932"/>
      <c r="AT13" s="932"/>
      <c r="AU13" s="932"/>
      <c r="AV13" s="175"/>
      <c r="AW13" s="932" t="s">
        <v>363</v>
      </c>
      <c r="AX13" s="932"/>
      <c r="AY13" s="932"/>
      <c r="AZ13" s="175"/>
      <c r="BA13" s="932" t="s">
        <v>364</v>
      </c>
      <c r="BB13" s="932"/>
      <c r="BC13" s="932"/>
      <c r="BD13" s="933"/>
      <c r="BE13" s="934" t="s">
        <v>319</v>
      </c>
      <c r="BF13" s="935"/>
      <c r="BG13" s="936"/>
      <c r="BH13" s="943" t="s">
        <v>45</v>
      </c>
      <c r="BI13" s="936"/>
      <c r="BJ13" s="943" t="s">
        <v>365</v>
      </c>
      <c r="BK13" s="936"/>
      <c r="BL13" s="943" t="s">
        <v>46</v>
      </c>
      <c r="BM13" s="936"/>
      <c r="BN13" s="943" t="s">
        <v>47</v>
      </c>
      <c r="BO13" s="936"/>
      <c r="BP13" s="946" t="s">
        <v>320</v>
      </c>
      <c r="BQ13" s="947"/>
      <c r="BR13" s="174"/>
    </row>
    <row r="14" spans="1:76" s="167" customFormat="1" ht="39" customHeight="1" x14ac:dyDescent="0.25">
      <c r="B14" s="929"/>
      <c r="C14" s="176">
        <v>1</v>
      </c>
      <c r="D14" s="177">
        <v>8</v>
      </c>
      <c r="E14" s="177">
        <v>15</v>
      </c>
      <c r="F14" s="177">
        <v>22</v>
      </c>
      <c r="G14" s="177">
        <v>29</v>
      </c>
      <c r="H14" s="177">
        <v>6</v>
      </c>
      <c r="I14" s="177">
        <v>13</v>
      </c>
      <c r="J14" s="177">
        <v>20</v>
      </c>
      <c r="K14" s="177">
        <v>27</v>
      </c>
      <c r="L14" s="177">
        <v>3</v>
      </c>
      <c r="M14" s="177">
        <v>10</v>
      </c>
      <c r="N14" s="177">
        <v>17</v>
      </c>
      <c r="O14" s="177">
        <v>24</v>
      </c>
      <c r="P14" s="177">
        <v>1</v>
      </c>
      <c r="Q14" s="177">
        <v>8</v>
      </c>
      <c r="R14" s="177">
        <v>15</v>
      </c>
      <c r="S14" s="177"/>
      <c r="T14" s="177"/>
      <c r="U14" s="177">
        <v>22</v>
      </c>
      <c r="V14" s="177">
        <v>29</v>
      </c>
      <c r="W14" s="177">
        <v>5</v>
      </c>
      <c r="X14" s="177">
        <v>12</v>
      </c>
      <c r="Y14" s="177">
        <v>19</v>
      </c>
      <c r="Z14" s="177">
        <v>26</v>
      </c>
      <c r="AA14" s="177">
        <v>2</v>
      </c>
      <c r="AB14" s="177">
        <v>9</v>
      </c>
      <c r="AC14" s="177">
        <v>16</v>
      </c>
      <c r="AD14" s="177">
        <v>23</v>
      </c>
      <c r="AE14" s="177">
        <v>2</v>
      </c>
      <c r="AF14" s="177">
        <v>9</v>
      </c>
      <c r="AG14" s="177">
        <v>16</v>
      </c>
      <c r="AH14" s="177">
        <v>23</v>
      </c>
      <c r="AI14" s="177">
        <v>30</v>
      </c>
      <c r="AJ14" s="177">
        <v>6</v>
      </c>
      <c r="AK14" s="177">
        <v>13</v>
      </c>
      <c r="AL14" s="177">
        <v>20</v>
      </c>
      <c r="AM14" s="177">
        <v>27</v>
      </c>
      <c r="AN14" s="177">
        <v>4</v>
      </c>
      <c r="AO14" s="177">
        <v>11</v>
      </c>
      <c r="AP14" s="177">
        <v>18</v>
      </c>
      <c r="AQ14" s="177">
        <v>25</v>
      </c>
      <c r="AR14" s="177">
        <v>1</v>
      </c>
      <c r="AS14" s="177">
        <v>8</v>
      </c>
      <c r="AT14" s="177">
        <v>15</v>
      </c>
      <c r="AU14" s="177">
        <v>22</v>
      </c>
      <c r="AV14" s="177">
        <v>29</v>
      </c>
      <c r="AW14" s="177">
        <v>6</v>
      </c>
      <c r="AX14" s="177">
        <v>13</v>
      </c>
      <c r="AY14" s="177">
        <v>20</v>
      </c>
      <c r="AZ14" s="177">
        <v>27</v>
      </c>
      <c r="BA14" s="177">
        <v>3</v>
      </c>
      <c r="BB14" s="177">
        <v>10</v>
      </c>
      <c r="BC14" s="177">
        <v>17</v>
      </c>
      <c r="BD14" s="178">
        <v>24</v>
      </c>
      <c r="BE14" s="937"/>
      <c r="BF14" s="938"/>
      <c r="BG14" s="939"/>
      <c r="BH14" s="944"/>
      <c r="BI14" s="939"/>
      <c r="BJ14" s="944"/>
      <c r="BK14" s="939"/>
      <c r="BL14" s="944"/>
      <c r="BM14" s="939"/>
      <c r="BN14" s="944"/>
      <c r="BO14" s="939"/>
      <c r="BP14" s="944"/>
      <c r="BQ14" s="948"/>
      <c r="BR14" s="174"/>
    </row>
    <row r="15" spans="1:76" s="167" customFormat="1" ht="36.75" customHeight="1" x14ac:dyDescent="0.25">
      <c r="B15" s="929"/>
      <c r="C15" s="176">
        <v>7</v>
      </c>
      <c r="D15" s="177">
        <v>14</v>
      </c>
      <c r="E15" s="177">
        <v>21</v>
      </c>
      <c r="F15" s="177">
        <v>28</v>
      </c>
      <c r="G15" s="177">
        <v>5</v>
      </c>
      <c r="H15" s="177">
        <v>12</v>
      </c>
      <c r="I15" s="177">
        <v>19</v>
      </c>
      <c r="J15" s="177">
        <v>26</v>
      </c>
      <c r="K15" s="177">
        <v>2</v>
      </c>
      <c r="L15" s="177">
        <v>9</v>
      </c>
      <c r="M15" s="177">
        <v>16</v>
      </c>
      <c r="N15" s="177">
        <v>23</v>
      </c>
      <c r="O15" s="177">
        <v>30</v>
      </c>
      <c r="P15" s="177">
        <v>7</v>
      </c>
      <c r="Q15" s="177">
        <v>14</v>
      </c>
      <c r="R15" s="177">
        <v>21</v>
      </c>
      <c r="S15" s="177"/>
      <c r="T15" s="177"/>
      <c r="U15" s="177">
        <v>28</v>
      </c>
      <c r="V15" s="177">
        <v>4</v>
      </c>
      <c r="W15" s="177">
        <v>11</v>
      </c>
      <c r="X15" s="177">
        <v>18</v>
      </c>
      <c r="Y15" s="177">
        <v>25</v>
      </c>
      <c r="Z15" s="177">
        <v>1</v>
      </c>
      <c r="AA15" s="177">
        <v>8</v>
      </c>
      <c r="AB15" s="177">
        <v>15</v>
      </c>
      <c r="AC15" s="177">
        <v>22</v>
      </c>
      <c r="AD15" s="177">
        <v>1</v>
      </c>
      <c r="AE15" s="177">
        <v>8</v>
      </c>
      <c r="AF15" s="177">
        <v>15</v>
      </c>
      <c r="AG15" s="177">
        <v>22</v>
      </c>
      <c r="AH15" s="177">
        <v>29</v>
      </c>
      <c r="AI15" s="177">
        <v>5</v>
      </c>
      <c r="AJ15" s="177">
        <v>12</v>
      </c>
      <c r="AK15" s="177">
        <v>19</v>
      </c>
      <c r="AL15" s="177">
        <v>26</v>
      </c>
      <c r="AM15" s="177">
        <v>3</v>
      </c>
      <c r="AN15" s="177">
        <v>10</v>
      </c>
      <c r="AO15" s="177">
        <v>17</v>
      </c>
      <c r="AP15" s="177">
        <v>24</v>
      </c>
      <c r="AQ15" s="177">
        <v>31</v>
      </c>
      <c r="AR15" s="177">
        <v>7</v>
      </c>
      <c r="AS15" s="177">
        <v>14</v>
      </c>
      <c r="AT15" s="177">
        <v>21</v>
      </c>
      <c r="AU15" s="177">
        <v>28</v>
      </c>
      <c r="AV15" s="177">
        <v>5</v>
      </c>
      <c r="AW15" s="177">
        <v>12</v>
      </c>
      <c r="AX15" s="177">
        <v>19</v>
      </c>
      <c r="AY15" s="177">
        <v>26</v>
      </c>
      <c r="AZ15" s="177">
        <v>2</v>
      </c>
      <c r="BA15" s="177">
        <v>9</v>
      </c>
      <c r="BB15" s="177">
        <v>16</v>
      </c>
      <c r="BC15" s="177">
        <v>23</v>
      </c>
      <c r="BD15" s="178">
        <v>31</v>
      </c>
      <c r="BE15" s="937"/>
      <c r="BF15" s="938"/>
      <c r="BG15" s="939"/>
      <c r="BH15" s="944"/>
      <c r="BI15" s="939"/>
      <c r="BJ15" s="944"/>
      <c r="BK15" s="939"/>
      <c r="BL15" s="944"/>
      <c r="BM15" s="939"/>
      <c r="BN15" s="944"/>
      <c r="BO15" s="939"/>
      <c r="BP15" s="944"/>
      <c r="BQ15" s="948"/>
      <c r="BR15" s="174"/>
    </row>
    <row r="16" spans="1:76" s="167" customFormat="1" ht="35.25" customHeight="1" thickBot="1" x14ac:dyDescent="0.3">
      <c r="B16" s="930"/>
      <c r="C16" s="179">
        <v>1</v>
      </c>
      <c r="D16" s="180">
        <f t="shared" ref="D16:BD16" si="0">C16+1</f>
        <v>2</v>
      </c>
      <c r="E16" s="180">
        <f t="shared" si="0"/>
        <v>3</v>
      </c>
      <c r="F16" s="180">
        <f t="shared" si="0"/>
        <v>4</v>
      </c>
      <c r="G16" s="180">
        <f t="shared" si="0"/>
        <v>5</v>
      </c>
      <c r="H16" s="180">
        <f t="shared" si="0"/>
        <v>6</v>
      </c>
      <c r="I16" s="180">
        <f t="shared" si="0"/>
        <v>7</v>
      </c>
      <c r="J16" s="180">
        <f t="shared" si="0"/>
        <v>8</v>
      </c>
      <c r="K16" s="180">
        <f t="shared" si="0"/>
        <v>9</v>
      </c>
      <c r="L16" s="180">
        <f t="shared" si="0"/>
        <v>10</v>
      </c>
      <c r="M16" s="180">
        <f t="shared" si="0"/>
        <v>11</v>
      </c>
      <c r="N16" s="180">
        <f t="shared" si="0"/>
        <v>12</v>
      </c>
      <c r="O16" s="180">
        <f t="shared" si="0"/>
        <v>13</v>
      </c>
      <c r="P16" s="180">
        <f t="shared" si="0"/>
        <v>14</v>
      </c>
      <c r="Q16" s="180">
        <f t="shared" si="0"/>
        <v>15</v>
      </c>
      <c r="R16" s="180">
        <f t="shared" si="0"/>
        <v>16</v>
      </c>
      <c r="S16" s="180"/>
      <c r="T16" s="180"/>
      <c r="U16" s="180">
        <f>R16+1</f>
        <v>17</v>
      </c>
      <c r="V16" s="180">
        <f t="shared" si="0"/>
        <v>18</v>
      </c>
      <c r="W16" s="180">
        <f t="shared" si="0"/>
        <v>19</v>
      </c>
      <c r="X16" s="180">
        <f t="shared" si="0"/>
        <v>20</v>
      </c>
      <c r="Y16" s="180">
        <f t="shared" si="0"/>
        <v>21</v>
      </c>
      <c r="Z16" s="180">
        <f t="shared" si="0"/>
        <v>22</v>
      </c>
      <c r="AA16" s="180">
        <f t="shared" si="0"/>
        <v>23</v>
      </c>
      <c r="AB16" s="180">
        <f t="shared" si="0"/>
        <v>24</v>
      </c>
      <c r="AC16" s="180">
        <f t="shared" si="0"/>
        <v>25</v>
      </c>
      <c r="AD16" s="180">
        <f t="shared" si="0"/>
        <v>26</v>
      </c>
      <c r="AE16" s="180">
        <f t="shared" si="0"/>
        <v>27</v>
      </c>
      <c r="AF16" s="180">
        <f t="shared" si="0"/>
        <v>28</v>
      </c>
      <c r="AG16" s="180">
        <f t="shared" si="0"/>
        <v>29</v>
      </c>
      <c r="AH16" s="180">
        <f t="shared" si="0"/>
        <v>30</v>
      </c>
      <c r="AI16" s="180">
        <f t="shared" si="0"/>
        <v>31</v>
      </c>
      <c r="AJ16" s="180">
        <f t="shared" si="0"/>
        <v>32</v>
      </c>
      <c r="AK16" s="180">
        <f t="shared" si="0"/>
        <v>33</v>
      </c>
      <c r="AL16" s="180">
        <f t="shared" si="0"/>
        <v>34</v>
      </c>
      <c r="AM16" s="180">
        <f t="shared" si="0"/>
        <v>35</v>
      </c>
      <c r="AN16" s="180">
        <f t="shared" si="0"/>
        <v>36</v>
      </c>
      <c r="AO16" s="180">
        <f t="shared" si="0"/>
        <v>37</v>
      </c>
      <c r="AP16" s="180">
        <f t="shared" si="0"/>
        <v>38</v>
      </c>
      <c r="AQ16" s="180">
        <f t="shared" si="0"/>
        <v>39</v>
      </c>
      <c r="AR16" s="180">
        <f t="shared" si="0"/>
        <v>40</v>
      </c>
      <c r="AS16" s="180">
        <f t="shared" si="0"/>
        <v>41</v>
      </c>
      <c r="AT16" s="180">
        <f t="shared" si="0"/>
        <v>42</v>
      </c>
      <c r="AU16" s="180">
        <f t="shared" si="0"/>
        <v>43</v>
      </c>
      <c r="AV16" s="180">
        <f t="shared" si="0"/>
        <v>44</v>
      </c>
      <c r="AW16" s="180">
        <f t="shared" si="0"/>
        <v>45</v>
      </c>
      <c r="AX16" s="180">
        <f t="shared" si="0"/>
        <v>46</v>
      </c>
      <c r="AY16" s="180">
        <f t="shared" si="0"/>
        <v>47</v>
      </c>
      <c r="AZ16" s="180">
        <f t="shared" si="0"/>
        <v>48</v>
      </c>
      <c r="BA16" s="180">
        <f t="shared" si="0"/>
        <v>49</v>
      </c>
      <c r="BB16" s="180">
        <f t="shared" si="0"/>
        <v>50</v>
      </c>
      <c r="BC16" s="180">
        <f t="shared" si="0"/>
        <v>51</v>
      </c>
      <c r="BD16" s="181">
        <f t="shared" si="0"/>
        <v>52</v>
      </c>
      <c r="BE16" s="940"/>
      <c r="BF16" s="941"/>
      <c r="BG16" s="942"/>
      <c r="BH16" s="945"/>
      <c r="BI16" s="942"/>
      <c r="BJ16" s="945"/>
      <c r="BK16" s="942"/>
      <c r="BL16" s="945"/>
      <c r="BM16" s="942"/>
      <c r="BN16" s="945"/>
      <c r="BO16" s="942"/>
      <c r="BP16" s="945"/>
      <c r="BQ16" s="949"/>
      <c r="BR16" s="174"/>
    </row>
    <row r="17" spans="1:99" s="167" customFormat="1" ht="27" customHeight="1" thickTop="1" x14ac:dyDescent="0.35">
      <c r="B17" s="182" t="s">
        <v>48</v>
      </c>
      <c r="C17" s="183"/>
      <c r="D17" s="184"/>
      <c r="E17" s="185" t="s">
        <v>49</v>
      </c>
      <c r="F17" s="186"/>
      <c r="G17" s="186"/>
      <c r="H17" s="186"/>
      <c r="I17" s="186"/>
      <c r="J17" s="186"/>
      <c r="K17" s="186"/>
      <c r="L17" s="187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5" t="s">
        <v>49</v>
      </c>
      <c r="Y17" s="185" t="s">
        <v>49</v>
      </c>
      <c r="Z17" s="186"/>
      <c r="AA17" s="186"/>
      <c r="AB17" s="186"/>
      <c r="AC17" s="186"/>
      <c r="AD17" s="188"/>
      <c r="AE17" s="186"/>
      <c r="AF17" s="186"/>
      <c r="AG17" s="186"/>
      <c r="AH17" s="186"/>
      <c r="AI17" s="186"/>
      <c r="AJ17" s="186"/>
      <c r="AK17" s="187"/>
      <c r="AL17" s="186"/>
      <c r="AM17" s="186"/>
      <c r="AN17" s="186"/>
      <c r="AO17" s="186"/>
      <c r="AP17" s="186"/>
      <c r="AQ17" s="185" t="s">
        <v>49</v>
      </c>
      <c r="AR17" s="185" t="s">
        <v>49</v>
      </c>
      <c r="AS17" s="189"/>
      <c r="AT17" s="189"/>
      <c r="AU17" s="186"/>
      <c r="AV17" s="186"/>
      <c r="AW17" s="186"/>
      <c r="AX17" s="186"/>
      <c r="AY17" s="186"/>
      <c r="AZ17" s="190"/>
      <c r="BA17" s="188"/>
      <c r="BB17" s="188"/>
      <c r="BC17" s="188"/>
      <c r="BD17" s="191"/>
      <c r="BE17" s="965">
        <v>5</v>
      </c>
      <c r="BF17" s="966"/>
      <c r="BG17" s="967"/>
      <c r="BH17" s="968"/>
      <c r="BI17" s="967"/>
      <c r="BJ17" s="968"/>
      <c r="BK17" s="967"/>
      <c r="BL17" s="968"/>
      <c r="BM17" s="967"/>
      <c r="BN17" s="968"/>
      <c r="BO17" s="967"/>
      <c r="BP17" s="969">
        <f>SUM(BE17:BO17)</f>
        <v>5</v>
      </c>
      <c r="BQ17" s="970"/>
      <c r="BR17" s="174"/>
    </row>
    <row r="18" spans="1:99" s="167" customFormat="1" ht="24.75" customHeight="1" x14ac:dyDescent="0.25">
      <c r="B18" s="192" t="s">
        <v>51</v>
      </c>
      <c r="C18" s="193"/>
      <c r="D18" s="194"/>
      <c r="E18" s="194"/>
      <c r="F18" s="194"/>
      <c r="G18" s="194"/>
      <c r="H18" s="194"/>
      <c r="I18" s="194"/>
      <c r="J18" s="194"/>
      <c r="K18" s="194"/>
      <c r="L18" s="195"/>
      <c r="M18" s="194"/>
      <c r="N18" s="196" t="s">
        <v>49</v>
      </c>
      <c r="O18" s="197" t="s">
        <v>49</v>
      </c>
      <c r="P18" s="194"/>
      <c r="Q18" s="194"/>
      <c r="R18" s="194"/>
      <c r="S18" s="198"/>
      <c r="T18" s="198"/>
      <c r="U18" s="194"/>
      <c r="V18" s="194"/>
      <c r="W18" s="194"/>
      <c r="X18" s="194"/>
      <c r="Y18" s="194"/>
      <c r="Z18" s="194"/>
      <c r="AA18" s="194"/>
      <c r="AB18" s="194"/>
      <c r="AC18" s="194"/>
      <c r="AD18" s="199"/>
      <c r="AE18" s="194"/>
      <c r="AF18" s="196" t="s">
        <v>49</v>
      </c>
      <c r="AG18" s="196" t="s">
        <v>49</v>
      </c>
      <c r="AH18" s="194"/>
      <c r="AI18" s="194"/>
      <c r="AJ18" s="194"/>
      <c r="AK18" s="195"/>
      <c r="AL18" s="194"/>
      <c r="AM18" s="194"/>
      <c r="AN18" s="194"/>
      <c r="AO18" s="194"/>
      <c r="AP18" s="194"/>
      <c r="AQ18" s="194"/>
      <c r="AR18" s="199"/>
      <c r="AS18" s="194"/>
      <c r="AT18" s="194"/>
      <c r="AU18" s="194"/>
      <c r="AV18" s="194"/>
      <c r="AW18" s="194"/>
      <c r="AX18" s="194"/>
      <c r="AY18" s="194"/>
      <c r="AZ18" s="200"/>
      <c r="BA18" s="199"/>
      <c r="BB18" s="199"/>
      <c r="BC18" s="199"/>
      <c r="BD18" s="201"/>
      <c r="BE18" s="971">
        <v>4</v>
      </c>
      <c r="BF18" s="972"/>
      <c r="BG18" s="953"/>
      <c r="BH18" s="952"/>
      <c r="BI18" s="953"/>
      <c r="BJ18" s="952"/>
      <c r="BK18" s="953"/>
      <c r="BL18" s="952"/>
      <c r="BM18" s="953"/>
      <c r="BN18" s="952"/>
      <c r="BO18" s="953"/>
      <c r="BP18" s="921">
        <f>SUM(BE18:BO18)</f>
        <v>4</v>
      </c>
      <c r="BQ18" s="922"/>
      <c r="BR18" s="174"/>
    </row>
    <row r="19" spans="1:99" s="167" customFormat="1" ht="26.25" customHeight="1" x14ac:dyDescent="0.25">
      <c r="B19" s="192" t="s">
        <v>52</v>
      </c>
      <c r="C19" s="202"/>
      <c r="D19" s="194"/>
      <c r="E19" s="194"/>
      <c r="F19" s="194"/>
      <c r="G19" s="194"/>
      <c r="H19" s="194"/>
      <c r="I19" s="194"/>
      <c r="J19" s="194"/>
      <c r="K19" s="194"/>
      <c r="L19" s="195"/>
      <c r="M19" s="194"/>
      <c r="N19" s="194"/>
      <c r="O19" s="194"/>
      <c r="P19" s="194"/>
      <c r="Q19" s="194"/>
      <c r="R19" s="194"/>
      <c r="S19" s="198"/>
      <c r="T19" s="198"/>
      <c r="U19" s="194"/>
      <c r="V19" s="194"/>
      <c r="W19" s="196" t="s">
        <v>49</v>
      </c>
      <c r="X19" s="196" t="s">
        <v>49</v>
      </c>
      <c r="Y19" s="196" t="s">
        <v>49</v>
      </c>
      <c r="Z19" s="194"/>
      <c r="AA19" s="194"/>
      <c r="AB19" s="194"/>
      <c r="AC19" s="194"/>
      <c r="AD19" s="203"/>
      <c r="AE19" s="204"/>
      <c r="AF19" s="194"/>
      <c r="AG19" s="194"/>
      <c r="AH19" s="194"/>
      <c r="AI19" s="194"/>
      <c r="AJ19" s="194"/>
      <c r="AK19" s="195"/>
      <c r="AL19" s="194"/>
      <c r="AM19" s="194"/>
      <c r="AN19" s="194"/>
      <c r="AO19" s="196" t="s">
        <v>49</v>
      </c>
      <c r="AP19" s="196" t="s">
        <v>49</v>
      </c>
      <c r="AQ19" s="197" t="s">
        <v>49</v>
      </c>
      <c r="AR19" s="199"/>
      <c r="AS19" s="204"/>
      <c r="AT19" s="194"/>
      <c r="AU19" s="194"/>
      <c r="AV19" s="194"/>
      <c r="AW19" s="194"/>
      <c r="AX19" s="194"/>
      <c r="AY19" s="194"/>
      <c r="AZ19" s="194"/>
      <c r="BA19" s="199"/>
      <c r="BB19" s="199"/>
      <c r="BC19" s="199"/>
      <c r="BD19" s="205"/>
      <c r="BE19" s="971">
        <v>6</v>
      </c>
      <c r="BF19" s="972"/>
      <c r="BG19" s="953"/>
      <c r="BH19" s="952"/>
      <c r="BI19" s="953"/>
      <c r="BJ19" s="952"/>
      <c r="BK19" s="953"/>
      <c r="BL19" s="952"/>
      <c r="BM19" s="953"/>
      <c r="BN19" s="952"/>
      <c r="BO19" s="953"/>
      <c r="BP19" s="921">
        <f>SUM(BE19:BO19)</f>
        <v>6</v>
      </c>
      <c r="BQ19" s="922"/>
      <c r="BR19" s="174"/>
    </row>
    <row r="20" spans="1:99" s="167" customFormat="1" ht="29.25" customHeight="1" x14ac:dyDescent="0.25">
      <c r="B20" s="192" t="s">
        <v>53</v>
      </c>
      <c r="C20" s="202"/>
      <c r="D20" s="194"/>
      <c r="E20" s="194"/>
      <c r="F20" s="194"/>
      <c r="G20" s="194"/>
      <c r="H20" s="194"/>
      <c r="I20" s="194"/>
      <c r="J20" s="194"/>
      <c r="K20" s="194"/>
      <c r="L20" s="195"/>
      <c r="M20" s="194"/>
      <c r="N20" s="194"/>
      <c r="O20" s="194"/>
      <c r="P20" s="194"/>
      <c r="Q20" s="194"/>
      <c r="R20" s="194"/>
      <c r="S20" s="198"/>
      <c r="T20" s="198"/>
      <c r="U20" s="194"/>
      <c r="V20" s="194"/>
      <c r="W20" s="196" t="s">
        <v>49</v>
      </c>
      <c r="X20" s="196" t="s">
        <v>49</v>
      </c>
      <c r="Y20" s="196" t="s">
        <v>49</v>
      </c>
      <c r="Z20" s="197"/>
      <c r="AA20" s="194" t="s">
        <v>50</v>
      </c>
      <c r="AB20" s="206" t="s">
        <v>50</v>
      </c>
      <c r="AC20" s="206" t="s">
        <v>54</v>
      </c>
      <c r="AD20" s="206" t="s">
        <v>54</v>
      </c>
      <c r="AE20" s="206" t="s">
        <v>54</v>
      </c>
      <c r="AF20" s="207" t="s">
        <v>54</v>
      </c>
      <c r="AG20" s="207" t="s">
        <v>54</v>
      </c>
      <c r="AH20" s="207" t="s">
        <v>54</v>
      </c>
      <c r="AI20" s="207" t="s">
        <v>54</v>
      </c>
      <c r="AJ20" s="194"/>
      <c r="AK20" s="195"/>
      <c r="AL20" s="194"/>
      <c r="AM20" s="194"/>
      <c r="AN20" s="194"/>
      <c r="AO20" s="197" t="s">
        <v>49</v>
      </c>
      <c r="AP20" s="197" t="s">
        <v>49</v>
      </c>
      <c r="AQ20" s="194" t="s">
        <v>49</v>
      </c>
      <c r="AR20" s="194"/>
      <c r="AS20" s="194"/>
      <c r="AT20" s="194"/>
      <c r="AU20" s="194"/>
      <c r="AV20" s="194"/>
      <c r="AW20" s="194"/>
      <c r="AX20" s="194"/>
      <c r="AY20" s="194"/>
      <c r="AZ20" s="194"/>
      <c r="BA20" s="199"/>
      <c r="BB20" s="199"/>
      <c r="BC20" s="199"/>
      <c r="BD20" s="205"/>
      <c r="BE20" s="971">
        <v>6</v>
      </c>
      <c r="BF20" s="972"/>
      <c r="BG20" s="953"/>
      <c r="BH20" s="952">
        <v>2</v>
      </c>
      <c r="BI20" s="953"/>
      <c r="BJ20" s="952">
        <v>7</v>
      </c>
      <c r="BK20" s="953"/>
      <c r="BL20" s="952"/>
      <c r="BM20" s="953"/>
      <c r="BN20" s="952"/>
      <c r="BO20" s="953"/>
      <c r="BP20" s="921">
        <f>SUM(BE20:BO20)</f>
        <v>15</v>
      </c>
      <c r="BQ20" s="922"/>
      <c r="BR20" s="174"/>
    </row>
    <row r="21" spans="1:99" s="167" customFormat="1" ht="27" customHeight="1" thickBot="1" x14ac:dyDescent="0.3">
      <c r="B21" s="208" t="s">
        <v>318</v>
      </c>
      <c r="C21" s="209"/>
      <c r="D21" s="210"/>
      <c r="E21" s="210"/>
      <c r="F21" s="210"/>
      <c r="G21" s="210"/>
      <c r="H21" s="210"/>
      <c r="I21" s="210"/>
      <c r="J21" s="210"/>
      <c r="K21" s="210"/>
      <c r="L21" s="211"/>
      <c r="M21" s="210" t="s">
        <v>49</v>
      </c>
      <c r="N21" s="210" t="s">
        <v>49</v>
      </c>
      <c r="O21" s="210" t="s">
        <v>49</v>
      </c>
      <c r="P21" s="210"/>
      <c r="Q21" s="210"/>
      <c r="R21" s="210"/>
      <c r="S21" s="210"/>
      <c r="T21" s="210"/>
      <c r="U21" s="210"/>
      <c r="V21" s="210"/>
      <c r="W21" s="210"/>
      <c r="X21" s="210"/>
      <c r="Y21" s="210" t="s">
        <v>54</v>
      </c>
      <c r="Z21" s="210" t="s">
        <v>54</v>
      </c>
      <c r="AA21" s="210" t="s">
        <v>54</v>
      </c>
      <c r="AB21" s="210" t="s">
        <v>54</v>
      </c>
      <c r="AC21" s="210" t="s">
        <v>54</v>
      </c>
      <c r="AD21" s="210" t="s">
        <v>54</v>
      </c>
      <c r="AE21" s="210"/>
      <c r="AF21" s="212" t="s">
        <v>49</v>
      </c>
      <c r="AG21" s="212" t="s">
        <v>49</v>
      </c>
      <c r="AH21" s="213"/>
      <c r="AI21" s="213" t="s">
        <v>55</v>
      </c>
      <c r="AJ21" s="214" t="s">
        <v>55</v>
      </c>
      <c r="AK21" s="214" t="s">
        <v>56</v>
      </c>
      <c r="AL21" s="214" t="s">
        <v>56</v>
      </c>
      <c r="AM21" s="214" t="s">
        <v>56</v>
      </c>
      <c r="AN21" s="213" t="s">
        <v>56</v>
      </c>
      <c r="AO21" s="214" t="s">
        <v>56</v>
      </c>
      <c r="AP21" s="214" t="s">
        <v>56</v>
      </c>
      <c r="AQ21" s="214" t="s">
        <v>56</v>
      </c>
      <c r="AR21" s="214" t="s">
        <v>56</v>
      </c>
      <c r="AS21" s="213" t="s">
        <v>56</v>
      </c>
      <c r="AT21" s="215" t="s">
        <v>56</v>
      </c>
      <c r="AU21" s="216" t="s">
        <v>55</v>
      </c>
      <c r="AV21" s="216"/>
      <c r="AW21" s="216"/>
      <c r="AX21" s="216"/>
      <c r="AY21" s="210"/>
      <c r="AZ21" s="210"/>
      <c r="BA21" s="217"/>
      <c r="BB21" s="217"/>
      <c r="BC21" s="217"/>
      <c r="BD21" s="218"/>
      <c r="BE21" s="954">
        <v>5</v>
      </c>
      <c r="BF21" s="955"/>
      <c r="BG21" s="956"/>
      <c r="BH21" s="957"/>
      <c r="BI21" s="956"/>
      <c r="BJ21" s="957">
        <v>6</v>
      </c>
      <c r="BK21" s="956"/>
      <c r="BL21" s="957">
        <v>10</v>
      </c>
      <c r="BM21" s="956"/>
      <c r="BN21" s="957">
        <v>3</v>
      </c>
      <c r="BO21" s="956"/>
      <c r="BP21" s="958">
        <f>SUM(BE21:BO21)</f>
        <v>24</v>
      </c>
      <c r="BQ21" s="959"/>
      <c r="BR21" s="174"/>
    </row>
    <row r="22" spans="1:99" s="222" customFormat="1" ht="24.75" thickTop="1" thickBot="1" x14ac:dyDescent="0.35">
      <c r="A22" s="219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E22" s="960">
        <f>SUM(BE17:BG21)</f>
        <v>26</v>
      </c>
      <c r="BF22" s="961"/>
      <c r="BG22" s="962"/>
      <c r="BH22" s="963">
        <f>SUM(BH17:BI21)</f>
        <v>2</v>
      </c>
      <c r="BI22" s="962"/>
      <c r="BJ22" s="963">
        <f>SUM(BJ17:BK21)</f>
        <v>13</v>
      </c>
      <c r="BK22" s="962"/>
      <c r="BL22" s="963">
        <f>SUM(BL17:BM21)</f>
        <v>10</v>
      </c>
      <c r="BM22" s="962"/>
      <c r="BN22" s="963">
        <f>SUM(BN17:BO21)</f>
        <v>3</v>
      </c>
      <c r="BO22" s="962"/>
      <c r="BP22" s="963">
        <f>SUM(BP17:BQ21)</f>
        <v>54</v>
      </c>
      <c r="BQ22" s="964"/>
      <c r="BR22" s="174"/>
    </row>
    <row r="23" spans="1:99" s="222" customFormat="1" ht="24" thickTop="1" x14ac:dyDescent="0.35">
      <c r="A23" s="219"/>
      <c r="B23" s="219"/>
      <c r="C23" s="223" t="s">
        <v>57</v>
      </c>
      <c r="D23" s="224"/>
      <c r="E23" s="225"/>
      <c r="F23" s="225"/>
      <c r="G23" s="225"/>
      <c r="H23" s="224"/>
      <c r="I23" s="226"/>
      <c r="J23" s="227" t="s">
        <v>58</v>
      </c>
      <c r="K23" s="223" t="s">
        <v>59</v>
      </c>
      <c r="L23" s="223"/>
      <c r="M23" s="223"/>
      <c r="N23" s="223"/>
      <c r="O23" s="223"/>
      <c r="P23" s="223"/>
      <c r="Q23" s="223"/>
      <c r="R23" s="223"/>
      <c r="S23" s="223"/>
      <c r="T23" s="223"/>
      <c r="U23" s="228"/>
      <c r="V23" s="228"/>
      <c r="W23" s="229"/>
      <c r="X23" s="229"/>
      <c r="Y23" s="229"/>
      <c r="Z23" s="229"/>
      <c r="AA23" s="229"/>
      <c r="AB23" s="229"/>
      <c r="AC23" s="229"/>
      <c r="AD23" s="229"/>
      <c r="AE23" s="229"/>
      <c r="AF23" s="230" t="s">
        <v>50</v>
      </c>
      <c r="AG23" s="227" t="s">
        <v>58</v>
      </c>
      <c r="AH23" s="223" t="s">
        <v>60</v>
      </c>
      <c r="AI23" s="228"/>
      <c r="AJ23" s="229"/>
      <c r="AK23" s="229"/>
      <c r="AL23" s="229"/>
      <c r="AM23" s="223"/>
      <c r="AN23" s="223"/>
      <c r="AO23" s="231"/>
      <c r="AP23" s="229"/>
      <c r="AQ23" s="229"/>
      <c r="AR23" s="229"/>
      <c r="AS23" s="228"/>
      <c r="AT23" s="230" t="s">
        <v>56</v>
      </c>
      <c r="AU23" s="227" t="s">
        <v>58</v>
      </c>
      <c r="AV23" s="223" t="s">
        <v>61</v>
      </c>
      <c r="AW23" s="228"/>
      <c r="AX23" s="228"/>
      <c r="AY23" s="228"/>
      <c r="AZ23" s="228"/>
      <c r="BA23" s="228"/>
      <c r="BB23" s="228"/>
      <c r="BC23" s="223"/>
      <c r="BD23" s="223"/>
      <c r="BE23" s="223"/>
      <c r="BF23" s="232"/>
      <c r="BG23" s="225"/>
      <c r="BH23" s="225"/>
      <c r="BI23" s="225"/>
      <c r="BJ23" s="219"/>
      <c r="BK23" s="219"/>
      <c r="BL23" s="219"/>
      <c r="BM23" s="219"/>
      <c r="BN23" s="219"/>
      <c r="BO23" s="219"/>
      <c r="BP23" s="233"/>
      <c r="BQ23" s="173"/>
      <c r="BR23" s="174"/>
    </row>
    <row r="24" spans="1:99" s="167" customFormat="1" ht="19.5" customHeight="1" x14ac:dyDescent="0.25">
      <c r="C24" s="234"/>
      <c r="D24" s="235"/>
      <c r="E24" s="234"/>
      <c r="F24" s="234"/>
      <c r="G24" s="234"/>
      <c r="H24" s="234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32"/>
      <c r="BG24" s="234"/>
      <c r="BH24" s="234"/>
      <c r="BI24" s="234"/>
      <c r="BP24" s="235"/>
      <c r="BQ24" s="173"/>
      <c r="BR24" s="174"/>
    </row>
    <row r="25" spans="1:99" s="222" customFormat="1" ht="23.25" x14ac:dyDescent="0.35">
      <c r="A25" s="219"/>
      <c r="B25" s="219"/>
      <c r="C25" s="225"/>
      <c r="D25" s="225"/>
      <c r="E25" s="225"/>
      <c r="F25" s="225"/>
      <c r="G25" s="225"/>
      <c r="H25" s="224"/>
      <c r="I25" s="236" t="s">
        <v>49</v>
      </c>
      <c r="J25" s="227" t="s">
        <v>58</v>
      </c>
      <c r="K25" s="223" t="s">
        <v>366</v>
      </c>
      <c r="L25" s="223"/>
      <c r="M25" s="223"/>
      <c r="N25" s="223"/>
      <c r="O25" s="223"/>
      <c r="P25" s="223"/>
      <c r="Q25" s="223"/>
      <c r="R25" s="223"/>
      <c r="S25" s="223"/>
      <c r="T25" s="223"/>
      <c r="U25" s="228"/>
      <c r="V25" s="228"/>
      <c r="W25" s="229"/>
      <c r="X25" s="229"/>
      <c r="Y25" s="229"/>
      <c r="Z25" s="229"/>
      <c r="AA25" s="229"/>
      <c r="AB25" s="229"/>
      <c r="AC25" s="229"/>
      <c r="AD25" s="229"/>
      <c r="AE25" s="229"/>
      <c r="AF25" s="236" t="s">
        <v>54</v>
      </c>
      <c r="AG25" s="227" t="s">
        <v>58</v>
      </c>
      <c r="AH25" s="223" t="s">
        <v>62</v>
      </c>
      <c r="AI25" s="228"/>
      <c r="AJ25" s="229"/>
      <c r="AK25" s="229"/>
      <c r="AL25" s="229"/>
      <c r="AM25" s="223"/>
      <c r="AN25" s="223"/>
      <c r="AO25" s="231"/>
      <c r="AP25" s="229"/>
      <c r="AQ25" s="229"/>
      <c r="AR25" s="229"/>
      <c r="AS25" s="231"/>
      <c r="AT25" s="230" t="s">
        <v>55</v>
      </c>
      <c r="AU25" s="227" t="s">
        <v>58</v>
      </c>
      <c r="AV25" s="223" t="s">
        <v>63</v>
      </c>
      <c r="AW25" s="231"/>
      <c r="AX25" s="231"/>
      <c r="AY25" s="231"/>
      <c r="AZ25" s="231"/>
      <c r="BA25" s="231"/>
      <c r="BB25" s="231"/>
      <c r="BC25" s="223"/>
      <c r="BD25" s="223"/>
      <c r="BE25" s="223"/>
      <c r="BF25" s="232"/>
      <c r="BG25" s="225"/>
      <c r="BH25" s="225"/>
      <c r="BI25" s="225"/>
      <c r="BJ25" s="219"/>
      <c r="BK25" s="219"/>
      <c r="BL25" s="219"/>
      <c r="BM25" s="219"/>
      <c r="BN25" s="219"/>
      <c r="BO25" s="219"/>
      <c r="BP25" s="233"/>
      <c r="BQ25" s="173"/>
      <c r="BR25" s="174"/>
    </row>
    <row r="26" spans="1:99" s="222" customFormat="1" ht="29.25" customHeight="1" x14ac:dyDescent="0.35">
      <c r="A26" s="219"/>
      <c r="B26" s="219"/>
      <c r="C26" s="225"/>
      <c r="D26" s="225"/>
      <c r="E26" s="225"/>
      <c r="F26" s="225"/>
      <c r="G26" s="225"/>
      <c r="H26" s="224"/>
      <c r="I26" s="237"/>
      <c r="J26" s="227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8"/>
      <c r="V26" s="228"/>
      <c r="W26" s="229"/>
      <c r="X26" s="229"/>
      <c r="Y26" s="229"/>
      <c r="Z26" s="229"/>
      <c r="AA26" s="229"/>
      <c r="AB26" s="229"/>
      <c r="AC26" s="229"/>
      <c r="AD26" s="229"/>
      <c r="AE26" s="229"/>
      <c r="AF26" s="237"/>
      <c r="AG26" s="227"/>
      <c r="AH26" s="223"/>
      <c r="AI26" s="228"/>
      <c r="AJ26" s="229"/>
      <c r="AK26" s="229"/>
      <c r="AL26" s="229"/>
      <c r="AM26" s="223"/>
      <c r="AN26" s="223"/>
      <c r="AO26" s="231"/>
      <c r="AP26" s="229"/>
      <c r="AQ26" s="229"/>
      <c r="AR26" s="229"/>
      <c r="AS26" s="231"/>
      <c r="AT26" s="238"/>
      <c r="AU26" s="227"/>
      <c r="AV26" s="223"/>
      <c r="AW26" s="231"/>
      <c r="AX26" s="231"/>
      <c r="AY26" s="231"/>
      <c r="AZ26" s="231"/>
      <c r="BA26" s="231"/>
      <c r="BB26" s="231"/>
      <c r="BC26" s="223"/>
      <c r="BD26" s="223"/>
      <c r="BE26" s="223"/>
      <c r="BF26" s="232"/>
      <c r="BG26" s="225"/>
      <c r="BH26" s="225"/>
      <c r="BI26" s="225"/>
      <c r="BJ26" s="219"/>
      <c r="BK26" s="219"/>
      <c r="BL26" s="219"/>
      <c r="BM26" s="219"/>
      <c r="BN26" s="219"/>
      <c r="BO26" s="219"/>
      <c r="BP26" s="233"/>
      <c r="BQ26" s="173"/>
      <c r="BR26" s="174"/>
    </row>
    <row r="27" spans="1:99" s="184" customFormat="1" ht="30.75" customHeight="1" thickBot="1" x14ac:dyDescent="0.4">
      <c r="A27" s="1124" t="s">
        <v>127</v>
      </c>
      <c r="B27" s="1125"/>
      <c r="C27" s="1125"/>
      <c r="D27" s="1125"/>
      <c r="E27" s="1125"/>
      <c r="F27" s="1125"/>
      <c r="G27" s="1125"/>
      <c r="H27" s="1125"/>
      <c r="I27" s="1125"/>
      <c r="J27" s="1125"/>
      <c r="K27" s="1125"/>
      <c r="L27" s="1125"/>
      <c r="M27" s="1125"/>
      <c r="N27" s="1125"/>
      <c r="O27" s="1125"/>
      <c r="P27" s="1125"/>
      <c r="Q27" s="1125"/>
      <c r="R27" s="1125"/>
      <c r="S27" s="1125"/>
      <c r="T27" s="1125"/>
      <c r="U27" s="1125"/>
      <c r="V27" s="1125"/>
      <c r="W27" s="1125"/>
      <c r="X27" s="1125"/>
      <c r="Y27" s="1125"/>
      <c r="Z27" s="1125"/>
      <c r="AA27" s="1125"/>
      <c r="AB27" s="1125"/>
      <c r="AC27" s="1125"/>
      <c r="AD27" s="1125"/>
      <c r="AE27" s="1125"/>
      <c r="AF27" s="1125"/>
      <c r="AG27" s="1125"/>
      <c r="AH27" s="1125"/>
      <c r="AI27" s="1125"/>
      <c r="AJ27" s="1125"/>
      <c r="AK27" s="1125"/>
      <c r="AL27" s="1125"/>
      <c r="AM27" s="1125"/>
      <c r="AN27" s="1125"/>
      <c r="AO27" s="1125"/>
      <c r="AP27" s="1125"/>
      <c r="AQ27" s="1125"/>
      <c r="AR27" s="1125"/>
      <c r="AS27" s="1125"/>
      <c r="AT27" s="1125"/>
      <c r="AU27" s="1125"/>
      <c r="AV27" s="1125"/>
      <c r="AW27" s="1125"/>
      <c r="AX27" s="1125"/>
      <c r="AY27" s="1125"/>
      <c r="AZ27" s="1125"/>
      <c r="BA27" s="1125"/>
      <c r="BB27" s="1125"/>
      <c r="BC27" s="1125"/>
      <c r="BD27" s="1125"/>
      <c r="BE27" s="1125"/>
      <c r="BF27" s="1125"/>
      <c r="BG27" s="1125"/>
      <c r="BH27" s="1125"/>
      <c r="BI27" s="1125"/>
      <c r="BJ27" s="1125"/>
      <c r="BK27" s="1125"/>
      <c r="BL27" s="1125"/>
      <c r="BM27" s="1125"/>
      <c r="BN27" s="1125"/>
      <c r="BO27" s="1125"/>
      <c r="BP27" s="1125"/>
      <c r="BQ27" s="1125"/>
      <c r="BR27" s="1125"/>
      <c r="BS27" s="1125"/>
      <c r="BT27" s="1125"/>
      <c r="BU27" s="1125"/>
      <c r="BV27" s="137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1:99" s="1" customFormat="1" ht="30.75" customHeight="1" thickTop="1" x14ac:dyDescent="0.25">
      <c r="A28" s="973" t="s">
        <v>9</v>
      </c>
      <c r="B28" s="974"/>
      <c r="C28" s="979" t="s">
        <v>10</v>
      </c>
      <c r="D28" s="980"/>
      <c r="E28" s="980"/>
      <c r="F28" s="980"/>
      <c r="G28" s="980"/>
      <c r="H28" s="980"/>
      <c r="I28" s="980"/>
      <c r="J28" s="980"/>
      <c r="K28" s="980"/>
      <c r="L28" s="980"/>
      <c r="M28" s="980"/>
      <c r="N28" s="980"/>
      <c r="O28" s="980"/>
      <c r="P28" s="980"/>
      <c r="Q28" s="980"/>
      <c r="R28" s="981"/>
      <c r="S28" s="78"/>
      <c r="T28" s="78"/>
      <c r="U28" s="985" t="s">
        <v>11</v>
      </c>
      <c r="V28" s="986"/>
      <c r="W28" s="991" t="s">
        <v>12</v>
      </c>
      <c r="X28" s="992"/>
      <c r="Y28" s="997" t="s">
        <v>368</v>
      </c>
      <c r="Z28" s="998"/>
      <c r="AA28" s="1003" t="s">
        <v>369</v>
      </c>
      <c r="AB28" s="1004"/>
      <c r="AC28" s="1057" t="s">
        <v>373</v>
      </c>
      <c r="AD28" s="1058"/>
      <c r="AE28" s="1058"/>
      <c r="AF28" s="1058"/>
      <c r="AG28" s="1058"/>
      <c r="AH28" s="1058"/>
      <c r="AI28" s="1058"/>
      <c r="AJ28" s="1058"/>
      <c r="AK28" s="1058"/>
      <c r="AL28" s="1059"/>
      <c r="AM28" s="1009" t="s">
        <v>13</v>
      </c>
      <c r="AN28" s="1010"/>
      <c r="AO28" s="1010"/>
      <c r="AP28" s="1010"/>
      <c r="AQ28" s="1010"/>
      <c r="AR28" s="1010"/>
      <c r="AS28" s="1010"/>
      <c r="AT28" s="1010"/>
      <c r="AU28" s="1010"/>
      <c r="AV28" s="1010"/>
      <c r="AW28" s="1010"/>
      <c r="AX28" s="1010"/>
      <c r="AY28" s="1010"/>
      <c r="AZ28" s="1010"/>
      <c r="BA28" s="1010"/>
      <c r="BB28" s="1010"/>
      <c r="BC28" s="1010"/>
      <c r="BD28" s="1010"/>
      <c r="BE28" s="1010"/>
      <c r="BF28" s="1010"/>
      <c r="BG28" s="1010"/>
      <c r="BH28" s="1010"/>
      <c r="BI28" s="1010"/>
      <c r="BJ28" s="1010"/>
      <c r="BK28" s="1010"/>
      <c r="BL28" s="1010"/>
      <c r="BM28" s="1010"/>
      <c r="BN28" s="1010"/>
      <c r="BO28" s="1010"/>
      <c r="BP28" s="1010"/>
      <c r="BQ28" s="1011"/>
      <c r="BR28" s="1260" t="s">
        <v>321</v>
      </c>
      <c r="BS28" s="1268" t="s">
        <v>389</v>
      </c>
      <c r="BT28" s="1269"/>
      <c r="BU28" s="1270"/>
      <c r="BV28" s="57"/>
    </row>
    <row r="29" spans="1:99" s="1" customFormat="1" ht="23.25" customHeight="1" x14ac:dyDescent="0.25">
      <c r="A29" s="975"/>
      <c r="B29" s="976"/>
      <c r="C29" s="771"/>
      <c r="D29" s="759"/>
      <c r="E29" s="759"/>
      <c r="F29" s="759"/>
      <c r="G29" s="759"/>
      <c r="H29" s="759"/>
      <c r="I29" s="759"/>
      <c r="J29" s="759"/>
      <c r="K29" s="759"/>
      <c r="L29" s="759"/>
      <c r="M29" s="759"/>
      <c r="N29" s="759"/>
      <c r="O29" s="759"/>
      <c r="P29" s="759"/>
      <c r="Q29" s="759"/>
      <c r="R29" s="760"/>
      <c r="S29" s="431" t="s">
        <v>385</v>
      </c>
      <c r="T29" s="75"/>
      <c r="U29" s="987"/>
      <c r="V29" s="988"/>
      <c r="W29" s="993"/>
      <c r="X29" s="994"/>
      <c r="Y29" s="999"/>
      <c r="Z29" s="1000"/>
      <c r="AA29" s="1005"/>
      <c r="AB29" s="1006"/>
      <c r="AC29" s="1012" t="s">
        <v>320</v>
      </c>
      <c r="AD29" s="1013"/>
      <c r="AE29" s="1016" t="s">
        <v>15</v>
      </c>
      <c r="AF29" s="1017"/>
      <c r="AG29" s="1017"/>
      <c r="AH29" s="1017"/>
      <c r="AI29" s="1017"/>
      <c r="AJ29" s="1017"/>
      <c r="AK29" s="1017"/>
      <c r="AL29" s="1018"/>
      <c r="AM29" s="1019" t="s">
        <v>16</v>
      </c>
      <c r="AN29" s="1020"/>
      <c r="AO29" s="1020"/>
      <c r="AP29" s="1020"/>
      <c r="AQ29" s="1020"/>
      <c r="AR29" s="1020"/>
      <c r="AS29" s="1021"/>
      <c r="AT29" s="1022" t="s">
        <v>17</v>
      </c>
      <c r="AU29" s="1023"/>
      <c r="AV29" s="1023"/>
      <c r="AW29" s="1023"/>
      <c r="AX29" s="1023"/>
      <c r="AY29" s="1024"/>
      <c r="AZ29" s="1025" t="s">
        <v>18</v>
      </c>
      <c r="BA29" s="1017"/>
      <c r="BB29" s="1017"/>
      <c r="BC29" s="1017"/>
      <c r="BD29" s="1017"/>
      <c r="BE29" s="1026"/>
      <c r="BF29" s="1027" t="s">
        <v>19</v>
      </c>
      <c r="BG29" s="1017"/>
      <c r="BH29" s="1017"/>
      <c r="BI29" s="1017"/>
      <c r="BJ29" s="1017"/>
      <c r="BK29" s="1018"/>
      <c r="BL29" s="1027" t="s">
        <v>315</v>
      </c>
      <c r="BM29" s="1017"/>
      <c r="BN29" s="1017"/>
      <c r="BO29" s="1017"/>
      <c r="BP29" s="1017"/>
      <c r="BQ29" s="1018"/>
      <c r="BR29" s="1261"/>
      <c r="BS29" s="1271"/>
      <c r="BT29" s="1272"/>
      <c r="BU29" s="1273"/>
      <c r="BV29" s="57"/>
    </row>
    <row r="30" spans="1:99" s="1" customFormat="1" ht="21.75" customHeight="1" x14ac:dyDescent="0.25">
      <c r="A30" s="975"/>
      <c r="B30" s="976"/>
      <c r="C30" s="771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59"/>
      <c r="P30" s="759"/>
      <c r="Q30" s="759"/>
      <c r="R30" s="760"/>
      <c r="S30" s="432"/>
      <c r="T30" s="75"/>
      <c r="U30" s="987"/>
      <c r="V30" s="988"/>
      <c r="W30" s="993"/>
      <c r="X30" s="994"/>
      <c r="Y30" s="999"/>
      <c r="Z30" s="1000"/>
      <c r="AA30" s="1005"/>
      <c r="AB30" s="1006"/>
      <c r="AC30" s="1012"/>
      <c r="AD30" s="1013"/>
      <c r="AE30" s="1028" t="s">
        <v>20</v>
      </c>
      <c r="AF30" s="1029"/>
      <c r="AG30" s="1032" t="s">
        <v>21</v>
      </c>
      <c r="AH30" s="1032"/>
      <c r="AI30" s="1032" t="s">
        <v>22</v>
      </c>
      <c r="AJ30" s="1032"/>
      <c r="AK30" s="1032" t="s">
        <v>23</v>
      </c>
      <c r="AL30" s="1035"/>
      <c r="AM30" s="1038" t="s">
        <v>322</v>
      </c>
      <c r="AN30" s="1040" t="s">
        <v>24</v>
      </c>
      <c r="AO30" s="1041"/>
      <c r="AP30" s="1042"/>
      <c r="AQ30" s="1043" t="s">
        <v>25</v>
      </c>
      <c r="AR30" s="1041"/>
      <c r="AS30" s="1042"/>
      <c r="AT30" s="1044" t="s">
        <v>26</v>
      </c>
      <c r="AU30" s="1041"/>
      <c r="AV30" s="1045"/>
      <c r="AW30" s="1040" t="s">
        <v>27</v>
      </c>
      <c r="AX30" s="1041"/>
      <c r="AY30" s="1046"/>
      <c r="AZ30" s="1047" t="s">
        <v>28</v>
      </c>
      <c r="BA30" s="1048"/>
      <c r="BB30" s="1049"/>
      <c r="BC30" s="1050" t="s">
        <v>29</v>
      </c>
      <c r="BD30" s="1048"/>
      <c r="BE30" s="1049"/>
      <c r="BF30" s="1051" t="s">
        <v>30</v>
      </c>
      <c r="BG30" s="1048"/>
      <c r="BH30" s="1052"/>
      <c r="BI30" s="1047" t="s">
        <v>31</v>
      </c>
      <c r="BJ30" s="1048"/>
      <c r="BK30" s="1053"/>
      <c r="BL30" s="1060" t="s">
        <v>316</v>
      </c>
      <c r="BM30" s="1060"/>
      <c r="BN30" s="1061"/>
      <c r="BO30" s="1060" t="s">
        <v>370</v>
      </c>
      <c r="BP30" s="1060"/>
      <c r="BQ30" s="1062"/>
      <c r="BR30" s="1261"/>
      <c r="BS30" s="1271"/>
      <c r="BT30" s="1272"/>
      <c r="BU30" s="1273"/>
      <c r="BV30" s="57"/>
    </row>
    <row r="31" spans="1:99" s="1" customFormat="1" ht="23.25" x14ac:dyDescent="0.25">
      <c r="A31" s="975"/>
      <c r="B31" s="976"/>
      <c r="C31" s="771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59"/>
      <c r="P31" s="759"/>
      <c r="Q31" s="759"/>
      <c r="R31" s="760"/>
      <c r="S31" s="432"/>
      <c r="T31" s="75"/>
      <c r="U31" s="987"/>
      <c r="V31" s="988"/>
      <c r="W31" s="993"/>
      <c r="X31" s="994"/>
      <c r="Y31" s="999"/>
      <c r="Z31" s="1000"/>
      <c r="AA31" s="1005"/>
      <c r="AB31" s="1006"/>
      <c r="AC31" s="1012"/>
      <c r="AD31" s="1013"/>
      <c r="AE31" s="993"/>
      <c r="AF31" s="1030"/>
      <c r="AG31" s="1033"/>
      <c r="AH31" s="1033"/>
      <c r="AI31" s="1033"/>
      <c r="AJ31" s="1033"/>
      <c r="AK31" s="1033"/>
      <c r="AL31" s="1036"/>
      <c r="AM31" s="1038"/>
      <c r="AN31" s="103">
        <v>2</v>
      </c>
      <c r="AO31" s="1263" t="s">
        <v>323</v>
      </c>
      <c r="AP31" s="1264"/>
      <c r="AQ31" s="103">
        <v>2</v>
      </c>
      <c r="AR31" s="1263" t="s">
        <v>323</v>
      </c>
      <c r="AS31" s="1264"/>
      <c r="AT31" s="104">
        <v>2</v>
      </c>
      <c r="AU31" s="1263" t="s">
        <v>323</v>
      </c>
      <c r="AV31" s="1265"/>
      <c r="AW31" s="105">
        <v>2</v>
      </c>
      <c r="AX31" s="1263" t="s">
        <v>323</v>
      </c>
      <c r="AY31" s="1266"/>
      <c r="AZ31" s="9">
        <v>3</v>
      </c>
      <c r="BA31" s="440" t="s">
        <v>323</v>
      </c>
      <c r="BB31" s="1267"/>
      <c r="BC31" s="7">
        <v>3</v>
      </c>
      <c r="BD31" s="440" t="s">
        <v>323</v>
      </c>
      <c r="BE31" s="1267"/>
      <c r="BF31" s="8">
        <v>3</v>
      </c>
      <c r="BG31" s="440" t="s">
        <v>323</v>
      </c>
      <c r="BH31" s="441"/>
      <c r="BI31" s="10">
        <v>3</v>
      </c>
      <c r="BJ31" s="1094" t="s">
        <v>323</v>
      </c>
      <c r="BK31" s="1095"/>
      <c r="BL31" s="11">
        <v>3</v>
      </c>
      <c r="BM31" s="1054" t="s">
        <v>323</v>
      </c>
      <c r="BN31" s="1055"/>
      <c r="BO31" s="12">
        <v>2</v>
      </c>
      <c r="BP31" s="1054" t="s">
        <v>323</v>
      </c>
      <c r="BQ31" s="1056"/>
      <c r="BR31" s="1261"/>
      <c r="BS31" s="1271"/>
      <c r="BT31" s="1272"/>
      <c r="BU31" s="1273"/>
      <c r="BV31" s="57"/>
    </row>
    <row r="32" spans="1:99" s="1" customFormat="1" ht="105.75" customHeight="1" thickBot="1" x14ac:dyDescent="0.3">
      <c r="A32" s="977"/>
      <c r="B32" s="978"/>
      <c r="C32" s="982"/>
      <c r="D32" s="983"/>
      <c r="E32" s="983"/>
      <c r="F32" s="983"/>
      <c r="G32" s="983"/>
      <c r="H32" s="983"/>
      <c r="I32" s="983"/>
      <c r="J32" s="983"/>
      <c r="K32" s="983"/>
      <c r="L32" s="983"/>
      <c r="M32" s="983"/>
      <c r="N32" s="983"/>
      <c r="O32" s="983"/>
      <c r="P32" s="983"/>
      <c r="Q32" s="983"/>
      <c r="R32" s="984"/>
      <c r="S32" s="433"/>
      <c r="T32" s="79"/>
      <c r="U32" s="989"/>
      <c r="V32" s="990"/>
      <c r="W32" s="995"/>
      <c r="X32" s="996"/>
      <c r="Y32" s="1001"/>
      <c r="Z32" s="1002"/>
      <c r="AA32" s="1007"/>
      <c r="AB32" s="1008"/>
      <c r="AC32" s="1014"/>
      <c r="AD32" s="1015"/>
      <c r="AE32" s="995"/>
      <c r="AF32" s="1031"/>
      <c r="AG32" s="1034"/>
      <c r="AH32" s="1034"/>
      <c r="AI32" s="1034"/>
      <c r="AJ32" s="1034"/>
      <c r="AK32" s="1034"/>
      <c r="AL32" s="1037"/>
      <c r="AM32" s="1039"/>
      <c r="AN32" s="106" t="s">
        <v>32</v>
      </c>
      <c r="AO32" s="107" t="s">
        <v>82</v>
      </c>
      <c r="AP32" s="108" t="s">
        <v>81</v>
      </c>
      <c r="AQ32" s="109" t="s">
        <v>32</v>
      </c>
      <c r="AR32" s="107" t="s">
        <v>82</v>
      </c>
      <c r="AS32" s="108" t="s">
        <v>81</v>
      </c>
      <c r="AT32" s="110" t="s">
        <v>32</v>
      </c>
      <c r="AU32" s="107" t="s">
        <v>82</v>
      </c>
      <c r="AV32" s="111" t="s">
        <v>81</v>
      </c>
      <c r="AW32" s="106" t="s">
        <v>32</v>
      </c>
      <c r="AX32" s="107" t="s">
        <v>82</v>
      </c>
      <c r="AY32" s="112" t="s">
        <v>81</v>
      </c>
      <c r="AZ32" s="13" t="s">
        <v>32</v>
      </c>
      <c r="BA32" s="14" t="s">
        <v>82</v>
      </c>
      <c r="BB32" s="15" t="s">
        <v>81</v>
      </c>
      <c r="BC32" s="16" t="s">
        <v>32</v>
      </c>
      <c r="BD32" s="14" t="s">
        <v>82</v>
      </c>
      <c r="BE32" s="15" t="s">
        <v>81</v>
      </c>
      <c r="BF32" s="17" t="s">
        <v>32</v>
      </c>
      <c r="BG32" s="14" t="s">
        <v>82</v>
      </c>
      <c r="BH32" s="18" t="s">
        <v>81</v>
      </c>
      <c r="BI32" s="13" t="s">
        <v>32</v>
      </c>
      <c r="BJ32" s="14" t="s">
        <v>82</v>
      </c>
      <c r="BK32" s="19" t="s">
        <v>81</v>
      </c>
      <c r="BL32" s="17" t="s">
        <v>32</v>
      </c>
      <c r="BM32" s="14" t="s">
        <v>82</v>
      </c>
      <c r="BN32" s="18" t="s">
        <v>81</v>
      </c>
      <c r="BO32" s="13" t="s">
        <v>32</v>
      </c>
      <c r="BP32" s="14" t="s">
        <v>82</v>
      </c>
      <c r="BQ32" s="20" t="s">
        <v>81</v>
      </c>
      <c r="BR32" s="1262"/>
      <c r="BS32" s="1274"/>
      <c r="BT32" s="1275"/>
      <c r="BU32" s="1276"/>
      <c r="BV32" s="57"/>
    </row>
    <row r="33" spans="1:96" s="249" customFormat="1" ht="27.75" thickTop="1" thickBot="1" x14ac:dyDescent="0.3">
      <c r="A33" s="545">
        <v>1</v>
      </c>
      <c r="B33" s="546"/>
      <c r="C33" s="547" t="s">
        <v>0</v>
      </c>
      <c r="D33" s="548"/>
      <c r="E33" s="548"/>
      <c r="F33" s="548"/>
      <c r="G33" s="548"/>
      <c r="H33" s="548"/>
      <c r="I33" s="548"/>
      <c r="J33" s="548"/>
      <c r="K33" s="548"/>
      <c r="L33" s="548"/>
      <c r="M33" s="548"/>
      <c r="N33" s="548"/>
      <c r="O33" s="548"/>
      <c r="P33" s="548"/>
      <c r="Q33" s="548"/>
      <c r="R33" s="549"/>
      <c r="S33" s="239"/>
      <c r="T33" s="239"/>
      <c r="U33" s="550"/>
      <c r="V33" s="551"/>
      <c r="W33" s="550"/>
      <c r="X33" s="551"/>
      <c r="Y33" s="552">
        <f>SUM(Y35:Z65)</f>
        <v>4718</v>
      </c>
      <c r="Z33" s="523"/>
      <c r="AA33" s="517">
        <f>SUM(AA35:AB65)</f>
        <v>2484</v>
      </c>
      <c r="AB33" s="519"/>
      <c r="AC33" s="523">
        <f>SUM(AC35:AD65)</f>
        <v>590</v>
      </c>
      <c r="AD33" s="524"/>
      <c r="AE33" s="517">
        <f>SUM(AE35:AF65)</f>
        <v>258</v>
      </c>
      <c r="AF33" s="518"/>
      <c r="AG33" s="518">
        <f>SUM(AG35:AH65)</f>
        <v>118</v>
      </c>
      <c r="AH33" s="518"/>
      <c r="AI33" s="518">
        <f>SUM(AI35:AJ65)</f>
        <v>202</v>
      </c>
      <c r="AJ33" s="518"/>
      <c r="AK33" s="518">
        <f>SUM(AK35:AL65)</f>
        <v>12</v>
      </c>
      <c r="AL33" s="519"/>
      <c r="AM33" s="240">
        <f t="shared" ref="AM33:BQ33" si="1">SUM(AM35:AM65)</f>
        <v>42</v>
      </c>
      <c r="AN33" s="241">
        <f t="shared" si="1"/>
        <v>792</v>
      </c>
      <c r="AO33" s="241">
        <f t="shared" si="1"/>
        <v>74</v>
      </c>
      <c r="AP33" s="242">
        <f t="shared" si="1"/>
        <v>22</v>
      </c>
      <c r="AQ33" s="241">
        <f t="shared" si="1"/>
        <v>540</v>
      </c>
      <c r="AR33" s="241">
        <f t="shared" si="1"/>
        <v>76</v>
      </c>
      <c r="AS33" s="243">
        <f t="shared" si="1"/>
        <v>15</v>
      </c>
      <c r="AT33" s="244">
        <f t="shared" si="1"/>
        <v>612</v>
      </c>
      <c r="AU33" s="241">
        <f t="shared" si="1"/>
        <v>84</v>
      </c>
      <c r="AV33" s="243">
        <f t="shared" si="1"/>
        <v>17</v>
      </c>
      <c r="AW33" s="245">
        <f t="shared" si="1"/>
        <v>612</v>
      </c>
      <c r="AX33" s="241">
        <f t="shared" si="1"/>
        <v>78</v>
      </c>
      <c r="AY33" s="246">
        <f t="shared" si="1"/>
        <v>17</v>
      </c>
      <c r="AZ33" s="241">
        <f t="shared" si="1"/>
        <v>648</v>
      </c>
      <c r="BA33" s="241">
        <f t="shared" si="1"/>
        <v>72</v>
      </c>
      <c r="BB33" s="243">
        <f t="shared" si="1"/>
        <v>18</v>
      </c>
      <c r="BC33" s="245">
        <f t="shared" si="1"/>
        <v>472</v>
      </c>
      <c r="BD33" s="241">
        <f t="shared" si="1"/>
        <v>52</v>
      </c>
      <c r="BE33" s="246">
        <f t="shared" si="1"/>
        <v>13</v>
      </c>
      <c r="BF33" s="241">
        <f t="shared" si="1"/>
        <v>216</v>
      </c>
      <c r="BG33" s="241">
        <f t="shared" si="1"/>
        <v>16</v>
      </c>
      <c r="BH33" s="247">
        <f t="shared" si="1"/>
        <v>6</v>
      </c>
      <c r="BI33" s="241">
        <f t="shared" si="1"/>
        <v>148</v>
      </c>
      <c r="BJ33" s="241">
        <f t="shared" si="1"/>
        <v>28</v>
      </c>
      <c r="BK33" s="246">
        <f t="shared" si="1"/>
        <v>4</v>
      </c>
      <c r="BL33" s="244">
        <f t="shared" si="1"/>
        <v>350</v>
      </c>
      <c r="BM33" s="241">
        <f t="shared" si="1"/>
        <v>30</v>
      </c>
      <c r="BN33" s="242">
        <f t="shared" si="1"/>
        <v>10</v>
      </c>
      <c r="BO33" s="245">
        <f t="shared" si="1"/>
        <v>328</v>
      </c>
      <c r="BP33" s="430">
        <f t="shared" si="1"/>
        <v>38</v>
      </c>
      <c r="BQ33" s="426">
        <f t="shared" si="1"/>
        <v>9</v>
      </c>
      <c r="BR33" s="427">
        <f>SUM(BR34:BR65)</f>
        <v>131</v>
      </c>
      <c r="BS33" s="520"/>
      <c r="BT33" s="521"/>
      <c r="BU33" s="522"/>
    </row>
    <row r="34" spans="1:96" s="249" customFormat="1" ht="23.25" customHeight="1" thickTop="1" x14ac:dyDescent="0.25">
      <c r="A34" s="556" t="s">
        <v>74</v>
      </c>
      <c r="B34" s="557"/>
      <c r="C34" s="530" t="s">
        <v>1</v>
      </c>
      <c r="D34" s="531"/>
      <c r="E34" s="531"/>
      <c r="F34" s="531"/>
      <c r="G34" s="531"/>
      <c r="H34" s="531"/>
      <c r="I34" s="531"/>
      <c r="J34" s="531"/>
      <c r="K34" s="531"/>
      <c r="L34" s="531"/>
      <c r="M34" s="531"/>
      <c r="N34" s="531"/>
      <c r="O34" s="531"/>
      <c r="P34" s="531"/>
      <c r="Q34" s="531"/>
      <c r="R34" s="532"/>
      <c r="S34" s="250"/>
      <c r="T34" s="250"/>
      <c r="U34" s="533"/>
      <c r="V34" s="534"/>
      <c r="W34" s="533"/>
      <c r="X34" s="534"/>
      <c r="Y34" s="535">
        <f t="shared" ref="Y34" si="2">AN34+AQ34+AT34+AW34+AZ34+BC34+BF34+BI34</f>
        <v>0</v>
      </c>
      <c r="Z34" s="536"/>
      <c r="AA34" s="553">
        <f t="shared" ref="AA34:AA39" si="3">SUM(AE34:AL34)</f>
        <v>0</v>
      </c>
      <c r="AB34" s="554"/>
      <c r="AC34" s="525"/>
      <c r="AD34" s="526"/>
      <c r="AE34" s="555">
        <f>SUM(AG34:AO34)</f>
        <v>0</v>
      </c>
      <c r="AF34" s="504"/>
      <c r="AG34" s="503">
        <f>SUM(AI34:AQ34)</f>
        <v>0</v>
      </c>
      <c r="AH34" s="504"/>
      <c r="AI34" s="503">
        <f>SUM(AK34:AS34)</f>
        <v>0</v>
      </c>
      <c r="AJ34" s="504"/>
      <c r="AK34" s="503">
        <f>SUM(AN34:AU34)</f>
        <v>0</v>
      </c>
      <c r="AL34" s="505"/>
      <c r="AM34" s="251"/>
      <c r="AN34" s="252">
        <f>AP34*36</f>
        <v>0</v>
      </c>
      <c r="AO34" s="253"/>
      <c r="AP34" s="254"/>
      <c r="AQ34" s="255">
        <f>AS34*36</f>
        <v>0</v>
      </c>
      <c r="AR34" s="253"/>
      <c r="AS34" s="254"/>
      <c r="AT34" s="256">
        <f>AV34*36</f>
        <v>0</v>
      </c>
      <c r="AU34" s="253"/>
      <c r="AV34" s="257"/>
      <c r="AW34" s="258">
        <f>AY34*36</f>
        <v>0</v>
      </c>
      <c r="AX34" s="253"/>
      <c r="AY34" s="259"/>
      <c r="AZ34" s="258">
        <f>BB34*36</f>
        <v>0</v>
      </c>
      <c r="BA34" s="253"/>
      <c r="BB34" s="254"/>
      <c r="BC34" s="255">
        <f t="shared" ref="BC34:BC61" si="4">BE34*36</f>
        <v>0</v>
      </c>
      <c r="BD34" s="253"/>
      <c r="BE34" s="254"/>
      <c r="BF34" s="256">
        <f t="shared" ref="BF34:BF57" si="5">BH34*36</f>
        <v>0</v>
      </c>
      <c r="BG34" s="253"/>
      <c r="BH34" s="257"/>
      <c r="BI34" s="258">
        <f>BK34*36</f>
        <v>0</v>
      </c>
      <c r="BJ34" s="253"/>
      <c r="BK34" s="259"/>
      <c r="BL34" s="260"/>
      <c r="BM34" s="261"/>
      <c r="BN34" s="262"/>
      <c r="BO34" s="263"/>
      <c r="BP34" s="253"/>
      <c r="BQ34" s="264"/>
      <c r="BR34" s="265"/>
      <c r="BS34" s="506"/>
      <c r="BT34" s="507"/>
      <c r="BU34" s="508"/>
    </row>
    <row r="35" spans="1:96" s="2" customFormat="1" ht="23.25" customHeight="1" x14ac:dyDescent="0.25">
      <c r="A35" s="558" t="s">
        <v>73</v>
      </c>
      <c r="B35" s="559"/>
      <c r="C35" s="560" t="s">
        <v>247</v>
      </c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2"/>
      <c r="S35" s="76"/>
      <c r="T35" s="76"/>
      <c r="U35" s="563">
        <v>2</v>
      </c>
      <c r="V35" s="513"/>
      <c r="W35" s="563"/>
      <c r="X35" s="513"/>
      <c r="Y35" s="564">
        <f t="shared" ref="Y35:Y39" si="6">AN35+AQ35+AT35+AW35+AZ35+BC35+BF35+BI35+BL35+BO35</f>
        <v>108</v>
      </c>
      <c r="Z35" s="565"/>
      <c r="AA35" s="537">
        <v>54</v>
      </c>
      <c r="AB35" s="538"/>
      <c r="AC35" s="482">
        <f>AM35+AO35+AR35+AU35+AX35+BA35+BD35+BG35+BJ35+BM35+BP35</f>
        <v>12</v>
      </c>
      <c r="AD35" s="483"/>
      <c r="AE35" s="509">
        <v>8</v>
      </c>
      <c r="AF35" s="510"/>
      <c r="AG35" s="511"/>
      <c r="AH35" s="510"/>
      <c r="AI35" s="511"/>
      <c r="AJ35" s="510"/>
      <c r="AK35" s="511">
        <v>4</v>
      </c>
      <c r="AL35" s="513"/>
      <c r="AM35" s="119"/>
      <c r="AN35" s="113"/>
      <c r="AO35" s="120">
        <v>2</v>
      </c>
      <c r="AP35" s="121"/>
      <c r="AQ35" s="122">
        <v>108</v>
      </c>
      <c r="AR35" s="120">
        <v>10</v>
      </c>
      <c r="AS35" s="121">
        <v>3</v>
      </c>
      <c r="AT35" s="115">
        <f>AV35*36</f>
        <v>0</v>
      </c>
      <c r="AU35" s="114"/>
      <c r="AV35" s="116"/>
      <c r="AW35" s="117">
        <f>AY35*36</f>
        <v>0</v>
      </c>
      <c r="AX35" s="114"/>
      <c r="AY35" s="118"/>
      <c r="AZ35" s="28">
        <f>BB35*36</f>
        <v>0</v>
      </c>
      <c r="BA35" s="24"/>
      <c r="BB35" s="25"/>
      <c r="BC35" s="26">
        <f t="shared" si="4"/>
        <v>0</v>
      </c>
      <c r="BD35" s="24"/>
      <c r="BE35" s="25"/>
      <c r="BF35" s="27">
        <f t="shared" si="5"/>
        <v>0</v>
      </c>
      <c r="BG35" s="33"/>
      <c r="BH35" s="59"/>
      <c r="BI35" s="28">
        <f>BK35*36</f>
        <v>0</v>
      </c>
      <c r="BJ35" s="33"/>
      <c r="BK35" s="60"/>
      <c r="BL35" s="29"/>
      <c r="BM35" s="30"/>
      <c r="BN35" s="31"/>
      <c r="BO35" s="32"/>
      <c r="BP35" s="33"/>
      <c r="BQ35" s="34"/>
      <c r="BR35" s="35">
        <f>AP35+AS35+AV35+AY35+BB35+BE35+BH35+BK35+BN35+BQ35</f>
        <v>3</v>
      </c>
      <c r="BS35" s="514" t="s">
        <v>391</v>
      </c>
      <c r="BT35" s="515"/>
      <c r="BU35" s="516"/>
      <c r="BV35" s="1">
        <f>AA35*0.22</f>
        <v>11.88</v>
      </c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</row>
    <row r="36" spans="1:96" s="2" customFormat="1" ht="27.75" customHeight="1" x14ac:dyDescent="0.25">
      <c r="A36" s="558" t="s">
        <v>75</v>
      </c>
      <c r="B36" s="559"/>
      <c r="C36" s="560" t="s">
        <v>248</v>
      </c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1"/>
      <c r="R36" s="562"/>
      <c r="S36" s="76"/>
      <c r="T36" s="76"/>
      <c r="U36" s="563">
        <v>5</v>
      </c>
      <c r="V36" s="513"/>
      <c r="W36" s="563"/>
      <c r="X36" s="513"/>
      <c r="Y36" s="564">
        <f t="shared" si="6"/>
        <v>108</v>
      </c>
      <c r="Z36" s="565"/>
      <c r="AA36" s="537">
        <v>54</v>
      </c>
      <c r="AB36" s="538"/>
      <c r="AC36" s="482">
        <f t="shared" ref="AC36:AC39" si="7">AM36+AO36+AR36+AU36+AX36+BA36+BD36+BG36+BJ36+BM36+BP36</f>
        <v>12</v>
      </c>
      <c r="AD36" s="483"/>
      <c r="AE36" s="509">
        <v>8</v>
      </c>
      <c r="AF36" s="510"/>
      <c r="AG36" s="511"/>
      <c r="AH36" s="510"/>
      <c r="AI36" s="511"/>
      <c r="AJ36" s="510"/>
      <c r="AK36" s="511">
        <v>4</v>
      </c>
      <c r="AL36" s="513"/>
      <c r="AM36" s="119"/>
      <c r="AN36" s="113">
        <f t="shared" ref="AN36:AN39" si="8">AP36*36</f>
        <v>0</v>
      </c>
      <c r="AO36" s="120"/>
      <c r="AP36" s="121"/>
      <c r="AQ36" s="122"/>
      <c r="AR36" s="120"/>
      <c r="AS36" s="121"/>
      <c r="AT36" s="115">
        <f t="shared" ref="AT36:AT39" si="9">AV36*36</f>
        <v>0</v>
      </c>
      <c r="AU36" s="114"/>
      <c r="AV36" s="116"/>
      <c r="AW36" s="117">
        <f t="shared" ref="AW36:AW61" si="10">AY36*36</f>
        <v>0</v>
      </c>
      <c r="AX36" s="114">
        <v>2</v>
      </c>
      <c r="AY36" s="118"/>
      <c r="AZ36" s="28">
        <v>108</v>
      </c>
      <c r="BA36" s="24">
        <v>10</v>
      </c>
      <c r="BB36" s="25">
        <v>3</v>
      </c>
      <c r="BC36" s="26">
        <f t="shared" si="4"/>
        <v>0</v>
      </c>
      <c r="BD36" s="24"/>
      <c r="BE36" s="25"/>
      <c r="BF36" s="27">
        <f t="shared" si="5"/>
        <v>0</v>
      </c>
      <c r="BG36" s="33"/>
      <c r="BH36" s="59"/>
      <c r="BI36" s="28">
        <f t="shared" ref="BI36:BI61" si="11">BK36*36</f>
        <v>0</v>
      </c>
      <c r="BJ36" s="33"/>
      <c r="BK36" s="60"/>
      <c r="BL36" s="29"/>
      <c r="BM36" s="30"/>
      <c r="BN36" s="31"/>
      <c r="BO36" s="32"/>
      <c r="BP36" s="33"/>
      <c r="BQ36" s="34"/>
      <c r="BR36" s="35">
        <f t="shared" ref="BR36:BR38" si="12">AP36+AS36+AV36+AY36+BB36+BE36+BH36+BK36+BN36+BQ36</f>
        <v>3</v>
      </c>
      <c r="BS36" s="514" t="s">
        <v>392</v>
      </c>
      <c r="BT36" s="515"/>
      <c r="BU36" s="516"/>
      <c r="BV36" s="1">
        <f t="shared" ref="BV36:BV104" si="13">AA36*0.22</f>
        <v>11.88</v>
      </c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</row>
    <row r="37" spans="1:96" s="2" customFormat="1" ht="25.5" customHeight="1" x14ac:dyDescent="0.25">
      <c r="A37" s="558" t="s">
        <v>76</v>
      </c>
      <c r="B37" s="559"/>
      <c r="C37" s="560" t="s">
        <v>2</v>
      </c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1"/>
      <c r="R37" s="562"/>
      <c r="S37" s="76"/>
      <c r="T37" s="76"/>
      <c r="U37" s="563">
        <v>4</v>
      </c>
      <c r="V37" s="513"/>
      <c r="W37" s="563"/>
      <c r="X37" s="513"/>
      <c r="Y37" s="564">
        <f t="shared" si="6"/>
        <v>108</v>
      </c>
      <c r="Z37" s="565"/>
      <c r="AA37" s="537">
        <v>54</v>
      </c>
      <c r="AB37" s="538"/>
      <c r="AC37" s="482">
        <f t="shared" si="7"/>
        <v>12</v>
      </c>
      <c r="AD37" s="483"/>
      <c r="AE37" s="509">
        <v>8</v>
      </c>
      <c r="AF37" s="510"/>
      <c r="AG37" s="511"/>
      <c r="AH37" s="510"/>
      <c r="AI37" s="511"/>
      <c r="AJ37" s="510"/>
      <c r="AK37" s="511">
        <v>4</v>
      </c>
      <c r="AL37" s="513"/>
      <c r="AM37" s="119"/>
      <c r="AN37" s="113">
        <f t="shared" si="8"/>
        <v>0</v>
      </c>
      <c r="AO37" s="120"/>
      <c r="AP37" s="121"/>
      <c r="AQ37" s="122">
        <f t="shared" ref="AQ37:AQ39" si="14">AS37*36</f>
        <v>0</v>
      </c>
      <c r="AR37" s="120"/>
      <c r="AS37" s="121"/>
      <c r="AT37" s="115"/>
      <c r="AU37" s="114">
        <v>4</v>
      </c>
      <c r="AV37" s="116"/>
      <c r="AW37" s="117">
        <v>108</v>
      </c>
      <c r="AX37" s="114">
        <v>8</v>
      </c>
      <c r="AY37" s="118">
        <v>3</v>
      </c>
      <c r="AZ37" s="28">
        <f t="shared" ref="AZ37:AZ61" si="15">BB37*36</f>
        <v>0</v>
      </c>
      <c r="BA37" s="24"/>
      <c r="BB37" s="25"/>
      <c r="BC37" s="26">
        <f t="shared" si="4"/>
        <v>0</v>
      </c>
      <c r="BD37" s="24"/>
      <c r="BE37" s="25"/>
      <c r="BF37" s="27">
        <f t="shared" si="5"/>
        <v>0</v>
      </c>
      <c r="BG37" s="33"/>
      <c r="BH37" s="59"/>
      <c r="BI37" s="28">
        <f t="shared" si="11"/>
        <v>0</v>
      </c>
      <c r="BJ37" s="33"/>
      <c r="BK37" s="60"/>
      <c r="BL37" s="29"/>
      <c r="BM37" s="30"/>
      <c r="BN37" s="31"/>
      <c r="BO37" s="32"/>
      <c r="BP37" s="33"/>
      <c r="BQ37" s="34"/>
      <c r="BR37" s="35">
        <f t="shared" si="12"/>
        <v>3</v>
      </c>
      <c r="BS37" s="514" t="s">
        <v>393</v>
      </c>
      <c r="BT37" s="515"/>
      <c r="BU37" s="516"/>
      <c r="BV37" s="1">
        <f t="shared" si="13"/>
        <v>11.88</v>
      </c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</row>
    <row r="38" spans="1:96" s="5" customFormat="1" ht="26.25" x14ac:dyDescent="0.25">
      <c r="A38" s="616" t="s">
        <v>155</v>
      </c>
      <c r="B38" s="617"/>
      <c r="C38" s="618" t="s">
        <v>152</v>
      </c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20"/>
      <c r="S38" s="88" t="s">
        <v>387</v>
      </c>
      <c r="T38" s="100"/>
      <c r="U38" s="621">
        <v>2</v>
      </c>
      <c r="V38" s="444"/>
      <c r="W38" s="621">
        <v>1</v>
      </c>
      <c r="X38" s="444"/>
      <c r="Y38" s="622">
        <f t="shared" si="6"/>
        <v>216</v>
      </c>
      <c r="Z38" s="623"/>
      <c r="AA38" s="586">
        <v>144</v>
      </c>
      <c r="AB38" s="587"/>
      <c r="AC38" s="539">
        <f t="shared" si="7"/>
        <v>32</v>
      </c>
      <c r="AD38" s="540"/>
      <c r="AE38" s="541"/>
      <c r="AF38" s="443"/>
      <c r="AG38" s="442"/>
      <c r="AH38" s="443"/>
      <c r="AI38" s="442">
        <v>32</v>
      </c>
      <c r="AJ38" s="443"/>
      <c r="AK38" s="442"/>
      <c r="AL38" s="444"/>
      <c r="AM38" s="119">
        <v>8</v>
      </c>
      <c r="AN38" s="113">
        <f t="shared" si="8"/>
        <v>108</v>
      </c>
      <c r="AO38" s="120">
        <v>10</v>
      </c>
      <c r="AP38" s="121">
        <v>3</v>
      </c>
      <c r="AQ38" s="122">
        <f t="shared" si="14"/>
        <v>108</v>
      </c>
      <c r="AR38" s="120">
        <v>14</v>
      </c>
      <c r="AS38" s="121">
        <v>3</v>
      </c>
      <c r="AT38" s="115">
        <f t="shared" si="9"/>
        <v>0</v>
      </c>
      <c r="AU38" s="114"/>
      <c r="AV38" s="116"/>
      <c r="AW38" s="117">
        <f t="shared" si="10"/>
        <v>0</v>
      </c>
      <c r="AX38" s="114"/>
      <c r="AY38" s="118"/>
      <c r="AZ38" s="90">
        <f t="shared" si="15"/>
        <v>0</v>
      </c>
      <c r="BA38" s="86"/>
      <c r="BB38" s="91"/>
      <c r="BC38" s="85">
        <f t="shared" si="4"/>
        <v>0</v>
      </c>
      <c r="BD38" s="86"/>
      <c r="BE38" s="91"/>
      <c r="BF38" s="87">
        <f t="shared" si="5"/>
        <v>0</v>
      </c>
      <c r="BG38" s="89"/>
      <c r="BH38" s="92"/>
      <c r="BI38" s="90">
        <f t="shared" si="11"/>
        <v>0</v>
      </c>
      <c r="BJ38" s="89"/>
      <c r="BK38" s="93"/>
      <c r="BL38" s="94"/>
      <c r="BM38" s="95"/>
      <c r="BN38" s="96"/>
      <c r="BO38" s="97"/>
      <c r="BP38" s="89"/>
      <c r="BQ38" s="98"/>
      <c r="BR38" s="99">
        <f t="shared" si="12"/>
        <v>6</v>
      </c>
      <c r="BS38" s="514" t="s">
        <v>394</v>
      </c>
      <c r="BT38" s="515"/>
      <c r="BU38" s="516"/>
      <c r="BV38" s="1">
        <f t="shared" si="13"/>
        <v>31.68</v>
      </c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</row>
    <row r="39" spans="1:96" s="287" customFormat="1" ht="24" customHeight="1" x14ac:dyDescent="0.25">
      <c r="A39" s="461" t="s">
        <v>156</v>
      </c>
      <c r="B39" s="462"/>
      <c r="C39" s="463" t="s">
        <v>186</v>
      </c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5"/>
      <c r="S39" s="266"/>
      <c r="T39" s="266"/>
      <c r="U39" s="573"/>
      <c r="V39" s="569"/>
      <c r="W39" s="573"/>
      <c r="X39" s="569"/>
      <c r="Y39" s="574">
        <f t="shared" si="6"/>
        <v>0</v>
      </c>
      <c r="Z39" s="575"/>
      <c r="AA39" s="576">
        <f t="shared" si="3"/>
        <v>0</v>
      </c>
      <c r="AB39" s="577"/>
      <c r="AC39" s="447">
        <f t="shared" si="7"/>
        <v>0</v>
      </c>
      <c r="AD39" s="448"/>
      <c r="AE39" s="566"/>
      <c r="AF39" s="567"/>
      <c r="AG39" s="568"/>
      <c r="AH39" s="567"/>
      <c r="AI39" s="568"/>
      <c r="AJ39" s="567"/>
      <c r="AK39" s="568"/>
      <c r="AL39" s="569"/>
      <c r="AM39" s="267"/>
      <c r="AN39" s="268">
        <f t="shared" si="8"/>
        <v>0</v>
      </c>
      <c r="AO39" s="269"/>
      <c r="AP39" s="270"/>
      <c r="AQ39" s="271">
        <f t="shared" si="14"/>
        <v>0</v>
      </c>
      <c r="AR39" s="269"/>
      <c r="AS39" s="270"/>
      <c r="AT39" s="272">
        <f t="shared" si="9"/>
        <v>0</v>
      </c>
      <c r="AU39" s="273"/>
      <c r="AV39" s="274"/>
      <c r="AW39" s="275">
        <f t="shared" si="10"/>
        <v>0</v>
      </c>
      <c r="AX39" s="273"/>
      <c r="AY39" s="276"/>
      <c r="AZ39" s="275">
        <f t="shared" si="15"/>
        <v>0</v>
      </c>
      <c r="BA39" s="273"/>
      <c r="BB39" s="277"/>
      <c r="BC39" s="278">
        <f t="shared" si="4"/>
        <v>0</v>
      </c>
      <c r="BD39" s="273"/>
      <c r="BE39" s="277"/>
      <c r="BF39" s="272">
        <f t="shared" si="5"/>
        <v>0</v>
      </c>
      <c r="BG39" s="269"/>
      <c r="BH39" s="279"/>
      <c r="BI39" s="275">
        <f t="shared" si="11"/>
        <v>0</v>
      </c>
      <c r="BJ39" s="269"/>
      <c r="BK39" s="280"/>
      <c r="BL39" s="281"/>
      <c r="BM39" s="282"/>
      <c r="BN39" s="283"/>
      <c r="BO39" s="284"/>
      <c r="BP39" s="269"/>
      <c r="BQ39" s="285"/>
      <c r="BR39" s="286"/>
      <c r="BS39" s="570"/>
      <c r="BT39" s="571"/>
      <c r="BU39" s="572"/>
      <c r="BV39" s="249">
        <f t="shared" si="13"/>
        <v>0</v>
      </c>
    </row>
    <row r="40" spans="1:96" s="5" customFormat="1" ht="21" customHeight="1" x14ac:dyDescent="0.25">
      <c r="A40" s="578" t="s">
        <v>197</v>
      </c>
      <c r="B40" s="579"/>
      <c r="C40" s="434" t="s">
        <v>91</v>
      </c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3"/>
      <c r="S40" s="434" t="s">
        <v>390</v>
      </c>
      <c r="T40" s="81"/>
      <c r="U40" s="82">
        <v>1</v>
      </c>
      <c r="V40" s="83">
        <v>2</v>
      </c>
      <c r="W40" s="590"/>
      <c r="X40" s="591"/>
      <c r="Y40" s="594">
        <v>612</v>
      </c>
      <c r="Z40" s="595"/>
      <c r="AA40" s="598">
        <v>324</v>
      </c>
      <c r="AB40" s="599"/>
      <c r="AC40" s="602">
        <f>AM40+AO40+AR40+AU40+AX40+BA40+BD40+BG40+BJ40+BM40+BP40</f>
        <v>76</v>
      </c>
      <c r="AD40" s="603"/>
      <c r="AE40" s="606">
        <v>38</v>
      </c>
      <c r="AF40" s="607"/>
      <c r="AG40" s="610"/>
      <c r="AH40" s="611"/>
      <c r="AI40" s="614">
        <v>38</v>
      </c>
      <c r="AJ40" s="607"/>
      <c r="AK40" s="610"/>
      <c r="AL40" s="591"/>
      <c r="AM40" s="484">
        <v>18</v>
      </c>
      <c r="AN40" s="486">
        <f>AP40*36</f>
        <v>216</v>
      </c>
      <c r="AO40" s="488">
        <v>18</v>
      </c>
      <c r="AP40" s="438">
        <v>6</v>
      </c>
      <c r="AQ40" s="486">
        <f>AS40*36</f>
        <v>216</v>
      </c>
      <c r="AR40" s="488">
        <v>20</v>
      </c>
      <c r="AS40" s="624">
        <v>6</v>
      </c>
      <c r="AT40" s="626">
        <f>AV40*36</f>
        <v>180</v>
      </c>
      <c r="AU40" s="488">
        <v>20</v>
      </c>
      <c r="AV40" s="438">
        <v>5</v>
      </c>
      <c r="AW40" s="486">
        <f>AY41*36</f>
        <v>0</v>
      </c>
      <c r="AX40" s="498"/>
      <c r="AY40" s="500"/>
      <c r="AZ40" s="474">
        <f>BB41*36</f>
        <v>0</v>
      </c>
      <c r="BA40" s="470"/>
      <c r="BB40" s="476"/>
      <c r="BC40" s="468">
        <f>BE41*36</f>
        <v>0</v>
      </c>
      <c r="BD40" s="470"/>
      <c r="BE40" s="472"/>
      <c r="BF40" s="474">
        <f>BH41*36</f>
        <v>0</v>
      </c>
      <c r="BG40" s="470"/>
      <c r="BH40" s="476"/>
      <c r="BI40" s="468">
        <f>BK41*36</f>
        <v>0</v>
      </c>
      <c r="BJ40" s="470"/>
      <c r="BK40" s="472"/>
      <c r="BL40" s="588"/>
      <c r="BM40" s="470"/>
      <c r="BN40" s="476"/>
      <c r="BO40" s="628"/>
      <c r="BP40" s="470"/>
      <c r="BQ40" s="472"/>
      <c r="BR40" s="490">
        <f>AP40+AS40+AV40+AY40+BB40+BE40+BH40+BK40+BN40+BQ40</f>
        <v>17</v>
      </c>
      <c r="BS40" s="492" t="s">
        <v>395</v>
      </c>
      <c r="BT40" s="493"/>
      <c r="BU40" s="494"/>
      <c r="BV40" s="1">
        <f t="shared" si="13"/>
        <v>71.28</v>
      </c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</row>
    <row r="41" spans="1:96" s="2" customFormat="1" ht="22.5" customHeight="1" x14ac:dyDescent="0.25">
      <c r="A41" s="580"/>
      <c r="B41" s="581"/>
      <c r="C41" s="435"/>
      <c r="D41" s="584"/>
      <c r="E41" s="584"/>
      <c r="F41" s="584"/>
      <c r="G41" s="584"/>
      <c r="H41" s="584"/>
      <c r="I41" s="584"/>
      <c r="J41" s="584"/>
      <c r="K41" s="584"/>
      <c r="L41" s="584"/>
      <c r="M41" s="584"/>
      <c r="N41" s="584"/>
      <c r="O41" s="584"/>
      <c r="P41" s="584"/>
      <c r="Q41" s="584"/>
      <c r="R41" s="585"/>
      <c r="S41" s="435"/>
      <c r="T41" s="84"/>
      <c r="U41" s="1096">
        <v>3</v>
      </c>
      <c r="V41" s="1097"/>
      <c r="W41" s="592"/>
      <c r="X41" s="593"/>
      <c r="Y41" s="596"/>
      <c r="Z41" s="597"/>
      <c r="AA41" s="600"/>
      <c r="AB41" s="601"/>
      <c r="AC41" s="604"/>
      <c r="AD41" s="605"/>
      <c r="AE41" s="608"/>
      <c r="AF41" s="609"/>
      <c r="AG41" s="612"/>
      <c r="AH41" s="613"/>
      <c r="AI41" s="615"/>
      <c r="AJ41" s="609"/>
      <c r="AK41" s="612"/>
      <c r="AL41" s="593"/>
      <c r="AM41" s="485"/>
      <c r="AN41" s="487"/>
      <c r="AO41" s="489"/>
      <c r="AP41" s="439"/>
      <c r="AQ41" s="487"/>
      <c r="AR41" s="489"/>
      <c r="AS41" s="625"/>
      <c r="AT41" s="627"/>
      <c r="AU41" s="489"/>
      <c r="AV41" s="439"/>
      <c r="AW41" s="487"/>
      <c r="AX41" s="499"/>
      <c r="AY41" s="501"/>
      <c r="AZ41" s="475"/>
      <c r="BA41" s="471"/>
      <c r="BB41" s="477"/>
      <c r="BC41" s="469"/>
      <c r="BD41" s="471"/>
      <c r="BE41" s="473"/>
      <c r="BF41" s="475"/>
      <c r="BG41" s="471"/>
      <c r="BH41" s="477"/>
      <c r="BI41" s="469"/>
      <c r="BJ41" s="471"/>
      <c r="BK41" s="473"/>
      <c r="BL41" s="589"/>
      <c r="BM41" s="471"/>
      <c r="BN41" s="477"/>
      <c r="BO41" s="629"/>
      <c r="BP41" s="471"/>
      <c r="BQ41" s="473"/>
      <c r="BR41" s="491"/>
      <c r="BS41" s="495"/>
      <c r="BT41" s="496"/>
      <c r="BU41" s="497"/>
      <c r="BV41" s="1">
        <f t="shared" si="13"/>
        <v>0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</row>
    <row r="42" spans="1:96" s="2" customFormat="1" ht="48" customHeight="1" x14ac:dyDescent="0.25">
      <c r="A42" s="630" t="s">
        <v>198</v>
      </c>
      <c r="B42" s="631"/>
      <c r="C42" s="632" t="s">
        <v>143</v>
      </c>
      <c r="D42" s="633"/>
      <c r="E42" s="633"/>
      <c r="F42" s="633"/>
      <c r="G42" s="633"/>
      <c r="H42" s="633"/>
      <c r="I42" s="633"/>
      <c r="J42" s="633"/>
      <c r="K42" s="633"/>
      <c r="L42" s="633"/>
      <c r="M42" s="633"/>
      <c r="N42" s="633"/>
      <c r="O42" s="633"/>
      <c r="P42" s="633"/>
      <c r="Q42" s="633"/>
      <c r="R42" s="634"/>
      <c r="S42" s="88" t="s">
        <v>386</v>
      </c>
      <c r="T42" s="88"/>
      <c r="U42" s="621">
        <v>1</v>
      </c>
      <c r="V42" s="444"/>
      <c r="W42" s="621"/>
      <c r="X42" s="444"/>
      <c r="Y42" s="622">
        <f t="shared" ref="Y42:Y65" si="16">AN42+AQ42+AT42+AW42+AZ42+BC42+BF42+BI42+BL42+BO42</f>
        <v>108</v>
      </c>
      <c r="Z42" s="623"/>
      <c r="AA42" s="586">
        <v>72</v>
      </c>
      <c r="AB42" s="587"/>
      <c r="AC42" s="539">
        <f>AM42+AO42+AR42+AU42+AX42+BA42+BD42+BG42+BJ42+BM42+BP42</f>
        <v>18</v>
      </c>
      <c r="AD42" s="540"/>
      <c r="AE42" s="541">
        <v>10</v>
      </c>
      <c r="AF42" s="443"/>
      <c r="AG42" s="442">
        <v>8</v>
      </c>
      <c r="AH42" s="443"/>
      <c r="AI42" s="442"/>
      <c r="AJ42" s="443"/>
      <c r="AK42" s="442"/>
      <c r="AL42" s="444"/>
      <c r="AM42" s="119">
        <v>6</v>
      </c>
      <c r="AN42" s="113">
        <f>AP42*36</f>
        <v>108</v>
      </c>
      <c r="AO42" s="120">
        <v>12</v>
      </c>
      <c r="AP42" s="121">
        <v>3</v>
      </c>
      <c r="AQ42" s="122">
        <f>AS42*36</f>
        <v>0</v>
      </c>
      <c r="AR42" s="120"/>
      <c r="AS42" s="121"/>
      <c r="AT42" s="115">
        <f>AV42*36</f>
        <v>0</v>
      </c>
      <c r="AU42" s="114"/>
      <c r="AV42" s="116"/>
      <c r="AW42" s="117">
        <f t="shared" si="10"/>
        <v>0</v>
      </c>
      <c r="AX42" s="114"/>
      <c r="AY42" s="118"/>
      <c r="AZ42" s="90">
        <f t="shared" si="15"/>
        <v>0</v>
      </c>
      <c r="BA42" s="86"/>
      <c r="BB42" s="91"/>
      <c r="BC42" s="85">
        <f t="shared" si="4"/>
        <v>0</v>
      </c>
      <c r="BD42" s="86"/>
      <c r="BE42" s="91"/>
      <c r="BF42" s="87">
        <f t="shared" si="5"/>
        <v>0</v>
      </c>
      <c r="BG42" s="89"/>
      <c r="BH42" s="92"/>
      <c r="BI42" s="90">
        <f>BK42*36</f>
        <v>0</v>
      </c>
      <c r="BJ42" s="89"/>
      <c r="BK42" s="93"/>
      <c r="BL42" s="94"/>
      <c r="BM42" s="95"/>
      <c r="BN42" s="96"/>
      <c r="BO42" s="97"/>
      <c r="BP42" s="89"/>
      <c r="BQ42" s="98"/>
      <c r="BR42" s="99">
        <f>AP42+AS42+AV42+AY42+BB42+BE42+BH42+BK42+BN42+BQ42</f>
        <v>3</v>
      </c>
      <c r="BS42" s="514" t="s">
        <v>396</v>
      </c>
      <c r="BT42" s="515"/>
      <c r="BU42" s="516"/>
      <c r="BV42" s="1">
        <f t="shared" si="13"/>
        <v>15.84</v>
      </c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</row>
    <row r="43" spans="1:96" s="2" customFormat="1" ht="27.75" x14ac:dyDescent="0.25">
      <c r="A43" s="630" t="s">
        <v>199</v>
      </c>
      <c r="B43" s="631"/>
      <c r="C43" s="632" t="s">
        <v>98</v>
      </c>
      <c r="D43" s="633"/>
      <c r="E43" s="633"/>
      <c r="F43" s="633"/>
      <c r="G43" s="633"/>
      <c r="H43" s="633"/>
      <c r="I43" s="633"/>
      <c r="J43" s="633"/>
      <c r="K43" s="633"/>
      <c r="L43" s="633"/>
      <c r="M43" s="633"/>
      <c r="N43" s="633"/>
      <c r="O43" s="633"/>
      <c r="P43" s="633"/>
      <c r="Q43" s="633"/>
      <c r="R43" s="634"/>
      <c r="S43" s="88" t="s">
        <v>388</v>
      </c>
      <c r="T43" s="88"/>
      <c r="U43" s="621">
        <v>1</v>
      </c>
      <c r="V43" s="444"/>
      <c r="W43" s="101">
        <v>2</v>
      </c>
      <c r="X43" s="102" t="s">
        <v>117</v>
      </c>
      <c r="Y43" s="622">
        <f t="shared" si="16"/>
        <v>252</v>
      </c>
      <c r="Z43" s="623"/>
      <c r="AA43" s="586">
        <v>144</v>
      </c>
      <c r="AB43" s="587"/>
      <c r="AC43" s="539">
        <f>AM43+AO43+AR43+AU43+AX43+BA43+BD43+BG43+BJ43+BM43+BP43</f>
        <v>36</v>
      </c>
      <c r="AD43" s="540"/>
      <c r="AE43" s="541">
        <v>8</v>
      </c>
      <c r="AF43" s="443"/>
      <c r="AG43" s="442"/>
      <c r="AH43" s="443"/>
      <c r="AI43" s="442">
        <v>28</v>
      </c>
      <c r="AJ43" s="443"/>
      <c r="AK43" s="442"/>
      <c r="AL43" s="444"/>
      <c r="AM43" s="119">
        <v>6</v>
      </c>
      <c r="AN43" s="113">
        <v>144</v>
      </c>
      <c r="AO43" s="120">
        <v>12</v>
      </c>
      <c r="AP43" s="121">
        <v>4</v>
      </c>
      <c r="AQ43" s="122">
        <f>AS43*36</f>
        <v>108</v>
      </c>
      <c r="AR43" s="120">
        <v>18</v>
      </c>
      <c r="AS43" s="121">
        <v>3</v>
      </c>
      <c r="AT43" s="115">
        <f>AV43*36</f>
        <v>0</v>
      </c>
      <c r="AU43" s="114"/>
      <c r="AV43" s="116"/>
      <c r="AW43" s="117">
        <f>AY43*36</f>
        <v>0</v>
      </c>
      <c r="AX43" s="114"/>
      <c r="AY43" s="118"/>
      <c r="AZ43" s="90">
        <f>BB43*36</f>
        <v>0</v>
      </c>
      <c r="BA43" s="86"/>
      <c r="BB43" s="91"/>
      <c r="BC43" s="85">
        <f>BE43*36</f>
        <v>0</v>
      </c>
      <c r="BD43" s="86"/>
      <c r="BE43" s="91"/>
      <c r="BF43" s="87">
        <f>BH43*36</f>
        <v>0</v>
      </c>
      <c r="BG43" s="89"/>
      <c r="BH43" s="92"/>
      <c r="BI43" s="90">
        <f>BK43*36</f>
        <v>0</v>
      </c>
      <c r="BJ43" s="89"/>
      <c r="BK43" s="93"/>
      <c r="BL43" s="94"/>
      <c r="BM43" s="95"/>
      <c r="BN43" s="96"/>
      <c r="BO43" s="97"/>
      <c r="BP43" s="89"/>
      <c r="BQ43" s="98"/>
      <c r="BR43" s="99">
        <f t="shared" ref="BR43:BR65" si="17">AP43+AS43+AV43+AY43+BB43+BE43+BH43+BK43+BN43+BQ43</f>
        <v>7</v>
      </c>
      <c r="BS43" s="514" t="s">
        <v>397</v>
      </c>
      <c r="BT43" s="515"/>
      <c r="BU43" s="516"/>
      <c r="BV43" s="1">
        <f t="shared" si="13"/>
        <v>31.68</v>
      </c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</row>
    <row r="44" spans="1:96" s="2" customFormat="1" ht="25.5" x14ac:dyDescent="0.25">
      <c r="A44" s="558" t="s">
        <v>200</v>
      </c>
      <c r="B44" s="559"/>
      <c r="C44" s="560" t="s">
        <v>159</v>
      </c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1"/>
      <c r="R44" s="562"/>
      <c r="S44" s="76"/>
      <c r="T44" s="76"/>
      <c r="U44" s="563">
        <v>1</v>
      </c>
      <c r="V44" s="513"/>
      <c r="W44" s="563"/>
      <c r="X44" s="513"/>
      <c r="Y44" s="564">
        <f t="shared" si="16"/>
        <v>216</v>
      </c>
      <c r="Z44" s="565"/>
      <c r="AA44" s="537">
        <v>108</v>
      </c>
      <c r="AB44" s="538"/>
      <c r="AC44" s="482">
        <f>AM44+AO44+AR44+AU44+AX44+BA44+BD44+BG44+BJ44+BM44+BP44</f>
        <v>24</v>
      </c>
      <c r="AD44" s="483"/>
      <c r="AE44" s="509">
        <v>12</v>
      </c>
      <c r="AF44" s="510"/>
      <c r="AG44" s="511">
        <v>8</v>
      </c>
      <c r="AH44" s="510"/>
      <c r="AI44" s="511">
        <v>4</v>
      </c>
      <c r="AJ44" s="510"/>
      <c r="AK44" s="511"/>
      <c r="AL44" s="513"/>
      <c r="AM44" s="119">
        <v>4</v>
      </c>
      <c r="AN44" s="113">
        <f>AP44*36</f>
        <v>216</v>
      </c>
      <c r="AO44" s="120">
        <v>20</v>
      </c>
      <c r="AP44" s="121">
        <v>6</v>
      </c>
      <c r="AQ44" s="122">
        <f>AS44*36</f>
        <v>0</v>
      </c>
      <c r="AR44" s="120"/>
      <c r="AS44" s="121"/>
      <c r="AT44" s="115">
        <f>AV44*36</f>
        <v>0</v>
      </c>
      <c r="AU44" s="114"/>
      <c r="AV44" s="116"/>
      <c r="AW44" s="117">
        <f>AY44*36</f>
        <v>0</v>
      </c>
      <c r="AX44" s="114"/>
      <c r="AY44" s="118"/>
      <c r="AZ44" s="28">
        <f>BB44*36</f>
        <v>0</v>
      </c>
      <c r="BA44" s="24"/>
      <c r="BB44" s="25"/>
      <c r="BC44" s="26">
        <f>BE44*36</f>
        <v>0</v>
      </c>
      <c r="BD44" s="24"/>
      <c r="BE44" s="25"/>
      <c r="BF44" s="27">
        <f>BH44*36</f>
        <v>0</v>
      </c>
      <c r="BG44" s="33"/>
      <c r="BH44" s="59"/>
      <c r="BI44" s="28">
        <f>BK44*36</f>
        <v>0</v>
      </c>
      <c r="BJ44" s="33"/>
      <c r="BK44" s="60"/>
      <c r="BL44" s="29"/>
      <c r="BM44" s="30"/>
      <c r="BN44" s="31"/>
      <c r="BO44" s="32"/>
      <c r="BP44" s="33"/>
      <c r="BQ44" s="34"/>
      <c r="BR44" s="35">
        <f t="shared" si="17"/>
        <v>6</v>
      </c>
      <c r="BS44" s="514" t="s">
        <v>398</v>
      </c>
      <c r="BT44" s="515"/>
      <c r="BU44" s="516"/>
      <c r="BV44" s="1">
        <f t="shared" si="13"/>
        <v>23.76</v>
      </c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</row>
    <row r="45" spans="1:96" s="2" customFormat="1" ht="48" customHeight="1" x14ac:dyDescent="0.25">
      <c r="A45" s="558" t="s">
        <v>201</v>
      </c>
      <c r="B45" s="559"/>
      <c r="C45" s="635" t="s">
        <v>160</v>
      </c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6"/>
      <c r="P45" s="636"/>
      <c r="Q45" s="636"/>
      <c r="R45" s="637"/>
      <c r="S45" s="77"/>
      <c r="T45" s="77"/>
      <c r="U45" s="61">
        <v>4</v>
      </c>
      <c r="V45" s="21">
        <v>5</v>
      </c>
      <c r="W45" s="638"/>
      <c r="X45" s="529"/>
      <c r="Y45" s="639">
        <v>396</v>
      </c>
      <c r="Z45" s="640"/>
      <c r="AA45" s="641">
        <v>198</v>
      </c>
      <c r="AB45" s="642"/>
      <c r="AC45" s="482">
        <f>AM45+AO45+AR45+AU45+AX45+BA45+BD45+BG45+BJ45+BM45+BP45</f>
        <v>44</v>
      </c>
      <c r="AD45" s="483"/>
      <c r="AE45" s="544">
        <v>20</v>
      </c>
      <c r="AF45" s="528"/>
      <c r="AG45" s="527">
        <v>20</v>
      </c>
      <c r="AH45" s="528"/>
      <c r="AI45" s="527">
        <v>4</v>
      </c>
      <c r="AJ45" s="528"/>
      <c r="AK45" s="527"/>
      <c r="AL45" s="529"/>
      <c r="AM45" s="119"/>
      <c r="AN45" s="113">
        <f>AP45*36</f>
        <v>0</v>
      </c>
      <c r="AO45" s="120"/>
      <c r="AP45" s="121"/>
      <c r="AQ45" s="122">
        <f>AS45*36</f>
        <v>0</v>
      </c>
      <c r="AR45" s="120"/>
      <c r="AS45" s="121"/>
      <c r="AT45" s="115"/>
      <c r="AU45" s="114">
        <v>8</v>
      </c>
      <c r="AV45" s="116"/>
      <c r="AW45" s="117">
        <v>180</v>
      </c>
      <c r="AX45" s="114">
        <v>14</v>
      </c>
      <c r="AY45" s="118">
        <v>5</v>
      </c>
      <c r="AZ45" s="38">
        <v>216</v>
      </c>
      <c r="BA45" s="37">
        <v>22</v>
      </c>
      <c r="BB45" s="39">
        <v>6</v>
      </c>
      <c r="BC45" s="40">
        <f>BE45*36</f>
        <v>0</v>
      </c>
      <c r="BD45" s="37"/>
      <c r="BE45" s="39"/>
      <c r="BF45" s="36">
        <f>BH45*36</f>
        <v>0</v>
      </c>
      <c r="BG45" s="45"/>
      <c r="BH45" s="63"/>
      <c r="BI45" s="38">
        <f>BK45*36</f>
        <v>0</v>
      </c>
      <c r="BJ45" s="45"/>
      <c r="BK45" s="64"/>
      <c r="BL45" s="41"/>
      <c r="BM45" s="42"/>
      <c r="BN45" s="43"/>
      <c r="BO45" s="44"/>
      <c r="BP45" s="45"/>
      <c r="BQ45" s="46"/>
      <c r="BR45" s="35">
        <f t="shared" si="17"/>
        <v>11</v>
      </c>
      <c r="BS45" s="514" t="s">
        <v>399</v>
      </c>
      <c r="BT45" s="515"/>
      <c r="BU45" s="516"/>
      <c r="BV45" s="1">
        <f t="shared" si="13"/>
        <v>43.56</v>
      </c>
    </row>
    <row r="46" spans="1:96" s="2" customFormat="1" ht="25.5" x14ac:dyDescent="0.25">
      <c r="A46" s="558" t="s">
        <v>202</v>
      </c>
      <c r="B46" s="559"/>
      <c r="C46" s="560" t="s">
        <v>92</v>
      </c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2"/>
      <c r="S46" s="76"/>
      <c r="T46" s="76"/>
      <c r="U46" s="61">
        <v>3</v>
      </c>
      <c r="V46" s="21">
        <v>4</v>
      </c>
      <c r="W46" s="563"/>
      <c r="X46" s="513"/>
      <c r="Y46" s="564">
        <f t="shared" si="16"/>
        <v>432</v>
      </c>
      <c r="Z46" s="565"/>
      <c r="AA46" s="537">
        <v>216</v>
      </c>
      <c r="AB46" s="538"/>
      <c r="AC46" s="482">
        <f>AM46+AO46+AR46+AU46+AX46+BA46+BD46+BG46+BJ46+BM46+BP46</f>
        <v>60</v>
      </c>
      <c r="AD46" s="483"/>
      <c r="AE46" s="509">
        <v>20</v>
      </c>
      <c r="AF46" s="510"/>
      <c r="AG46" s="511">
        <v>20</v>
      </c>
      <c r="AH46" s="510"/>
      <c r="AI46" s="511">
        <v>20</v>
      </c>
      <c r="AJ46" s="510"/>
      <c r="AK46" s="511"/>
      <c r="AL46" s="513"/>
      <c r="AM46" s="119"/>
      <c r="AN46" s="113">
        <f>AP46*36</f>
        <v>0</v>
      </c>
      <c r="AO46" s="120"/>
      <c r="AP46" s="121"/>
      <c r="AQ46" s="122"/>
      <c r="AR46" s="120">
        <v>4</v>
      </c>
      <c r="AS46" s="121"/>
      <c r="AT46" s="115">
        <f>AV46*36</f>
        <v>216</v>
      </c>
      <c r="AU46" s="114">
        <v>28</v>
      </c>
      <c r="AV46" s="116">
        <v>6</v>
      </c>
      <c r="AW46" s="117">
        <v>216</v>
      </c>
      <c r="AX46" s="114">
        <v>28</v>
      </c>
      <c r="AY46" s="118">
        <v>6</v>
      </c>
      <c r="AZ46" s="28">
        <f t="shared" si="15"/>
        <v>0</v>
      </c>
      <c r="BA46" s="24"/>
      <c r="BB46" s="25"/>
      <c r="BC46" s="26">
        <f t="shared" si="4"/>
        <v>0</v>
      </c>
      <c r="BD46" s="24"/>
      <c r="BE46" s="25"/>
      <c r="BF46" s="27">
        <f t="shared" si="5"/>
        <v>0</v>
      </c>
      <c r="BG46" s="33"/>
      <c r="BH46" s="59"/>
      <c r="BI46" s="28">
        <f>BK46*36</f>
        <v>0</v>
      </c>
      <c r="BJ46" s="33"/>
      <c r="BK46" s="60"/>
      <c r="BL46" s="29"/>
      <c r="BM46" s="30"/>
      <c r="BN46" s="31"/>
      <c r="BO46" s="32"/>
      <c r="BP46" s="33"/>
      <c r="BQ46" s="34"/>
      <c r="BR46" s="35">
        <f t="shared" si="17"/>
        <v>12</v>
      </c>
      <c r="BS46" s="514" t="s">
        <v>400</v>
      </c>
      <c r="BT46" s="515"/>
      <c r="BU46" s="516"/>
      <c r="BV46" s="1">
        <f t="shared" si="13"/>
        <v>47.52</v>
      </c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</row>
    <row r="47" spans="1:96" s="249" customFormat="1" ht="26.25" x14ac:dyDescent="0.25">
      <c r="A47" s="461" t="s">
        <v>203</v>
      </c>
      <c r="B47" s="462"/>
      <c r="C47" s="463" t="s">
        <v>157</v>
      </c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5"/>
      <c r="S47" s="266"/>
      <c r="T47" s="266"/>
      <c r="U47" s="643"/>
      <c r="V47" s="478"/>
      <c r="W47" s="643"/>
      <c r="X47" s="478"/>
      <c r="Y47" s="574">
        <f t="shared" si="16"/>
        <v>0</v>
      </c>
      <c r="Z47" s="575"/>
      <c r="AA47" s="542">
        <f t="shared" ref="AA47:AA61" si="18">SUM(AE47:AL47)</f>
        <v>0</v>
      </c>
      <c r="AB47" s="543"/>
      <c r="AC47" s="447">
        <f t="shared" ref="AC47:AC65" si="19">AM47+AO47+AR47+AU47+AX47+BA47+BD47+BG47+BJ47+BM47+BP47</f>
        <v>0</v>
      </c>
      <c r="AD47" s="448"/>
      <c r="AE47" s="502"/>
      <c r="AF47" s="437"/>
      <c r="AG47" s="436"/>
      <c r="AH47" s="437"/>
      <c r="AI47" s="436"/>
      <c r="AJ47" s="437"/>
      <c r="AK47" s="436"/>
      <c r="AL47" s="478"/>
      <c r="AM47" s="290"/>
      <c r="AN47" s="252">
        <f t="shared" ref="AN47:AN61" si="20">AP47*36</f>
        <v>0</v>
      </c>
      <c r="AO47" s="291"/>
      <c r="AP47" s="292"/>
      <c r="AQ47" s="293">
        <f t="shared" ref="AQ47:AQ61" si="21">AS47*36</f>
        <v>0</v>
      </c>
      <c r="AR47" s="291"/>
      <c r="AS47" s="292"/>
      <c r="AT47" s="256">
        <f t="shared" ref="AT47:AT61" si="22">AV47*36</f>
        <v>0</v>
      </c>
      <c r="AU47" s="253"/>
      <c r="AV47" s="257"/>
      <c r="AW47" s="258">
        <f t="shared" si="10"/>
        <v>0</v>
      </c>
      <c r="AX47" s="253"/>
      <c r="AY47" s="259"/>
      <c r="AZ47" s="258">
        <f t="shared" si="15"/>
        <v>0</v>
      </c>
      <c r="BA47" s="253"/>
      <c r="BB47" s="254"/>
      <c r="BC47" s="255">
        <f t="shared" si="4"/>
        <v>0</v>
      </c>
      <c r="BD47" s="253"/>
      <c r="BE47" s="254"/>
      <c r="BF47" s="256">
        <f t="shared" si="5"/>
        <v>0</v>
      </c>
      <c r="BG47" s="291"/>
      <c r="BH47" s="294"/>
      <c r="BI47" s="258">
        <f t="shared" si="11"/>
        <v>0</v>
      </c>
      <c r="BJ47" s="291"/>
      <c r="BK47" s="295"/>
      <c r="BL47" s="296"/>
      <c r="BM47" s="297"/>
      <c r="BN47" s="298"/>
      <c r="BO47" s="299"/>
      <c r="BP47" s="297"/>
      <c r="BQ47" s="300"/>
      <c r="BR47" s="301">
        <f t="shared" si="17"/>
        <v>0</v>
      </c>
      <c r="BS47" s="479"/>
      <c r="BT47" s="480"/>
      <c r="BU47" s="481"/>
      <c r="BV47" s="249">
        <f t="shared" si="13"/>
        <v>0</v>
      </c>
    </row>
    <row r="48" spans="1:96" s="2" customFormat="1" ht="27.75" customHeight="1" x14ac:dyDescent="0.25">
      <c r="A48" s="558" t="s">
        <v>204</v>
      </c>
      <c r="B48" s="559"/>
      <c r="C48" s="560" t="s">
        <v>161</v>
      </c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62"/>
      <c r="S48" s="76"/>
      <c r="T48" s="76"/>
      <c r="U48" s="563"/>
      <c r="V48" s="513"/>
      <c r="W48" s="22">
        <v>3</v>
      </c>
      <c r="X48" s="23" t="s">
        <v>117</v>
      </c>
      <c r="Y48" s="564">
        <f t="shared" si="16"/>
        <v>108</v>
      </c>
      <c r="Z48" s="565"/>
      <c r="AA48" s="537">
        <v>54</v>
      </c>
      <c r="AB48" s="538"/>
      <c r="AC48" s="482">
        <f>AM48+AO48+AR48+AU48+AX48+BA48+BD48+BG48+BJ48+BM48+BP48</f>
        <v>12</v>
      </c>
      <c r="AD48" s="483"/>
      <c r="AE48" s="509">
        <v>8</v>
      </c>
      <c r="AF48" s="510"/>
      <c r="AG48" s="511">
        <v>4</v>
      </c>
      <c r="AH48" s="510"/>
      <c r="AI48" s="511"/>
      <c r="AJ48" s="510"/>
      <c r="AK48" s="511"/>
      <c r="AL48" s="513"/>
      <c r="AM48" s="119"/>
      <c r="AN48" s="113"/>
      <c r="AO48" s="120"/>
      <c r="AP48" s="121"/>
      <c r="AQ48" s="122">
        <f t="shared" si="21"/>
        <v>0</v>
      </c>
      <c r="AR48" s="120">
        <v>4</v>
      </c>
      <c r="AS48" s="121"/>
      <c r="AT48" s="115">
        <v>108</v>
      </c>
      <c r="AU48" s="114">
        <v>8</v>
      </c>
      <c r="AV48" s="116">
        <v>3</v>
      </c>
      <c r="AW48" s="117">
        <f t="shared" si="10"/>
        <v>0</v>
      </c>
      <c r="AX48" s="114"/>
      <c r="AY48" s="118"/>
      <c r="AZ48" s="28">
        <f t="shared" si="15"/>
        <v>0</v>
      </c>
      <c r="BA48" s="24"/>
      <c r="BB48" s="25"/>
      <c r="BC48" s="26">
        <f t="shared" si="4"/>
        <v>0</v>
      </c>
      <c r="BD48" s="24"/>
      <c r="BE48" s="25"/>
      <c r="BF48" s="27">
        <f t="shared" si="5"/>
        <v>0</v>
      </c>
      <c r="BG48" s="33"/>
      <c r="BH48" s="59"/>
      <c r="BI48" s="28">
        <f t="shared" si="11"/>
        <v>0</v>
      </c>
      <c r="BJ48" s="33"/>
      <c r="BK48" s="60"/>
      <c r="BL48" s="29"/>
      <c r="BM48" s="30"/>
      <c r="BN48" s="31"/>
      <c r="BO48" s="32"/>
      <c r="BP48" s="30"/>
      <c r="BQ48" s="34"/>
      <c r="BR48" s="35">
        <f t="shared" si="17"/>
        <v>3</v>
      </c>
      <c r="BS48" s="514" t="s">
        <v>401</v>
      </c>
      <c r="BT48" s="515"/>
      <c r="BU48" s="516"/>
      <c r="BV48" s="1">
        <f t="shared" si="13"/>
        <v>11.88</v>
      </c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</row>
    <row r="49" spans="1:96" s="2" customFormat="1" ht="49.5" customHeight="1" x14ac:dyDescent="0.25">
      <c r="A49" s="558" t="s">
        <v>205</v>
      </c>
      <c r="B49" s="559"/>
      <c r="C49" s="560" t="s">
        <v>162</v>
      </c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2"/>
      <c r="S49" s="76"/>
      <c r="T49" s="76"/>
      <c r="U49" s="563">
        <v>6</v>
      </c>
      <c r="V49" s="513"/>
      <c r="W49" s="563">
        <v>5</v>
      </c>
      <c r="X49" s="513"/>
      <c r="Y49" s="564">
        <f t="shared" si="16"/>
        <v>216</v>
      </c>
      <c r="Z49" s="565"/>
      <c r="AA49" s="537">
        <v>108</v>
      </c>
      <c r="AB49" s="538"/>
      <c r="AC49" s="482">
        <f>AM49+AO49+AR49+AU49+AX49+BA49+BD49+BG49+BJ49+BM49+BP49</f>
        <v>24</v>
      </c>
      <c r="AD49" s="483"/>
      <c r="AE49" s="509">
        <v>10</v>
      </c>
      <c r="AF49" s="510"/>
      <c r="AG49" s="511">
        <v>6</v>
      </c>
      <c r="AH49" s="510"/>
      <c r="AI49" s="511">
        <v>8</v>
      </c>
      <c r="AJ49" s="510"/>
      <c r="AK49" s="511"/>
      <c r="AL49" s="513"/>
      <c r="AM49" s="119"/>
      <c r="AN49" s="113">
        <f t="shared" si="20"/>
        <v>0</v>
      </c>
      <c r="AO49" s="120"/>
      <c r="AP49" s="121"/>
      <c r="AQ49" s="122">
        <f t="shared" si="21"/>
        <v>0</v>
      </c>
      <c r="AR49" s="120"/>
      <c r="AS49" s="121"/>
      <c r="AT49" s="115">
        <f t="shared" si="22"/>
        <v>0</v>
      </c>
      <c r="AU49" s="114"/>
      <c r="AV49" s="116"/>
      <c r="AW49" s="117">
        <f t="shared" si="10"/>
        <v>0</v>
      </c>
      <c r="AX49" s="114">
        <v>2</v>
      </c>
      <c r="AY49" s="118"/>
      <c r="AZ49" s="28">
        <f t="shared" si="15"/>
        <v>108</v>
      </c>
      <c r="BA49" s="24">
        <v>12</v>
      </c>
      <c r="BB49" s="25">
        <v>3</v>
      </c>
      <c r="BC49" s="26">
        <v>108</v>
      </c>
      <c r="BD49" s="24">
        <v>10</v>
      </c>
      <c r="BE49" s="25">
        <v>3</v>
      </c>
      <c r="BF49" s="27">
        <f t="shared" si="5"/>
        <v>0</v>
      </c>
      <c r="BG49" s="33"/>
      <c r="BH49" s="59"/>
      <c r="BI49" s="28">
        <f t="shared" si="11"/>
        <v>0</v>
      </c>
      <c r="BJ49" s="33"/>
      <c r="BK49" s="60"/>
      <c r="BL49" s="29"/>
      <c r="BM49" s="33"/>
      <c r="BN49" s="31"/>
      <c r="BO49" s="32"/>
      <c r="BP49" s="33"/>
      <c r="BQ49" s="34"/>
      <c r="BR49" s="35">
        <f t="shared" si="17"/>
        <v>6</v>
      </c>
      <c r="BS49" s="514" t="s">
        <v>402</v>
      </c>
      <c r="BT49" s="515"/>
      <c r="BU49" s="516"/>
      <c r="BV49" s="1">
        <f t="shared" si="13"/>
        <v>23.76</v>
      </c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</row>
    <row r="50" spans="1:96" s="302" customFormat="1" ht="26.25" x14ac:dyDescent="0.25">
      <c r="A50" s="461" t="s">
        <v>206</v>
      </c>
      <c r="B50" s="462"/>
      <c r="C50" s="463" t="s">
        <v>188</v>
      </c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5"/>
      <c r="S50" s="266"/>
      <c r="T50" s="266"/>
      <c r="U50" s="643"/>
      <c r="V50" s="478"/>
      <c r="W50" s="643"/>
      <c r="X50" s="478"/>
      <c r="Y50" s="574">
        <f t="shared" si="16"/>
        <v>0</v>
      </c>
      <c r="Z50" s="575"/>
      <c r="AA50" s="542">
        <f t="shared" si="18"/>
        <v>0</v>
      </c>
      <c r="AB50" s="543"/>
      <c r="AC50" s="447">
        <f t="shared" si="19"/>
        <v>0</v>
      </c>
      <c r="AD50" s="448"/>
      <c r="AE50" s="502"/>
      <c r="AF50" s="437"/>
      <c r="AG50" s="436"/>
      <c r="AH50" s="437"/>
      <c r="AI50" s="436"/>
      <c r="AJ50" s="437"/>
      <c r="AK50" s="436"/>
      <c r="AL50" s="478"/>
      <c r="AM50" s="290"/>
      <c r="AN50" s="252">
        <f t="shared" si="20"/>
        <v>0</v>
      </c>
      <c r="AO50" s="291"/>
      <c r="AP50" s="292"/>
      <c r="AQ50" s="293">
        <f t="shared" si="21"/>
        <v>0</v>
      </c>
      <c r="AR50" s="291"/>
      <c r="AS50" s="292"/>
      <c r="AT50" s="256">
        <f t="shared" si="22"/>
        <v>0</v>
      </c>
      <c r="AU50" s="253"/>
      <c r="AV50" s="257"/>
      <c r="AW50" s="258">
        <f t="shared" si="10"/>
        <v>0</v>
      </c>
      <c r="AX50" s="253"/>
      <c r="AY50" s="259"/>
      <c r="AZ50" s="258">
        <f t="shared" si="15"/>
        <v>0</v>
      </c>
      <c r="BA50" s="253"/>
      <c r="BB50" s="254"/>
      <c r="BC50" s="255">
        <f t="shared" si="4"/>
        <v>0</v>
      </c>
      <c r="BD50" s="253"/>
      <c r="BE50" s="254"/>
      <c r="BF50" s="256">
        <f t="shared" si="5"/>
        <v>0</v>
      </c>
      <c r="BG50" s="291"/>
      <c r="BH50" s="294"/>
      <c r="BI50" s="258">
        <f t="shared" si="11"/>
        <v>0</v>
      </c>
      <c r="BJ50" s="291"/>
      <c r="BK50" s="295"/>
      <c r="BL50" s="296"/>
      <c r="BM50" s="291"/>
      <c r="BN50" s="298"/>
      <c r="BO50" s="299"/>
      <c r="BP50" s="291"/>
      <c r="BQ50" s="300"/>
      <c r="BR50" s="301">
        <f t="shared" si="17"/>
        <v>0</v>
      </c>
      <c r="BS50" s="479"/>
      <c r="BT50" s="480"/>
      <c r="BU50" s="481"/>
      <c r="BV50" s="249">
        <f t="shared" si="13"/>
        <v>0</v>
      </c>
      <c r="BW50" s="249"/>
      <c r="BX50" s="249"/>
      <c r="BY50" s="249"/>
      <c r="BZ50" s="249"/>
      <c r="CA50" s="249"/>
      <c r="CB50" s="249"/>
      <c r="CC50" s="249"/>
      <c r="CD50" s="249"/>
      <c r="CE50" s="249"/>
      <c r="CF50" s="249"/>
      <c r="CG50" s="249"/>
      <c r="CH50" s="249"/>
      <c r="CI50" s="249"/>
      <c r="CJ50" s="249"/>
      <c r="CK50" s="249"/>
      <c r="CL50" s="249"/>
      <c r="CM50" s="249"/>
      <c r="CN50" s="249"/>
      <c r="CO50" s="249"/>
      <c r="CP50" s="249"/>
      <c r="CQ50" s="249"/>
      <c r="CR50" s="249"/>
    </row>
    <row r="51" spans="1:96" s="2" customFormat="1" ht="25.5" x14ac:dyDescent="0.25">
      <c r="A51" s="558" t="s">
        <v>207</v>
      </c>
      <c r="B51" s="559"/>
      <c r="C51" s="560" t="s">
        <v>163</v>
      </c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2"/>
      <c r="S51" s="76"/>
      <c r="T51" s="76"/>
      <c r="U51" s="563">
        <v>4</v>
      </c>
      <c r="V51" s="513"/>
      <c r="W51" s="563">
        <v>3</v>
      </c>
      <c r="X51" s="513"/>
      <c r="Y51" s="564">
        <f t="shared" si="16"/>
        <v>216</v>
      </c>
      <c r="Z51" s="565"/>
      <c r="AA51" s="537">
        <v>108</v>
      </c>
      <c r="AB51" s="538"/>
      <c r="AC51" s="482">
        <f>AM51+AO51+AR51+AU51+AX51+BA51+BD51+BG51+BJ51+BM51+BP51</f>
        <v>38</v>
      </c>
      <c r="AD51" s="483"/>
      <c r="AE51" s="509">
        <v>20</v>
      </c>
      <c r="AF51" s="510"/>
      <c r="AG51" s="511"/>
      <c r="AH51" s="510"/>
      <c r="AI51" s="511">
        <v>18</v>
      </c>
      <c r="AJ51" s="510"/>
      <c r="AK51" s="511"/>
      <c r="AL51" s="513"/>
      <c r="AM51" s="119"/>
      <c r="AN51" s="113">
        <f t="shared" si="20"/>
        <v>0</v>
      </c>
      <c r="AO51" s="120"/>
      <c r="AP51" s="121"/>
      <c r="AQ51" s="122"/>
      <c r="AR51" s="120">
        <v>6</v>
      </c>
      <c r="AS51" s="121"/>
      <c r="AT51" s="115">
        <v>108</v>
      </c>
      <c r="AU51" s="114">
        <v>16</v>
      </c>
      <c r="AV51" s="116">
        <v>3</v>
      </c>
      <c r="AW51" s="117">
        <v>108</v>
      </c>
      <c r="AX51" s="114">
        <v>16</v>
      </c>
      <c r="AY51" s="118">
        <v>3</v>
      </c>
      <c r="AZ51" s="28">
        <f t="shared" si="15"/>
        <v>0</v>
      </c>
      <c r="BA51" s="24"/>
      <c r="BB51" s="25"/>
      <c r="BC51" s="26">
        <f t="shared" si="4"/>
        <v>0</v>
      </c>
      <c r="BD51" s="24"/>
      <c r="BE51" s="25"/>
      <c r="BF51" s="27">
        <f t="shared" si="5"/>
        <v>0</v>
      </c>
      <c r="BG51" s="33"/>
      <c r="BH51" s="59"/>
      <c r="BI51" s="28">
        <f t="shared" si="11"/>
        <v>0</v>
      </c>
      <c r="BJ51" s="33"/>
      <c r="BK51" s="60"/>
      <c r="BL51" s="29"/>
      <c r="BM51" s="33"/>
      <c r="BN51" s="31"/>
      <c r="BO51" s="32"/>
      <c r="BP51" s="33"/>
      <c r="BQ51" s="34"/>
      <c r="BR51" s="35">
        <f t="shared" si="17"/>
        <v>6</v>
      </c>
      <c r="BS51" s="514" t="s">
        <v>403</v>
      </c>
      <c r="BT51" s="515"/>
      <c r="BU51" s="516"/>
      <c r="BV51" s="1">
        <f t="shared" si="13"/>
        <v>23.76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</row>
    <row r="52" spans="1:96" s="2" customFormat="1" ht="26.25" customHeight="1" x14ac:dyDescent="0.25">
      <c r="A52" s="558" t="s">
        <v>208</v>
      </c>
      <c r="B52" s="559"/>
      <c r="C52" s="560" t="s">
        <v>153</v>
      </c>
      <c r="D52" s="561"/>
      <c r="E52" s="561"/>
      <c r="F52" s="561"/>
      <c r="G52" s="561"/>
      <c r="H52" s="561"/>
      <c r="I52" s="561"/>
      <c r="J52" s="561"/>
      <c r="K52" s="561"/>
      <c r="L52" s="561"/>
      <c r="M52" s="561"/>
      <c r="N52" s="561"/>
      <c r="O52" s="561"/>
      <c r="P52" s="561"/>
      <c r="Q52" s="561"/>
      <c r="R52" s="562"/>
      <c r="S52" s="76"/>
      <c r="T52" s="76"/>
      <c r="U52" s="563">
        <v>6</v>
      </c>
      <c r="V52" s="513"/>
      <c r="W52" s="563">
        <v>5</v>
      </c>
      <c r="X52" s="513"/>
      <c r="Y52" s="564">
        <f t="shared" si="16"/>
        <v>216</v>
      </c>
      <c r="Z52" s="565"/>
      <c r="AA52" s="537">
        <v>144</v>
      </c>
      <c r="AB52" s="538"/>
      <c r="AC52" s="482">
        <f>AM52+AO52+AR52+AU52+AX52+BA52+BD52+BG52+BJ52+BM52+BP52</f>
        <v>32</v>
      </c>
      <c r="AD52" s="483"/>
      <c r="AE52" s="509">
        <v>14</v>
      </c>
      <c r="AF52" s="510"/>
      <c r="AG52" s="511">
        <v>6</v>
      </c>
      <c r="AH52" s="510"/>
      <c r="AI52" s="511">
        <v>12</v>
      </c>
      <c r="AJ52" s="510"/>
      <c r="AK52" s="511"/>
      <c r="AL52" s="513"/>
      <c r="AM52" s="119"/>
      <c r="AN52" s="113">
        <f>AP52*36</f>
        <v>0</v>
      </c>
      <c r="AO52" s="120"/>
      <c r="AP52" s="121"/>
      <c r="AQ52" s="122">
        <f>AS52*36</f>
        <v>0</v>
      </c>
      <c r="AR52" s="120"/>
      <c r="AS52" s="121"/>
      <c r="AT52" s="115"/>
      <c r="AU52" s="114"/>
      <c r="AV52" s="116"/>
      <c r="AW52" s="117"/>
      <c r="AX52" s="114">
        <v>4</v>
      </c>
      <c r="AY52" s="118"/>
      <c r="AZ52" s="28">
        <v>108</v>
      </c>
      <c r="BA52" s="24">
        <v>14</v>
      </c>
      <c r="BB52" s="25">
        <v>3</v>
      </c>
      <c r="BC52" s="26">
        <v>108</v>
      </c>
      <c r="BD52" s="24">
        <v>14</v>
      </c>
      <c r="BE52" s="25">
        <v>3</v>
      </c>
      <c r="BF52" s="27">
        <f>BH52*36</f>
        <v>0</v>
      </c>
      <c r="BG52" s="33"/>
      <c r="BH52" s="59"/>
      <c r="BI52" s="28">
        <f>BK52*36</f>
        <v>0</v>
      </c>
      <c r="BJ52" s="33"/>
      <c r="BK52" s="60"/>
      <c r="BL52" s="29"/>
      <c r="BM52" s="33"/>
      <c r="BN52" s="31"/>
      <c r="BO52" s="32"/>
      <c r="BP52" s="33"/>
      <c r="BQ52" s="34"/>
      <c r="BR52" s="35">
        <f t="shared" si="17"/>
        <v>6</v>
      </c>
      <c r="BS52" s="514" t="s">
        <v>403</v>
      </c>
      <c r="BT52" s="515"/>
      <c r="BU52" s="516"/>
      <c r="BV52" s="1">
        <f t="shared" si="13"/>
        <v>31.68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</row>
    <row r="53" spans="1:96" s="2" customFormat="1" ht="25.5" customHeight="1" x14ac:dyDescent="0.25">
      <c r="A53" s="558" t="s">
        <v>209</v>
      </c>
      <c r="B53" s="559"/>
      <c r="C53" s="560" t="s">
        <v>164</v>
      </c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62"/>
      <c r="S53" s="76"/>
      <c r="T53" s="76"/>
      <c r="U53" s="563">
        <v>6</v>
      </c>
      <c r="V53" s="513"/>
      <c r="W53" s="563">
        <v>5</v>
      </c>
      <c r="X53" s="513"/>
      <c r="Y53" s="564">
        <f t="shared" si="16"/>
        <v>216</v>
      </c>
      <c r="Z53" s="565"/>
      <c r="AA53" s="537">
        <v>108</v>
      </c>
      <c r="AB53" s="538"/>
      <c r="AC53" s="455">
        <f>AM53+AO53+AR53+AU53+AX53+BA53+BD53+BG53+BJ53+BM53+BP53</f>
        <v>24</v>
      </c>
      <c r="AD53" s="456"/>
      <c r="AE53" s="509">
        <v>12</v>
      </c>
      <c r="AF53" s="510"/>
      <c r="AG53" s="511">
        <v>8</v>
      </c>
      <c r="AH53" s="510"/>
      <c r="AI53" s="511">
        <v>4</v>
      </c>
      <c r="AJ53" s="510"/>
      <c r="AK53" s="511"/>
      <c r="AL53" s="513"/>
      <c r="AM53" s="119"/>
      <c r="AN53" s="113">
        <f t="shared" si="20"/>
        <v>0</v>
      </c>
      <c r="AO53" s="120"/>
      <c r="AP53" s="121"/>
      <c r="AQ53" s="122">
        <f t="shared" si="21"/>
        <v>0</v>
      </c>
      <c r="AR53" s="120"/>
      <c r="AS53" s="121"/>
      <c r="AT53" s="115">
        <f t="shared" si="22"/>
        <v>0</v>
      </c>
      <c r="AU53" s="114"/>
      <c r="AV53" s="116"/>
      <c r="AW53" s="117"/>
      <c r="AX53" s="114">
        <v>4</v>
      </c>
      <c r="AY53" s="118"/>
      <c r="AZ53" s="28">
        <v>108</v>
      </c>
      <c r="BA53" s="24">
        <v>10</v>
      </c>
      <c r="BB53" s="25">
        <v>3</v>
      </c>
      <c r="BC53" s="26">
        <v>108</v>
      </c>
      <c r="BD53" s="24">
        <v>10</v>
      </c>
      <c r="BE53" s="25">
        <v>3</v>
      </c>
      <c r="BF53" s="27">
        <f t="shared" si="5"/>
        <v>0</v>
      </c>
      <c r="BG53" s="33"/>
      <c r="BH53" s="59"/>
      <c r="BI53" s="28">
        <f t="shared" si="11"/>
        <v>0</v>
      </c>
      <c r="BJ53" s="33"/>
      <c r="BK53" s="60"/>
      <c r="BL53" s="29"/>
      <c r="BM53" s="33"/>
      <c r="BN53" s="31"/>
      <c r="BO53" s="32"/>
      <c r="BP53" s="33"/>
      <c r="BQ53" s="34"/>
      <c r="BR53" s="35">
        <f t="shared" si="17"/>
        <v>6</v>
      </c>
      <c r="BS53" s="514" t="s">
        <v>401</v>
      </c>
      <c r="BT53" s="515"/>
      <c r="BU53" s="516"/>
      <c r="BV53" s="1">
        <f t="shared" si="13"/>
        <v>23.76</v>
      </c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</row>
    <row r="54" spans="1:96" s="249" customFormat="1" ht="49.5" customHeight="1" x14ac:dyDescent="0.25">
      <c r="A54" s="644" t="s">
        <v>210</v>
      </c>
      <c r="B54" s="645"/>
      <c r="C54" s="646" t="s">
        <v>165</v>
      </c>
      <c r="D54" s="647"/>
      <c r="E54" s="647"/>
      <c r="F54" s="647"/>
      <c r="G54" s="647"/>
      <c r="H54" s="647"/>
      <c r="I54" s="647"/>
      <c r="J54" s="647"/>
      <c r="K54" s="647"/>
      <c r="L54" s="647"/>
      <c r="M54" s="647"/>
      <c r="N54" s="647"/>
      <c r="O54" s="647"/>
      <c r="P54" s="647"/>
      <c r="Q54" s="647"/>
      <c r="R54" s="648"/>
      <c r="S54" s="303"/>
      <c r="T54" s="303"/>
      <c r="U54" s="643"/>
      <c r="V54" s="478"/>
      <c r="W54" s="643"/>
      <c r="X54" s="478"/>
      <c r="Y54" s="574">
        <f t="shared" si="16"/>
        <v>40</v>
      </c>
      <c r="Z54" s="575"/>
      <c r="AA54" s="542">
        <f t="shared" si="18"/>
        <v>0</v>
      </c>
      <c r="AB54" s="543"/>
      <c r="AC54" s="447">
        <f>AM54+AO54+AR54+AU54+AX54+BA54+BD54+BG54+BJ54+BM54+BP54</f>
        <v>0</v>
      </c>
      <c r="AD54" s="448"/>
      <c r="AE54" s="502"/>
      <c r="AF54" s="437"/>
      <c r="AG54" s="436"/>
      <c r="AH54" s="437"/>
      <c r="AI54" s="436"/>
      <c r="AJ54" s="437"/>
      <c r="AK54" s="436"/>
      <c r="AL54" s="478"/>
      <c r="AM54" s="290"/>
      <c r="AN54" s="252">
        <f t="shared" si="20"/>
        <v>0</v>
      </c>
      <c r="AO54" s="291"/>
      <c r="AP54" s="292"/>
      <c r="AQ54" s="293">
        <f t="shared" si="21"/>
        <v>0</v>
      </c>
      <c r="AR54" s="291"/>
      <c r="AS54" s="292"/>
      <c r="AT54" s="256">
        <f t="shared" si="22"/>
        <v>0</v>
      </c>
      <c r="AU54" s="253"/>
      <c r="AV54" s="257"/>
      <c r="AW54" s="258">
        <f t="shared" si="10"/>
        <v>0</v>
      </c>
      <c r="AX54" s="253"/>
      <c r="AY54" s="259"/>
      <c r="AZ54" s="258"/>
      <c r="BA54" s="253"/>
      <c r="BB54" s="254"/>
      <c r="BC54" s="255">
        <v>40</v>
      </c>
      <c r="BD54" s="253"/>
      <c r="BE54" s="254">
        <v>1</v>
      </c>
      <c r="BF54" s="256"/>
      <c r="BG54" s="291"/>
      <c r="BH54" s="294"/>
      <c r="BI54" s="258"/>
      <c r="BJ54" s="291"/>
      <c r="BK54" s="295"/>
      <c r="BL54" s="296"/>
      <c r="BM54" s="291"/>
      <c r="BN54" s="298"/>
      <c r="BO54" s="299"/>
      <c r="BP54" s="291"/>
      <c r="BQ54" s="300"/>
      <c r="BR54" s="301">
        <f t="shared" si="17"/>
        <v>1</v>
      </c>
      <c r="BS54" s="479"/>
      <c r="BT54" s="480"/>
      <c r="BU54" s="481"/>
      <c r="BV54" s="249">
        <f t="shared" si="13"/>
        <v>0</v>
      </c>
    </row>
    <row r="55" spans="1:96" s="249" customFormat="1" ht="25.5" x14ac:dyDescent="0.25">
      <c r="A55" s="461" t="s">
        <v>211</v>
      </c>
      <c r="B55" s="462"/>
      <c r="C55" s="463" t="s">
        <v>187</v>
      </c>
      <c r="D55" s="647"/>
      <c r="E55" s="647"/>
      <c r="F55" s="647"/>
      <c r="G55" s="647"/>
      <c r="H55" s="647"/>
      <c r="I55" s="647"/>
      <c r="J55" s="647"/>
      <c r="K55" s="647"/>
      <c r="L55" s="647"/>
      <c r="M55" s="647"/>
      <c r="N55" s="647"/>
      <c r="O55" s="647"/>
      <c r="P55" s="647"/>
      <c r="Q55" s="647"/>
      <c r="R55" s="648"/>
      <c r="S55" s="303"/>
      <c r="T55" s="303"/>
      <c r="U55" s="643"/>
      <c r="V55" s="478"/>
      <c r="W55" s="643"/>
      <c r="X55" s="478"/>
      <c r="Y55" s="574">
        <f t="shared" si="16"/>
        <v>0</v>
      </c>
      <c r="Z55" s="575"/>
      <c r="AA55" s="542">
        <f t="shared" si="18"/>
        <v>0</v>
      </c>
      <c r="AB55" s="543"/>
      <c r="AC55" s="447">
        <f t="shared" si="19"/>
        <v>0</v>
      </c>
      <c r="AD55" s="448"/>
      <c r="AE55" s="502"/>
      <c r="AF55" s="437"/>
      <c r="AG55" s="436"/>
      <c r="AH55" s="437"/>
      <c r="AI55" s="436"/>
      <c r="AJ55" s="437"/>
      <c r="AK55" s="436"/>
      <c r="AL55" s="478"/>
      <c r="AM55" s="290"/>
      <c r="AN55" s="252">
        <f t="shared" si="20"/>
        <v>0</v>
      </c>
      <c r="AO55" s="291"/>
      <c r="AP55" s="292"/>
      <c r="AQ55" s="293">
        <f t="shared" si="21"/>
        <v>0</v>
      </c>
      <c r="AR55" s="291"/>
      <c r="AS55" s="292"/>
      <c r="AT55" s="256">
        <f t="shared" si="22"/>
        <v>0</v>
      </c>
      <c r="AU55" s="253"/>
      <c r="AV55" s="257"/>
      <c r="AW55" s="258">
        <f t="shared" si="10"/>
        <v>0</v>
      </c>
      <c r="AX55" s="253"/>
      <c r="AY55" s="259"/>
      <c r="AZ55" s="258">
        <f t="shared" si="15"/>
        <v>0</v>
      </c>
      <c r="BA55" s="253"/>
      <c r="BB55" s="254"/>
      <c r="BC55" s="255">
        <f t="shared" si="4"/>
        <v>0</v>
      </c>
      <c r="BD55" s="253"/>
      <c r="BE55" s="254"/>
      <c r="BF55" s="256">
        <f t="shared" si="5"/>
        <v>0</v>
      </c>
      <c r="BG55" s="291"/>
      <c r="BH55" s="294"/>
      <c r="BI55" s="258">
        <f t="shared" si="11"/>
        <v>0</v>
      </c>
      <c r="BJ55" s="291"/>
      <c r="BK55" s="295"/>
      <c r="BL55" s="296"/>
      <c r="BM55" s="291"/>
      <c r="BN55" s="298"/>
      <c r="BO55" s="299"/>
      <c r="BP55" s="291"/>
      <c r="BQ55" s="300"/>
      <c r="BR55" s="301">
        <f t="shared" si="17"/>
        <v>0</v>
      </c>
      <c r="BS55" s="479"/>
      <c r="BT55" s="480"/>
      <c r="BU55" s="481"/>
      <c r="BV55" s="249">
        <f t="shared" si="13"/>
        <v>0</v>
      </c>
    </row>
    <row r="56" spans="1:96" s="249" customFormat="1" ht="50.25" customHeight="1" x14ac:dyDescent="0.25">
      <c r="A56" s="644" t="s">
        <v>212</v>
      </c>
      <c r="B56" s="645"/>
      <c r="C56" s="649" t="s">
        <v>166</v>
      </c>
      <c r="D56" s="650"/>
      <c r="E56" s="650"/>
      <c r="F56" s="650"/>
      <c r="G56" s="650"/>
      <c r="H56" s="650"/>
      <c r="I56" s="650"/>
      <c r="J56" s="650"/>
      <c r="K56" s="650"/>
      <c r="L56" s="650"/>
      <c r="M56" s="650"/>
      <c r="N56" s="650"/>
      <c r="O56" s="650"/>
      <c r="P56" s="650"/>
      <c r="Q56" s="650"/>
      <c r="R56" s="651"/>
      <c r="S56" s="304"/>
      <c r="T56" s="304"/>
      <c r="U56" s="288">
        <v>7</v>
      </c>
      <c r="V56" s="289">
        <v>8</v>
      </c>
      <c r="W56" s="643"/>
      <c r="X56" s="478"/>
      <c r="Y56" s="574">
        <v>324</v>
      </c>
      <c r="Z56" s="575"/>
      <c r="AA56" s="542">
        <v>180</v>
      </c>
      <c r="AB56" s="543"/>
      <c r="AC56" s="447">
        <f>AM56+AO56+AR56+AU56+AX56+BA56+BD56+BG56+BJ56+BM56+BP56</f>
        <v>40</v>
      </c>
      <c r="AD56" s="448"/>
      <c r="AE56" s="502">
        <v>20</v>
      </c>
      <c r="AF56" s="437"/>
      <c r="AG56" s="436">
        <v>10</v>
      </c>
      <c r="AH56" s="437"/>
      <c r="AI56" s="436">
        <v>10</v>
      </c>
      <c r="AJ56" s="437"/>
      <c r="AK56" s="436"/>
      <c r="AL56" s="478"/>
      <c r="AM56" s="290"/>
      <c r="AN56" s="252">
        <f t="shared" si="20"/>
        <v>0</v>
      </c>
      <c r="AO56" s="291"/>
      <c r="AP56" s="292"/>
      <c r="AQ56" s="293">
        <f t="shared" si="21"/>
        <v>0</v>
      </c>
      <c r="AR56" s="291"/>
      <c r="AS56" s="292"/>
      <c r="AT56" s="256"/>
      <c r="AU56" s="253"/>
      <c r="AV56" s="257"/>
      <c r="AW56" s="258"/>
      <c r="AX56" s="253"/>
      <c r="AY56" s="259"/>
      <c r="AZ56" s="258">
        <f t="shared" si="15"/>
        <v>0</v>
      </c>
      <c r="BA56" s="253"/>
      <c r="BB56" s="254"/>
      <c r="BC56" s="255">
        <f t="shared" si="4"/>
        <v>0</v>
      </c>
      <c r="BD56" s="253">
        <v>6</v>
      </c>
      <c r="BE56" s="254">
        <v>0</v>
      </c>
      <c r="BF56" s="256">
        <v>216</v>
      </c>
      <c r="BG56" s="291">
        <v>16</v>
      </c>
      <c r="BH56" s="294">
        <v>6</v>
      </c>
      <c r="BI56" s="258">
        <v>108</v>
      </c>
      <c r="BJ56" s="291">
        <v>18</v>
      </c>
      <c r="BK56" s="295">
        <v>3</v>
      </c>
      <c r="BL56" s="296"/>
      <c r="BM56" s="291"/>
      <c r="BN56" s="298"/>
      <c r="BO56" s="299"/>
      <c r="BP56" s="291"/>
      <c r="BQ56" s="300"/>
      <c r="BR56" s="301">
        <f t="shared" si="17"/>
        <v>9</v>
      </c>
      <c r="BS56" s="479"/>
      <c r="BT56" s="480"/>
      <c r="BU56" s="481"/>
      <c r="BV56" s="249">
        <f t="shared" si="13"/>
        <v>39.6</v>
      </c>
    </row>
    <row r="57" spans="1:96" s="249" customFormat="1" ht="73.5" customHeight="1" x14ac:dyDescent="0.25">
      <c r="A57" s="644" t="s">
        <v>213</v>
      </c>
      <c r="B57" s="645"/>
      <c r="C57" s="646" t="s">
        <v>167</v>
      </c>
      <c r="D57" s="647"/>
      <c r="E57" s="647"/>
      <c r="F57" s="647"/>
      <c r="G57" s="647"/>
      <c r="H57" s="647"/>
      <c r="I57" s="647"/>
      <c r="J57" s="647"/>
      <c r="K57" s="647"/>
      <c r="L57" s="647"/>
      <c r="M57" s="647"/>
      <c r="N57" s="647"/>
      <c r="O57" s="647"/>
      <c r="P57" s="647"/>
      <c r="Q57" s="647"/>
      <c r="R57" s="648"/>
      <c r="S57" s="303"/>
      <c r="T57" s="303"/>
      <c r="U57" s="643"/>
      <c r="V57" s="478"/>
      <c r="W57" s="643"/>
      <c r="X57" s="478"/>
      <c r="Y57" s="574">
        <f t="shared" si="16"/>
        <v>40</v>
      </c>
      <c r="Z57" s="575"/>
      <c r="AA57" s="542">
        <f t="shared" si="18"/>
        <v>0</v>
      </c>
      <c r="AB57" s="543"/>
      <c r="AC57" s="447">
        <f t="shared" si="19"/>
        <v>0</v>
      </c>
      <c r="AD57" s="448"/>
      <c r="AE57" s="502"/>
      <c r="AF57" s="437"/>
      <c r="AG57" s="436"/>
      <c r="AH57" s="437"/>
      <c r="AI57" s="436"/>
      <c r="AJ57" s="437"/>
      <c r="AK57" s="436"/>
      <c r="AL57" s="478"/>
      <c r="AM57" s="290"/>
      <c r="AN57" s="252">
        <f t="shared" si="20"/>
        <v>0</v>
      </c>
      <c r="AO57" s="291"/>
      <c r="AP57" s="292"/>
      <c r="AQ57" s="293">
        <f t="shared" si="21"/>
        <v>0</v>
      </c>
      <c r="AR57" s="291"/>
      <c r="AS57" s="292"/>
      <c r="AT57" s="256">
        <f t="shared" si="22"/>
        <v>0</v>
      </c>
      <c r="AU57" s="253"/>
      <c r="AV57" s="257"/>
      <c r="AW57" s="258"/>
      <c r="AX57" s="253"/>
      <c r="AY57" s="259"/>
      <c r="AZ57" s="258">
        <f t="shared" si="15"/>
        <v>0</v>
      </c>
      <c r="BA57" s="253"/>
      <c r="BB57" s="254"/>
      <c r="BC57" s="255">
        <f t="shared" si="4"/>
        <v>0</v>
      </c>
      <c r="BD57" s="253"/>
      <c r="BE57" s="254"/>
      <c r="BF57" s="256">
        <f t="shared" si="5"/>
        <v>0</v>
      </c>
      <c r="BG57" s="291"/>
      <c r="BH57" s="294"/>
      <c r="BI57" s="258">
        <v>40</v>
      </c>
      <c r="BJ57" s="291"/>
      <c r="BK57" s="295">
        <v>1</v>
      </c>
      <c r="BL57" s="296"/>
      <c r="BM57" s="291"/>
      <c r="BN57" s="298"/>
      <c r="BO57" s="299"/>
      <c r="BP57" s="291"/>
      <c r="BQ57" s="300"/>
      <c r="BR57" s="301">
        <f t="shared" si="17"/>
        <v>1</v>
      </c>
      <c r="BS57" s="479"/>
      <c r="BT57" s="480"/>
      <c r="BU57" s="481"/>
      <c r="BV57" s="249">
        <f t="shared" si="13"/>
        <v>0</v>
      </c>
    </row>
    <row r="58" spans="1:96" s="249" customFormat="1" ht="50.25" customHeight="1" x14ac:dyDescent="0.25">
      <c r="A58" s="644" t="s">
        <v>214</v>
      </c>
      <c r="B58" s="645"/>
      <c r="C58" s="646" t="s">
        <v>168</v>
      </c>
      <c r="D58" s="647"/>
      <c r="E58" s="647"/>
      <c r="F58" s="647"/>
      <c r="G58" s="647"/>
      <c r="H58" s="647"/>
      <c r="I58" s="647"/>
      <c r="J58" s="647"/>
      <c r="K58" s="647"/>
      <c r="L58" s="647"/>
      <c r="M58" s="647"/>
      <c r="N58" s="647"/>
      <c r="O58" s="647"/>
      <c r="P58" s="647"/>
      <c r="Q58" s="647"/>
      <c r="R58" s="648"/>
      <c r="S58" s="303"/>
      <c r="T58" s="303"/>
      <c r="U58" s="643">
        <v>10</v>
      </c>
      <c r="V58" s="478"/>
      <c r="W58" s="643"/>
      <c r="X58" s="478"/>
      <c r="Y58" s="574">
        <v>180</v>
      </c>
      <c r="Z58" s="575"/>
      <c r="AA58" s="542">
        <v>108</v>
      </c>
      <c r="AB58" s="543"/>
      <c r="AC58" s="447">
        <f>AM58+AO58+AR58+AU58+AX58+BA58+BD58+BG58+BJ58+BM58+BP58</f>
        <v>26</v>
      </c>
      <c r="AD58" s="448"/>
      <c r="AE58" s="502">
        <v>8</v>
      </c>
      <c r="AF58" s="437"/>
      <c r="AG58" s="436">
        <v>10</v>
      </c>
      <c r="AH58" s="437"/>
      <c r="AI58" s="436">
        <v>8</v>
      </c>
      <c r="AJ58" s="437"/>
      <c r="AK58" s="436"/>
      <c r="AL58" s="478"/>
      <c r="AM58" s="290"/>
      <c r="AN58" s="252">
        <f t="shared" si="20"/>
        <v>0</v>
      </c>
      <c r="AO58" s="291"/>
      <c r="AP58" s="292"/>
      <c r="AQ58" s="293">
        <f t="shared" si="21"/>
        <v>0</v>
      </c>
      <c r="AR58" s="291"/>
      <c r="AS58" s="292"/>
      <c r="AT58" s="256">
        <f t="shared" si="22"/>
        <v>0</v>
      </c>
      <c r="AU58" s="253"/>
      <c r="AV58" s="257"/>
      <c r="AW58" s="258">
        <f t="shared" si="10"/>
        <v>0</v>
      </c>
      <c r="AX58" s="253"/>
      <c r="AY58" s="259"/>
      <c r="AZ58" s="258">
        <f t="shared" si="15"/>
        <v>0</v>
      </c>
      <c r="BA58" s="253"/>
      <c r="BB58" s="254"/>
      <c r="BC58" s="255">
        <f t="shared" si="4"/>
        <v>0</v>
      </c>
      <c r="BD58" s="253"/>
      <c r="BE58" s="254"/>
      <c r="BF58" s="256"/>
      <c r="BG58" s="291"/>
      <c r="BH58" s="294"/>
      <c r="BI58" s="258">
        <f t="shared" si="11"/>
        <v>0</v>
      </c>
      <c r="BJ58" s="291"/>
      <c r="BK58" s="295"/>
      <c r="BL58" s="296"/>
      <c r="BM58" s="291">
        <v>2</v>
      </c>
      <c r="BN58" s="298"/>
      <c r="BO58" s="299">
        <v>180</v>
      </c>
      <c r="BP58" s="291">
        <v>24</v>
      </c>
      <c r="BQ58" s="300">
        <v>5</v>
      </c>
      <c r="BR58" s="301">
        <f t="shared" si="17"/>
        <v>5</v>
      </c>
      <c r="BS58" s="479"/>
      <c r="BT58" s="480"/>
      <c r="BU58" s="481"/>
      <c r="BV58" s="249">
        <f t="shared" si="13"/>
        <v>23.76</v>
      </c>
    </row>
    <row r="59" spans="1:96" s="249" customFormat="1" ht="74.25" customHeight="1" x14ac:dyDescent="0.25">
      <c r="A59" s="644" t="s">
        <v>215</v>
      </c>
      <c r="B59" s="645"/>
      <c r="C59" s="646" t="s">
        <v>169</v>
      </c>
      <c r="D59" s="647"/>
      <c r="E59" s="647"/>
      <c r="F59" s="647"/>
      <c r="G59" s="647"/>
      <c r="H59" s="647"/>
      <c r="I59" s="647"/>
      <c r="J59" s="647"/>
      <c r="K59" s="647"/>
      <c r="L59" s="647"/>
      <c r="M59" s="647"/>
      <c r="N59" s="647"/>
      <c r="O59" s="647"/>
      <c r="P59" s="647"/>
      <c r="Q59" s="647"/>
      <c r="R59" s="648"/>
      <c r="S59" s="303"/>
      <c r="T59" s="303"/>
      <c r="U59" s="643"/>
      <c r="V59" s="478"/>
      <c r="W59" s="643"/>
      <c r="X59" s="478"/>
      <c r="Y59" s="574">
        <f t="shared" si="16"/>
        <v>40</v>
      </c>
      <c r="Z59" s="575"/>
      <c r="AA59" s="542">
        <f t="shared" si="18"/>
        <v>0</v>
      </c>
      <c r="AB59" s="543"/>
      <c r="AC59" s="447">
        <f t="shared" si="19"/>
        <v>0</v>
      </c>
      <c r="AD59" s="448"/>
      <c r="AE59" s="502"/>
      <c r="AF59" s="437"/>
      <c r="AG59" s="436"/>
      <c r="AH59" s="437"/>
      <c r="AI59" s="436"/>
      <c r="AJ59" s="437"/>
      <c r="AK59" s="436"/>
      <c r="AL59" s="478"/>
      <c r="AM59" s="290"/>
      <c r="AN59" s="252">
        <f t="shared" si="20"/>
        <v>0</v>
      </c>
      <c r="AO59" s="291"/>
      <c r="AP59" s="292"/>
      <c r="AQ59" s="293">
        <f t="shared" si="21"/>
        <v>0</v>
      </c>
      <c r="AR59" s="291"/>
      <c r="AS59" s="292"/>
      <c r="AT59" s="256">
        <f t="shared" si="22"/>
        <v>0</v>
      </c>
      <c r="AU59" s="253"/>
      <c r="AV59" s="257"/>
      <c r="AW59" s="258">
        <f t="shared" si="10"/>
        <v>0</v>
      </c>
      <c r="AX59" s="253"/>
      <c r="AY59" s="259"/>
      <c r="AZ59" s="258">
        <f t="shared" si="15"/>
        <v>0</v>
      </c>
      <c r="BA59" s="253"/>
      <c r="BB59" s="254"/>
      <c r="BC59" s="255">
        <f t="shared" si="4"/>
        <v>0</v>
      </c>
      <c r="BD59" s="253"/>
      <c r="BE59" s="254"/>
      <c r="BF59" s="256"/>
      <c r="BG59" s="291"/>
      <c r="BH59" s="294"/>
      <c r="BI59" s="258">
        <f t="shared" si="11"/>
        <v>0</v>
      </c>
      <c r="BJ59" s="291"/>
      <c r="BK59" s="295"/>
      <c r="BL59" s="296"/>
      <c r="BM59" s="291"/>
      <c r="BN59" s="298"/>
      <c r="BO59" s="299">
        <v>40</v>
      </c>
      <c r="BP59" s="297"/>
      <c r="BQ59" s="300">
        <v>1</v>
      </c>
      <c r="BR59" s="301">
        <f t="shared" si="17"/>
        <v>1</v>
      </c>
      <c r="BS59" s="479"/>
      <c r="BT59" s="480"/>
      <c r="BU59" s="481"/>
      <c r="BV59" s="249">
        <f t="shared" si="13"/>
        <v>0</v>
      </c>
    </row>
    <row r="60" spans="1:96" s="249" customFormat="1" ht="49.5" customHeight="1" x14ac:dyDescent="0.25">
      <c r="A60" s="644" t="s">
        <v>216</v>
      </c>
      <c r="B60" s="645"/>
      <c r="C60" s="646" t="s">
        <v>170</v>
      </c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8"/>
      <c r="S60" s="303"/>
      <c r="T60" s="303"/>
      <c r="U60" s="643">
        <v>9</v>
      </c>
      <c r="V60" s="478"/>
      <c r="W60" s="643"/>
      <c r="X60" s="478"/>
      <c r="Y60" s="574">
        <v>202</v>
      </c>
      <c r="Z60" s="575"/>
      <c r="AA60" s="542">
        <v>108</v>
      </c>
      <c r="AB60" s="543"/>
      <c r="AC60" s="447">
        <f t="shared" si="19"/>
        <v>24</v>
      </c>
      <c r="AD60" s="448"/>
      <c r="AE60" s="502">
        <v>10</v>
      </c>
      <c r="AF60" s="437"/>
      <c r="AG60" s="436">
        <v>10</v>
      </c>
      <c r="AH60" s="437"/>
      <c r="AI60" s="436">
        <v>4</v>
      </c>
      <c r="AJ60" s="437"/>
      <c r="AK60" s="436"/>
      <c r="AL60" s="478"/>
      <c r="AM60" s="290"/>
      <c r="AN60" s="252">
        <f t="shared" si="20"/>
        <v>0</v>
      </c>
      <c r="AO60" s="291"/>
      <c r="AP60" s="292"/>
      <c r="AQ60" s="293">
        <f t="shared" si="21"/>
        <v>0</v>
      </c>
      <c r="AR60" s="291"/>
      <c r="AS60" s="292"/>
      <c r="AT60" s="256">
        <f t="shared" si="22"/>
        <v>0</v>
      </c>
      <c r="AU60" s="253"/>
      <c r="AV60" s="257"/>
      <c r="AW60" s="258">
        <f t="shared" si="10"/>
        <v>0</v>
      </c>
      <c r="AX60" s="253"/>
      <c r="AY60" s="259"/>
      <c r="AZ60" s="258">
        <f t="shared" si="15"/>
        <v>0</v>
      </c>
      <c r="BA60" s="253"/>
      <c r="BB60" s="254"/>
      <c r="BC60" s="255">
        <f t="shared" si="4"/>
        <v>0</v>
      </c>
      <c r="BD60" s="253"/>
      <c r="BE60" s="254"/>
      <c r="BF60" s="256"/>
      <c r="BG60" s="291"/>
      <c r="BH60" s="294"/>
      <c r="BI60" s="258">
        <f t="shared" si="11"/>
        <v>0</v>
      </c>
      <c r="BJ60" s="291">
        <v>6</v>
      </c>
      <c r="BK60" s="295"/>
      <c r="BL60" s="296">
        <v>202</v>
      </c>
      <c r="BM60" s="291">
        <v>18</v>
      </c>
      <c r="BN60" s="298">
        <v>6</v>
      </c>
      <c r="BO60" s="299"/>
      <c r="BP60" s="291"/>
      <c r="BQ60" s="300"/>
      <c r="BR60" s="301">
        <f t="shared" si="17"/>
        <v>6</v>
      </c>
      <c r="BS60" s="479"/>
      <c r="BT60" s="480"/>
      <c r="BU60" s="481"/>
      <c r="BV60" s="249">
        <f t="shared" si="13"/>
        <v>23.76</v>
      </c>
    </row>
    <row r="61" spans="1:96" s="249" customFormat="1" ht="76.5" customHeight="1" x14ac:dyDescent="0.25">
      <c r="A61" s="644" t="s">
        <v>217</v>
      </c>
      <c r="B61" s="645"/>
      <c r="C61" s="646" t="s">
        <v>171</v>
      </c>
      <c r="D61" s="647"/>
      <c r="E61" s="647"/>
      <c r="F61" s="647"/>
      <c r="G61" s="647"/>
      <c r="H61" s="647"/>
      <c r="I61" s="647"/>
      <c r="J61" s="647"/>
      <c r="K61" s="647"/>
      <c r="L61" s="647"/>
      <c r="M61" s="647"/>
      <c r="N61" s="647"/>
      <c r="O61" s="647"/>
      <c r="P61" s="647"/>
      <c r="Q61" s="647"/>
      <c r="R61" s="648"/>
      <c r="S61" s="303"/>
      <c r="T61" s="303"/>
      <c r="U61" s="670"/>
      <c r="V61" s="671"/>
      <c r="W61" s="643"/>
      <c r="X61" s="478"/>
      <c r="Y61" s="574">
        <f t="shared" si="16"/>
        <v>40</v>
      </c>
      <c r="Z61" s="575"/>
      <c r="AA61" s="542">
        <f t="shared" si="18"/>
        <v>0</v>
      </c>
      <c r="AB61" s="543"/>
      <c r="AC61" s="447">
        <f t="shared" si="19"/>
        <v>0</v>
      </c>
      <c r="AD61" s="448"/>
      <c r="AE61" s="502"/>
      <c r="AF61" s="437"/>
      <c r="AG61" s="436"/>
      <c r="AH61" s="437"/>
      <c r="AI61" s="436"/>
      <c r="AJ61" s="437"/>
      <c r="AK61" s="436"/>
      <c r="AL61" s="478"/>
      <c r="AM61" s="290"/>
      <c r="AN61" s="252">
        <f t="shared" si="20"/>
        <v>0</v>
      </c>
      <c r="AO61" s="291"/>
      <c r="AP61" s="292"/>
      <c r="AQ61" s="293">
        <f t="shared" si="21"/>
        <v>0</v>
      </c>
      <c r="AR61" s="291"/>
      <c r="AS61" s="292"/>
      <c r="AT61" s="305">
        <f t="shared" si="22"/>
        <v>0</v>
      </c>
      <c r="AU61" s="291"/>
      <c r="AV61" s="294"/>
      <c r="AW61" s="252">
        <f t="shared" si="10"/>
        <v>0</v>
      </c>
      <c r="AX61" s="291"/>
      <c r="AY61" s="295"/>
      <c r="AZ61" s="258">
        <f t="shared" si="15"/>
        <v>0</v>
      </c>
      <c r="BA61" s="253"/>
      <c r="BB61" s="254"/>
      <c r="BC61" s="255">
        <f t="shared" si="4"/>
        <v>0</v>
      </c>
      <c r="BD61" s="253"/>
      <c r="BE61" s="254"/>
      <c r="BF61" s="256"/>
      <c r="BG61" s="291"/>
      <c r="BH61" s="294"/>
      <c r="BI61" s="258">
        <f t="shared" si="11"/>
        <v>0</v>
      </c>
      <c r="BJ61" s="291"/>
      <c r="BK61" s="295"/>
      <c r="BL61" s="296">
        <v>40</v>
      </c>
      <c r="BM61" s="291"/>
      <c r="BN61" s="298">
        <v>1</v>
      </c>
      <c r="BO61" s="299"/>
      <c r="BP61" s="291"/>
      <c r="BQ61" s="300"/>
      <c r="BR61" s="301">
        <f t="shared" si="17"/>
        <v>1</v>
      </c>
      <c r="BS61" s="479"/>
      <c r="BT61" s="480"/>
      <c r="BU61" s="481"/>
      <c r="BV61" s="249">
        <f t="shared" si="13"/>
        <v>0</v>
      </c>
    </row>
    <row r="62" spans="1:96" s="249" customFormat="1" ht="27.75" customHeight="1" x14ac:dyDescent="0.25">
      <c r="A62" s="652" t="s">
        <v>258</v>
      </c>
      <c r="B62" s="653"/>
      <c r="C62" s="676" t="s">
        <v>144</v>
      </c>
      <c r="D62" s="677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  <c r="S62" s="306"/>
      <c r="T62" s="306"/>
      <c r="U62" s="679"/>
      <c r="V62" s="450"/>
      <c r="W62" s="679"/>
      <c r="X62" s="450"/>
      <c r="Y62" s="574">
        <f t="shared" si="16"/>
        <v>0</v>
      </c>
      <c r="Z62" s="575"/>
      <c r="AA62" s="672">
        <f>SUM(AE62:AL62)</f>
        <v>0</v>
      </c>
      <c r="AB62" s="673"/>
      <c r="AC62" s="447">
        <f t="shared" si="19"/>
        <v>0</v>
      </c>
      <c r="AD62" s="448"/>
      <c r="AE62" s="674"/>
      <c r="AF62" s="675"/>
      <c r="AG62" s="449"/>
      <c r="AH62" s="675"/>
      <c r="AI62" s="449"/>
      <c r="AJ62" s="675"/>
      <c r="AK62" s="449"/>
      <c r="AL62" s="450"/>
      <c r="AM62" s="251"/>
      <c r="AN62" s="258">
        <f>AP62*36</f>
        <v>0</v>
      </c>
      <c r="AO62" s="253"/>
      <c r="AP62" s="254"/>
      <c r="AQ62" s="255">
        <f>AS62*36</f>
        <v>0</v>
      </c>
      <c r="AR62" s="253"/>
      <c r="AS62" s="254"/>
      <c r="AT62" s="256">
        <f>AV62*36</f>
        <v>0</v>
      </c>
      <c r="AU62" s="253"/>
      <c r="AV62" s="257"/>
      <c r="AW62" s="258">
        <f>AY62*36</f>
        <v>0</v>
      </c>
      <c r="AX62" s="253"/>
      <c r="AY62" s="259"/>
      <c r="AZ62" s="258">
        <f>BB62*36</f>
        <v>0</v>
      </c>
      <c r="BA62" s="253"/>
      <c r="BB62" s="254"/>
      <c r="BC62" s="255">
        <f>BE62*36</f>
        <v>0</v>
      </c>
      <c r="BD62" s="253"/>
      <c r="BE62" s="254"/>
      <c r="BF62" s="256">
        <f>BH62*36</f>
        <v>0</v>
      </c>
      <c r="BG62" s="291"/>
      <c r="BH62" s="294"/>
      <c r="BI62" s="258">
        <f>BK62*36</f>
        <v>0</v>
      </c>
      <c r="BJ62" s="291"/>
      <c r="BK62" s="295"/>
      <c r="BL62" s="296"/>
      <c r="BM62" s="291"/>
      <c r="BN62" s="298"/>
      <c r="BO62" s="299"/>
      <c r="BP62" s="291"/>
      <c r="BQ62" s="300"/>
      <c r="BR62" s="301">
        <f t="shared" si="17"/>
        <v>0</v>
      </c>
      <c r="BS62" s="479"/>
      <c r="BT62" s="480"/>
      <c r="BU62" s="481"/>
      <c r="BV62" s="249">
        <f t="shared" si="13"/>
        <v>0</v>
      </c>
    </row>
    <row r="63" spans="1:96" s="249" customFormat="1" ht="26.25" customHeight="1" x14ac:dyDescent="0.25">
      <c r="A63" s="644" t="s">
        <v>259</v>
      </c>
      <c r="B63" s="645"/>
      <c r="C63" s="646" t="s">
        <v>189</v>
      </c>
      <c r="D63" s="647"/>
      <c r="E63" s="647"/>
      <c r="F63" s="647"/>
      <c r="G63" s="647"/>
      <c r="H63" s="647"/>
      <c r="I63" s="647"/>
      <c r="J63" s="647"/>
      <c r="K63" s="647"/>
      <c r="L63" s="647"/>
      <c r="M63" s="647"/>
      <c r="N63" s="647"/>
      <c r="O63" s="647"/>
      <c r="P63" s="647"/>
      <c r="Q63" s="647"/>
      <c r="R63" s="648"/>
      <c r="S63" s="303"/>
      <c r="T63" s="303"/>
      <c r="U63" s="643"/>
      <c r="V63" s="478"/>
      <c r="W63" s="643">
        <v>6</v>
      </c>
      <c r="X63" s="478"/>
      <c r="Y63" s="574">
        <f t="shared" si="16"/>
        <v>108</v>
      </c>
      <c r="Z63" s="575"/>
      <c r="AA63" s="542">
        <v>72</v>
      </c>
      <c r="AB63" s="543"/>
      <c r="AC63" s="447">
        <f>AM63+AO63+AR63+AU63+AX63+BA63+BD63+BG63+BJ63+BM63+BP63</f>
        <v>16</v>
      </c>
      <c r="AD63" s="448"/>
      <c r="AE63" s="502">
        <v>8</v>
      </c>
      <c r="AF63" s="437"/>
      <c r="AG63" s="436">
        <v>4</v>
      </c>
      <c r="AH63" s="437"/>
      <c r="AI63" s="436">
        <v>4</v>
      </c>
      <c r="AJ63" s="437"/>
      <c r="AK63" s="436"/>
      <c r="AL63" s="478"/>
      <c r="AM63" s="290"/>
      <c r="AN63" s="252">
        <f>AP63*36</f>
        <v>0</v>
      </c>
      <c r="AO63" s="291"/>
      <c r="AP63" s="292"/>
      <c r="AQ63" s="293">
        <f>AS63*36</f>
        <v>0</v>
      </c>
      <c r="AR63" s="291"/>
      <c r="AS63" s="292"/>
      <c r="AT63" s="256">
        <f>AV63*36</f>
        <v>0</v>
      </c>
      <c r="AU63" s="253"/>
      <c r="AV63" s="257"/>
      <c r="AW63" s="258"/>
      <c r="AX63" s="253"/>
      <c r="AY63" s="259"/>
      <c r="AZ63" s="258">
        <f>BB63*36</f>
        <v>0</v>
      </c>
      <c r="BA63" s="253">
        <v>4</v>
      </c>
      <c r="BB63" s="254"/>
      <c r="BC63" s="255">
        <v>108</v>
      </c>
      <c r="BD63" s="253">
        <v>12</v>
      </c>
      <c r="BE63" s="254">
        <v>3</v>
      </c>
      <c r="BF63" s="256">
        <f>BH63*36</f>
        <v>0</v>
      </c>
      <c r="BG63" s="291"/>
      <c r="BH63" s="294"/>
      <c r="BI63" s="258">
        <f>BK63*36</f>
        <v>0</v>
      </c>
      <c r="BJ63" s="291"/>
      <c r="BK63" s="295"/>
      <c r="BL63" s="296"/>
      <c r="BM63" s="291"/>
      <c r="BN63" s="298"/>
      <c r="BO63" s="299"/>
      <c r="BP63" s="291"/>
      <c r="BQ63" s="300"/>
      <c r="BR63" s="301">
        <f t="shared" si="17"/>
        <v>3</v>
      </c>
      <c r="BS63" s="680"/>
      <c r="BT63" s="681"/>
      <c r="BU63" s="682"/>
      <c r="BV63" s="249">
        <f t="shared" si="13"/>
        <v>15.84</v>
      </c>
    </row>
    <row r="64" spans="1:96" s="249" customFormat="1" ht="26.25" customHeight="1" x14ac:dyDescent="0.25">
      <c r="A64" s="644" t="s">
        <v>260</v>
      </c>
      <c r="B64" s="645"/>
      <c r="C64" s="646" t="s">
        <v>158</v>
      </c>
      <c r="D64" s="647"/>
      <c r="E64" s="647"/>
      <c r="F64" s="647"/>
      <c r="G64" s="647"/>
      <c r="H64" s="647"/>
      <c r="I64" s="647"/>
      <c r="J64" s="647"/>
      <c r="K64" s="647"/>
      <c r="L64" s="647"/>
      <c r="M64" s="647"/>
      <c r="N64" s="647"/>
      <c r="O64" s="647"/>
      <c r="P64" s="647"/>
      <c r="Q64" s="647"/>
      <c r="R64" s="648"/>
      <c r="S64" s="303"/>
      <c r="T64" s="303"/>
      <c r="U64" s="643"/>
      <c r="V64" s="478"/>
      <c r="W64" s="643">
        <v>9</v>
      </c>
      <c r="X64" s="478"/>
      <c r="Y64" s="574">
        <f t="shared" si="16"/>
        <v>108</v>
      </c>
      <c r="Z64" s="575"/>
      <c r="AA64" s="542">
        <v>54</v>
      </c>
      <c r="AB64" s="543"/>
      <c r="AC64" s="447">
        <f t="shared" si="19"/>
        <v>12</v>
      </c>
      <c r="AD64" s="448"/>
      <c r="AE64" s="502">
        <v>8</v>
      </c>
      <c r="AF64" s="437"/>
      <c r="AG64" s="436"/>
      <c r="AH64" s="437"/>
      <c r="AI64" s="436">
        <v>4</v>
      </c>
      <c r="AJ64" s="437"/>
      <c r="AK64" s="436"/>
      <c r="AL64" s="478"/>
      <c r="AM64" s="290"/>
      <c r="AN64" s="252">
        <f>AP64*36</f>
        <v>0</v>
      </c>
      <c r="AO64" s="291"/>
      <c r="AP64" s="292"/>
      <c r="AQ64" s="293">
        <f>AS64*36</f>
        <v>0</v>
      </c>
      <c r="AR64" s="291"/>
      <c r="AS64" s="292"/>
      <c r="AT64" s="256">
        <f>AV64*36</f>
        <v>0</v>
      </c>
      <c r="AU64" s="253"/>
      <c r="AV64" s="257"/>
      <c r="AW64" s="258">
        <f>AY64*36</f>
        <v>0</v>
      </c>
      <c r="AX64" s="253"/>
      <c r="AY64" s="259"/>
      <c r="AZ64" s="258">
        <f>BB64*36</f>
        <v>0</v>
      </c>
      <c r="BA64" s="253"/>
      <c r="BB64" s="254"/>
      <c r="BC64" s="255"/>
      <c r="BD64" s="253"/>
      <c r="BE64" s="254"/>
      <c r="BF64" s="256">
        <f>BH64*36</f>
        <v>0</v>
      </c>
      <c r="BG64" s="291"/>
      <c r="BH64" s="294"/>
      <c r="BI64" s="258">
        <f>BK64*36</f>
        <v>0</v>
      </c>
      <c r="BJ64" s="291">
        <v>4</v>
      </c>
      <c r="BK64" s="295"/>
      <c r="BL64" s="296">
        <v>108</v>
      </c>
      <c r="BM64" s="291">
        <v>8</v>
      </c>
      <c r="BN64" s="298">
        <v>3</v>
      </c>
      <c r="BO64" s="299"/>
      <c r="BP64" s="291"/>
      <c r="BQ64" s="300"/>
      <c r="BR64" s="301">
        <f t="shared" si="17"/>
        <v>3</v>
      </c>
      <c r="BS64" s="680"/>
      <c r="BT64" s="681"/>
      <c r="BU64" s="682"/>
      <c r="BV64" s="249">
        <f t="shared" si="13"/>
        <v>11.88</v>
      </c>
    </row>
    <row r="65" spans="1:96" s="249" customFormat="1" ht="26.25" thickBot="1" x14ac:dyDescent="0.3">
      <c r="A65" s="644" t="s">
        <v>261</v>
      </c>
      <c r="B65" s="645"/>
      <c r="C65" s="646" t="s">
        <v>115</v>
      </c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7"/>
      <c r="P65" s="647"/>
      <c r="Q65" s="647"/>
      <c r="R65" s="648"/>
      <c r="S65" s="303"/>
      <c r="T65" s="303"/>
      <c r="U65" s="643"/>
      <c r="V65" s="478"/>
      <c r="W65" s="643">
        <v>10</v>
      </c>
      <c r="X65" s="478"/>
      <c r="Y65" s="574">
        <f t="shared" si="16"/>
        <v>108</v>
      </c>
      <c r="Z65" s="575"/>
      <c r="AA65" s="542">
        <v>72</v>
      </c>
      <c r="AB65" s="543"/>
      <c r="AC65" s="447">
        <f t="shared" si="19"/>
        <v>16</v>
      </c>
      <c r="AD65" s="448"/>
      <c r="AE65" s="502">
        <v>8</v>
      </c>
      <c r="AF65" s="437"/>
      <c r="AG65" s="436">
        <v>4</v>
      </c>
      <c r="AH65" s="437"/>
      <c r="AI65" s="436">
        <v>4</v>
      </c>
      <c r="AJ65" s="437"/>
      <c r="AK65" s="436"/>
      <c r="AL65" s="478"/>
      <c r="AM65" s="290"/>
      <c r="AN65" s="252">
        <f>AP65*36</f>
        <v>0</v>
      </c>
      <c r="AO65" s="291"/>
      <c r="AP65" s="292"/>
      <c r="AQ65" s="293">
        <f>AS65*36</f>
        <v>0</v>
      </c>
      <c r="AR65" s="291"/>
      <c r="AS65" s="292"/>
      <c r="AT65" s="256">
        <f>AV65*36</f>
        <v>0</v>
      </c>
      <c r="AU65" s="253"/>
      <c r="AV65" s="257"/>
      <c r="AW65" s="258">
        <f>AY65*36</f>
        <v>0</v>
      </c>
      <c r="AX65" s="253"/>
      <c r="AY65" s="259"/>
      <c r="AZ65" s="258">
        <f>BB65*36</f>
        <v>0</v>
      </c>
      <c r="BA65" s="253"/>
      <c r="BB65" s="254"/>
      <c r="BC65" s="255">
        <f>BE65*36</f>
        <v>0</v>
      </c>
      <c r="BD65" s="253"/>
      <c r="BE65" s="254"/>
      <c r="BF65" s="256"/>
      <c r="BG65" s="291"/>
      <c r="BH65" s="294"/>
      <c r="BI65" s="258">
        <f>BK65*36</f>
        <v>0</v>
      </c>
      <c r="BJ65" s="291"/>
      <c r="BK65" s="295"/>
      <c r="BL65" s="296"/>
      <c r="BM65" s="291">
        <v>2</v>
      </c>
      <c r="BN65" s="298"/>
      <c r="BO65" s="299">
        <v>108</v>
      </c>
      <c r="BP65" s="291">
        <v>14</v>
      </c>
      <c r="BQ65" s="424">
        <v>3</v>
      </c>
      <c r="BR65" s="425">
        <f t="shared" si="17"/>
        <v>3</v>
      </c>
      <c r="BS65" s="680"/>
      <c r="BT65" s="681"/>
      <c r="BU65" s="682"/>
      <c r="BV65" s="249">
        <f t="shared" si="13"/>
        <v>15.84</v>
      </c>
    </row>
    <row r="66" spans="1:96" s="249" customFormat="1" ht="27.75" thickTop="1" thickBot="1" x14ac:dyDescent="0.3">
      <c r="A66" s="663" t="s">
        <v>218</v>
      </c>
      <c r="B66" s="664"/>
      <c r="C66" s="665" t="s">
        <v>128</v>
      </c>
      <c r="D66" s="666"/>
      <c r="E66" s="666"/>
      <c r="F66" s="666"/>
      <c r="G66" s="666"/>
      <c r="H66" s="666"/>
      <c r="I66" s="666"/>
      <c r="J66" s="666"/>
      <c r="K66" s="666"/>
      <c r="L66" s="666"/>
      <c r="M66" s="666"/>
      <c r="N66" s="666"/>
      <c r="O66" s="666"/>
      <c r="P66" s="666"/>
      <c r="Q66" s="666"/>
      <c r="R66" s="667"/>
      <c r="S66" s="239"/>
      <c r="T66" s="239"/>
      <c r="U66" s="668"/>
      <c r="V66" s="669"/>
      <c r="W66" s="668"/>
      <c r="X66" s="669"/>
      <c r="Y66" s="552">
        <f>SUM(Y67:Z101)</f>
        <v>2584</v>
      </c>
      <c r="Z66" s="524"/>
      <c r="AA66" s="656">
        <f>SUM(AA67:AB101)</f>
        <v>1476</v>
      </c>
      <c r="AB66" s="657"/>
      <c r="AC66" s="523">
        <f>SUM(AC67:AD101)</f>
        <v>330</v>
      </c>
      <c r="AD66" s="524"/>
      <c r="AE66" s="656">
        <f>SUM(AE67:AF101)</f>
        <v>156</v>
      </c>
      <c r="AF66" s="658"/>
      <c r="AG66" s="659">
        <f>SUM(AG67:AH101)</f>
        <v>84</v>
      </c>
      <c r="AH66" s="658"/>
      <c r="AI66" s="659">
        <f>SUM(AI67:AJ101)</f>
        <v>84</v>
      </c>
      <c r="AJ66" s="658"/>
      <c r="AK66" s="659">
        <f>SUM(AK67:AL101)</f>
        <v>6</v>
      </c>
      <c r="AL66" s="657"/>
      <c r="AM66" s="240">
        <f t="shared" ref="AM66:BR66" si="23">SUM(AM67:AM101)</f>
        <v>2</v>
      </c>
      <c r="AN66" s="241">
        <f t="shared" si="23"/>
        <v>72</v>
      </c>
      <c r="AO66" s="248">
        <f t="shared" si="23"/>
        <v>6</v>
      </c>
      <c r="AP66" s="307">
        <f t="shared" si="23"/>
        <v>2</v>
      </c>
      <c r="AQ66" s="307">
        <f t="shared" si="23"/>
        <v>0</v>
      </c>
      <c r="AR66" s="307">
        <f t="shared" si="23"/>
        <v>0</v>
      </c>
      <c r="AS66" s="308">
        <f t="shared" si="23"/>
        <v>0</v>
      </c>
      <c r="AT66" s="243">
        <f t="shared" si="23"/>
        <v>0</v>
      </c>
      <c r="AU66" s="307">
        <f t="shared" si="23"/>
        <v>0</v>
      </c>
      <c r="AV66" s="307">
        <f t="shared" si="23"/>
        <v>0</v>
      </c>
      <c r="AW66" s="245">
        <f t="shared" si="23"/>
        <v>0</v>
      </c>
      <c r="AX66" s="248">
        <f t="shared" si="23"/>
        <v>6</v>
      </c>
      <c r="AY66" s="308">
        <f t="shared" si="23"/>
        <v>0</v>
      </c>
      <c r="AZ66" s="307">
        <f t="shared" si="23"/>
        <v>180</v>
      </c>
      <c r="BA66" s="248">
        <f t="shared" si="23"/>
        <v>26</v>
      </c>
      <c r="BB66" s="243">
        <f t="shared" si="23"/>
        <v>5</v>
      </c>
      <c r="BC66" s="309">
        <f t="shared" si="23"/>
        <v>204</v>
      </c>
      <c r="BD66" s="307">
        <f t="shared" si="23"/>
        <v>48</v>
      </c>
      <c r="BE66" s="308">
        <f t="shared" si="23"/>
        <v>6</v>
      </c>
      <c r="BF66" s="307">
        <f t="shared" si="23"/>
        <v>818</v>
      </c>
      <c r="BG66" s="248">
        <f t="shared" si="23"/>
        <v>82</v>
      </c>
      <c r="BH66" s="243">
        <f t="shared" si="23"/>
        <v>23</v>
      </c>
      <c r="BI66" s="245">
        <f t="shared" si="23"/>
        <v>472</v>
      </c>
      <c r="BJ66" s="243">
        <f t="shared" si="23"/>
        <v>72</v>
      </c>
      <c r="BK66" s="308">
        <f t="shared" si="23"/>
        <v>13</v>
      </c>
      <c r="BL66" s="307">
        <f t="shared" si="23"/>
        <v>604</v>
      </c>
      <c r="BM66" s="307">
        <f t="shared" si="23"/>
        <v>66</v>
      </c>
      <c r="BN66" s="247">
        <f t="shared" si="23"/>
        <v>17</v>
      </c>
      <c r="BO66" s="309">
        <f t="shared" si="23"/>
        <v>234</v>
      </c>
      <c r="BP66" s="248">
        <f t="shared" si="23"/>
        <v>22</v>
      </c>
      <c r="BQ66" s="426">
        <f t="shared" si="23"/>
        <v>7</v>
      </c>
      <c r="BR66" s="427">
        <f t="shared" si="23"/>
        <v>73</v>
      </c>
      <c r="BS66" s="660"/>
      <c r="BT66" s="661"/>
      <c r="BU66" s="662"/>
      <c r="BV66" s="249">
        <f t="shared" si="13"/>
        <v>324.72000000000003</v>
      </c>
    </row>
    <row r="67" spans="1:96" s="249" customFormat="1" ht="27" thickTop="1" x14ac:dyDescent="0.25">
      <c r="A67" s="652" t="s">
        <v>219</v>
      </c>
      <c r="B67" s="653"/>
      <c r="C67" s="530" t="s">
        <v>3</v>
      </c>
      <c r="D67" s="531"/>
      <c r="E67" s="531"/>
      <c r="F67" s="531"/>
      <c r="G67" s="531"/>
      <c r="H67" s="531"/>
      <c r="I67" s="531"/>
      <c r="J67" s="531"/>
      <c r="K67" s="531"/>
      <c r="L67" s="531"/>
      <c r="M67" s="531"/>
      <c r="N67" s="531"/>
      <c r="O67" s="531"/>
      <c r="P67" s="531"/>
      <c r="Q67" s="531"/>
      <c r="R67" s="532"/>
      <c r="S67" s="250"/>
      <c r="T67" s="250"/>
      <c r="U67" s="654"/>
      <c r="V67" s="505"/>
      <c r="W67" s="654"/>
      <c r="X67" s="505"/>
      <c r="Y67" s="655"/>
      <c r="Z67" s="526"/>
      <c r="AA67" s="553"/>
      <c r="AB67" s="554"/>
      <c r="AC67" s="525"/>
      <c r="AD67" s="526"/>
      <c r="AE67" s="555"/>
      <c r="AF67" s="504"/>
      <c r="AG67" s="503"/>
      <c r="AH67" s="504"/>
      <c r="AI67" s="503"/>
      <c r="AJ67" s="504"/>
      <c r="AK67" s="503"/>
      <c r="AL67" s="505"/>
      <c r="AM67" s="310"/>
      <c r="AN67" s="258">
        <f>AP67*36</f>
        <v>0</v>
      </c>
      <c r="AO67" s="273"/>
      <c r="AP67" s="277"/>
      <c r="AQ67" s="255">
        <f>AS67*36</f>
        <v>0</v>
      </c>
      <c r="AR67" s="273"/>
      <c r="AS67" s="277"/>
      <c r="AT67" s="256">
        <f t="shared" ref="AT67:AT88" si="24">AV67*36</f>
        <v>0</v>
      </c>
      <c r="AU67" s="253"/>
      <c r="AV67" s="257"/>
      <c r="AW67" s="258">
        <f t="shared" ref="AW67:AW88" si="25">AY67*36</f>
        <v>0</v>
      </c>
      <c r="AX67" s="253"/>
      <c r="AY67" s="259"/>
      <c r="AZ67" s="258">
        <f t="shared" ref="AZ67:AZ88" si="26">BB67*36</f>
        <v>0</v>
      </c>
      <c r="BA67" s="253"/>
      <c r="BB67" s="254"/>
      <c r="BC67" s="255">
        <f t="shared" ref="BC67:BC88" si="27">BE67*36</f>
        <v>0</v>
      </c>
      <c r="BD67" s="253"/>
      <c r="BE67" s="254"/>
      <c r="BF67" s="256">
        <f t="shared" ref="BF67:BF103" si="28">BH67*36</f>
        <v>0</v>
      </c>
      <c r="BG67" s="291"/>
      <c r="BH67" s="294"/>
      <c r="BI67" s="258">
        <f t="shared" ref="BI67:BI88" si="29">BK67*36</f>
        <v>0</v>
      </c>
      <c r="BJ67" s="273"/>
      <c r="BK67" s="276"/>
      <c r="BL67" s="311"/>
      <c r="BM67" s="273"/>
      <c r="BN67" s="312"/>
      <c r="BO67" s="313"/>
      <c r="BP67" s="314"/>
      <c r="BQ67" s="428"/>
      <c r="BR67" s="429"/>
      <c r="BS67" s="506"/>
      <c r="BT67" s="507"/>
      <c r="BU67" s="508"/>
      <c r="BV67" s="249">
        <f t="shared" si="13"/>
        <v>0</v>
      </c>
    </row>
    <row r="68" spans="1:96" s="2" customFormat="1" ht="51.75" customHeight="1" x14ac:dyDescent="0.25">
      <c r="A68" s="558" t="s">
        <v>220</v>
      </c>
      <c r="B68" s="559"/>
      <c r="C68" s="560" t="s">
        <v>145</v>
      </c>
      <c r="D68" s="561"/>
      <c r="E68" s="561"/>
      <c r="F68" s="561"/>
      <c r="G68" s="561"/>
      <c r="H68" s="561"/>
      <c r="I68" s="561"/>
      <c r="J68" s="561"/>
      <c r="K68" s="561"/>
      <c r="L68" s="561"/>
      <c r="M68" s="561"/>
      <c r="N68" s="561"/>
      <c r="O68" s="561"/>
      <c r="P68" s="561"/>
      <c r="Q68" s="561"/>
      <c r="R68" s="562"/>
      <c r="S68" s="76"/>
      <c r="T68" s="76"/>
      <c r="U68" s="563"/>
      <c r="V68" s="513"/>
      <c r="W68" s="22">
        <v>1</v>
      </c>
      <c r="X68" s="23" t="s">
        <v>117</v>
      </c>
      <c r="Y68" s="564">
        <f t="shared" ref="Y68:Y80" si="30">AN68+AQ68+AT68+AW68+AZ68+BC68+BF68+BI68+BL68+BO68</f>
        <v>72</v>
      </c>
      <c r="Z68" s="565"/>
      <c r="AA68" s="537">
        <v>36</v>
      </c>
      <c r="AB68" s="538"/>
      <c r="AC68" s="482">
        <f>AM68+AO68+AR68+AU68+AX68+BA68+BD68+BG68+BJ68+BM68+BP68</f>
        <v>8</v>
      </c>
      <c r="AD68" s="483"/>
      <c r="AE68" s="509">
        <v>6</v>
      </c>
      <c r="AF68" s="510"/>
      <c r="AG68" s="511"/>
      <c r="AH68" s="510"/>
      <c r="AI68" s="511"/>
      <c r="AJ68" s="510"/>
      <c r="AK68" s="511">
        <v>2</v>
      </c>
      <c r="AL68" s="513"/>
      <c r="AM68" s="119">
        <v>2</v>
      </c>
      <c r="AN68" s="113">
        <f>AP68*36</f>
        <v>72</v>
      </c>
      <c r="AO68" s="120">
        <v>6</v>
      </c>
      <c r="AP68" s="121">
        <v>2</v>
      </c>
      <c r="AQ68" s="122">
        <f>AS68*36</f>
        <v>0</v>
      </c>
      <c r="AR68" s="120"/>
      <c r="AS68" s="121"/>
      <c r="AT68" s="115">
        <f t="shared" si="24"/>
        <v>0</v>
      </c>
      <c r="AU68" s="114"/>
      <c r="AV68" s="116"/>
      <c r="AW68" s="117">
        <f t="shared" si="25"/>
        <v>0</v>
      </c>
      <c r="AX68" s="114"/>
      <c r="AY68" s="118"/>
      <c r="AZ68" s="28">
        <f t="shared" si="26"/>
        <v>0</v>
      </c>
      <c r="BA68" s="24"/>
      <c r="BB68" s="25"/>
      <c r="BC68" s="26">
        <f t="shared" si="27"/>
        <v>0</v>
      </c>
      <c r="BD68" s="24"/>
      <c r="BE68" s="25"/>
      <c r="BF68" s="27">
        <f t="shared" si="28"/>
        <v>0</v>
      </c>
      <c r="BG68" s="33"/>
      <c r="BH68" s="59"/>
      <c r="BI68" s="28">
        <f t="shared" si="29"/>
        <v>0</v>
      </c>
      <c r="BJ68" s="33"/>
      <c r="BK68" s="60"/>
      <c r="BL68" s="29"/>
      <c r="BM68" s="33"/>
      <c r="BN68" s="31"/>
      <c r="BO68" s="32"/>
      <c r="BP68" s="30"/>
      <c r="BQ68" s="34"/>
      <c r="BR68" s="35">
        <f>AP68+AS68+AV68+AY68+BB68+BE68+BH68+BK68+BN68+BQ68</f>
        <v>2</v>
      </c>
      <c r="BS68" s="514" t="s">
        <v>391</v>
      </c>
      <c r="BT68" s="515"/>
      <c r="BU68" s="516"/>
      <c r="BV68" s="1">
        <f t="shared" si="13"/>
        <v>7.92</v>
      </c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</row>
    <row r="69" spans="1:96" s="249" customFormat="1" ht="48.75" customHeight="1" x14ac:dyDescent="0.25">
      <c r="A69" s="644" t="s">
        <v>221</v>
      </c>
      <c r="B69" s="645"/>
      <c r="C69" s="646" t="s">
        <v>379</v>
      </c>
      <c r="D69" s="647"/>
      <c r="E69" s="647"/>
      <c r="F69" s="647"/>
      <c r="G69" s="647"/>
      <c r="H69" s="647"/>
      <c r="I69" s="647"/>
      <c r="J69" s="647"/>
      <c r="K69" s="647"/>
      <c r="L69" s="647"/>
      <c r="M69" s="647"/>
      <c r="N69" s="647"/>
      <c r="O69" s="647"/>
      <c r="P69" s="647"/>
      <c r="Q69" s="647"/>
      <c r="R69" s="648"/>
      <c r="S69" s="303"/>
      <c r="T69" s="303"/>
      <c r="U69" s="643"/>
      <c r="V69" s="478"/>
      <c r="W69" s="315">
        <v>9</v>
      </c>
      <c r="X69" s="316" t="s">
        <v>117</v>
      </c>
      <c r="Y69" s="574">
        <f t="shared" si="30"/>
        <v>72</v>
      </c>
      <c r="Z69" s="575"/>
      <c r="AA69" s="542">
        <v>36</v>
      </c>
      <c r="AB69" s="543"/>
      <c r="AC69" s="447">
        <f t="shared" ref="AC69:AC79" si="31">AM69+AO69+AR69+AU69+AX69+BA69+BD69+BG69+BJ69+BM69+BP69</f>
        <v>8</v>
      </c>
      <c r="AD69" s="448"/>
      <c r="AE69" s="502">
        <v>6</v>
      </c>
      <c r="AF69" s="437"/>
      <c r="AG69" s="436"/>
      <c r="AH69" s="437"/>
      <c r="AI69" s="436"/>
      <c r="AJ69" s="437"/>
      <c r="AK69" s="436">
        <v>2</v>
      </c>
      <c r="AL69" s="478"/>
      <c r="AM69" s="290"/>
      <c r="AN69" s="252">
        <f t="shared" ref="AN69:AN88" si="32">AP69*36</f>
        <v>0</v>
      </c>
      <c r="AO69" s="291"/>
      <c r="AP69" s="292"/>
      <c r="AQ69" s="293">
        <f t="shared" ref="AQ69:AQ88" si="33">AS69*36</f>
        <v>0</v>
      </c>
      <c r="AR69" s="291"/>
      <c r="AS69" s="292"/>
      <c r="AT69" s="256">
        <f t="shared" si="24"/>
        <v>0</v>
      </c>
      <c r="AU69" s="253"/>
      <c r="AV69" s="257"/>
      <c r="AW69" s="258">
        <f t="shared" si="25"/>
        <v>0</v>
      </c>
      <c r="AX69" s="253"/>
      <c r="AY69" s="259"/>
      <c r="AZ69" s="258"/>
      <c r="BA69" s="253"/>
      <c r="BB69" s="254"/>
      <c r="BC69" s="255">
        <f t="shared" si="27"/>
        <v>0</v>
      </c>
      <c r="BD69" s="253"/>
      <c r="BE69" s="254"/>
      <c r="BF69" s="256">
        <f t="shared" si="28"/>
        <v>0</v>
      </c>
      <c r="BG69" s="291"/>
      <c r="BH69" s="294"/>
      <c r="BI69" s="258">
        <f t="shared" si="29"/>
        <v>0</v>
      </c>
      <c r="BJ69" s="291">
        <v>2</v>
      </c>
      <c r="BK69" s="295"/>
      <c r="BL69" s="296">
        <v>72</v>
      </c>
      <c r="BM69" s="291">
        <v>6</v>
      </c>
      <c r="BN69" s="298">
        <v>2</v>
      </c>
      <c r="BO69" s="299"/>
      <c r="BP69" s="297"/>
      <c r="BQ69" s="300"/>
      <c r="BR69" s="301">
        <f t="shared" ref="BR69:BR95" si="34">AP69+AS69+AV69+AY69+BB69+BE69+BH69+BK69+BN69+BQ69</f>
        <v>2</v>
      </c>
      <c r="BS69" s="479"/>
      <c r="BT69" s="480"/>
      <c r="BU69" s="481"/>
      <c r="BV69" s="249">
        <f t="shared" si="13"/>
        <v>7.92</v>
      </c>
    </row>
    <row r="70" spans="1:96" s="2" customFormat="1" ht="26.25" customHeight="1" x14ac:dyDescent="0.25">
      <c r="A70" s="558" t="s">
        <v>222</v>
      </c>
      <c r="B70" s="559"/>
      <c r="C70" s="560" t="s">
        <v>146</v>
      </c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2"/>
      <c r="S70" s="76"/>
      <c r="T70" s="76"/>
      <c r="U70" s="563"/>
      <c r="V70" s="513"/>
      <c r="W70" s="22">
        <v>5</v>
      </c>
      <c r="X70" s="23" t="s">
        <v>117</v>
      </c>
      <c r="Y70" s="564">
        <f t="shared" si="30"/>
        <v>72</v>
      </c>
      <c r="Z70" s="565"/>
      <c r="AA70" s="537">
        <v>36</v>
      </c>
      <c r="AB70" s="538"/>
      <c r="AC70" s="482">
        <f t="shared" si="31"/>
        <v>8</v>
      </c>
      <c r="AD70" s="483"/>
      <c r="AE70" s="509">
        <v>6</v>
      </c>
      <c r="AF70" s="510"/>
      <c r="AG70" s="511"/>
      <c r="AH70" s="510"/>
      <c r="AI70" s="511"/>
      <c r="AJ70" s="510"/>
      <c r="AK70" s="511">
        <v>2</v>
      </c>
      <c r="AL70" s="513"/>
      <c r="AM70" s="119"/>
      <c r="AN70" s="113">
        <f t="shared" si="32"/>
        <v>0</v>
      </c>
      <c r="AO70" s="120"/>
      <c r="AP70" s="121"/>
      <c r="AQ70" s="122">
        <f t="shared" si="33"/>
        <v>0</v>
      </c>
      <c r="AR70" s="120"/>
      <c r="AS70" s="121"/>
      <c r="AT70" s="115">
        <f t="shared" si="24"/>
        <v>0</v>
      </c>
      <c r="AU70" s="114"/>
      <c r="AV70" s="116"/>
      <c r="AW70" s="117">
        <f t="shared" si="25"/>
        <v>0</v>
      </c>
      <c r="AX70" s="114">
        <v>2</v>
      </c>
      <c r="AY70" s="118"/>
      <c r="AZ70" s="28">
        <v>72</v>
      </c>
      <c r="BA70" s="24">
        <v>6</v>
      </c>
      <c r="BB70" s="25">
        <v>2</v>
      </c>
      <c r="BC70" s="26"/>
      <c r="BD70" s="24"/>
      <c r="BE70" s="25"/>
      <c r="BF70" s="27">
        <f t="shared" si="28"/>
        <v>0</v>
      </c>
      <c r="BG70" s="33"/>
      <c r="BH70" s="59"/>
      <c r="BI70" s="28">
        <f t="shared" si="29"/>
        <v>0</v>
      </c>
      <c r="BJ70" s="33"/>
      <c r="BK70" s="60"/>
      <c r="BL70" s="29"/>
      <c r="BM70" s="33"/>
      <c r="BN70" s="31"/>
      <c r="BO70" s="32"/>
      <c r="BP70" s="30"/>
      <c r="BQ70" s="34"/>
      <c r="BR70" s="35">
        <f t="shared" si="34"/>
        <v>2</v>
      </c>
      <c r="BS70" s="514" t="s">
        <v>393</v>
      </c>
      <c r="BT70" s="515"/>
      <c r="BU70" s="516"/>
      <c r="BV70" s="1">
        <f t="shared" si="13"/>
        <v>7.92</v>
      </c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</row>
    <row r="71" spans="1:96" s="249" customFormat="1" ht="24.75" customHeight="1" x14ac:dyDescent="0.25">
      <c r="A71" s="461" t="s">
        <v>223</v>
      </c>
      <c r="B71" s="462"/>
      <c r="C71" s="463" t="s">
        <v>190</v>
      </c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5"/>
      <c r="S71" s="266"/>
      <c r="T71" s="266"/>
      <c r="U71" s="683"/>
      <c r="V71" s="684"/>
      <c r="W71" s="643"/>
      <c r="X71" s="478"/>
      <c r="Y71" s="574">
        <f t="shared" si="30"/>
        <v>0</v>
      </c>
      <c r="Z71" s="575"/>
      <c r="AA71" s="542">
        <f t="shared" ref="AA71:AA78" si="35">SUM(AE71:AL71)</f>
        <v>0</v>
      </c>
      <c r="AB71" s="543"/>
      <c r="AC71" s="447">
        <f t="shared" si="31"/>
        <v>0</v>
      </c>
      <c r="AD71" s="448"/>
      <c r="AE71" s="502"/>
      <c r="AF71" s="437"/>
      <c r="AG71" s="436"/>
      <c r="AH71" s="437"/>
      <c r="AI71" s="436"/>
      <c r="AJ71" s="437"/>
      <c r="AK71" s="436"/>
      <c r="AL71" s="478"/>
      <c r="AM71" s="290"/>
      <c r="AN71" s="252">
        <f t="shared" si="32"/>
        <v>0</v>
      </c>
      <c r="AO71" s="291"/>
      <c r="AP71" s="292"/>
      <c r="AQ71" s="293">
        <f t="shared" si="33"/>
        <v>0</v>
      </c>
      <c r="AR71" s="291"/>
      <c r="AS71" s="292"/>
      <c r="AT71" s="256">
        <f t="shared" si="24"/>
        <v>0</v>
      </c>
      <c r="AU71" s="253"/>
      <c r="AV71" s="257"/>
      <c r="AW71" s="258">
        <f t="shared" si="25"/>
        <v>0</v>
      </c>
      <c r="AX71" s="253"/>
      <c r="AY71" s="259"/>
      <c r="AZ71" s="258">
        <f t="shared" si="26"/>
        <v>0</v>
      </c>
      <c r="BA71" s="253"/>
      <c r="BB71" s="254"/>
      <c r="BC71" s="255">
        <f t="shared" si="27"/>
        <v>0</v>
      </c>
      <c r="BD71" s="253"/>
      <c r="BE71" s="254"/>
      <c r="BF71" s="256">
        <f t="shared" si="28"/>
        <v>0</v>
      </c>
      <c r="BG71" s="291"/>
      <c r="BH71" s="294"/>
      <c r="BI71" s="258">
        <f t="shared" si="29"/>
        <v>0</v>
      </c>
      <c r="BJ71" s="291"/>
      <c r="BK71" s="295"/>
      <c r="BL71" s="296"/>
      <c r="BM71" s="291"/>
      <c r="BN71" s="298"/>
      <c r="BO71" s="299"/>
      <c r="BP71" s="297"/>
      <c r="BQ71" s="300"/>
      <c r="BR71" s="301">
        <f t="shared" si="34"/>
        <v>0</v>
      </c>
      <c r="BS71" s="479"/>
      <c r="BT71" s="480"/>
      <c r="BU71" s="481"/>
      <c r="BV71" s="249">
        <f t="shared" si="13"/>
        <v>0</v>
      </c>
    </row>
    <row r="72" spans="1:96" s="249" customFormat="1" ht="26.25" customHeight="1" x14ac:dyDescent="0.25">
      <c r="A72" s="644" t="s">
        <v>224</v>
      </c>
      <c r="B72" s="645"/>
      <c r="C72" s="646" t="s">
        <v>172</v>
      </c>
      <c r="D72" s="647"/>
      <c r="E72" s="647"/>
      <c r="F72" s="647"/>
      <c r="G72" s="647"/>
      <c r="H72" s="647"/>
      <c r="I72" s="647"/>
      <c r="J72" s="647"/>
      <c r="K72" s="647"/>
      <c r="L72" s="647"/>
      <c r="M72" s="647"/>
      <c r="N72" s="647"/>
      <c r="O72" s="647"/>
      <c r="P72" s="647"/>
      <c r="Q72" s="647"/>
      <c r="R72" s="648"/>
      <c r="S72" s="303"/>
      <c r="T72" s="303"/>
      <c r="U72" s="683"/>
      <c r="V72" s="684"/>
      <c r="W72" s="643">
        <v>6</v>
      </c>
      <c r="X72" s="478"/>
      <c r="Y72" s="574">
        <f t="shared" si="30"/>
        <v>108</v>
      </c>
      <c r="Z72" s="575"/>
      <c r="AA72" s="542">
        <v>72</v>
      </c>
      <c r="AB72" s="543"/>
      <c r="AC72" s="447">
        <f t="shared" si="31"/>
        <v>16</v>
      </c>
      <c r="AD72" s="448"/>
      <c r="AE72" s="502">
        <v>8</v>
      </c>
      <c r="AF72" s="437"/>
      <c r="AG72" s="436">
        <v>8</v>
      </c>
      <c r="AH72" s="437"/>
      <c r="AI72" s="436"/>
      <c r="AJ72" s="437"/>
      <c r="AK72" s="436"/>
      <c r="AL72" s="478"/>
      <c r="AM72" s="290"/>
      <c r="AN72" s="252">
        <f t="shared" si="32"/>
        <v>0</v>
      </c>
      <c r="AO72" s="291"/>
      <c r="AP72" s="292"/>
      <c r="AQ72" s="293">
        <f t="shared" si="33"/>
        <v>0</v>
      </c>
      <c r="AR72" s="291"/>
      <c r="AS72" s="292"/>
      <c r="AT72" s="256">
        <f t="shared" si="24"/>
        <v>0</v>
      </c>
      <c r="AU72" s="253"/>
      <c r="AV72" s="257"/>
      <c r="AW72" s="258"/>
      <c r="AX72" s="253"/>
      <c r="AY72" s="259"/>
      <c r="AZ72" s="258">
        <f t="shared" si="26"/>
        <v>0</v>
      </c>
      <c r="BA72" s="253">
        <v>4</v>
      </c>
      <c r="BB72" s="254"/>
      <c r="BC72" s="255">
        <v>108</v>
      </c>
      <c r="BD72" s="253">
        <v>12</v>
      </c>
      <c r="BE72" s="254">
        <v>3</v>
      </c>
      <c r="BF72" s="256">
        <f t="shared" si="28"/>
        <v>0</v>
      </c>
      <c r="BG72" s="291"/>
      <c r="BH72" s="294"/>
      <c r="BI72" s="258">
        <f t="shared" si="29"/>
        <v>0</v>
      </c>
      <c r="BJ72" s="291"/>
      <c r="BK72" s="295"/>
      <c r="BL72" s="296"/>
      <c r="BM72" s="291"/>
      <c r="BN72" s="298"/>
      <c r="BO72" s="299"/>
      <c r="BP72" s="297"/>
      <c r="BQ72" s="300"/>
      <c r="BR72" s="301">
        <f t="shared" si="34"/>
        <v>3</v>
      </c>
      <c r="BS72" s="479"/>
      <c r="BT72" s="480"/>
      <c r="BU72" s="481"/>
      <c r="BV72" s="249">
        <f t="shared" si="13"/>
        <v>15.84</v>
      </c>
    </row>
    <row r="73" spans="1:96" s="2" customFormat="1" ht="25.5" customHeight="1" x14ac:dyDescent="0.25">
      <c r="A73" s="558" t="s">
        <v>225</v>
      </c>
      <c r="B73" s="559"/>
      <c r="C73" s="560" t="s">
        <v>154</v>
      </c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2"/>
      <c r="S73" s="76"/>
      <c r="T73" s="76"/>
      <c r="U73" s="563"/>
      <c r="V73" s="513"/>
      <c r="W73" s="22">
        <v>5</v>
      </c>
      <c r="X73" s="23" t="s">
        <v>117</v>
      </c>
      <c r="Y73" s="564">
        <f t="shared" si="30"/>
        <v>108</v>
      </c>
      <c r="Z73" s="565"/>
      <c r="AA73" s="537">
        <v>72</v>
      </c>
      <c r="AB73" s="538"/>
      <c r="AC73" s="482">
        <f t="shared" si="31"/>
        <v>16</v>
      </c>
      <c r="AD73" s="483"/>
      <c r="AE73" s="509">
        <v>8</v>
      </c>
      <c r="AF73" s="510"/>
      <c r="AG73" s="511">
        <v>4</v>
      </c>
      <c r="AH73" s="510"/>
      <c r="AI73" s="511">
        <v>4</v>
      </c>
      <c r="AJ73" s="510"/>
      <c r="AK73" s="511"/>
      <c r="AL73" s="513"/>
      <c r="AM73" s="119"/>
      <c r="AN73" s="113">
        <f t="shared" si="32"/>
        <v>0</v>
      </c>
      <c r="AO73" s="120"/>
      <c r="AP73" s="121"/>
      <c r="AQ73" s="122">
        <f t="shared" si="33"/>
        <v>0</v>
      </c>
      <c r="AR73" s="120"/>
      <c r="AS73" s="121"/>
      <c r="AT73" s="115">
        <f t="shared" si="24"/>
        <v>0</v>
      </c>
      <c r="AU73" s="114"/>
      <c r="AV73" s="116"/>
      <c r="AW73" s="117">
        <f t="shared" si="25"/>
        <v>0</v>
      </c>
      <c r="AX73" s="114">
        <v>4</v>
      </c>
      <c r="AY73" s="118"/>
      <c r="AZ73" s="28">
        <f t="shared" si="26"/>
        <v>108</v>
      </c>
      <c r="BA73" s="24">
        <v>12</v>
      </c>
      <c r="BB73" s="25">
        <v>3</v>
      </c>
      <c r="BC73" s="26">
        <f t="shared" si="27"/>
        <v>0</v>
      </c>
      <c r="BD73" s="24"/>
      <c r="BE73" s="25"/>
      <c r="BF73" s="27">
        <f t="shared" si="28"/>
        <v>0</v>
      </c>
      <c r="BG73" s="33"/>
      <c r="BH73" s="59"/>
      <c r="BI73" s="28">
        <f t="shared" si="29"/>
        <v>0</v>
      </c>
      <c r="BJ73" s="33"/>
      <c r="BK73" s="60"/>
      <c r="BL73" s="29"/>
      <c r="BM73" s="33"/>
      <c r="BN73" s="31"/>
      <c r="BO73" s="32"/>
      <c r="BP73" s="30"/>
      <c r="BQ73" s="34"/>
      <c r="BR73" s="35">
        <f t="shared" si="34"/>
        <v>3</v>
      </c>
      <c r="BS73" s="514" t="s">
        <v>404</v>
      </c>
      <c r="BT73" s="515"/>
      <c r="BU73" s="516"/>
      <c r="BV73" s="1">
        <f t="shared" si="13"/>
        <v>15.84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</row>
    <row r="74" spans="1:96" s="249" customFormat="1" ht="26.25" customHeight="1" x14ac:dyDescent="0.25">
      <c r="A74" s="644" t="s">
        <v>226</v>
      </c>
      <c r="B74" s="645"/>
      <c r="C74" s="646" t="s">
        <v>257</v>
      </c>
      <c r="D74" s="647"/>
      <c r="E74" s="647"/>
      <c r="F74" s="647"/>
      <c r="G74" s="647"/>
      <c r="H74" s="647"/>
      <c r="I74" s="647"/>
      <c r="J74" s="647"/>
      <c r="K74" s="647"/>
      <c r="L74" s="647"/>
      <c r="M74" s="647"/>
      <c r="N74" s="647"/>
      <c r="O74" s="647"/>
      <c r="P74" s="647"/>
      <c r="Q74" s="647"/>
      <c r="R74" s="648"/>
      <c r="S74" s="303"/>
      <c r="T74" s="303"/>
      <c r="U74" s="643"/>
      <c r="V74" s="478"/>
      <c r="W74" s="643">
        <v>7</v>
      </c>
      <c r="X74" s="478"/>
      <c r="Y74" s="574">
        <f t="shared" si="30"/>
        <v>108</v>
      </c>
      <c r="Z74" s="575"/>
      <c r="AA74" s="542">
        <v>54</v>
      </c>
      <c r="AB74" s="543"/>
      <c r="AC74" s="447">
        <f t="shared" si="31"/>
        <v>12</v>
      </c>
      <c r="AD74" s="448"/>
      <c r="AE74" s="502">
        <v>8</v>
      </c>
      <c r="AF74" s="437"/>
      <c r="AG74" s="436">
        <v>4</v>
      </c>
      <c r="AH74" s="437"/>
      <c r="AI74" s="436"/>
      <c r="AJ74" s="437"/>
      <c r="AK74" s="436"/>
      <c r="AL74" s="478"/>
      <c r="AM74" s="290"/>
      <c r="AN74" s="252">
        <f t="shared" si="32"/>
        <v>0</v>
      </c>
      <c r="AO74" s="291"/>
      <c r="AP74" s="292"/>
      <c r="AQ74" s="293">
        <f t="shared" si="33"/>
        <v>0</v>
      </c>
      <c r="AR74" s="291"/>
      <c r="AS74" s="292"/>
      <c r="AT74" s="256">
        <f t="shared" si="24"/>
        <v>0</v>
      </c>
      <c r="AU74" s="253"/>
      <c r="AV74" s="257"/>
      <c r="AW74" s="258">
        <f t="shared" si="25"/>
        <v>0</v>
      </c>
      <c r="AX74" s="253"/>
      <c r="AY74" s="259"/>
      <c r="AZ74" s="258">
        <f t="shared" si="26"/>
        <v>0</v>
      </c>
      <c r="BA74" s="253"/>
      <c r="BB74" s="254"/>
      <c r="BC74" s="255">
        <f t="shared" si="27"/>
        <v>0</v>
      </c>
      <c r="BD74" s="253">
        <v>4</v>
      </c>
      <c r="BE74" s="254"/>
      <c r="BF74" s="256">
        <f t="shared" ref="BF74:BF75" si="36">BH74*36</f>
        <v>108</v>
      </c>
      <c r="BG74" s="291">
        <v>8</v>
      </c>
      <c r="BH74" s="294">
        <v>3</v>
      </c>
      <c r="BI74" s="258">
        <f t="shared" si="29"/>
        <v>0</v>
      </c>
      <c r="BJ74" s="291"/>
      <c r="BK74" s="295"/>
      <c r="BL74" s="296"/>
      <c r="BM74" s="291"/>
      <c r="BN74" s="298"/>
      <c r="BO74" s="299"/>
      <c r="BP74" s="297"/>
      <c r="BQ74" s="300"/>
      <c r="BR74" s="301">
        <f t="shared" si="34"/>
        <v>3</v>
      </c>
      <c r="BS74" s="479"/>
      <c r="BT74" s="480"/>
      <c r="BU74" s="481"/>
      <c r="BV74" s="249">
        <f t="shared" si="13"/>
        <v>11.88</v>
      </c>
    </row>
    <row r="75" spans="1:96" s="249" customFormat="1" ht="24.75" customHeight="1" x14ac:dyDescent="0.25">
      <c r="A75" s="461" t="s">
        <v>227</v>
      </c>
      <c r="B75" s="462"/>
      <c r="C75" s="463" t="s">
        <v>253</v>
      </c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5"/>
      <c r="S75" s="266"/>
      <c r="T75" s="266"/>
      <c r="U75" s="683"/>
      <c r="V75" s="684"/>
      <c r="W75" s="643"/>
      <c r="X75" s="478"/>
      <c r="Y75" s="574">
        <f t="shared" si="30"/>
        <v>0</v>
      </c>
      <c r="Z75" s="575"/>
      <c r="AA75" s="542">
        <f t="shared" si="35"/>
        <v>0</v>
      </c>
      <c r="AB75" s="543"/>
      <c r="AC75" s="447">
        <f t="shared" si="31"/>
        <v>0</v>
      </c>
      <c r="AD75" s="448"/>
      <c r="AE75" s="502"/>
      <c r="AF75" s="437"/>
      <c r="AG75" s="436"/>
      <c r="AH75" s="437"/>
      <c r="AI75" s="436"/>
      <c r="AJ75" s="437"/>
      <c r="AK75" s="436"/>
      <c r="AL75" s="478"/>
      <c r="AM75" s="290"/>
      <c r="AN75" s="252">
        <f t="shared" si="32"/>
        <v>0</v>
      </c>
      <c r="AO75" s="291"/>
      <c r="AP75" s="292"/>
      <c r="AQ75" s="293">
        <f t="shared" si="33"/>
        <v>0</v>
      </c>
      <c r="AR75" s="291"/>
      <c r="AS75" s="292"/>
      <c r="AT75" s="256">
        <f t="shared" si="24"/>
        <v>0</v>
      </c>
      <c r="AU75" s="253"/>
      <c r="AV75" s="257"/>
      <c r="AW75" s="258">
        <f t="shared" si="25"/>
        <v>0</v>
      </c>
      <c r="AX75" s="253"/>
      <c r="AY75" s="259"/>
      <c r="AZ75" s="258">
        <f t="shared" si="26"/>
        <v>0</v>
      </c>
      <c r="BA75" s="253"/>
      <c r="BB75" s="254"/>
      <c r="BC75" s="255">
        <f t="shared" si="27"/>
        <v>0</v>
      </c>
      <c r="BD75" s="253"/>
      <c r="BE75" s="254"/>
      <c r="BF75" s="256">
        <f t="shared" si="36"/>
        <v>0</v>
      </c>
      <c r="BG75" s="291"/>
      <c r="BH75" s="294"/>
      <c r="BI75" s="258">
        <f t="shared" si="29"/>
        <v>0</v>
      </c>
      <c r="BJ75" s="291"/>
      <c r="BK75" s="295"/>
      <c r="BL75" s="296"/>
      <c r="BM75" s="291"/>
      <c r="BN75" s="298"/>
      <c r="BO75" s="299"/>
      <c r="BP75" s="297"/>
      <c r="BQ75" s="300"/>
      <c r="BR75" s="301">
        <f t="shared" si="34"/>
        <v>0</v>
      </c>
      <c r="BS75" s="479"/>
      <c r="BT75" s="480"/>
      <c r="BU75" s="481"/>
      <c r="BV75" s="249">
        <f t="shared" si="13"/>
        <v>0</v>
      </c>
    </row>
    <row r="76" spans="1:96" s="249" customFormat="1" ht="51" customHeight="1" x14ac:dyDescent="0.25">
      <c r="A76" s="644" t="s">
        <v>228</v>
      </c>
      <c r="B76" s="645"/>
      <c r="C76" s="646" t="s">
        <v>174</v>
      </c>
      <c r="D76" s="647"/>
      <c r="E76" s="647"/>
      <c r="F76" s="647"/>
      <c r="G76" s="647"/>
      <c r="H76" s="647"/>
      <c r="I76" s="647"/>
      <c r="J76" s="647"/>
      <c r="K76" s="647"/>
      <c r="L76" s="647"/>
      <c r="M76" s="647"/>
      <c r="N76" s="647"/>
      <c r="O76" s="647"/>
      <c r="P76" s="647"/>
      <c r="Q76" s="647"/>
      <c r="R76" s="648"/>
      <c r="S76" s="303"/>
      <c r="T76" s="303"/>
      <c r="U76" s="643">
        <v>9</v>
      </c>
      <c r="V76" s="478"/>
      <c r="W76" s="643"/>
      <c r="X76" s="478"/>
      <c r="Y76" s="574">
        <f t="shared" si="30"/>
        <v>108</v>
      </c>
      <c r="Z76" s="575"/>
      <c r="AA76" s="542">
        <v>72</v>
      </c>
      <c r="AB76" s="543"/>
      <c r="AC76" s="447">
        <f t="shared" si="31"/>
        <v>18</v>
      </c>
      <c r="AD76" s="448"/>
      <c r="AE76" s="502">
        <v>10</v>
      </c>
      <c r="AF76" s="437"/>
      <c r="AG76" s="436">
        <v>4</v>
      </c>
      <c r="AH76" s="437"/>
      <c r="AI76" s="436">
        <v>4</v>
      </c>
      <c r="AJ76" s="437"/>
      <c r="AK76" s="436"/>
      <c r="AL76" s="478"/>
      <c r="AM76" s="290"/>
      <c r="AN76" s="252">
        <f t="shared" si="32"/>
        <v>0</v>
      </c>
      <c r="AO76" s="291"/>
      <c r="AP76" s="292"/>
      <c r="AQ76" s="293">
        <f t="shared" si="33"/>
        <v>0</v>
      </c>
      <c r="AR76" s="291"/>
      <c r="AS76" s="292"/>
      <c r="AT76" s="256">
        <f t="shared" si="24"/>
        <v>0</v>
      </c>
      <c r="AU76" s="253"/>
      <c r="AV76" s="257"/>
      <c r="AW76" s="258">
        <f t="shared" si="25"/>
        <v>0</v>
      </c>
      <c r="AX76" s="253"/>
      <c r="AY76" s="259"/>
      <c r="AZ76" s="258"/>
      <c r="BA76" s="253"/>
      <c r="BB76" s="254"/>
      <c r="BC76" s="255">
        <f t="shared" si="27"/>
        <v>0</v>
      </c>
      <c r="BD76" s="253"/>
      <c r="BE76" s="254"/>
      <c r="BF76" s="256">
        <f t="shared" si="28"/>
        <v>0</v>
      </c>
      <c r="BG76" s="291"/>
      <c r="BH76" s="294"/>
      <c r="BI76" s="258">
        <f t="shared" si="29"/>
        <v>0</v>
      </c>
      <c r="BJ76" s="291">
        <v>4</v>
      </c>
      <c r="BK76" s="295"/>
      <c r="BL76" s="296">
        <v>108</v>
      </c>
      <c r="BM76" s="291">
        <v>14</v>
      </c>
      <c r="BN76" s="298">
        <v>3</v>
      </c>
      <c r="BO76" s="299"/>
      <c r="BP76" s="297"/>
      <c r="BQ76" s="300"/>
      <c r="BR76" s="301">
        <f t="shared" si="34"/>
        <v>3</v>
      </c>
      <c r="BS76" s="479"/>
      <c r="BT76" s="480"/>
      <c r="BU76" s="481"/>
      <c r="BV76" s="249">
        <f t="shared" si="13"/>
        <v>15.84</v>
      </c>
    </row>
    <row r="77" spans="1:96" s="249" customFormat="1" ht="28.5" customHeight="1" x14ac:dyDescent="0.25">
      <c r="A77" s="644" t="s">
        <v>229</v>
      </c>
      <c r="B77" s="645"/>
      <c r="C77" s="685" t="s">
        <v>249</v>
      </c>
      <c r="D77" s="686"/>
      <c r="E77" s="686"/>
      <c r="F77" s="686"/>
      <c r="G77" s="686"/>
      <c r="H77" s="686"/>
      <c r="I77" s="686"/>
      <c r="J77" s="686"/>
      <c r="K77" s="686"/>
      <c r="L77" s="686"/>
      <c r="M77" s="686"/>
      <c r="N77" s="686"/>
      <c r="O77" s="686"/>
      <c r="P77" s="686"/>
      <c r="Q77" s="686"/>
      <c r="R77" s="687"/>
      <c r="S77" s="303"/>
      <c r="T77" s="303"/>
      <c r="U77" s="643"/>
      <c r="V77" s="478"/>
      <c r="W77" s="512">
        <v>6</v>
      </c>
      <c r="X77" s="512"/>
      <c r="Y77" s="574">
        <v>96</v>
      </c>
      <c r="Z77" s="575"/>
      <c r="AA77" s="542">
        <v>54</v>
      </c>
      <c r="AB77" s="543"/>
      <c r="AC77" s="447">
        <f t="shared" si="31"/>
        <v>12</v>
      </c>
      <c r="AD77" s="448"/>
      <c r="AE77" s="512">
        <v>4</v>
      </c>
      <c r="AF77" s="437"/>
      <c r="AG77" s="436">
        <v>4</v>
      </c>
      <c r="AH77" s="437"/>
      <c r="AI77" s="436">
        <v>4</v>
      </c>
      <c r="AJ77" s="437"/>
      <c r="AK77" s="436"/>
      <c r="AL77" s="478"/>
      <c r="AM77" s="290"/>
      <c r="AN77" s="297"/>
      <c r="AO77" s="291"/>
      <c r="AP77" s="292"/>
      <c r="AQ77" s="299"/>
      <c r="AR77" s="291"/>
      <c r="AS77" s="292"/>
      <c r="AT77" s="296"/>
      <c r="AU77" s="291"/>
      <c r="AV77" s="294"/>
      <c r="AW77" s="297"/>
      <c r="AX77" s="291"/>
      <c r="AY77" s="295"/>
      <c r="AZ77" s="258"/>
      <c r="BA77" s="253">
        <v>4</v>
      </c>
      <c r="BB77" s="292"/>
      <c r="BC77" s="255">
        <v>96</v>
      </c>
      <c r="BD77" s="253">
        <v>8</v>
      </c>
      <c r="BE77" s="254">
        <v>3</v>
      </c>
      <c r="BF77" s="296"/>
      <c r="BG77" s="291"/>
      <c r="BH77" s="294"/>
      <c r="BI77" s="297"/>
      <c r="BJ77" s="291"/>
      <c r="BK77" s="295"/>
      <c r="BL77" s="296"/>
      <c r="BM77" s="291"/>
      <c r="BN77" s="298"/>
      <c r="BO77" s="299"/>
      <c r="BP77" s="297"/>
      <c r="BQ77" s="300"/>
      <c r="BR77" s="301">
        <f t="shared" si="34"/>
        <v>3</v>
      </c>
      <c r="BS77" s="479"/>
      <c r="BT77" s="480"/>
      <c r="BU77" s="481"/>
      <c r="BV77" s="249">
        <f t="shared" si="13"/>
        <v>11.88</v>
      </c>
    </row>
    <row r="78" spans="1:96" s="249" customFormat="1" ht="26.25" x14ac:dyDescent="0.25">
      <c r="A78" s="461" t="s">
        <v>230</v>
      </c>
      <c r="B78" s="462"/>
      <c r="C78" s="463" t="s">
        <v>191</v>
      </c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5"/>
      <c r="S78" s="266"/>
      <c r="T78" s="266"/>
      <c r="U78" s="643"/>
      <c r="V78" s="478"/>
      <c r="W78" s="643"/>
      <c r="X78" s="478"/>
      <c r="Y78" s="574">
        <f t="shared" si="30"/>
        <v>0</v>
      </c>
      <c r="Z78" s="575"/>
      <c r="AA78" s="542">
        <f t="shared" si="35"/>
        <v>0</v>
      </c>
      <c r="AB78" s="543"/>
      <c r="AC78" s="447">
        <f t="shared" si="31"/>
        <v>0</v>
      </c>
      <c r="AD78" s="448"/>
      <c r="AE78" s="502"/>
      <c r="AF78" s="437"/>
      <c r="AG78" s="436"/>
      <c r="AH78" s="437"/>
      <c r="AI78" s="436"/>
      <c r="AJ78" s="437"/>
      <c r="AK78" s="436"/>
      <c r="AL78" s="478"/>
      <c r="AM78" s="290"/>
      <c r="AN78" s="252">
        <f t="shared" si="32"/>
        <v>0</v>
      </c>
      <c r="AO78" s="291"/>
      <c r="AP78" s="292"/>
      <c r="AQ78" s="293">
        <f t="shared" si="33"/>
        <v>0</v>
      </c>
      <c r="AR78" s="291"/>
      <c r="AS78" s="292"/>
      <c r="AT78" s="256">
        <f t="shared" si="24"/>
        <v>0</v>
      </c>
      <c r="AU78" s="253"/>
      <c r="AV78" s="257"/>
      <c r="AW78" s="258">
        <f t="shared" si="25"/>
        <v>0</v>
      </c>
      <c r="AX78" s="253"/>
      <c r="AY78" s="259"/>
      <c r="AZ78" s="258">
        <f t="shared" si="26"/>
        <v>0</v>
      </c>
      <c r="BA78" s="253"/>
      <c r="BB78" s="254"/>
      <c r="BC78" s="255">
        <f t="shared" si="27"/>
        <v>0</v>
      </c>
      <c r="BD78" s="253"/>
      <c r="BE78" s="254"/>
      <c r="BF78" s="256">
        <f t="shared" si="28"/>
        <v>0</v>
      </c>
      <c r="BG78" s="291"/>
      <c r="BH78" s="294"/>
      <c r="BI78" s="258">
        <f t="shared" si="29"/>
        <v>0</v>
      </c>
      <c r="BJ78" s="291"/>
      <c r="BK78" s="295"/>
      <c r="BL78" s="296"/>
      <c r="BM78" s="291"/>
      <c r="BN78" s="298"/>
      <c r="BO78" s="299"/>
      <c r="BP78" s="297"/>
      <c r="BQ78" s="300"/>
      <c r="BR78" s="301">
        <f t="shared" si="34"/>
        <v>0</v>
      </c>
      <c r="BS78" s="479"/>
      <c r="BT78" s="480"/>
      <c r="BU78" s="481"/>
      <c r="BV78" s="249">
        <f t="shared" si="13"/>
        <v>0</v>
      </c>
    </row>
    <row r="79" spans="1:96" s="249" customFormat="1" ht="25.5" x14ac:dyDescent="0.25">
      <c r="A79" s="644" t="s">
        <v>254</v>
      </c>
      <c r="B79" s="645"/>
      <c r="C79" s="646" t="s">
        <v>175</v>
      </c>
      <c r="D79" s="647"/>
      <c r="E79" s="647"/>
      <c r="F79" s="647"/>
      <c r="G79" s="647"/>
      <c r="H79" s="647"/>
      <c r="I79" s="647"/>
      <c r="J79" s="647"/>
      <c r="K79" s="647"/>
      <c r="L79" s="647"/>
      <c r="M79" s="647"/>
      <c r="N79" s="647"/>
      <c r="O79" s="647"/>
      <c r="P79" s="647"/>
      <c r="Q79" s="647"/>
      <c r="R79" s="648"/>
      <c r="S79" s="303"/>
      <c r="T79" s="303"/>
      <c r="U79" s="643"/>
      <c r="V79" s="478"/>
      <c r="W79" s="643">
        <v>9</v>
      </c>
      <c r="X79" s="478"/>
      <c r="Y79" s="574">
        <f t="shared" si="30"/>
        <v>108</v>
      </c>
      <c r="Z79" s="575"/>
      <c r="AA79" s="542">
        <v>72</v>
      </c>
      <c r="AB79" s="543"/>
      <c r="AC79" s="447">
        <f t="shared" si="31"/>
        <v>16</v>
      </c>
      <c r="AD79" s="448"/>
      <c r="AE79" s="502">
        <v>8</v>
      </c>
      <c r="AF79" s="437"/>
      <c r="AG79" s="436"/>
      <c r="AH79" s="437"/>
      <c r="AI79" s="436">
        <v>8</v>
      </c>
      <c r="AJ79" s="437"/>
      <c r="AK79" s="436"/>
      <c r="AL79" s="478"/>
      <c r="AM79" s="290"/>
      <c r="AN79" s="252">
        <f t="shared" si="32"/>
        <v>0</v>
      </c>
      <c r="AO79" s="291"/>
      <c r="AP79" s="292"/>
      <c r="AQ79" s="293">
        <f t="shared" si="33"/>
        <v>0</v>
      </c>
      <c r="AR79" s="291"/>
      <c r="AS79" s="292"/>
      <c r="AT79" s="256">
        <f t="shared" si="24"/>
        <v>0</v>
      </c>
      <c r="AU79" s="253"/>
      <c r="AV79" s="257"/>
      <c r="AW79" s="258">
        <f t="shared" si="25"/>
        <v>0</v>
      </c>
      <c r="AX79" s="253"/>
      <c r="AY79" s="259"/>
      <c r="AZ79" s="258">
        <f t="shared" si="26"/>
        <v>0</v>
      </c>
      <c r="BA79" s="253"/>
      <c r="BB79" s="254"/>
      <c r="BC79" s="255"/>
      <c r="BD79" s="253"/>
      <c r="BE79" s="254"/>
      <c r="BF79" s="256">
        <f t="shared" si="28"/>
        <v>0</v>
      </c>
      <c r="BG79" s="291"/>
      <c r="BH79" s="294"/>
      <c r="BI79" s="258">
        <f t="shared" si="29"/>
        <v>0</v>
      </c>
      <c r="BJ79" s="291">
        <v>4</v>
      </c>
      <c r="BK79" s="295"/>
      <c r="BL79" s="296">
        <v>108</v>
      </c>
      <c r="BM79" s="291">
        <v>12</v>
      </c>
      <c r="BN79" s="298">
        <v>3</v>
      </c>
      <c r="BO79" s="299"/>
      <c r="BP79" s="297"/>
      <c r="BQ79" s="300"/>
      <c r="BR79" s="301">
        <f t="shared" si="34"/>
        <v>3</v>
      </c>
      <c r="BS79" s="479"/>
      <c r="BT79" s="480"/>
      <c r="BU79" s="481"/>
      <c r="BV79" s="249">
        <f t="shared" si="13"/>
        <v>15.84</v>
      </c>
    </row>
    <row r="80" spans="1:96" s="249" customFormat="1" ht="51" customHeight="1" x14ac:dyDescent="0.25">
      <c r="A80" s="644" t="s">
        <v>255</v>
      </c>
      <c r="B80" s="645"/>
      <c r="C80" s="646" t="s">
        <v>176</v>
      </c>
      <c r="D80" s="647"/>
      <c r="E80" s="647"/>
      <c r="F80" s="647"/>
      <c r="G80" s="647"/>
      <c r="H80" s="647"/>
      <c r="I80" s="647"/>
      <c r="J80" s="647"/>
      <c r="K80" s="647"/>
      <c r="L80" s="647"/>
      <c r="M80" s="647"/>
      <c r="N80" s="647"/>
      <c r="O80" s="647"/>
      <c r="P80" s="647"/>
      <c r="Q80" s="647"/>
      <c r="R80" s="648"/>
      <c r="S80" s="303"/>
      <c r="T80" s="303"/>
      <c r="U80" s="643">
        <v>10</v>
      </c>
      <c r="V80" s="478"/>
      <c r="W80" s="643"/>
      <c r="X80" s="478"/>
      <c r="Y80" s="574">
        <f t="shared" si="30"/>
        <v>108</v>
      </c>
      <c r="Z80" s="575"/>
      <c r="AA80" s="542">
        <v>72</v>
      </c>
      <c r="AB80" s="543"/>
      <c r="AC80" s="447">
        <f>AM80+AO80+AR80+AU80+AX80+BA80+BD80+BG80+BJ80+BM80+BP80</f>
        <v>16</v>
      </c>
      <c r="AD80" s="448"/>
      <c r="AE80" s="502">
        <v>8</v>
      </c>
      <c r="AF80" s="437"/>
      <c r="AG80" s="436"/>
      <c r="AH80" s="437"/>
      <c r="AI80" s="436">
        <v>8</v>
      </c>
      <c r="AJ80" s="437"/>
      <c r="AK80" s="436"/>
      <c r="AL80" s="478"/>
      <c r="AM80" s="290"/>
      <c r="AN80" s="252">
        <f t="shared" si="32"/>
        <v>0</v>
      </c>
      <c r="AO80" s="291"/>
      <c r="AP80" s="292"/>
      <c r="AQ80" s="293">
        <f t="shared" si="33"/>
        <v>0</v>
      </c>
      <c r="AR80" s="291"/>
      <c r="AS80" s="292"/>
      <c r="AT80" s="256">
        <f t="shared" si="24"/>
        <v>0</v>
      </c>
      <c r="AU80" s="253"/>
      <c r="AV80" s="257"/>
      <c r="AW80" s="258">
        <f t="shared" si="25"/>
        <v>0</v>
      </c>
      <c r="AX80" s="253"/>
      <c r="AY80" s="259"/>
      <c r="AZ80" s="258">
        <f t="shared" si="26"/>
        <v>0</v>
      </c>
      <c r="BA80" s="253"/>
      <c r="BB80" s="254"/>
      <c r="BC80" s="255">
        <f t="shared" si="27"/>
        <v>0</v>
      </c>
      <c r="BD80" s="253"/>
      <c r="BE80" s="254"/>
      <c r="BF80" s="256"/>
      <c r="BG80" s="291"/>
      <c r="BH80" s="294"/>
      <c r="BI80" s="258">
        <f t="shared" si="29"/>
        <v>0</v>
      </c>
      <c r="BJ80" s="291"/>
      <c r="BK80" s="295"/>
      <c r="BL80" s="296"/>
      <c r="BM80" s="291">
        <v>4</v>
      </c>
      <c r="BN80" s="298"/>
      <c r="BO80" s="299">
        <v>108</v>
      </c>
      <c r="BP80" s="297">
        <v>12</v>
      </c>
      <c r="BQ80" s="300">
        <v>3</v>
      </c>
      <c r="BR80" s="301">
        <f t="shared" si="34"/>
        <v>3</v>
      </c>
      <c r="BS80" s="479"/>
      <c r="BT80" s="480"/>
      <c r="BU80" s="481"/>
      <c r="BV80" s="249">
        <f t="shared" si="13"/>
        <v>15.84</v>
      </c>
    </row>
    <row r="81" spans="1:74" s="249" customFormat="1" ht="74.25" customHeight="1" x14ac:dyDescent="0.25">
      <c r="A81" s="644" t="s">
        <v>262</v>
      </c>
      <c r="B81" s="645"/>
      <c r="C81" s="688" t="s">
        <v>192</v>
      </c>
      <c r="D81" s="689"/>
      <c r="E81" s="689"/>
      <c r="F81" s="689"/>
      <c r="G81" s="689"/>
      <c r="H81" s="689"/>
      <c r="I81" s="689"/>
      <c r="J81" s="689"/>
      <c r="K81" s="689"/>
      <c r="L81" s="689"/>
      <c r="M81" s="689"/>
      <c r="N81" s="689"/>
      <c r="O81" s="689"/>
      <c r="P81" s="689"/>
      <c r="Q81" s="689"/>
      <c r="R81" s="690"/>
      <c r="S81" s="318"/>
      <c r="T81" s="318"/>
      <c r="U81" s="643"/>
      <c r="V81" s="478"/>
      <c r="W81" s="643"/>
      <c r="X81" s="478"/>
      <c r="Y81" s="574">
        <v>30</v>
      </c>
      <c r="Z81" s="575"/>
      <c r="AA81" s="542"/>
      <c r="AB81" s="543"/>
      <c r="AC81" s="447"/>
      <c r="AD81" s="448"/>
      <c r="AE81" s="502"/>
      <c r="AF81" s="437"/>
      <c r="AG81" s="436"/>
      <c r="AH81" s="437"/>
      <c r="AI81" s="436"/>
      <c r="AJ81" s="437"/>
      <c r="AK81" s="436"/>
      <c r="AL81" s="478"/>
      <c r="AM81" s="290"/>
      <c r="AN81" s="252"/>
      <c r="AO81" s="291"/>
      <c r="AP81" s="292"/>
      <c r="AQ81" s="293"/>
      <c r="AR81" s="291"/>
      <c r="AS81" s="292"/>
      <c r="AT81" s="256"/>
      <c r="AU81" s="253"/>
      <c r="AV81" s="257"/>
      <c r="AW81" s="258"/>
      <c r="AX81" s="253"/>
      <c r="AY81" s="259"/>
      <c r="AZ81" s="258"/>
      <c r="BA81" s="253"/>
      <c r="BB81" s="254"/>
      <c r="BC81" s="255"/>
      <c r="BD81" s="253"/>
      <c r="BE81" s="254"/>
      <c r="BF81" s="256"/>
      <c r="BG81" s="291"/>
      <c r="BH81" s="294"/>
      <c r="BI81" s="258"/>
      <c r="BJ81" s="291"/>
      <c r="BK81" s="295"/>
      <c r="BL81" s="296"/>
      <c r="BM81" s="291"/>
      <c r="BN81" s="298"/>
      <c r="BO81" s="299">
        <v>30</v>
      </c>
      <c r="BP81" s="297"/>
      <c r="BQ81" s="300">
        <v>1</v>
      </c>
      <c r="BR81" s="301">
        <f t="shared" si="34"/>
        <v>1</v>
      </c>
      <c r="BS81" s="479"/>
      <c r="BT81" s="480"/>
      <c r="BU81" s="481"/>
      <c r="BV81" s="249">
        <f t="shared" si="13"/>
        <v>0</v>
      </c>
    </row>
    <row r="82" spans="1:74" s="249" customFormat="1" ht="26.25" customHeight="1" x14ac:dyDescent="0.25">
      <c r="A82" s="694" t="s">
        <v>231</v>
      </c>
      <c r="B82" s="695"/>
      <c r="C82" s="691" t="s">
        <v>332</v>
      </c>
      <c r="D82" s="692"/>
      <c r="E82" s="692"/>
      <c r="F82" s="692"/>
      <c r="G82" s="692"/>
      <c r="H82" s="692"/>
      <c r="I82" s="692"/>
      <c r="J82" s="692"/>
      <c r="K82" s="692"/>
      <c r="L82" s="692"/>
      <c r="M82" s="692"/>
      <c r="N82" s="692"/>
      <c r="O82" s="692"/>
      <c r="P82" s="692"/>
      <c r="Q82" s="692"/>
      <c r="R82" s="693"/>
      <c r="S82" s="319"/>
      <c r="T82" s="319"/>
      <c r="U82" s="643"/>
      <c r="V82" s="478"/>
      <c r="W82" s="643"/>
      <c r="X82" s="478"/>
      <c r="Y82" s="574"/>
      <c r="Z82" s="575"/>
      <c r="AA82" s="542"/>
      <c r="AB82" s="543"/>
      <c r="AC82" s="447"/>
      <c r="AD82" s="448"/>
      <c r="AE82" s="502"/>
      <c r="AF82" s="437"/>
      <c r="AG82" s="436"/>
      <c r="AH82" s="437"/>
      <c r="AI82" s="436"/>
      <c r="AJ82" s="437"/>
      <c r="AK82" s="436"/>
      <c r="AL82" s="478"/>
      <c r="AM82" s="290"/>
      <c r="AN82" s="252"/>
      <c r="AO82" s="291"/>
      <c r="AP82" s="292"/>
      <c r="AQ82" s="293"/>
      <c r="AR82" s="291"/>
      <c r="AS82" s="292"/>
      <c r="AT82" s="256"/>
      <c r="AU82" s="253"/>
      <c r="AV82" s="257"/>
      <c r="AW82" s="258"/>
      <c r="AX82" s="253"/>
      <c r="AY82" s="259"/>
      <c r="AZ82" s="258"/>
      <c r="BA82" s="253"/>
      <c r="BB82" s="254"/>
      <c r="BC82" s="255"/>
      <c r="BD82" s="253"/>
      <c r="BE82" s="254"/>
      <c r="BF82" s="256"/>
      <c r="BG82" s="291"/>
      <c r="BH82" s="294"/>
      <c r="BI82" s="258"/>
      <c r="BJ82" s="291"/>
      <c r="BK82" s="295"/>
      <c r="BL82" s="296"/>
      <c r="BM82" s="291"/>
      <c r="BN82" s="298"/>
      <c r="BO82" s="299"/>
      <c r="BP82" s="297"/>
      <c r="BQ82" s="300"/>
      <c r="BR82" s="301">
        <f t="shared" si="34"/>
        <v>0</v>
      </c>
      <c r="BS82" s="479"/>
      <c r="BT82" s="480"/>
      <c r="BU82" s="481"/>
      <c r="BV82" s="249">
        <f t="shared" si="13"/>
        <v>0</v>
      </c>
    </row>
    <row r="83" spans="1:74" s="249" customFormat="1" ht="49.5" customHeight="1" x14ac:dyDescent="0.25">
      <c r="A83" s="644" t="s">
        <v>232</v>
      </c>
      <c r="B83" s="645"/>
      <c r="C83" s="646" t="s">
        <v>177</v>
      </c>
      <c r="D83" s="647"/>
      <c r="E83" s="647"/>
      <c r="F83" s="647"/>
      <c r="G83" s="647"/>
      <c r="H83" s="647"/>
      <c r="I83" s="647"/>
      <c r="J83" s="647"/>
      <c r="K83" s="647"/>
      <c r="L83" s="647"/>
      <c r="M83" s="647"/>
      <c r="N83" s="647"/>
      <c r="O83" s="647"/>
      <c r="P83" s="647"/>
      <c r="Q83" s="647"/>
      <c r="R83" s="648"/>
      <c r="S83" s="303"/>
      <c r="T83" s="303"/>
      <c r="U83" s="643">
        <v>8</v>
      </c>
      <c r="V83" s="478"/>
      <c r="W83" s="643"/>
      <c r="X83" s="478"/>
      <c r="Y83" s="574">
        <v>108</v>
      </c>
      <c r="Z83" s="575"/>
      <c r="AA83" s="542">
        <v>72</v>
      </c>
      <c r="AB83" s="543"/>
      <c r="AC83" s="447">
        <f t="shared" ref="AC83:AC84" si="37">AM83+AO83+AR83+AU83+AX83+BA83+BD83+BG83+BJ83+BM83+BP83</f>
        <v>16</v>
      </c>
      <c r="AD83" s="448"/>
      <c r="AE83" s="502">
        <v>8</v>
      </c>
      <c r="AF83" s="437"/>
      <c r="AG83" s="436">
        <v>4</v>
      </c>
      <c r="AH83" s="437"/>
      <c r="AI83" s="436">
        <v>4</v>
      </c>
      <c r="AJ83" s="437"/>
      <c r="AK83" s="436"/>
      <c r="AL83" s="478"/>
      <c r="AM83" s="290"/>
      <c r="AN83" s="252"/>
      <c r="AO83" s="291"/>
      <c r="AP83" s="292"/>
      <c r="AQ83" s="293"/>
      <c r="AR83" s="291"/>
      <c r="AS83" s="292"/>
      <c r="AT83" s="256"/>
      <c r="AU83" s="253"/>
      <c r="AV83" s="257"/>
      <c r="AW83" s="258"/>
      <c r="AX83" s="253"/>
      <c r="AY83" s="259"/>
      <c r="AZ83" s="258"/>
      <c r="BA83" s="253"/>
      <c r="BB83" s="254"/>
      <c r="BC83" s="255"/>
      <c r="BD83" s="253"/>
      <c r="BE83" s="254"/>
      <c r="BF83" s="256"/>
      <c r="BG83" s="291">
        <v>4</v>
      </c>
      <c r="BH83" s="294"/>
      <c r="BI83" s="252">
        <v>108</v>
      </c>
      <c r="BJ83" s="291">
        <v>12</v>
      </c>
      <c r="BK83" s="295">
        <v>3</v>
      </c>
      <c r="BL83" s="296"/>
      <c r="BM83" s="291"/>
      <c r="BN83" s="298"/>
      <c r="BO83" s="299"/>
      <c r="BP83" s="297"/>
      <c r="BQ83" s="300"/>
      <c r="BR83" s="301">
        <f t="shared" si="34"/>
        <v>3</v>
      </c>
      <c r="BS83" s="479"/>
      <c r="BT83" s="480"/>
      <c r="BU83" s="481"/>
      <c r="BV83" s="249">
        <f t="shared" si="13"/>
        <v>15.84</v>
      </c>
    </row>
    <row r="84" spans="1:74" s="249" customFormat="1" ht="47.25" customHeight="1" x14ac:dyDescent="0.25">
      <c r="A84" s="699" t="s">
        <v>233</v>
      </c>
      <c r="B84" s="700"/>
      <c r="C84" s="688" t="s">
        <v>194</v>
      </c>
      <c r="D84" s="689"/>
      <c r="E84" s="689"/>
      <c r="F84" s="689"/>
      <c r="G84" s="689"/>
      <c r="H84" s="689"/>
      <c r="I84" s="689"/>
      <c r="J84" s="689"/>
      <c r="K84" s="689"/>
      <c r="L84" s="689"/>
      <c r="M84" s="689"/>
      <c r="N84" s="689"/>
      <c r="O84" s="689"/>
      <c r="P84" s="689"/>
      <c r="Q84" s="689"/>
      <c r="R84" s="690"/>
      <c r="S84" s="318"/>
      <c r="T84" s="318"/>
      <c r="U84" s="288">
        <v>7</v>
      </c>
      <c r="V84" s="289">
        <v>8</v>
      </c>
      <c r="W84" s="643"/>
      <c r="X84" s="478"/>
      <c r="Y84" s="574">
        <v>288</v>
      </c>
      <c r="Z84" s="575"/>
      <c r="AA84" s="542">
        <v>162</v>
      </c>
      <c r="AB84" s="543"/>
      <c r="AC84" s="447">
        <f t="shared" si="37"/>
        <v>36</v>
      </c>
      <c r="AD84" s="448"/>
      <c r="AE84" s="502">
        <v>16</v>
      </c>
      <c r="AF84" s="437"/>
      <c r="AG84" s="436">
        <v>10</v>
      </c>
      <c r="AH84" s="437"/>
      <c r="AI84" s="436">
        <v>10</v>
      </c>
      <c r="AJ84" s="437"/>
      <c r="AK84" s="436"/>
      <c r="AL84" s="478"/>
      <c r="AM84" s="290"/>
      <c r="AN84" s="252">
        <f t="shared" si="32"/>
        <v>0</v>
      </c>
      <c r="AO84" s="291"/>
      <c r="AP84" s="292"/>
      <c r="AQ84" s="293">
        <f t="shared" si="33"/>
        <v>0</v>
      </c>
      <c r="AR84" s="291"/>
      <c r="AS84" s="295"/>
      <c r="AT84" s="305">
        <f t="shared" si="24"/>
        <v>0</v>
      </c>
      <c r="AU84" s="291"/>
      <c r="AV84" s="294"/>
      <c r="AW84" s="252">
        <f t="shared" si="25"/>
        <v>0</v>
      </c>
      <c r="AX84" s="291"/>
      <c r="AY84" s="295"/>
      <c r="AZ84" s="252">
        <f t="shared" si="26"/>
        <v>0</v>
      </c>
      <c r="BA84" s="291"/>
      <c r="BB84" s="292"/>
      <c r="BC84" s="293">
        <f t="shared" si="27"/>
        <v>0</v>
      </c>
      <c r="BD84" s="253">
        <v>6</v>
      </c>
      <c r="BE84" s="254"/>
      <c r="BF84" s="256">
        <v>180</v>
      </c>
      <c r="BG84" s="291">
        <v>18</v>
      </c>
      <c r="BH84" s="294">
        <v>5</v>
      </c>
      <c r="BI84" s="258">
        <v>108</v>
      </c>
      <c r="BJ84" s="320">
        <v>12</v>
      </c>
      <c r="BK84" s="321">
        <v>3</v>
      </c>
      <c r="BL84" s="296"/>
      <c r="BM84" s="291"/>
      <c r="BN84" s="298"/>
      <c r="BO84" s="299"/>
      <c r="BP84" s="297"/>
      <c r="BQ84" s="300"/>
      <c r="BR84" s="301">
        <f t="shared" si="34"/>
        <v>8</v>
      </c>
      <c r="BS84" s="479"/>
      <c r="BT84" s="480"/>
      <c r="BU84" s="481"/>
      <c r="BV84" s="249">
        <f t="shared" si="13"/>
        <v>35.64</v>
      </c>
    </row>
    <row r="85" spans="1:74" s="249" customFormat="1" ht="24.75" customHeight="1" x14ac:dyDescent="0.25">
      <c r="A85" s="461" t="s">
        <v>234</v>
      </c>
      <c r="B85" s="462"/>
      <c r="C85" s="463" t="s">
        <v>193</v>
      </c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5"/>
      <c r="S85" s="266"/>
      <c r="T85" s="266"/>
      <c r="U85" s="466"/>
      <c r="V85" s="467"/>
      <c r="W85" s="466"/>
      <c r="X85" s="467"/>
      <c r="Y85" s="574">
        <f>AN85+AQ85+AT85+AW85+AZ85+BC85+BF85+BI85</f>
        <v>0</v>
      </c>
      <c r="Z85" s="575"/>
      <c r="AA85" s="542">
        <f>SUM(AE85:AL85)</f>
        <v>0</v>
      </c>
      <c r="AB85" s="543"/>
      <c r="AC85" s="447"/>
      <c r="AD85" s="448"/>
      <c r="AE85" s="502"/>
      <c r="AF85" s="437"/>
      <c r="AG85" s="436"/>
      <c r="AH85" s="437"/>
      <c r="AI85" s="436"/>
      <c r="AJ85" s="437"/>
      <c r="AK85" s="436"/>
      <c r="AL85" s="478"/>
      <c r="AM85" s="290"/>
      <c r="AN85" s="252">
        <f>AP85*36</f>
        <v>0</v>
      </c>
      <c r="AO85" s="291"/>
      <c r="AP85" s="292"/>
      <c r="AQ85" s="293">
        <f>AS85*36</f>
        <v>0</v>
      </c>
      <c r="AR85" s="291"/>
      <c r="AS85" s="292"/>
      <c r="AT85" s="256">
        <f>AV85*36</f>
        <v>0</v>
      </c>
      <c r="AU85" s="253"/>
      <c r="AV85" s="257"/>
      <c r="AW85" s="258">
        <f>AY85*36</f>
        <v>0</v>
      </c>
      <c r="AX85" s="253"/>
      <c r="AY85" s="259"/>
      <c r="AZ85" s="258">
        <f>BB85*36</f>
        <v>0</v>
      </c>
      <c r="BA85" s="253"/>
      <c r="BB85" s="254"/>
      <c r="BC85" s="255">
        <f>BE85*36</f>
        <v>0</v>
      </c>
      <c r="BD85" s="253"/>
      <c r="BE85" s="254"/>
      <c r="BF85" s="256">
        <f>BH85*36</f>
        <v>0</v>
      </c>
      <c r="BG85" s="291"/>
      <c r="BH85" s="294"/>
      <c r="BI85" s="258">
        <f>BK85*36</f>
        <v>0</v>
      </c>
      <c r="BJ85" s="291"/>
      <c r="BK85" s="295"/>
      <c r="BL85" s="296"/>
      <c r="BM85" s="291"/>
      <c r="BN85" s="298"/>
      <c r="BO85" s="299"/>
      <c r="BP85" s="291"/>
      <c r="BQ85" s="300"/>
      <c r="BR85" s="301">
        <f t="shared" si="34"/>
        <v>0</v>
      </c>
      <c r="BS85" s="479"/>
      <c r="BT85" s="480"/>
      <c r="BU85" s="481"/>
      <c r="BV85" s="249">
        <f t="shared" si="13"/>
        <v>0</v>
      </c>
    </row>
    <row r="86" spans="1:74" s="249" customFormat="1" ht="25.5" customHeight="1" x14ac:dyDescent="0.25">
      <c r="A86" s="644" t="s">
        <v>235</v>
      </c>
      <c r="B86" s="645"/>
      <c r="C86" s="646" t="s">
        <v>178</v>
      </c>
      <c r="D86" s="647"/>
      <c r="E86" s="647"/>
      <c r="F86" s="647"/>
      <c r="G86" s="647"/>
      <c r="H86" s="647"/>
      <c r="I86" s="647"/>
      <c r="J86" s="647"/>
      <c r="K86" s="647"/>
      <c r="L86" s="647"/>
      <c r="M86" s="647"/>
      <c r="N86" s="647"/>
      <c r="O86" s="647"/>
      <c r="P86" s="647"/>
      <c r="Q86" s="647"/>
      <c r="R86" s="648"/>
      <c r="S86" s="303"/>
      <c r="T86" s="303"/>
      <c r="U86" s="466">
        <v>9</v>
      </c>
      <c r="V86" s="467"/>
      <c r="W86" s="466"/>
      <c r="X86" s="467"/>
      <c r="Y86" s="574">
        <f t="shared" ref="Y86:Y87" si="38">AN86+AQ86+AT86+AW86+AZ86+BC86+BF86+BI86+BL86+BO86</f>
        <v>180</v>
      </c>
      <c r="Z86" s="575"/>
      <c r="AA86" s="542">
        <v>108</v>
      </c>
      <c r="AB86" s="543"/>
      <c r="AC86" s="447">
        <f t="shared" ref="AC86:AC88" si="39">AM86+AO86+AR86+AU86+AX86+BA86+BD86+BG86+BJ86+BM86+BP86</f>
        <v>24</v>
      </c>
      <c r="AD86" s="448"/>
      <c r="AE86" s="502">
        <v>12</v>
      </c>
      <c r="AF86" s="437"/>
      <c r="AG86" s="436">
        <v>12</v>
      </c>
      <c r="AH86" s="437"/>
      <c r="AI86" s="436"/>
      <c r="AJ86" s="437"/>
      <c r="AK86" s="436"/>
      <c r="AL86" s="478"/>
      <c r="AM86" s="290"/>
      <c r="AN86" s="252">
        <f>AP86*36</f>
        <v>0</v>
      </c>
      <c r="AO86" s="291"/>
      <c r="AP86" s="292"/>
      <c r="AQ86" s="293">
        <f>AS86*36</f>
        <v>0</v>
      </c>
      <c r="AR86" s="291"/>
      <c r="AS86" s="292"/>
      <c r="AT86" s="256">
        <f>AV86*36</f>
        <v>0</v>
      </c>
      <c r="AU86" s="253"/>
      <c r="AV86" s="257"/>
      <c r="AW86" s="258">
        <f>AY86*36</f>
        <v>0</v>
      </c>
      <c r="AX86" s="253"/>
      <c r="AY86" s="259"/>
      <c r="AZ86" s="258">
        <f>BB86*36</f>
        <v>0</v>
      </c>
      <c r="BA86" s="253"/>
      <c r="BB86" s="254"/>
      <c r="BC86" s="255"/>
      <c r="BD86" s="253"/>
      <c r="BE86" s="254"/>
      <c r="BF86" s="256">
        <f>BH86*36</f>
        <v>0</v>
      </c>
      <c r="BG86" s="291"/>
      <c r="BH86" s="294"/>
      <c r="BI86" s="258">
        <f>BK86*36</f>
        <v>0</v>
      </c>
      <c r="BJ86" s="320">
        <v>6</v>
      </c>
      <c r="BK86" s="321"/>
      <c r="BL86" s="324">
        <v>180</v>
      </c>
      <c r="BM86" s="320">
        <v>18</v>
      </c>
      <c r="BN86" s="325">
        <v>5</v>
      </c>
      <c r="BO86" s="326"/>
      <c r="BP86" s="320"/>
      <c r="BQ86" s="327"/>
      <c r="BR86" s="301">
        <f t="shared" si="34"/>
        <v>5</v>
      </c>
      <c r="BS86" s="479"/>
      <c r="BT86" s="480"/>
      <c r="BU86" s="481"/>
      <c r="BV86" s="249">
        <f t="shared" si="13"/>
        <v>23.76</v>
      </c>
    </row>
    <row r="87" spans="1:74" s="249" customFormat="1" ht="51.75" customHeight="1" x14ac:dyDescent="0.25">
      <c r="A87" s="644" t="s">
        <v>236</v>
      </c>
      <c r="B87" s="645"/>
      <c r="C87" s="646" t="s">
        <v>279</v>
      </c>
      <c r="D87" s="647"/>
      <c r="E87" s="647"/>
      <c r="F87" s="647"/>
      <c r="G87" s="647"/>
      <c r="H87" s="647"/>
      <c r="I87" s="647"/>
      <c r="J87" s="647"/>
      <c r="K87" s="647"/>
      <c r="L87" s="647"/>
      <c r="M87" s="647"/>
      <c r="N87" s="647"/>
      <c r="O87" s="647"/>
      <c r="P87" s="647"/>
      <c r="Q87" s="647"/>
      <c r="R87" s="648"/>
      <c r="S87" s="303"/>
      <c r="T87" s="303"/>
      <c r="U87" s="466"/>
      <c r="V87" s="467"/>
      <c r="W87" s="466"/>
      <c r="X87" s="467"/>
      <c r="Y87" s="574">
        <f t="shared" si="38"/>
        <v>40</v>
      </c>
      <c r="Z87" s="575"/>
      <c r="AA87" s="542">
        <f>SUM(AE87:AL87)</f>
        <v>0</v>
      </c>
      <c r="AB87" s="543"/>
      <c r="AC87" s="447">
        <f t="shared" si="39"/>
        <v>0</v>
      </c>
      <c r="AD87" s="448"/>
      <c r="AE87" s="502"/>
      <c r="AF87" s="437"/>
      <c r="AG87" s="436"/>
      <c r="AH87" s="437"/>
      <c r="AI87" s="436"/>
      <c r="AJ87" s="437"/>
      <c r="AK87" s="436"/>
      <c r="AL87" s="478"/>
      <c r="AM87" s="290"/>
      <c r="AN87" s="252">
        <f>AP87*36</f>
        <v>0</v>
      </c>
      <c r="AO87" s="291"/>
      <c r="AP87" s="292"/>
      <c r="AQ87" s="293">
        <f>AS87*36</f>
        <v>0</v>
      </c>
      <c r="AR87" s="291"/>
      <c r="AS87" s="292"/>
      <c r="AT87" s="305">
        <f>AV87*36</f>
        <v>0</v>
      </c>
      <c r="AU87" s="291"/>
      <c r="AV87" s="294"/>
      <c r="AW87" s="252">
        <f>AY87*36</f>
        <v>0</v>
      </c>
      <c r="AX87" s="291"/>
      <c r="AY87" s="295"/>
      <c r="AZ87" s="252"/>
      <c r="BA87" s="291"/>
      <c r="BB87" s="292"/>
      <c r="BC87" s="293"/>
      <c r="BD87" s="291"/>
      <c r="BE87" s="292"/>
      <c r="BF87" s="305">
        <f>BH87*36</f>
        <v>0</v>
      </c>
      <c r="BG87" s="291"/>
      <c r="BH87" s="294"/>
      <c r="BI87" s="252"/>
      <c r="BJ87" s="291"/>
      <c r="BK87" s="295"/>
      <c r="BL87" s="296">
        <v>40</v>
      </c>
      <c r="BM87" s="291"/>
      <c r="BN87" s="298">
        <v>1</v>
      </c>
      <c r="BO87" s="299"/>
      <c r="BP87" s="291"/>
      <c r="BQ87" s="300"/>
      <c r="BR87" s="301">
        <f t="shared" si="34"/>
        <v>1</v>
      </c>
      <c r="BS87" s="479"/>
      <c r="BT87" s="480"/>
      <c r="BU87" s="481"/>
      <c r="BV87" s="249">
        <f t="shared" si="13"/>
        <v>0</v>
      </c>
    </row>
    <row r="88" spans="1:74" s="249" customFormat="1" ht="24.75" customHeight="1" x14ac:dyDescent="0.25">
      <c r="A88" s="644" t="s">
        <v>237</v>
      </c>
      <c r="B88" s="645"/>
      <c r="C88" s="646" t="s">
        <v>179</v>
      </c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8"/>
      <c r="S88" s="303"/>
      <c r="T88" s="303"/>
      <c r="U88" s="466"/>
      <c r="V88" s="467"/>
      <c r="W88" s="466">
        <v>10</v>
      </c>
      <c r="X88" s="467"/>
      <c r="Y88" s="574">
        <v>96</v>
      </c>
      <c r="Z88" s="575"/>
      <c r="AA88" s="542">
        <v>54</v>
      </c>
      <c r="AB88" s="543"/>
      <c r="AC88" s="447">
        <f t="shared" si="39"/>
        <v>12</v>
      </c>
      <c r="AD88" s="448"/>
      <c r="AE88" s="502">
        <v>8</v>
      </c>
      <c r="AF88" s="437"/>
      <c r="AG88" s="436">
        <v>4</v>
      </c>
      <c r="AH88" s="437"/>
      <c r="AI88" s="436"/>
      <c r="AJ88" s="437"/>
      <c r="AK88" s="436"/>
      <c r="AL88" s="478"/>
      <c r="AM88" s="290"/>
      <c r="AN88" s="252">
        <f t="shared" si="32"/>
        <v>0</v>
      </c>
      <c r="AO88" s="291"/>
      <c r="AP88" s="292"/>
      <c r="AQ88" s="293">
        <f t="shared" si="33"/>
        <v>0</v>
      </c>
      <c r="AR88" s="291"/>
      <c r="AS88" s="292"/>
      <c r="AT88" s="305">
        <f t="shared" si="24"/>
        <v>0</v>
      </c>
      <c r="AU88" s="291"/>
      <c r="AV88" s="294"/>
      <c r="AW88" s="252">
        <f t="shared" si="25"/>
        <v>0</v>
      </c>
      <c r="AX88" s="291"/>
      <c r="AY88" s="295"/>
      <c r="AZ88" s="252">
        <f t="shared" si="26"/>
        <v>0</v>
      </c>
      <c r="BA88" s="291"/>
      <c r="BB88" s="292"/>
      <c r="BC88" s="293">
        <f t="shared" si="27"/>
        <v>0</v>
      </c>
      <c r="BD88" s="291"/>
      <c r="BE88" s="292"/>
      <c r="BF88" s="305"/>
      <c r="BG88" s="291"/>
      <c r="BH88" s="294"/>
      <c r="BI88" s="252">
        <f t="shared" si="29"/>
        <v>0</v>
      </c>
      <c r="BJ88" s="291"/>
      <c r="BK88" s="295"/>
      <c r="BL88" s="296"/>
      <c r="BM88" s="291">
        <v>2</v>
      </c>
      <c r="BN88" s="298"/>
      <c r="BO88" s="299">
        <v>96</v>
      </c>
      <c r="BP88" s="291">
        <v>10</v>
      </c>
      <c r="BQ88" s="300">
        <v>3</v>
      </c>
      <c r="BR88" s="301">
        <f t="shared" si="34"/>
        <v>3</v>
      </c>
      <c r="BS88" s="479"/>
      <c r="BT88" s="480"/>
      <c r="BU88" s="481"/>
      <c r="BV88" s="249">
        <f t="shared" si="13"/>
        <v>11.88</v>
      </c>
    </row>
    <row r="89" spans="1:74" s="249" customFormat="1" ht="26.25" x14ac:dyDescent="0.25">
      <c r="A89" s="652" t="s">
        <v>327</v>
      </c>
      <c r="B89" s="653"/>
      <c r="C89" s="676" t="s">
        <v>180</v>
      </c>
      <c r="D89" s="677"/>
      <c r="E89" s="677"/>
      <c r="F89" s="677"/>
      <c r="G89" s="677"/>
      <c r="H89" s="677"/>
      <c r="I89" s="677"/>
      <c r="J89" s="677"/>
      <c r="K89" s="677"/>
      <c r="L89" s="677"/>
      <c r="M89" s="677"/>
      <c r="N89" s="677"/>
      <c r="O89" s="677"/>
      <c r="P89" s="677"/>
      <c r="Q89" s="677"/>
      <c r="R89" s="678"/>
      <c r="S89" s="306"/>
      <c r="T89" s="306"/>
      <c r="U89" s="706"/>
      <c r="V89" s="707"/>
      <c r="W89" s="706"/>
      <c r="X89" s="707"/>
      <c r="Y89" s="708">
        <f>AN89+AQ89+AT89+AW89+AZ89+BC89+BF89+BI89+BL89+BO89</f>
        <v>0</v>
      </c>
      <c r="Z89" s="709"/>
      <c r="AA89" s="672">
        <f>SUM(AE89:AL89)</f>
        <v>0</v>
      </c>
      <c r="AB89" s="673"/>
      <c r="AC89" s="704">
        <f t="shared" ref="AC89:AC95" si="40">AM89+AO89+AR89+AU89+AX89+BA89+BD89+BG89+BJ89+BM89+BP89</f>
        <v>0</v>
      </c>
      <c r="AD89" s="705"/>
      <c r="AE89" s="674"/>
      <c r="AF89" s="675"/>
      <c r="AG89" s="449"/>
      <c r="AH89" s="675"/>
      <c r="AI89" s="449"/>
      <c r="AJ89" s="675"/>
      <c r="AK89" s="449"/>
      <c r="AL89" s="450"/>
      <c r="AM89" s="251"/>
      <c r="AN89" s="258">
        <f t="shared" ref="AN89:AN95" si="41">AP89*36</f>
        <v>0</v>
      </c>
      <c r="AO89" s="253"/>
      <c r="AP89" s="254"/>
      <c r="AQ89" s="255">
        <f t="shared" ref="AQ89:AQ95" si="42">AS89*36</f>
        <v>0</v>
      </c>
      <c r="AR89" s="253"/>
      <c r="AS89" s="254"/>
      <c r="AT89" s="256">
        <f t="shared" ref="AT89:AT95" si="43">AV89*36</f>
        <v>0</v>
      </c>
      <c r="AU89" s="253"/>
      <c r="AV89" s="257"/>
      <c r="AW89" s="258">
        <f>AY89*36</f>
        <v>0</v>
      </c>
      <c r="AX89" s="253"/>
      <c r="AY89" s="259"/>
      <c r="AZ89" s="258">
        <f>BB89*36</f>
        <v>0</v>
      </c>
      <c r="BA89" s="253"/>
      <c r="BB89" s="254"/>
      <c r="BC89" s="255">
        <f>BE89*36</f>
        <v>0</v>
      </c>
      <c r="BD89" s="253"/>
      <c r="BE89" s="254"/>
      <c r="BF89" s="256">
        <f>BH89*36</f>
        <v>0</v>
      </c>
      <c r="BG89" s="253"/>
      <c r="BH89" s="257"/>
      <c r="BI89" s="258">
        <f>BK89*36</f>
        <v>0</v>
      </c>
      <c r="BJ89" s="253"/>
      <c r="BK89" s="259"/>
      <c r="BL89" s="260"/>
      <c r="BM89" s="253"/>
      <c r="BN89" s="328"/>
      <c r="BO89" s="263"/>
      <c r="BP89" s="253"/>
      <c r="BQ89" s="264"/>
      <c r="BR89" s="301">
        <f t="shared" si="34"/>
        <v>0</v>
      </c>
      <c r="BS89" s="696"/>
      <c r="BT89" s="697"/>
      <c r="BU89" s="698"/>
      <c r="BV89" s="249">
        <f t="shared" ref="BV89:BV95" si="44">AA89*0.22</f>
        <v>0</v>
      </c>
    </row>
    <row r="90" spans="1:74" s="249" customFormat="1" ht="25.5" x14ac:dyDescent="0.25">
      <c r="A90" s="644" t="s">
        <v>328</v>
      </c>
      <c r="B90" s="645"/>
      <c r="C90" s="646" t="s">
        <v>181</v>
      </c>
      <c r="D90" s="647"/>
      <c r="E90" s="647"/>
      <c r="F90" s="647"/>
      <c r="G90" s="647"/>
      <c r="H90" s="647"/>
      <c r="I90" s="647"/>
      <c r="J90" s="647"/>
      <c r="K90" s="647"/>
      <c r="L90" s="647"/>
      <c r="M90" s="647"/>
      <c r="N90" s="647"/>
      <c r="O90" s="647"/>
      <c r="P90" s="647"/>
      <c r="Q90" s="647"/>
      <c r="R90" s="648"/>
      <c r="S90" s="303"/>
      <c r="T90" s="303"/>
      <c r="U90" s="322">
        <v>7</v>
      </c>
      <c r="V90" s="323">
        <v>8</v>
      </c>
      <c r="W90" s="466"/>
      <c r="X90" s="467"/>
      <c r="Y90" s="574">
        <v>288</v>
      </c>
      <c r="Z90" s="575"/>
      <c r="AA90" s="542">
        <v>180</v>
      </c>
      <c r="AB90" s="543"/>
      <c r="AC90" s="447">
        <f t="shared" si="40"/>
        <v>40</v>
      </c>
      <c r="AD90" s="448"/>
      <c r="AE90" s="502">
        <v>16</v>
      </c>
      <c r="AF90" s="437"/>
      <c r="AG90" s="436">
        <v>8</v>
      </c>
      <c r="AH90" s="437"/>
      <c r="AI90" s="436">
        <v>16</v>
      </c>
      <c r="AJ90" s="437"/>
      <c r="AK90" s="436"/>
      <c r="AL90" s="478"/>
      <c r="AM90" s="290"/>
      <c r="AN90" s="252">
        <f t="shared" si="41"/>
        <v>0</v>
      </c>
      <c r="AO90" s="291"/>
      <c r="AP90" s="292"/>
      <c r="AQ90" s="293">
        <f t="shared" si="42"/>
        <v>0</v>
      </c>
      <c r="AR90" s="291"/>
      <c r="AS90" s="292"/>
      <c r="AT90" s="256">
        <f t="shared" si="43"/>
        <v>0</v>
      </c>
      <c r="AU90" s="253"/>
      <c r="AV90" s="257"/>
      <c r="AW90" s="258"/>
      <c r="AX90" s="253"/>
      <c r="AY90" s="259"/>
      <c r="AZ90" s="258"/>
      <c r="BA90" s="253"/>
      <c r="BB90" s="294"/>
      <c r="BC90" s="258">
        <f>BE90*36</f>
        <v>0</v>
      </c>
      <c r="BD90" s="253">
        <v>6</v>
      </c>
      <c r="BE90" s="254"/>
      <c r="BF90" s="256">
        <v>180</v>
      </c>
      <c r="BG90" s="291">
        <v>18</v>
      </c>
      <c r="BH90" s="294">
        <v>5</v>
      </c>
      <c r="BI90" s="258">
        <v>108</v>
      </c>
      <c r="BJ90" s="291">
        <v>16</v>
      </c>
      <c r="BK90" s="295">
        <v>3</v>
      </c>
      <c r="BL90" s="296"/>
      <c r="BM90" s="291"/>
      <c r="BN90" s="298"/>
      <c r="BO90" s="299"/>
      <c r="BP90" s="291"/>
      <c r="BQ90" s="300"/>
      <c r="BR90" s="301">
        <f t="shared" si="34"/>
        <v>8</v>
      </c>
      <c r="BS90" s="701"/>
      <c r="BT90" s="702"/>
      <c r="BU90" s="703"/>
      <c r="BV90" s="249">
        <f t="shared" si="44"/>
        <v>39.6</v>
      </c>
    </row>
    <row r="91" spans="1:74" s="249" customFormat="1" ht="27.75" customHeight="1" x14ac:dyDescent="0.25">
      <c r="A91" s="644" t="s">
        <v>329</v>
      </c>
      <c r="B91" s="645"/>
      <c r="C91" s="646" t="s">
        <v>182</v>
      </c>
      <c r="D91" s="647"/>
      <c r="E91" s="647"/>
      <c r="F91" s="647"/>
      <c r="G91" s="647"/>
      <c r="H91" s="647"/>
      <c r="I91" s="647"/>
      <c r="J91" s="647"/>
      <c r="K91" s="647"/>
      <c r="L91" s="647"/>
      <c r="M91" s="647"/>
      <c r="N91" s="647"/>
      <c r="O91" s="647"/>
      <c r="P91" s="647"/>
      <c r="Q91" s="647"/>
      <c r="R91" s="648"/>
      <c r="S91" s="303"/>
      <c r="T91" s="303"/>
      <c r="U91" s="322">
        <v>7</v>
      </c>
      <c r="V91" s="323">
        <v>8</v>
      </c>
      <c r="W91" s="466"/>
      <c r="X91" s="467"/>
      <c r="Y91" s="574">
        <v>216</v>
      </c>
      <c r="Z91" s="575"/>
      <c r="AA91" s="542">
        <v>162</v>
      </c>
      <c r="AB91" s="543"/>
      <c r="AC91" s="447">
        <f t="shared" si="40"/>
        <v>36</v>
      </c>
      <c r="AD91" s="448"/>
      <c r="AE91" s="502">
        <v>12</v>
      </c>
      <c r="AF91" s="437"/>
      <c r="AG91" s="436">
        <v>10</v>
      </c>
      <c r="AH91" s="437"/>
      <c r="AI91" s="436">
        <v>14</v>
      </c>
      <c r="AJ91" s="437"/>
      <c r="AK91" s="436"/>
      <c r="AL91" s="478"/>
      <c r="AM91" s="290"/>
      <c r="AN91" s="252">
        <f t="shared" si="41"/>
        <v>0</v>
      </c>
      <c r="AO91" s="291"/>
      <c r="AP91" s="292"/>
      <c r="AQ91" s="293">
        <f t="shared" si="42"/>
        <v>0</v>
      </c>
      <c r="AR91" s="291"/>
      <c r="AS91" s="292"/>
      <c r="AT91" s="256">
        <f t="shared" si="43"/>
        <v>0</v>
      </c>
      <c r="AU91" s="253"/>
      <c r="AV91" s="257"/>
      <c r="AW91" s="258">
        <f>AY91*36</f>
        <v>0</v>
      </c>
      <c r="AX91" s="253"/>
      <c r="AY91" s="259"/>
      <c r="AZ91" s="258">
        <f>BB91*36</f>
        <v>0</v>
      </c>
      <c r="BA91" s="253"/>
      <c r="BB91" s="254"/>
      <c r="BC91" s="255">
        <f>BE91*36</f>
        <v>0</v>
      </c>
      <c r="BD91" s="253">
        <v>6</v>
      </c>
      <c r="BE91" s="254"/>
      <c r="BF91" s="305">
        <f t="shared" ref="BF91" si="45">BH91*36</f>
        <v>108</v>
      </c>
      <c r="BG91" s="253">
        <v>16</v>
      </c>
      <c r="BH91" s="294">
        <v>3</v>
      </c>
      <c r="BI91" s="258">
        <v>108</v>
      </c>
      <c r="BJ91" s="253">
        <v>14</v>
      </c>
      <c r="BK91" s="254">
        <v>3</v>
      </c>
      <c r="BL91" s="296"/>
      <c r="BM91" s="291"/>
      <c r="BN91" s="298"/>
      <c r="BO91" s="299"/>
      <c r="BP91" s="291"/>
      <c r="BQ91" s="300"/>
      <c r="BR91" s="301">
        <f t="shared" si="34"/>
        <v>6</v>
      </c>
      <c r="BS91" s="701"/>
      <c r="BT91" s="702"/>
      <c r="BU91" s="703"/>
      <c r="BV91" s="249">
        <f t="shared" si="44"/>
        <v>35.64</v>
      </c>
    </row>
    <row r="92" spans="1:74" s="249" customFormat="1" ht="72.75" customHeight="1" x14ac:dyDescent="0.25">
      <c r="A92" s="644" t="s">
        <v>333</v>
      </c>
      <c r="B92" s="645"/>
      <c r="C92" s="646" t="s">
        <v>195</v>
      </c>
      <c r="D92" s="647"/>
      <c r="E92" s="647"/>
      <c r="F92" s="647"/>
      <c r="G92" s="647"/>
      <c r="H92" s="647"/>
      <c r="I92" s="647"/>
      <c r="J92" s="647"/>
      <c r="K92" s="647"/>
      <c r="L92" s="647"/>
      <c r="M92" s="647"/>
      <c r="N92" s="647"/>
      <c r="O92" s="647"/>
      <c r="P92" s="647"/>
      <c r="Q92" s="647"/>
      <c r="R92" s="648"/>
      <c r="S92" s="303"/>
      <c r="T92" s="303"/>
      <c r="U92" s="466"/>
      <c r="V92" s="467"/>
      <c r="W92" s="466"/>
      <c r="X92" s="467"/>
      <c r="Y92" s="574">
        <f>AN92+AQ92+AT92+AW92+AZ92+BC92+BF92+BI92+BL92+BO92</f>
        <v>40</v>
      </c>
      <c r="Z92" s="575"/>
      <c r="AA92" s="542">
        <f>SUM(AE92:AL92)</f>
        <v>0</v>
      </c>
      <c r="AB92" s="543"/>
      <c r="AC92" s="447">
        <f t="shared" si="40"/>
        <v>0</v>
      </c>
      <c r="AD92" s="448"/>
      <c r="AE92" s="502"/>
      <c r="AF92" s="437"/>
      <c r="AG92" s="436"/>
      <c r="AH92" s="437"/>
      <c r="AI92" s="436"/>
      <c r="AJ92" s="437"/>
      <c r="AK92" s="436"/>
      <c r="AL92" s="478"/>
      <c r="AM92" s="290"/>
      <c r="AN92" s="252">
        <f t="shared" si="41"/>
        <v>0</v>
      </c>
      <c r="AO92" s="291"/>
      <c r="AP92" s="292"/>
      <c r="AQ92" s="293">
        <f t="shared" si="42"/>
        <v>0</v>
      </c>
      <c r="AR92" s="291"/>
      <c r="AS92" s="292"/>
      <c r="AT92" s="256">
        <f t="shared" si="43"/>
        <v>0</v>
      </c>
      <c r="AU92" s="253"/>
      <c r="AV92" s="257"/>
      <c r="AW92" s="258">
        <f>AY92*36</f>
        <v>0</v>
      </c>
      <c r="AX92" s="253"/>
      <c r="AY92" s="259"/>
      <c r="AZ92" s="258"/>
      <c r="BA92" s="253"/>
      <c r="BB92" s="254"/>
      <c r="BC92" s="255"/>
      <c r="BD92" s="253"/>
      <c r="BE92" s="254"/>
      <c r="BF92" s="256">
        <f>BH92*36</f>
        <v>0</v>
      </c>
      <c r="BG92" s="291"/>
      <c r="BH92" s="294"/>
      <c r="BI92" s="258">
        <v>40</v>
      </c>
      <c r="BJ92" s="291"/>
      <c r="BK92" s="295">
        <v>1</v>
      </c>
      <c r="BL92" s="296"/>
      <c r="BM92" s="291"/>
      <c r="BN92" s="298"/>
      <c r="BO92" s="299"/>
      <c r="BP92" s="297"/>
      <c r="BQ92" s="300"/>
      <c r="BR92" s="301">
        <f t="shared" si="34"/>
        <v>1</v>
      </c>
      <c r="BS92" s="701"/>
      <c r="BT92" s="702"/>
      <c r="BU92" s="703"/>
      <c r="BV92" s="249">
        <f t="shared" si="44"/>
        <v>0</v>
      </c>
    </row>
    <row r="93" spans="1:74" s="249" customFormat="1" ht="25.5" customHeight="1" x14ac:dyDescent="0.25">
      <c r="A93" s="644" t="s">
        <v>334</v>
      </c>
      <c r="B93" s="645"/>
      <c r="C93" s="646" t="s">
        <v>183</v>
      </c>
      <c r="D93" s="647"/>
      <c r="E93" s="647"/>
      <c r="F93" s="647"/>
      <c r="G93" s="647"/>
      <c r="H93" s="647"/>
      <c r="I93" s="647"/>
      <c r="J93" s="647"/>
      <c r="K93" s="647"/>
      <c r="L93" s="647"/>
      <c r="M93" s="647"/>
      <c r="N93" s="647"/>
      <c r="O93" s="647"/>
      <c r="P93" s="647"/>
      <c r="Q93" s="647"/>
      <c r="R93" s="648"/>
      <c r="S93" s="303"/>
      <c r="T93" s="303"/>
      <c r="U93" s="466">
        <v>7</v>
      </c>
      <c r="V93" s="467"/>
      <c r="W93" s="466"/>
      <c r="X93" s="467"/>
      <c r="Y93" s="574">
        <v>202</v>
      </c>
      <c r="Z93" s="575"/>
      <c r="AA93" s="542">
        <v>108</v>
      </c>
      <c r="AB93" s="543"/>
      <c r="AC93" s="447">
        <f t="shared" si="40"/>
        <v>24</v>
      </c>
      <c r="AD93" s="448"/>
      <c r="AE93" s="502">
        <v>8</v>
      </c>
      <c r="AF93" s="437"/>
      <c r="AG93" s="436">
        <v>8</v>
      </c>
      <c r="AH93" s="437"/>
      <c r="AI93" s="436">
        <v>8</v>
      </c>
      <c r="AJ93" s="437"/>
      <c r="AK93" s="436"/>
      <c r="AL93" s="478"/>
      <c r="AM93" s="290"/>
      <c r="AN93" s="252">
        <f t="shared" si="41"/>
        <v>0</v>
      </c>
      <c r="AO93" s="291"/>
      <c r="AP93" s="292"/>
      <c r="AQ93" s="293">
        <f t="shared" si="42"/>
        <v>0</v>
      </c>
      <c r="AR93" s="291"/>
      <c r="AS93" s="292"/>
      <c r="AT93" s="256">
        <f t="shared" si="43"/>
        <v>0</v>
      </c>
      <c r="AU93" s="253"/>
      <c r="AV93" s="257"/>
      <c r="AW93" s="258">
        <f>AY93*36</f>
        <v>0</v>
      </c>
      <c r="AX93" s="253"/>
      <c r="AY93" s="259"/>
      <c r="AZ93" s="258">
        <f>BB93*36</f>
        <v>0</v>
      </c>
      <c r="BA93" s="253"/>
      <c r="BB93" s="254"/>
      <c r="BC93" s="255"/>
      <c r="BD93" s="253">
        <v>6</v>
      </c>
      <c r="BE93" s="254"/>
      <c r="BF93" s="256">
        <v>202</v>
      </c>
      <c r="BG93" s="291">
        <v>18</v>
      </c>
      <c r="BH93" s="294">
        <v>6</v>
      </c>
      <c r="BI93" s="258"/>
      <c r="BJ93" s="291"/>
      <c r="BK93" s="295"/>
      <c r="BL93" s="296"/>
      <c r="BM93" s="291"/>
      <c r="BN93" s="298"/>
      <c r="BO93" s="299"/>
      <c r="BP93" s="291"/>
      <c r="BQ93" s="300"/>
      <c r="BR93" s="301">
        <f t="shared" si="34"/>
        <v>6</v>
      </c>
      <c r="BS93" s="701"/>
      <c r="BT93" s="702"/>
      <c r="BU93" s="703"/>
      <c r="BV93" s="249">
        <f t="shared" si="44"/>
        <v>23.76</v>
      </c>
    </row>
    <row r="94" spans="1:74" s="249" customFormat="1" ht="49.5" customHeight="1" x14ac:dyDescent="0.25">
      <c r="A94" s="644" t="s">
        <v>335</v>
      </c>
      <c r="B94" s="645"/>
      <c r="C94" s="646" t="s">
        <v>184</v>
      </c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8"/>
      <c r="S94" s="303"/>
      <c r="T94" s="303"/>
      <c r="U94" s="466"/>
      <c r="V94" s="467"/>
      <c r="W94" s="466"/>
      <c r="X94" s="467"/>
      <c r="Y94" s="574">
        <v>40</v>
      </c>
      <c r="Z94" s="575"/>
      <c r="AA94" s="542">
        <f>SUM(AE94:AL94)</f>
        <v>0</v>
      </c>
      <c r="AB94" s="543"/>
      <c r="AC94" s="447">
        <f t="shared" si="40"/>
        <v>0</v>
      </c>
      <c r="AD94" s="448"/>
      <c r="AE94" s="502"/>
      <c r="AF94" s="437"/>
      <c r="AG94" s="436"/>
      <c r="AH94" s="437"/>
      <c r="AI94" s="436"/>
      <c r="AJ94" s="437"/>
      <c r="AK94" s="436"/>
      <c r="AL94" s="478"/>
      <c r="AM94" s="290"/>
      <c r="AN94" s="252">
        <f t="shared" si="41"/>
        <v>0</v>
      </c>
      <c r="AO94" s="291"/>
      <c r="AP94" s="292"/>
      <c r="AQ94" s="293">
        <f t="shared" si="42"/>
        <v>0</v>
      </c>
      <c r="AR94" s="291"/>
      <c r="AS94" s="292"/>
      <c r="AT94" s="256">
        <f t="shared" si="43"/>
        <v>0</v>
      </c>
      <c r="AU94" s="253"/>
      <c r="AV94" s="257"/>
      <c r="AW94" s="258">
        <f>AY94*36</f>
        <v>0</v>
      </c>
      <c r="AX94" s="253"/>
      <c r="AY94" s="259"/>
      <c r="AZ94" s="258">
        <f>BB94*36</f>
        <v>0</v>
      </c>
      <c r="BA94" s="253"/>
      <c r="BB94" s="254"/>
      <c r="BC94" s="255"/>
      <c r="BD94" s="253"/>
      <c r="BE94" s="254"/>
      <c r="BF94" s="256">
        <v>40</v>
      </c>
      <c r="BG94" s="291"/>
      <c r="BH94" s="294">
        <v>1</v>
      </c>
      <c r="BI94" s="258"/>
      <c r="BJ94" s="291"/>
      <c r="BK94" s="295"/>
      <c r="BL94" s="296"/>
      <c r="BM94" s="291"/>
      <c r="BN94" s="298"/>
      <c r="BO94" s="299"/>
      <c r="BP94" s="291"/>
      <c r="BQ94" s="300"/>
      <c r="BR94" s="301">
        <f t="shared" si="34"/>
        <v>1</v>
      </c>
      <c r="BS94" s="701"/>
      <c r="BT94" s="702"/>
      <c r="BU94" s="703"/>
      <c r="BV94" s="249">
        <f t="shared" si="44"/>
        <v>0</v>
      </c>
    </row>
    <row r="95" spans="1:74" s="249" customFormat="1" ht="24.75" customHeight="1" x14ac:dyDescent="0.25">
      <c r="A95" s="644" t="s">
        <v>336</v>
      </c>
      <c r="B95" s="645"/>
      <c r="C95" s="719" t="s">
        <v>252</v>
      </c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0"/>
      <c r="P95" s="720"/>
      <c r="Q95" s="720"/>
      <c r="R95" s="721"/>
      <c r="S95" s="329"/>
      <c r="T95" s="329"/>
      <c r="U95" s="466"/>
      <c r="V95" s="467"/>
      <c r="W95" s="466">
        <v>9</v>
      </c>
      <c r="X95" s="467"/>
      <c r="Y95" s="574">
        <v>96</v>
      </c>
      <c r="Z95" s="575"/>
      <c r="AA95" s="542">
        <v>54</v>
      </c>
      <c r="AB95" s="543"/>
      <c r="AC95" s="447">
        <f t="shared" si="40"/>
        <v>12</v>
      </c>
      <c r="AD95" s="448"/>
      <c r="AE95" s="502">
        <v>4</v>
      </c>
      <c r="AF95" s="437"/>
      <c r="AG95" s="436">
        <v>4</v>
      </c>
      <c r="AH95" s="437"/>
      <c r="AI95" s="436">
        <v>4</v>
      </c>
      <c r="AJ95" s="437"/>
      <c r="AK95" s="436"/>
      <c r="AL95" s="478"/>
      <c r="AM95" s="290"/>
      <c r="AN95" s="252">
        <f t="shared" si="41"/>
        <v>0</v>
      </c>
      <c r="AO95" s="291"/>
      <c r="AP95" s="292"/>
      <c r="AQ95" s="293">
        <f t="shared" si="42"/>
        <v>0</v>
      </c>
      <c r="AR95" s="291"/>
      <c r="AS95" s="292"/>
      <c r="AT95" s="256">
        <f t="shared" si="43"/>
        <v>0</v>
      </c>
      <c r="AU95" s="253"/>
      <c r="AV95" s="257"/>
      <c r="AW95" s="258">
        <f>AY95*36</f>
        <v>0</v>
      </c>
      <c r="AX95" s="253"/>
      <c r="AY95" s="259"/>
      <c r="AZ95" s="258">
        <f>BB95*36</f>
        <v>0</v>
      </c>
      <c r="BA95" s="253"/>
      <c r="BB95" s="254"/>
      <c r="BC95" s="255">
        <f>BE95*36</f>
        <v>0</v>
      </c>
      <c r="BD95" s="253"/>
      <c r="BE95" s="254"/>
      <c r="BF95" s="256"/>
      <c r="BG95" s="291"/>
      <c r="BH95" s="294"/>
      <c r="BI95" s="258">
        <f>BK95*36</f>
        <v>0</v>
      </c>
      <c r="BJ95" s="291">
        <v>2</v>
      </c>
      <c r="BK95" s="295"/>
      <c r="BL95" s="296">
        <v>96</v>
      </c>
      <c r="BM95" s="291">
        <v>10</v>
      </c>
      <c r="BN95" s="298">
        <v>3</v>
      </c>
      <c r="BO95" s="299"/>
      <c r="BP95" s="291"/>
      <c r="BQ95" s="300"/>
      <c r="BR95" s="301">
        <f t="shared" si="34"/>
        <v>3</v>
      </c>
      <c r="BS95" s="701"/>
      <c r="BT95" s="702"/>
      <c r="BU95" s="703"/>
      <c r="BV95" s="249">
        <f t="shared" si="44"/>
        <v>11.88</v>
      </c>
    </row>
    <row r="96" spans="1:74" s="2" customFormat="1" ht="2.25" customHeight="1" thickBot="1" x14ac:dyDescent="0.3">
      <c r="A96" s="71"/>
      <c r="B96" s="71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3"/>
      <c r="V96" s="73"/>
      <c r="W96" s="73"/>
      <c r="X96" s="73"/>
      <c r="Y96" s="66"/>
      <c r="Z96" s="66"/>
      <c r="AA96" s="67"/>
      <c r="AB96" s="67"/>
      <c r="AC96" s="67"/>
      <c r="AD96" s="67"/>
      <c r="AE96" s="68"/>
      <c r="AF96" s="68"/>
      <c r="AG96" s="68"/>
      <c r="AH96" s="68"/>
      <c r="AI96" s="68"/>
      <c r="AJ96" s="68"/>
      <c r="AK96" s="68"/>
      <c r="AL96" s="68"/>
      <c r="AM96" s="128"/>
      <c r="AN96" s="129"/>
      <c r="AO96" s="128"/>
      <c r="AP96" s="128"/>
      <c r="AQ96" s="129"/>
      <c r="AR96" s="128"/>
      <c r="AS96" s="128"/>
      <c r="AT96" s="129"/>
      <c r="AU96" s="128"/>
      <c r="AV96" s="128"/>
      <c r="AW96" s="129"/>
      <c r="AX96" s="128"/>
      <c r="AY96" s="128"/>
      <c r="AZ96" s="69"/>
      <c r="BA96" s="70"/>
      <c r="BB96" s="70"/>
      <c r="BC96" s="69"/>
      <c r="BD96" s="70"/>
      <c r="BE96" s="70"/>
      <c r="BF96" s="69"/>
      <c r="BG96" s="70"/>
      <c r="BH96" s="70"/>
      <c r="BI96" s="69"/>
      <c r="BJ96" s="70"/>
      <c r="BK96" s="70"/>
      <c r="BL96" s="70"/>
      <c r="BM96" s="70"/>
      <c r="BN96" s="70"/>
      <c r="BO96" s="70"/>
      <c r="BP96" s="70"/>
      <c r="BQ96" s="70"/>
      <c r="BR96" s="70"/>
      <c r="BS96" s="132"/>
      <c r="BT96" s="132"/>
      <c r="BU96" s="132"/>
      <c r="BV96" s="1"/>
    </row>
    <row r="97" spans="1:96" s="249" customFormat="1" ht="24" customHeight="1" thickTop="1" x14ac:dyDescent="0.25">
      <c r="A97" s="1150" t="s">
        <v>9</v>
      </c>
      <c r="B97" s="1151"/>
      <c r="C97" s="1150" t="s">
        <v>10</v>
      </c>
      <c r="D97" s="1156"/>
      <c r="E97" s="1156"/>
      <c r="F97" s="1156"/>
      <c r="G97" s="1156"/>
      <c r="H97" s="1156"/>
      <c r="I97" s="1156"/>
      <c r="J97" s="1156"/>
      <c r="K97" s="1156"/>
      <c r="L97" s="1156"/>
      <c r="M97" s="1156"/>
      <c r="N97" s="1156"/>
      <c r="O97" s="1156"/>
      <c r="P97" s="1156"/>
      <c r="Q97" s="1156"/>
      <c r="R97" s="1157"/>
      <c r="S97" s="330"/>
      <c r="T97" s="330"/>
      <c r="U97" s="1161" t="s">
        <v>11</v>
      </c>
      <c r="V97" s="1162"/>
      <c r="W97" s="1165" t="s">
        <v>12</v>
      </c>
      <c r="X97" s="1166"/>
      <c r="Y97" s="1169" t="s">
        <v>368</v>
      </c>
      <c r="Z97" s="1170"/>
      <c r="AA97" s="1175" t="s">
        <v>369</v>
      </c>
      <c r="AB97" s="1176"/>
      <c r="AC97" s="1181" t="s">
        <v>373</v>
      </c>
      <c r="AD97" s="1182"/>
      <c r="AE97" s="1182"/>
      <c r="AF97" s="1182"/>
      <c r="AG97" s="1182"/>
      <c r="AH97" s="1182"/>
      <c r="AI97" s="1182"/>
      <c r="AJ97" s="1182"/>
      <c r="AK97" s="1182"/>
      <c r="AL97" s="1183"/>
      <c r="AM97" s="1181" t="s">
        <v>13</v>
      </c>
      <c r="AN97" s="1184"/>
      <c r="AO97" s="1184"/>
      <c r="AP97" s="1184"/>
      <c r="AQ97" s="1184"/>
      <c r="AR97" s="1184"/>
      <c r="AS97" s="1184"/>
      <c r="AT97" s="1184"/>
      <c r="AU97" s="1184"/>
      <c r="AV97" s="1184"/>
      <c r="AW97" s="1184"/>
      <c r="AX97" s="1184"/>
      <c r="AY97" s="1184"/>
      <c r="AZ97" s="1184"/>
      <c r="BA97" s="1184"/>
      <c r="BB97" s="1184"/>
      <c r="BC97" s="1184"/>
      <c r="BD97" s="1184"/>
      <c r="BE97" s="1184"/>
      <c r="BF97" s="1184"/>
      <c r="BG97" s="1184"/>
      <c r="BH97" s="1184"/>
      <c r="BI97" s="1184"/>
      <c r="BJ97" s="1184"/>
      <c r="BK97" s="1184"/>
      <c r="BL97" s="1184"/>
      <c r="BM97" s="1184"/>
      <c r="BN97" s="1184"/>
      <c r="BO97" s="1184"/>
      <c r="BP97" s="1184"/>
      <c r="BQ97" s="1185"/>
      <c r="BR97" s="1203" t="s">
        <v>374</v>
      </c>
      <c r="BS97" s="726" t="s">
        <v>14</v>
      </c>
      <c r="BT97" s="727"/>
      <c r="BU97" s="728"/>
      <c r="BV97" s="331"/>
    </row>
    <row r="98" spans="1:96" s="249" customFormat="1" ht="23.25" x14ac:dyDescent="0.25">
      <c r="A98" s="1152"/>
      <c r="B98" s="1153"/>
      <c r="C98" s="1158"/>
      <c r="D98" s="1159"/>
      <c r="E98" s="1159"/>
      <c r="F98" s="1159"/>
      <c r="G98" s="1159"/>
      <c r="H98" s="1159"/>
      <c r="I98" s="1159"/>
      <c r="J98" s="1159"/>
      <c r="K98" s="1159"/>
      <c r="L98" s="1159"/>
      <c r="M98" s="1159"/>
      <c r="N98" s="1159"/>
      <c r="O98" s="1159"/>
      <c r="P98" s="1159"/>
      <c r="Q98" s="1159"/>
      <c r="R98" s="1160"/>
      <c r="S98" s="317"/>
      <c r="T98" s="317"/>
      <c r="U98" s="1163"/>
      <c r="V98" s="749"/>
      <c r="W98" s="741"/>
      <c r="X98" s="1167"/>
      <c r="Y98" s="1171"/>
      <c r="Z98" s="1172"/>
      <c r="AA98" s="1177"/>
      <c r="AB98" s="1178"/>
      <c r="AC98" s="1186" t="s">
        <v>375</v>
      </c>
      <c r="AD98" s="1187"/>
      <c r="AE98" s="753" t="s">
        <v>15</v>
      </c>
      <c r="AF98" s="736"/>
      <c r="AG98" s="736"/>
      <c r="AH98" s="736"/>
      <c r="AI98" s="736"/>
      <c r="AJ98" s="736"/>
      <c r="AK98" s="736"/>
      <c r="AL98" s="737"/>
      <c r="AM98" s="1190" t="s">
        <v>16</v>
      </c>
      <c r="AN98" s="1191"/>
      <c r="AO98" s="1191"/>
      <c r="AP98" s="1191"/>
      <c r="AQ98" s="1191"/>
      <c r="AR98" s="1191"/>
      <c r="AS98" s="1192"/>
      <c r="AT98" s="735" t="s">
        <v>17</v>
      </c>
      <c r="AU98" s="736"/>
      <c r="AV98" s="736"/>
      <c r="AW98" s="736"/>
      <c r="AX98" s="736"/>
      <c r="AY98" s="737"/>
      <c r="AZ98" s="738" t="s">
        <v>18</v>
      </c>
      <c r="BA98" s="736"/>
      <c r="BB98" s="736"/>
      <c r="BC98" s="736"/>
      <c r="BD98" s="736"/>
      <c r="BE98" s="754"/>
      <c r="BF98" s="735" t="s">
        <v>19</v>
      </c>
      <c r="BG98" s="736"/>
      <c r="BH98" s="736"/>
      <c r="BI98" s="736"/>
      <c r="BJ98" s="736"/>
      <c r="BK98" s="737"/>
      <c r="BL98" s="738" t="s">
        <v>315</v>
      </c>
      <c r="BM98" s="736"/>
      <c r="BN98" s="736"/>
      <c r="BO98" s="736"/>
      <c r="BP98" s="736"/>
      <c r="BQ98" s="737"/>
      <c r="BR98" s="1204"/>
      <c r="BS98" s="729"/>
      <c r="BT98" s="730"/>
      <c r="BU98" s="731"/>
      <c r="BV98" s="331"/>
    </row>
    <row r="99" spans="1:96" s="249" customFormat="1" ht="23.25" x14ac:dyDescent="0.25">
      <c r="A99" s="1152"/>
      <c r="B99" s="1153"/>
      <c r="C99" s="1158"/>
      <c r="D99" s="1159"/>
      <c r="E99" s="1159"/>
      <c r="F99" s="1159"/>
      <c r="G99" s="1159"/>
      <c r="H99" s="1159"/>
      <c r="I99" s="1159"/>
      <c r="J99" s="1159"/>
      <c r="K99" s="1159"/>
      <c r="L99" s="1159"/>
      <c r="M99" s="1159"/>
      <c r="N99" s="1159"/>
      <c r="O99" s="1159"/>
      <c r="P99" s="1159"/>
      <c r="Q99" s="1159"/>
      <c r="R99" s="1160"/>
      <c r="S99" s="317"/>
      <c r="T99" s="317"/>
      <c r="U99" s="1163"/>
      <c r="V99" s="749"/>
      <c r="W99" s="741"/>
      <c r="X99" s="1167"/>
      <c r="Y99" s="1171"/>
      <c r="Z99" s="1172"/>
      <c r="AA99" s="1177"/>
      <c r="AB99" s="1178"/>
      <c r="AC99" s="1186"/>
      <c r="AD99" s="1187"/>
      <c r="AE99" s="739" t="s">
        <v>20</v>
      </c>
      <c r="AF99" s="740"/>
      <c r="AG99" s="745" t="s">
        <v>21</v>
      </c>
      <c r="AH99" s="745"/>
      <c r="AI99" s="745" t="s">
        <v>22</v>
      </c>
      <c r="AJ99" s="745"/>
      <c r="AK99" s="745" t="s">
        <v>23</v>
      </c>
      <c r="AL99" s="748"/>
      <c r="AM99" s="751" t="s">
        <v>322</v>
      </c>
      <c r="AN99" s="753" t="s">
        <v>24</v>
      </c>
      <c r="AO99" s="736"/>
      <c r="AP99" s="754"/>
      <c r="AQ99" s="753" t="s">
        <v>25</v>
      </c>
      <c r="AR99" s="736"/>
      <c r="AS99" s="754"/>
      <c r="AT99" s="735" t="s">
        <v>26</v>
      </c>
      <c r="AU99" s="736"/>
      <c r="AV99" s="755"/>
      <c r="AW99" s="738" t="s">
        <v>27</v>
      </c>
      <c r="AX99" s="736"/>
      <c r="AY99" s="737"/>
      <c r="AZ99" s="738" t="s">
        <v>28</v>
      </c>
      <c r="BA99" s="736"/>
      <c r="BB99" s="754"/>
      <c r="BC99" s="753" t="s">
        <v>29</v>
      </c>
      <c r="BD99" s="736"/>
      <c r="BE99" s="754"/>
      <c r="BF99" s="735" t="s">
        <v>30</v>
      </c>
      <c r="BG99" s="736"/>
      <c r="BH99" s="755"/>
      <c r="BI99" s="738" t="s">
        <v>31</v>
      </c>
      <c r="BJ99" s="736"/>
      <c r="BK99" s="737"/>
      <c r="BL99" s="1191" t="s">
        <v>316</v>
      </c>
      <c r="BM99" s="1191"/>
      <c r="BN99" s="1251"/>
      <c r="BO99" s="1191" t="s">
        <v>317</v>
      </c>
      <c r="BP99" s="1191"/>
      <c r="BQ99" s="1192"/>
      <c r="BR99" s="1204"/>
      <c r="BS99" s="729"/>
      <c r="BT99" s="730"/>
      <c r="BU99" s="731"/>
      <c r="BV99" s="331"/>
    </row>
    <row r="100" spans="1:96" s="249" customFormat="1" ht="23.25" x14ac:dyDescent="0.25">
      <c r="A100" s="1152"/>
      <c r="B100" s="1153"/>
      <c r="C100" s="1158"/>
      <c r="D100" s="1159"/>
      <c r="E100" s="1159"/>
      <c r="F100" s="1159"/>
      <c r="G100" s="1159"/>
      <c r="H100" s="1159"/>
      <c r="I100" s="1159"/>
      <c r="J100" s="1159"/>
      <c r="K100" s="1159"/>
      <c r="L100" s="1159"/>
      <c r="M100" s="1159"/>
      <c r="N100" s="1159"/>
      <c r="O100" s="1159"/>
      <c r="P100" s="1159"/>
      <c r="Q100" s="1159"/>
      <c r="R100" s="1160"/>
      <c r="S100" s="317"/>
      <c r="T100" s="317"/>
      <c r="U100" s="1163"/>
      <c r="V100" s="749"/>
      <c r="W100" s="741"/>
      <c r="X100" s="1167"/>
      <c r="Y100" s="1171"/>
      <c r="Z100" s="1172"/>
      <c r="AA100" s="1177"/>
      <c r="AB100" s="1178"/>
      <c r="AC100" s="1186"/>
      <c r="AD100" s="1187"/>
      <c r="AE100" s="741"/>
      <c r="AF100" s="742"/>
      <c r="AG100" s="746"/>
      <c r="AH100" s="746"/>
      <c r="AI100" s="746"/>
      <c r="AJ100" s="746"/>
      <c r="AK100" s="746"/>
      <c r="AL100" s="749"/>
      <c r="AM100" s="752"/>
      <c r="AN100" s="1252" t="s">
        <v>376</v>
      </c>
      <c r="AO100" s="1253" t="s">
        <v>323</v>
      </c>
      <c r="AP100" s="1254"/>
      <c r="AQ100" s="1252" t="s">
        <v>376</v>
      </c>
      <c r="AR100" s="1253" t="s">
        <v>323</v>
      </c>
      <c r="AS100" s="1254"/>
      <c r="AT100" s="1255" t="s">
        <v>376</v>
      </c>
      <c r="AU100" s="1253"/>
      <c r="AV100" s="1256"/>
      <c r="AW100" s="1257" t="s">
        <v>376</v>
      </c>
      <c r="AX100" s="1258"/>
      <c r="AY100" s="1259"/>
      <c r="AZ100" s="1255" t="s">
        <v>377</v>
      </c>
      <c r="BA100" s="1253"/>
      <c r="BB100" s="1256"/>
      <c r="BC100" s="1257" t="s">
        <v>377</v>
      </c>
      <c r="BD100" s="1258"/>
      <c r="BE100" s="1259"/>
      <c r="BF100" s="1255" t="s">
        <v>377</v>
      </c>
      <c r="BG100" s="1253"/>
      <c r="BH100" s="1256"/>
      <c r="BI100" s="1257" t="s">
        <v>377</v>
      </c>
      <c r="BJ100" s="1258"/>
      <c r="BK100" s="1259"/>
      <c r="BL100" s="1255" t="s">
        <v>377</v>
      </c>
      <c r="BM100" s="1253"/>
      <c r="BN100" s="1256"/>
      <c r="BO100" s="1257" t="s">
        <v>376</v>
      </c>
      <c r="BP100" s="1258"/>
      <c r="BQ100" s="1259"/>
      <c r="BR100" s="1204"/>
      <c r="BS100" s="729"/>
      <c r="BT100" s="730"/>
      <c r="BU100" s="731"/>
      <c r="BV100" s="331"/>
    </row>
    <row r="101" spans="1:96" s="249" customFormat="1" ht="119.25" customHeight="1" thickBot="1" x14ac:dyDescent="0.3">
      <c r="A101" s="1154"/>
      <c r="B101" s="1155"/>
      <c r="C101" s="818"/>
      <c r="D101" s="829"/>
      <c r="E101" s="829"/>
      <c r="F101" s="829"/>
      <c r="G101" s="829"/>
      <c r="H101" s="829"/>
      <c r="I101" s="829"/>
      <c r="J101" s="829"/>
      <c r="K101" s="829"/>
      <c r="L101" s="829"/>
      <c r="M101" s="829"/>
      <c r="N101" s="829"/>
      <c r="O101" s="829"/>
      <c r="P101" s="829"/>
      <c r="Q101" s="829"/>
      <c r="R101" s="830"/>
      <c r="S101" s="332"/>
      <c r="T101" s="332"/>
      <c r="U101" s="1164"/>
      <c r="V101" s="750"/>
      <c r="W101" s="743"/>
      <c r="X101" s="1168"/>
      <c r="Y101" s="1173"/>
      <c r="Z101" s="1174"/>
      <c r="AA101" s="1179"/>
      <c r="AB101" s="1180"/>
      <c r="AC101" s="1188"/>
      <c r="AD101" s="1189"/>
      <c r="AE101" s="743"/>
      <c r="AF101" s="744"/>
      <c r="AG101" s="747"/>
      <c r="AH101" s="747"/>
      <c r="AI101" s="747"/>
      <c r="AJ101" s="747"/>
      <c r="AK101" s="747"/>
      <c r="AL101" s="750"/>
      <c r="AM101" s="333" t="s">
        <v>82</v>
      </c>
      <c r="AN101" s="334" t="s">
        <v>32</v>
      </c>
      <c r="AO101" s="335" t="s">
        <v>82</v>
      </c>
      <c r="AP101" s="336" t="s">
        <v>81</v>
      </c>
      <c r="AQ101" s="337" t="s">
        <v>32</v>
      </c>
      <c r="AR101" s="335" t="s">
        <v>82</v>
      </c>
      <c r="AS101" s="336" t="s">
        <v>81</v>
      </c>
      <c r="AT101" s="338" t="s">
        <v>32</v>
      </c>
      <c r="AU101" s="335" t="s">
        <v>82</v>
      </c>
      <c r="AV101" s="339" t="s">
        <v>81</v>
      </c>
      <c r="AW101" s="334" t="s">
        <v>32</v>
      </c>
      <c r="AX101" s="335" t="s">
        <v>82</v>
      </c>
      <c r="AY101" s="340" t="s">
        <v>81</v>
      </c>
      <c r="AZ101" s="334" t="s">
        <v>32</v>
      </c>
      <c r="BA101" s="335" t="s">
        <v>82</v>
      </c>
      <c r="BB101" s="336" t="s">
        <v>81</v>
      </c>
      <c r="BC101" s="337" t="s">
        <v>32</v>
      </c>
      <c r="BD101" s="335" t="s">
        <v>82</v>
      </c>
      <c r="BE101" s="336" t="s">
        <v>81</v>
      </c>
      <c r="BF101" s="338" t="s">
        <v>32</v>
      </c>
      <c r="BG101" s="335" t="s">
        <v>82</v>
      </c>
      <c r="BH101" s="339" t="s">
        <v>81</v>
      </c>
      <c r="BI101" s="334" t="s">
        <v>32</v>
      </c>
      <c r="BJ101" s="335" t="s">
        <v>82</v>
      </c>
      <c r="BK101" s="340" t="s">
        <v>81</v>
      </c>
      <c r="BL101" s="334" t="s">
        <v>32</v>
      </c>
      <c r="BM101" s="335" t="s">
        <v>82</v>
      </c>
      <c r="BN101" s="339" t="s">
        <v>81</v>
      </c>
      <c r="BO101" s="334" t="s">
        <v>32</v>
      </c>
      <c r="BP101" s="335" t="s">
        <v>82</v>
      </c>
      <c r="BQ101" s="341" t="s">
        <v>81</v>
      </c>
      <c r="BR101" s="1205"/>
      <c r="BS101" s="732"/>
      <c r="BT101" s="733"/>
      <c r="BU101" s="734"/>
      <c r="BV101" s="331"/>
    </row>
    <row r="102" spans="1:96" s="287" customFormat="1" ht="27" thickTop="1" x14ac:dyDescent="0.25">
      <c r="A102" s="713" t="s">
        <v>238</v>
      </c>
      <c r="B102" s="714"/>
      <c r="C102" s="715" t="s">
        <v>4</v>
      </c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7"/>
      <c r="S102" s="266"/>
      <c r="T102" s="266"/>
      <c r="U102" s="718"/>
      <c r="V102" s="454"/>
      <c r="W102" s="451"/>
      <c r="X102" s="451"/>
      <c r="Y102" s="718"/>
      <c r="Z102" s="451"/>
      <c r="AA102" s="722"/>
      <c r="AB102" s="723"/>
      <c r="AC102" s="724"/>
      <c r="AD102" s="725"/>
      <c r="AE102" s="451"/>
      <c r="AF102" s="452"/>
      <c r="AG102" s="453"/>
      <c r="AH102" s="452"/>
      <c r="AI102" s="453"/>
      <c r="AJ102" s="452"/>
      <c r="AK102" s="453"/>
      <c r="AL102" s="454"/>
      <c r="AM102" s="342"/>
      <c r="AN102" s="282"/>
      <c r="AO102" s="269"/>
      <c r="AP102" s="270"/>
      <c r="AQ102" s="284"/>
      <c r="AR102" s="269"/>
      <c r="AS102" s="270"/>
      <c r="AT102" s="281"/>
      <c r="AU102" s="269"/>
      <c r="AV102" s="279"/>
      <c r="AW102" s="282"/>
      <c r="AX102" s="269"/>
      <c r="AY102" s="280"/>
      <c r="AZ102" s="282"/>
      <c r="BA102" s="269"/>
      <c r="BB102" s="270"/>
      <c r="BC102" s="284"/>
      <c r="BD102" s="269"/>
      <c r="BE102" s="270"/>
      <c r="BF102" s="272">
        <f t="shared" si="28"/>
        <v>0</v>
      </c>
      <c r="BG102" s="269"/>
      <c r="BH102" s="279"/>
      <c r="BI102" s="282"/>
      <c r="BJ102" s="269"/>
      <c r="BK102" s="280"/>
      <c r="BL102" s="282"/>
      <c r="BM102" s="269"/>
      <c r="BN102" s="283"/>
      <c r="BO102" s="284"/>
      <c r="BP102" s="269"/>
      <c r="BQ102" s="285"/>
      <c r="BR102" s="285"/>
      <c r="BS102" s="710"/>
      <c r="BT102" s="711"/>
      <c r="BU102" s="712"/>
      <c r="BV102" s="287">
        <f t="shared" si="13"/>
        <v>0</v>
      </c>
    </row>
    <row r="103" spans="1:96" s="2" customFormat="1" ht="51" customHeight="1" x14ac:dyDescent="0.25">
      <c r="A103" s="762" t="s">
        <v>330</v>
      </c>
      <c r="B103" s="763"/>
      <c r="C103" s="764" t="s">
        <v>77</v>
      </c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65"/>
      <c r="P103" s="765"/>
      <c r="Q103" s="765"/>
      <c r="R103" s="766"/>
      <c r="S103" s="76"/>
      <c r="T103" s="76"/>
      <c r="U103" s="767"/>
      <c r="V103" s="768"/>
      <c r="W103" s="769"/>
      <c r="X103" s="770"/>
      <c r="Y103" s="771" t="s">
        <v>5</v>
      </c>
      <c r="Z103" s="511"/>
      <c r="AA103" s="777" t="s">
        <v>5</v>
      </c>
      <c r="AB103" s="778"/>
      <c r="AC103" s="779" t="s">
        <v>147</v>
      </c>
      <c r="AD103" s="780"/>
      <c r="AE103" s="510" t="s">
        <v>147</v>
      </c>
      <c r="AF103" s="759"/>
      <c r="AG103" s="759"/>
      <c r="AH103" s="759"/>
      <c r="AI103" s="759"/>
      <c r="AJ103" s="759"/>
      <c r="AK103" s="759"/>
      <c r="AL103" s="760"/>
      <c r="AM103" s="119"/>
      <c r="AN103" s="125" t="str">
        <f>AA103</f>
        <v>/10</v>
      </c>
      <c r="AO103" s="120" t="s">
        <v>147</v>
      </c>
      <c r="AP103" s="121"/>
      <c r="AQ103" s="126"/>
      <c r="AR103" s="120"/>
      <c r="AS103" s="121"/>
      <c r="AT103" s="127"/>
      <c r="AU103" s="120"/>
      <c r="AV103" s="123"/>
      <c r="AW103" s="125"/>
      <c r="AX103" s="120"/>
      <c r="AY103" s="124"/>
      <c r="AZ103" s="30"/>
      <c r="BA103" s="33"/>
      <c r="BB103" s="58"/>
      <c r="BC103" s="32"/>
      <c r="BD103" s="33"/>
      <c r="BE103" s="58"/>
      <c r="BF103" s="27">
        <f t="shared" si="28"/>
        <v>0</v>
      </c>
      <c r="BG103" s="33"/>
      <c r="BH103" s="59"/>
      <c r="BI103" s="30"/>
      <c r="BJ103" s="33"/>
      <c r="BK103" s="60"/>
      <c r="BL103" s="30"/>
      <c r="BM103" s="33"/>
      <c r="BN103" s="31"/>
      <c r="BO103" s="32"/>
      <c r="BP103" s="33"/>
      <c r="BQ103" s="34"/>
      <c r="BR103" s="34"/>
      <c r="BS103" s="756" t="s">
        <v>391</v>
      </c>
      <c r="BT103" s="757"/>
      <c r="BU103" s="758"/>
      <c r="BV103" s="1" t="e">
        <f t="shared" si="13"/>
        <v>#VALUE!</v>
      </c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</row>
    <row r="104" spans="1:96" s="2" customFormat="1" ht="25.5" x14ac:dyDescent="0.25">
      <c r="A104" s="762" t="s">
        <v>331</v>
      </c>
      <c r="B104" s="763"/>
      <c r="C104" s="764" t="s">
        <v>108</v>
      </c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65"/>
      <c r="P104" s="765"/>
      <c r="Q104" s="765"/>
      <c r="R104" s="766"/>
      <c r="S104" s="76"/>
      <c r="T104" s="76"/>
      <c r="U104" s="767"/>
      <c r="V104" s="768"/>
      <c r="W104" s="769"/>
      <c r="X104" s="770"/>
      <c r="Y104" s="771" t="s">
        <v>5</v>
      </c>
      <c r="Z104" s="511"/>
      <c r="AA104" s="777" t="s">
        <v>5</v>
      </c>
      <c r="AB104" s="778"/>
      <c r="AC104" s="779" t="s">
        <v>147</v>
      </c>
      <c r="AD104" s="780"/>
      <c r="AE104" s="510" t="s">
        <v>147</v>
      </c>
      <c r="AF104" s="759"/>
      <c r="AG104" s="759"/>
      <c r="AH104" s="759"/>
      <c r="AI104" s="759"/>
      <c r="AJ104" s="759"/>
      <c r="AK104" s="759"/>
      <c r="AL104" s="760"/>
      <c r="AM104" s="119"/>
      <c r="AN104" s="125"/>
      <c r="AO104" s="120"/>
      <c r="AP104" s="121"/>
      <c r="AQ104" s="126" t="str">
        <f>AA104</f>
        <v>/10</v>
      </c>
      <c r="AR104" s="120" t="s">
        <v>147</v>
      </c>
      <c r="AS104" s="121"/>
      <c r="AT104" s="127"/>
      <c r="AU104" s="120"/>
      <c r="AV104" s="123"/>
      <c r="AW104" s="125"/>
      <c r="AX104" s="120"/>
      <c r="AY104" s="124"/>
      <c r="AZ104" s="30"/>
      <c r="BA104" s="33"/>
      <c r="BB104" s="58"/>
      <c r="BC104" s="32"/>
      <c r="BD104" s="33"/>
      <c r="BE104" s="58"/>
      <c r="BF104" s="29"/>
      <c r="BG104" s="33"/>
      <c r="BH104" s="59"/>
      <c r="BI104" s="30"/>
      <c r="BJ104" s="33"/>
      <c r="BK104" s="60"/>
      <c r="BL104" s="30"/>
      <c r="BM104" s="33"/>
      <c r="BN104" s="31"/>
      <c r="BO104" s="32"/>
      <c r="BP104" s="33"/>
      <c r="BQ104" s="34"/>
      <c r="BR104" s="34"/>
      <c r="BS104" s="761" t="s">
        <v>393</v>
      </c>
      <c r="BT104" s="757"/>
      <c r="BU104" s="758"/>
      <c r="BV104" s="1" t="e">
        <f t="shared" si="13"/>
        <v>#VALUE!</v>
      </c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</row>
    <row r="105" spans="1:96" s="249" customFormat="1" ht="27.75" customHeight="1" x14ac:dyDescent="0.25">
      <c r="A105" s="713" t="s">
        <v>337</v>
      </c>
      <c r="B105" s="714"/>
      <c r="C105" s="715" t="s">
        <v>6</v>
      </c>
      <c r="D105" s="716"/>
      <c r="E105" s="716"/>
      <c r="F105" s="716"/>
      <c r="G105" s="716"/>
      <c r="H105" s="716"/>
      <c r="I105" s="716"/>
      <c r="J105" s="716"/>
      <c r="K105" s="716"/>
      <c r="L105" s="716"/>
      <c r="M105" s="716"/>
      <c r="N105" s="716"/>
      <c r="O105" s="716"/>
      <c r="P105" s="716"/>
      <c r="Q105" s="716"/>
      <c r="R105" s="717"/>
      <c r="S105" s="266"/>
      <c r="T105" s="266"/>
      <c r="U105" s="781"/>
      <c r="V105" s="798"/>
      <c r="W105" s="782"/>
      <c r="X105" s="782"/>
      <c r="Y105" s="781"/>
      <c r="Z105" s="782"/>
      <c r="AA105" s="911"/>
      <c r="AB105" s="912"/>
      <c r="AC105" s="783"/>
      <c r="AD105" s="784"/>
      <c r="AE105" s="782"/>
      <c r="AF105" s="796"/>
      <c r="AG105" s="797"/>
      <c r="AH105" s="796"/>
      <c r="AI105" s="797"/>
      <c r="AJ105" s="796"/>
      <c r="AK105" s="797"/>
      <c r="AL105" s="798"/>
      <c r="AM105" s="343"/>
      <c r="AN105" s="282"/>
      <c r="AO105" s="269"/>
      <c r="AP105" s="270"/>
      <c r="AQ105" s="284"/>
      <c r="AR105" s="269"/>
      <c r="AS105" s="270"/>
      <c r="AT105" s="281"/>
      <c r="AU105" s="269"/>
      <c r="AV105" s="279"/>
      <c r="AW105" s="282"/>
      <c r="AX105" s="269"/>
      <c r="AY105" s="280"/>
      <c r="AZ105" s="282"/>
      <c r="BA105" s="269"/>
      <c r="BB105" s="270"/>
      <c r="BC105" s="284"/>
      <c r="BD105" s="269"/>
      <c r="BE105" s="270"/>
      <c r="BF105" s="281"/>
      <c r="BG105" s="269"/>
      <c r="BH105" s="279"/>
      <c r="BI105" s="282"/>
      <c r="BJ105" s="269"/>
      <c r="BK105" s="280"/>
      <c r="BL105" s="282"/>
      <c r="BM105" s="269"/>
      <c r="BN105" s="283"/>
      <c r="BO105" s="284"/>
      <c r="BP105" s="269"/>
      <c r="BQ105" s="285"/>
      <c r="BR105" s="285"/>
      <c r="BS105" s="799"/>
      <c r="BT105" s="711"/>
      <c r="BU105" s="712"/>
      <c r="BV105" s="249">
        <f t="shared" ref="BV105:BV109" si="46">AA105*0.22</f>
        <v>0</v>
      </c>
    </row>
    <row r="106" spans="1:96" s="2" customFormat="1" ht="24.75" customHeight="1" x14ac:dyDescent="0.25">
      <c r="A106" s="762" t="s">
        <v>338</v>
      </c>
      <c r="B106" s="763"/>
      <c r="C106" s="772" t="s">
        <v>93</v>
      </c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3"/>
      <c r="O106" s="773"/>
      <c r="P106" s="773"/>
      <c r="Q106" s="773"/>
      <c r="R106" s="774"/>
      <c r="S106" s="80"/>
      <c r="T106" s="80"/>
      <c r="U106" s="775"/>
      <c r="V106" s="776"/>
      <c r="W106" s="769" t="s">
        <v>114</v>
      </c>
      <c r="X106" s="770"/>
      <c r="Y106" s="771" t="s">
        <v>43</v>
      </c>
      <c r="Z106" s="511"/>
      <c r="AA106" s="777" t="s">
        <v>7</v>
      </c>
      <c r="AB106" s="778"/>
      <c r="AC106" s="779" t="s">
        <v>324</v>
      </c>
      <c r="AD106" s="780"/>
      <c r="AE106" s="510"/>
      <c r="AF106" s="759"/>
      <c r="AG106" s="759"/>
      <c r="AH106" s="759"/>
      <c r="AI106" s="759" t="s">
        <v>324</v>
      </c>
      <c r="AJ106" s="759"/>
      <c r="AK106" s="759"/>
      <c r="AL106" s="760"/>
      <c r="AM106" s="119" t="s">
        <v>325</v>
      </c>
      <c r="AN106" s="125" t="s">
        <v>43</v>
      </c>
      <c r="AO106" s="120" t="s">
        <v>151</v>
      </c>
      <c r="AP106" s="121"/>
      <c r="AQ106" s="126"/>
      <c r="AR106" s="120"/>
      <c r="AS106" s="121"/>
      <c r="AT106" s="127"/>
      <c r="AU106" s="120"/>
      <c r="AV106" s="123"/>
      <c r="AW106" s="125"/>
      <c r="AX106" s="120"/>
      <c r="AY106" s="124"/>
      <c r="AZ106" s="42"/>
      <c r="BA106" s="45"/>
      <c r="BB106" s="62"/>
      <c r="BC106" s="44"/>
      <c r="BD106" s="45"/>
      <c r="BE106" s="62"/>
      <c r="BF106" s="41"/>
      <c r="BG106" s="45"/>
      <c r="BH106" s="63"/>
      <c r="BI106" s="42"/>
      <c r="BJ106" s="45"/>
      <c r="BK106" s="64"/>
      <c r="BL106" s="51"/>
      <c r="BM106" s="52"/>
      <c r="BN106" s="53"/>
      <c r="BO106" s="54"/>
      <c r="BP106" s="52"/>
      <c r="BQ106" s="55"/>
      <c r="BR106" s="46"/>
      <c r="BS106" s="761" t="s">
        <v>405</v>
      </c>
      <c r="BT106" s="757"/>
      <c r="BU106" s="758"/>
      <c r="BV106" s="1" t="e">
        <f t="shared" si="46"/>
        <v>#VALUE!</v>
      </c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</row>
    <row r="107" spans="1:96" s="1" customFormat="1" ht="25.5" customHeight="1" x14ac:dyDescent="0.25">
      <c r="A107" s="802" t="s">
        <v>339</v>
      </c>
      <c r="B107" s="803"/>
      <c r="C107" s="560" t="s">
        <v>173</v>
      </c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1"/>
      <c r="P107" s="561"/>
      <c r="Q107" s="561"/>
      <c r="R107" s="562"/>
      <c r="S107" s="76"/>
      <c r="T107" s="76"/>
      <c r="U107" s="804"/>
      <c r="V107" s="805"/>
      <c r="W107" s="806" t="s">
        <v>148</v>
      </c>
      <c r="X107" s="806"/>
      <c r="Y107" s="564" t="s">
        <v>256</v>
      </c>
      <c r="Z107" s="565"/>
      <c r="AA107" s="537" t="s">
        <v>7</v>
      </c>
      <c r="AB107" s="913"/>
      <c r="AC107" s="455" t="s">
        <v>324</v>
      </c>
      <c r="AD107" s="456"/>
      <c r="AE107" s="914" t="s">
        <v>147</v>
      </c>
      <c r="AF107" s="510"/>
      <c r="AG107" s="511" t="s">
        <v>147</v>
      </c>
      <c r="AH107" s="510"/>
      <c r="AI107" s="511"/>
      <c r="AJ107" s="510"/>
      <c r="AK107" s="511"/>
      <c r="AL107" s="513"/>
      <c r="AM107" s="119"/>
      <c r="AN107" s="113">
        <f>AP107*36</f>
        <v>0</v>
      </c>
      <c r="AO107" s="120"/>
      <c r="AP107" s="121"/>
      <c r="AQ107" s="122">
        <f>AS107*36</f>
        <v>0</v>
      </c>
      <c r="AR107" s="120"/>
      <c r="AS107" s="121"/>
      <c r="AT107" s="115">
        <f>AV107*36</f>
        <v>0</v>
      </c>
      <c r="AU107" s="114"/>
      <c r="AV107" s="116"/>
      <c r="AW107" s="117">
        <f>AY107*36</f>
        <v>0</v>
      </c>
      <c r="AX107" s="120" t="s">
        <v>325</v>
      </c>
      <c r="AY107" s="118"/>
      <c r="AZ107" s="74" t="s">
        <v>256</v>
      </c>
      <c r="BA107" s="33" t="s">
        <v>151</v>
      </c>
      <c r="BB107" s="58"/>
      <c r="BC107" s="32">
        <f>BE107*36</f>
        <v>0</v>
      </c>
      <c r="BD107" s="24"/>
      <c r="BE107" s="24"/>
      <c r="BF107" s="27">
        <f>BH107*36</f>
        <v>0</v>
      </c>
      <c r="BG107" s="33"/>
      <c r="BH107" s="59"/>
      <c r="BI107" s="28">
        <f>BK107*36</f>
        <v>0</v>
      </c>
      <c r="BJ107" s="47"/>
      <c r="BK107" s="65"/>
      <c r="BL107" s="56"/>
      <c r="BM107" s="47"/>
      <c r="BN107" s="48"/>
      <c r="BO107" s="49"/>
      <c r="BP107" s="47"/>
      <c r="BQ107" s="50"/>
      <c r="BR107" s="50"/>
      <c r="BS107" s="800" t="s">
        <v>406</v>
      </c>
      <c r="BT107" s="800"/>
      <c r="BU107" s="801"/>
      <c r="BV107" s="1" t="e">
        <f t="shared" si="46"/>
        <v>#VALUE!</v>
      </c>
    </row>
    <row r="108" spans="1:96" s="249" customFormat="1" ht="48" customHeight="1" x14ac:dyDescent="0.25">
      <c r="A108" s="820" t="s">
        <v>340</v>
      </c>
      <c r="B108" s="821"/>
      <c r="C108" s="685" t="s">
        <v>304</v>
      </c>
      <c r="D108" s="686"/>
      <c r="E108" s="686"/>
      <c r="F108" s="686"/>
      <c r="G108" s="686"/>
      <c r="H108" s="686"/>
      <c r="I108" s="686"/>
      <c r="J108" s="686"/>
      <c r="K108" s="686"/>
      <c r="L108" s="686"/>
      <c r="M108" s="686"/>
      <c r="N108" s="686"/>
      <c r="O108" s="686"/>
      <c r="P108" s="686"/>
      <c r="Q108" s="686"/>
      <c r="R108" s="687"/>
      <c r="S108" s="303"/>
      <c r="T108" s="303"/>
      <c r="U108" s="466"/>
      <c r="V108" s="467"/>
      <c r="W108" s="783" t="s">
        <v>151</v>
      </c>
      <c r="X108" s="783"/>
      <c r="Y108" s="466" t="s">
        <v>149</v>
      </c>
      <c r="Z108" s="783"/>
      <c r="AA108" s="822" t="s">
        <v>150</v>
      </c>
      <c r="AB108" s="823"/>
      <c r="AC108" s="783" t="s">
        <v>324</v>
      </c>
      <c r="AD108" s="784"/>
      <c r="AE108" s="783" t="s">
        <v>147</v>
      </c>
      <c r="AF108" s="831"/>
      <c r="AG108" s="832"/>
      <c r="AH108" s="831"/>
      <c r="AI108" s="832" t="s">
        <v>147</v>
      </c>
      <c r="AJ108" s="831"/>
      <c r="AK108" s="832"/>
      <c r="AL108" s="467"/>
      <c r="AM108" s="344"/>
      <c r="AN108" s="297"/>
      <c r="AO108" s="291"/>
      <c r="AP108" s="292"/>
      <c r="AQ108" s="299"/>
      <c r="AR108" s="291"/>
      <c r="AS108" s="292"/>
      <c r="AT108" s="296"/>
      <c r="AU108" s="291"/>
      <c r="AV108" s="294"/>
      <c r="AW108" s="297"/>
      <c r="AX108" s="291"/>
      <c r="AY108" s="295"/>
      <c r="AZ108" s="297"/>
      <c r="BA108" s="291" t="s">
        <v>325</v>
      </c>
      <c r="BB108" s="292"/>
      <c r="BC108" s="299" t="s">
        <v>149</v>
      </c>
      <c r="BD108" s="253" t="s">
        <v>151</v>
      </c>
      <c r="BE108" s="253"/>
      <c r="BF108" s="256"/>
      <c r="BG108" s="291"/>
      <c r="BH108" s="294"/>
      <c r="BI108" s="297"/>
      <c r="BJ108" s="291"/>
      <c r="BK108" s="295"/>
      <c r="BL108" s="297"/>
      <c r="BM108" s="291"/>
      <c r="BN108" s="298"/>
      <c r="BO108" s="299"/>
      <c r="BP108" s="291"/>
      <c r="BQ108" s="300"/>
      <c r="BR108" s="300"/>
      <c r="BS108" s="807"/>
      <c r="BT108" s="808"/>
      <c r="BU108" s="809"/>
      <c r="BV108" s="249" t="e">
        <f t="shared" si="46"/>
        <v>#VALUE!</v>
      </c>
    </row>
    <row r="109" spans="1:96" s="249" customFormat="1" ht="27" customHeight="1" thickBot="1" x14ac:dyDescent="0.3">
      <c r="A109" s="810" t="s">
        <v>341</v>
      </c>
      <c r="B109" s="811"/>
      <c r="C109" s="812" t="s">
        <v>8</v>
      </c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3"/>
      <c r="P109" s="813"/>
      <c r="Q109" s="813"/>
      <c r="R109" s="814"/>
      <c r="S109" s="345"/>
      <c r="T109" s="345"/>
      <c r="U109" s="815"/>
      <c r="V109" s="816"/>
      <c r="W109" s="817"/>
      <c r="X109" s="817"/>
      <c r="Y109" s="818" t="str">
        <f>AA109</f>
        <v>/16</v>
      </c>
      <c r="Z109" s="819"/>
      <c r="AA109" s="826" t="str">
        <f>AE109</f>
        <v>/16</v>
      </c>
      <c r="AB109" s="827"/>
      <c r="AC109" s="824" t="s">
        <v>78</v>
      </c>
      <c r="AD109" s="825"/>
      <c r="AE109" s="828" t="s">
        <v>78</v>
      </c>
      <c r="AF109" s="829"/>
      <c r="AG109" s="829"/>
      <c r="AH109" s="829"/>
      <c r="AI109" s="829"/>
      <c r="AJ109" s="829"/>
      <c r="AK109" s="829"/>
      <c r="AL109" s="830"/>
      <c r="AM109" s="346"/>
      <c r="AN109" s="347"/>
      <c r="AO109" s="348"/>
      <c r="AP109" s="349"/>
      <c r="AQ109" s="350"/>
      <c r="AR109" s="348"/>
      <c r="AS109" s="349"/>
      <c r="AT109" s="351"/>
      <c r="AU109" s="348"/>
      <c r="AV109" s="352"/>
      <c r="AW109" s="347"/>
      <c r="AX109" s="348"/>
      <c r="AY109" s="353"/>
      <c r="AZ109" s="347"/>
      <c r="BA109" s="348"/>
      <c r="BB109" s="349"/>
      <c r="BC109" s="350"/>
      <c r="BD109" s="348"/>
      <c r="BE109" s="349"/>
      <c r="BF109" s="351"/>
      <c r="BG109" s="348"/>
      <c r="BH109" s="352"/>
      <c r="BI109" s="347"/>
      <c r="BJ109" s="348"/>
      <c r="BK109" s="353"/>
      <c r="BL109" s="354"/>
      <c r="BM109" s="355"/>
      <c r="BN109" s="356"/>
      <c r="BO109" s="357" t="s">
        <v>78</v>
      </c>
      <c r="BP109" s="355" t="s">
        <v>78</v>
      </c>
      <c r="BQ109" s="355"/>
      <c r="BR109" s="354"/>
      <c r="BS109" s="358"/>
      <c r="BT109" s="359"/>
      <c r="BU109" s="360"/>
      <c r="BV109" s="249" t="e">
        <f t="shared" si="46"/>
        <v>#VALUE!</v>
      </c>
    </row>
    <row r="110" spans="1:96" s="249" customFormat="1" ht="26.25" customHeight="1" thickTop="1" x14ac:dyDescent="0.25">
      <c r="A110" s="891" t="s">
        <v>79</v>
      </c>
      <c r="B110" s="892"/>
      <c r="C110" s="892"/>
      <c r="D110" s="892"/>
      <c r="E110" s="892"/>
      <c r="F110" s="892"/>
      <c r="G110" s="892"/>
      <c r="H110" s="892"/>
      <c r="I110" s="892"/>
      <c r="J110" s="892"/>
      <c r="K110" s="892"/>
      <c r="L110" s="892"/>
      <c r="M110" s="892"/>
      <c r="N110" s="892"/>
      <c r="O110" s="892"/>
      <c r="P110" s="892"/>
      <c r="Q110" s="892"/>
      <c r="R110" s="892"/>
      <c r="S110" s="892"/>
      <c r="T110" s="892"/>
      <c r="U110" s="892"/>
      <c r="V110" s="892"/>
      <c r="W110" s="892"/>
      <c r="X110" s="893"/>
      <c r="Y110" s="894">
        <f>Y33+Y66</f>
        <v>7302</v>
      </c>
      <c r="Z110" s="895"/>
      <c r="AA110" s="896">
        <f>AA33+AA66</f>
        <v>3960</v>
      </c>
      <c r="AB110" s="897"/>
      <c r="AC110" s="919">
        <f>AC33+AC66</f>
        <v>920</v>
      </c>
      <c r="AD110" s="920"/>
      <c r="AE110" s="898">
        <f>AE33+AE66</f>
        <v>414</v>
      </c>
      <c r="AF110" s="899"/>
      <c r="AG110" s="899">
        <f>AG33+AG66</f>
        <v>202</v>
      </c>
      <c r="AH110" s="899"/>
      <c r="AI110" s="899">
        <f>AI33+AI66</f>
        <v>286</v>
      </c>
      <c r="AJ110" s="899"/>
      <c r="AK110" s="899">
        <f>AK33+AK66</f>
        <v>18</v>
      </c>
      <c r="AL110" s="915"/>
      <c r="AM110" s="401">
        <f>AM33+AM66</f>
        <v>44</v>
      </c>
      <c r="AN110" s="402">
        <f>AN33+AN66</f>
        <v>864</v>
      </c>
      <c r="AO110" s="403">
        <f t="shared" ref="AO110:BK110" si="47">AO33+AO66</f>
        <v>80</v>
      </c>
      <c r="AP110" s="404">
        <f t="shared" si="47"/>
        <v>24</v>
      </c>
      <c r="AQ110" s="405">
        <f t="shared" si="47"/>
        <v>540</v>
      </c>
      <c r="AR110" s="403">
        <f t="shared" si="47"/>
        <v>76</v>
      </c>
      <c r="AS110" s="404">
        <f t="shared" si="47"/>
        <v>15</v>
      </c>
      <c r="AT110" s="406">
        <f t="shared" si="47"/>
        <v>612</v>
      </c>
      <c r="AU110" s="403">
        <f t="shared" si="47"/>
        <v>84</v>
      </c>
      <c r="AV110" s="407">
        <f t="shared" si="47"/>
        <v>17</v>
      </c>
      <c r="AW110" s="402">
        <f t="shared" si="47"/>
        <v>612</v>
      </c>
      <c r="AX110" s="403">
        <f t="shared" si="47"/>
        <v>84</v>
      </c>
      <c r="AY110" s="408">
        <f t="shared" si="47"/>
        <v>17</v>
      </c>
      <c r="AZ110" s="402">
        <f t="shared" si="47"/>
        <v>828</v>
      </c>
      <c r="BA110" s="403">
        <f t="shared" si="47"/>
        <v>98</v>
      </c>
      <c r="BB110" s="404">
        <f>BB33+BB66</f>
        <v>23</v>
      </c>
      <c r="BC110" s="405">
        <f t="shared" si="47"/>
        <v>676</v>
      </c>
      <c r="BD110" s="403">
        <f t="shared" si="47"/>
        <v>100</v>
      </c>
      <c r="BE110" s="404">
        <f t="shared" si="47"/>
        <v>19</v>
      </c>
      <c r="BF110" s="406">
        <f t="shared" si="47"/>
        <v>1034</v>
      </c>
      <c r="BG110" s="403">
        <f t="shared" si="47"/>
        <v>98</v>
      </c>
      <c r="BH110" s="407">
        <f t="shared" si="47"/>
        <v>29</v>
      </c>
      <c r="BI110" s="402">
        <f t="shared" si="47"/>
        <v>620</v>
      </c>
      <c r="BJ110" s="403">
        <f>BJ33+BJ66</f>
        <v>100</v>
      </c>
      <c r="BK110" s="408">
        <f t="shared" si="47"/>
        <v>17</v>
      </c>
      <c r="BL110" s="402">
        <f t="shared" ref="BL110:BQ110" si="48">BL33+BL66</f>
        <v>954</v>
      </c>
      <c r="BM110" s="403">
        <f t="shared" si="48"/>
        <v>96</v>
      </c>
      <c r="BN110" s="409">
        <f t="shared" si="48"/>
        <v>27</v>
      </c>
      <c r="BO110" s="405">
        <f t="shared" si="48"/>
        <v>562</v>
      </c>
      <c r="BP110" s="403">
        <f t="shared" si="48"/>
        <v>60</v>
      </c>
      <c r="BQ110" s="410">
        <f t="shared" si="48"/>
        <v>16</v>
      </c>
      <c r="BR110" s="411">
        <f>BQ110+BN110+BK110+BH110+BE110+BB110+AY110+AV110+AS110+AP110</f>
        <v>204</v>
      </c>
      <c r="BS110" s="785"/>
      <c r="BT110" s="786"/>
      <c r="BU110" s="787"/>
    </row>
    <row r="111" spans="1:96" s="249" customFormat="1" ht="24" customHeight="1" x14ac:dyDescent="0.25">
      <c r="A111" s="788" t="s">
        <v>38</v>
      </c>
      <c r="B111" s="789"/>
      <c r="C111" s="789"/>
      <c r="D111" s="789"/>
      <c r="E111" s="789"/>
      <c r="F111" s="789"/>
      <c r="G111" s="789"/>
      <c r="H111" s="789"/>
      <c r="I111" s="789"/>
      <c r="J111" s="789"/>
      <c r="K111" s="789"/>
      <c r="L111" s="789"/>
      <c r="M111" s="789"/>
      <c r="N111" s="789"/>
      <c r="O111" s="789"/>
      <c r="P111" s="789"/>
      <c r="Q111" s="789"/>
      <c r="R111" s="789"/>
      <c r="S111" s="789"/>
      <c r="T111" s="789"/>
      <c r="U111" s="789"/>
      <c r="V111" s="789"/>
      <c r="W111" s="789"/>
      <c r="X111" s="790"/>
      <c r="Y111" s="791">
        <f>AN110+AQ110+AT110+AW110+AZ110+BC110+BF110+BI110+BL110+BO110</f>
        <v>7302</v>
      </c>
      <c r="Z111" s="792"/>
      <c r="AA111" s="793"/>
      <c r="AB111" s="794"/>
      <c r="AC111" s="833">
        <f>AM110+AO110+AR110+AU110+AX110+BA110+BD110+BG110+BJ110+BM110+BP110</f>
        <v>920</v>
      </c>
      <c r="AD111" s="834"/>
      <c r="AE111" s="795"/>
      <c r="AF111" s="457"/>
      <c r="AG111" s="457"/>
      <c r="AH111" s="457"/>
      <c r="AI111" s="457"/>
      <c r="AJ111" s="457"/>
      <c r="AK111" s="457"/>
      <c r="AL111" s="458"/>
      <c r="AM111" s="412"/>
      <c r="AN111" s="413"/>
      <c r="AO111" s="413">
        <f>AO110/AN31</f>
        <v>40</v>
      </c>
      <c r="AP111" s="413"/>
      <c r="AQ111" s="414"/>
      <c r="AR111" s="413">
        <f>AR110/AQ31</f>
        <v>38</v>
      </c>
      <c r="AS111" s="413">
        <f>AS110+AP110</f>
        <v>39</v>
      </c>
      <c r="AT111" s="415"/>
      <c r="AU111" s="413">
        <f>AU110/AT31</f>
        <v>42</v>
      </c>
      <c r="AV111" s="416"/>
      <c r="AW111" s="413"/>
      <c r="AX111" s="413">
        <f>AX110/AW31</f>
        <v>42</v>
      </c>
      <c r="AY111" s="417">
        <f>AY110+AV110</f>
        <v>34</v>
      </c>
      <c r="AZ111" s="413"/>
      <c r="BA111" s="413">
        <f>BA110/AZ31</f>
        <v>32.666666666666664</v>
      </c>
      <c r="BB111" s="413"/>
      <c r="BC111" s="418"/>
      <c r="BD111" s="419">
        <f>BD110/BC31</f>
        <v>33.333333333333336</v>
      </c>
      <c r="BE111" s="420">
        <f>BE110+BB110</f>
        <v>42</v>
      </c>
      <c r="BF111" s="415"/>
      <c r="BG111" s="413">
        <f>BG110/BF31</f>
        <v>32.666666666666664</v>
      </c>
      <c r="BH111" s="416"/>
      <c r="BI111" s="413"/>
      <c r="BJ111" s="413">
        <f>BJ110/BI31</f>
        <v>33.333333333333336</v>
      </c>
      <c r="BK111" s="417">
        <f>BK110+BH110+AL119+AL120+O119+O121</f>
        <v>58</v>
      </c>
      <c r="BL111" s="413"/>
      <c r="BM111" s="413">
        <f>BM110/BL31</f>
        <v>32</v>
      </c>
      <c r="BN111" s="416"/>
      <c r="BO111" s="421"/>
      <c r="BP111" s="413">
        <f>BP110/BO31</f>
        <v>30</v>
      </c>
      <c r="BQ111" s="422">
        <f>BQ110+BN110+AL121+AY119</f>
        <v>67</v>
      </c>
      <c r="BR111" s="423">
        <f>BR110+O119+O121+AL119+AL120+AL121+AY119</f>
        <v>240</v>
      </c>
      <c r="BS111" s="888"/>
      <c r="BT111" s="889"/>
      <c r="BU111" s="890"/>
    </row>
    <row r="112" spans="1:96" s="249" customFormat="1" ht="25.5" customHeight="1" x14ac:dyDescent="0.25">
      <c r="A112" s="840" t="s">
        <v>39</v>
      </c>
      <c r="B112" s="841"/>
      <c r="C112" s="841"/>
      <c r="D112" s="841"/>
      <c r="E112" s="841"/>
      <c r="F112" s="841"/>
      <c r="G112" s="841"/>
      <c r="H112" s="841"/>
      <c r="I112" s="841"/>
      <c r="J112" s="841"/>
      <c r="K112" s="841"/>
      <c r="L112" s="841"/>
      <c r="M112" s="841"/>
      <c r="N112" s="841"/>
      <c r="O112" s="841"/>
      <c r="P112" s="841"/>
      <c r="Q112" s="841"/>
      <c r="R112" s="841"/>
      <c r="S112" s="841"/>
      <c r="T112" s="841"/>
      <c r="U112" s="841"/>
      <c r="V112" s="841"/>
      <c r="W112" s="841"/>
      <c r="X112" s="842"/>
      <c r="Y112" s="843">
        <f>AN112+AQ112+AT112+AW112+AZ112+BC112+BF112+BI112+BL112+BO112</f>
        <v>7</v>
      </c>
      <c r="Z112" s="844"/>
      <c r="AA112" s="845"/>
      <c r="AB112" s="846"/>
      <c r="AC112" s="881"/>
      <c r="AD112" s="882"/>
      <c r="AE112" s="459"/>
      <c r="AF112" s="460"/>
      <c r="AG112" s="460"/>
      <c r="AH112" s="460"/>
      <c r="AI112" s="460"/>
      <c r="AJ112" s="460"/>
      <c r="AK112" s="460"/>
      <c r="AL112" s="847"/>
      <c r="AM112" s="361"/>
      <c r="AN112" s="916">
        <f>COUNTIF(AN33:AN101,40)+COUNTIF(AN33:AN101,60)</f>
        <v>0</v>
      </c>
      <c r="AO112" s="917"/>
      <c r="AP112" s="918"/>
      <c r="AQ112" s="856">
        <f>COUNTIF(AQ33:AQ101,40)+COUNTIF(AQ33:AQ101,60)</f>
        <v>0</v>
      </c>
      <c r="AR112" s="856"/>
      <c r="AS112" s="853"/>
      <c r="AT112" s="909">
        <f>COUNTIF(AT33:AT101,40)+COUNTIF(AT33:AT101,60)</f>
        <v>0</v>
      </c>
      <c r="AU112" s="856"/>
      <c r="AV112" s="856"/>
      <c r="AW112" s="856">
        <f>COUNTIF(AW33:AW101,40)+COUNTIF(AW33:AW101,60)</f>
        <v>0</v>
      </c>
      <c r="AX112" s="856"/>
      <c r="AY112" s="907"/>
      <c r="AZ112" s="908">
        <f>COUNTIF(AZ33:AZ101,40)+COUNTIF(AZ33:AZ101,60)</f>
        <v>0</v>
      </c>
      <c r="BA112" s="856"/>
      <c r="BB112" s="856"/>
      <c r="BC112" s="853">
        <f>COUNTIF(BC33:BC101,40)+COUNTIF(BC33:BC101,60)</f>
        <v>1</v>
      </c>
      <c r="BD112" s="854"/>
      <c r="BE112" s="855"/>
      <c r="BF112" s="856">
        <f>COUNTIF(BF33:BF101,40)+COUNTIF(BF33:BF101,60)</f>
        <v>1</v>
      </c>
      <c r="BG112" s="856"/>
      <c r="BH112" s="853"/>
      <c r="BI112" s="853">
        <f>COUNTIF(BI33:BI101,40)+COUNTIF(BI33:BI101,60)</f>
        <v>2</v>
      </c>
      <c r="BJ112" s="854"/>
      <c r="BK112" s="855"/>
      <c r="BL112" s="856">
        <f>COUNTIF(BL33:BL101,40)+COUNTIF(BL33:BL101,60)</f>
        <v>2</v>
      </c>
      <c r="BM112" s="856"/>
      <c r="BN112" s="853"/>
      <c r="BO112" s="856">
        <f>COUNTIF(BO33:BO101,40)+COUNTIF(BO33:BO101,60)</f>
        <v>1</v>
      </c>
      <c r="BP112" s="856"/>
      <c r="BQ112" s="853"/>
      <c r="BR112" s="362"/>
      <c r="BS112" s="837"/>
      <c r="BT112" s="838"/>
      <c r="BU112" s="839"/>
    </row>
    <row r="113" spans="1:73" s="249" customFormat="1" ht="24.75" customHeight="1" x14ac:dyDescent="0.25">
      <c r="A113" s="840" t="s">
        <v>40</v>
      </c>
      <c r="B113" s="841"/>
      <c r="C113" s="841"/>
      <c r="D113" s="841"/>
      <c r="E113" s="841"/>
      <c r="F113" s="841"/>
      <c r="G113" s="841"/>
      <c r="H113" s="841"/>
      <c r="I113" s="841"/>
      <c r="J113" s="841"/>
      <c r="K113" s="841"/>
      <c r="L113" s="841"/>
      <c r="M113" s="841"/>
      <c r="N113" s="841"/>
      <c r="O113" s="841"/>
      <c r="P113" s="841"/>
      <c r="Q113" s="841"/>
      <c r="R113" s="841"/>
      <c r="S113" s="841"/>
      <c r="T113" s="841"/>
      <c r="U113" s="841"/>
      <c r="V113" s="841"/>
      <c r="W113" s="841"/>
      <c r="X113" s="842"/>
      <c r="Y113" s="843">
        <f>AN113+AQ113+AT113+AW113+AZ113+BC113+BF113+BI113+BL113+BO113</f>
        <v>1</v>
      </c>
      <c r="Z113" s="844"/>
      <c r="AA113" s="845"/>
      <c r="AB113" s="846"/>
      <c r="AC113" s="881"/>
      <c r="AD113" s="882"/>
      <c r="AE113" s="459"/>
      <c r="AF113" s="460"/>
      <c r="AG113" s="460"/>
      <c r="AH113" s="460"/>
      <c r="AI113" s="460"/>
      <c r="AJ113" s="460"/>
      <c r="AK113" s="460"/>
      <c r="AL113" s="847"/>
      <c r="AM113" s="363"/>
      <c r="AN113" s="848">
        <f>COUNTIF(AN33:AN101,30)</f>
        <v>0</v>
      </c>
      <c r="AO113" s="849"/>
      <c r="AP113" s="850"/>
      <c r="AQ113" s="835">
        <f>COUNTIF(AQ33:AQ101,30)</f>
        <v>0</v>
      </c>
      <c r="AR113" s="835"/>
      <c r="AS113" s="851"/>
      <c r="AT113" s="852">
        <f>COUNTIF(AT33:AT101,30)</f>
        <v>0</v>
      </c>
      <c r="AU113" s="835"/>
      <c r="AV113" s="835"/>
      <c r="AW113" s="835">
        <f>COUNTIF(AW33:AW101,30)</f>
        <v>0</v>
      </c>
      <c r="AX113" s="835"/>
      <c r="AY113" s="851"/>
      <c r="AZ113" s="852">
        <f>COUNTIF(AZ33:AZ101,30)</f>
        <v>0</v>
      </c>
      <c r="BA113" s="835"/>
      <c r="BB113" s="835"/>
      <c r="BC113" s="835">
        <f>COUNTIF(BC33:BC101,30)</f>
        <v>0</v>
      </c>
      <c r="BD113" s="835"/>
      <c r="BE113" s="836"/>
      <c r="BF113" s="903">
        <f>COUNTIF(BF33:BF101,30)</f>
        <v>0</v>
      </c>
      <c r="BG113" s="857"/>
      <c r="BH113" s="904"/>
      <c r="BI113" s="848"/>
      <c r="BJ113" s="849"/>
      <c r="BK113" s="910"/>
      <c r="BL113" s="903"/>
      <c r="BM113" s="857"/>
      <c r="BN113" s="904"/>
      <c r="BO113" s="851">
        <v>1</v>
      </c>
      <c r="BP113" s="857"/>
      <c r="BQ113" s="858"/>
      <c r="BR113" s="362"/>
      <c r="BS113" s="837"/>
      <c r="BT113" s="838"/>
      <c r="BU113" s="839"/>
    </row>
    <row r="114" spans="1:73" s="249" customFormat="1" ht="24.75" customHeight="1" x14ac:dyDescent="0.25">
      <c r="A114" s="840" t="s">
        <v>41</v>
      </c>
      <c r="B114" s="841"/>
      <c r="C114" s="841"/>
      <c r="D114" s="841"/>
      <c r="E114" s="841"/>
      <c r="F114" s="841"/>
      <c r="G114" s="841"/>
      <c r="H114" s="841"/>
      <c r="I114" s="841"/>
      <c r="J114" s="841"/>
      <c r="K114" s="841"/>
      <c r="L114" s="841"/>
      <c r="M114" s="841"/>
      <c r="N114" s="841"/>
      <c r="O114" s="841"/>
      <c r="P114" s="841"/>
      <c r="Q114" s="841"/>
      <c r="R114" s="841"/>
      <c r="S114" s="841"/>
      <c r="T114" s="841"/>
      <c r="U114" s="841"/>
      <c r="V114" s="841"/>
      <c r="W114" s="841"/>
      <c r="X114" s="842"/>
      <c r="Y114" s="843">
        <f>AN114+AQ114+AT114+AW114+AZ114+BC114+BF114+BI114+BL114+BO114</f>
        <v>33</v>
      </c>
      <c r="Z114" s="844"/>
      <c r="AA114" s="845"/>
      <c r="AB114" s="846"/>
      <c r="AC114" s="881"/>
      <c r="AD114" s="882"/>
      <c r="AE114" s="459"/>
      <c r="AF114" s="460"/>
      <c r="AG114" s="460"/>
      <c r="AH114" s="460"/>
      <c r="AI114" s="460"/>
      <c r="AJ114" s="460"/>
      <c r="AK114" s="460"/>
      <c r="AL114" s="847"/>
      <c r="AM114" s="363"/>
      <c r="AN114" s="848">
        <f>COUNTIF(U34:V101,1)</f>
        <v>4</v>
      </c>
      <c r="AO114" s="849"/>
      <c r="AP114" s="850"/>
      <c r="AQ114" s="878">
        <f>COUNTIF(U34:V101,2)</f>
        <v>3</v>
      </c>
      <c r="AR114" s="849"/>
      <c r="AS114" s="850"/>
      <c r="AT114" s="879">
        <f>COUNTIF(U34:V101,3)</f>
        <v>2</v>
      </c>
      <c r="AU114" s="849"/>
      <c r="AV114" s="880"/>
      <c r="AW114" s="848">
        <f>COUNTIF(U34:V101,4)</f>
        <v>4</v>
      </c>
      <c r="AX114" s="849"/>
      <c r="AY114" s="850"/>
      <c r="AZ114" s="879">
        <f>COUNTIF(U34:V101,5)</f>
        <v>2</v>
      </c>
      <c r="BA114" s="849"/>
      <c r="BB114" s="880"/>
      <c r="BC114" s="851">
        <f>COUNTIF(U34:V101,6)</f>
        <v>3</v>
      </c>
      <c r="BD114" s="857"/>
      <c r="BE114" s="858"/>
      <c r="BF114" s="903">
        <f>COUNTIF(U34:V101,7)</f>
        <v>5</v>
      </c>
      <c r="BG114" s="857"/>
      <c r="BH114" s="904"/>
      <c r="BI114" s="851">
        <f>COUNTIF(U34:V101,8)</f>
        <v>5</v>
      </c>
      <c r="BJ114" s="857"/>
      <c r="BK114" s="858"/>
      <c r="BL114" s="903">
        <f>COUNTIF(U34:V101,9)</f>
        <v>3</v>
      </c>
      <c r="BM114" s="857"/>
      <c r="BN114" s="904"/>
      <c r="BO114" s="851">
        <f>COUNTIF(U34:V101,10)</f>
        <v>2</v>
      </c>
      <c r="BP114" s="857"/>
      <c r="BQ114" s="858"/>
      <c r="BR114" s="362"/>
      <c r="BS114" s="837"/>
      <c r="BT114" s="838"/>
      <c r="BU114" s="839"/>
    </row>
    <row r="115" spans="1:73" s="249" customFormat="1" ht="23.25" customHeight="1" thickBot="1" x14ac:dyDescent="0.3">
      <c r="A115" s="870" t="s">
        <v>42</v>
      </c>
      <c r="B115" s="871"/>
      <c r="C115" s="871"/>
      <c r="D115" s="871"/>
      <c r="E115" s="871"/>
      <c r="F115" s="871"/>
      <c r="G115" s="871"/>
      <c r="H115" s="871"/>
      <c r="I115" s="871"/>
      <c r="J115" s="871"/>
      <c r="K115" s="871"/>
      <c r="L115" s="871"/>
      <c r="M115" s="871"/>
      <c r="N115" s="871"/>
      <c r="O115" s="871"/>
      <c r="P115" s="871"/>
      <c r="Q115" s="871"/>
      <c r="R115" s="871"/>
      <c r="S115" s="871"/>
      <c r="T115" s="871"/>
      <c r="U115" s="871"/>
      <c r="V115" s="871"/>
      <c r="W115" s="871"/>
      <c r="X115" s="872"/>
      <c r="Y115" s="873">
        <f>AN115+AQ115+AT115+AW115+AZ115+BC115+BF115+BI115+BL115+BO115</f>
        <v>20</v>
      </c>
      <c r="Z115" s="874"/>
      <c r="AA115" s="875"/>
      <c r="AB115" s="876"/>
      <c r="AC115" s="883"/>
      <c r="AD115" s="884"/>
      <c r="AE115" s="877"/>
      <c r="AF115" s="862"/>
      <c r="AG115" s="862"/>
      <c r="AH115" s="862"/>
      <c r="AI115" s="862"/>
      <c r="AJ115" s="862"/>
      <c r="AK115" s="862"/>
      <c r="AL115" s="863"/>
      <c r="AM115" s="364"/>
      <c r="AN115" s="864">
        <f>COUNTIF(W34:X101,1)</f>
        <v>2</v>
      </c>
      <c r="AO115" s="865"/>
      <c r="AP115" s="866"/>
      <c r="AQ115" s="867">
        <f>COUNTIF(W34:X101,2)</f>
        <v>1</v>
      </c>
      <c r="AR115" s="865"/>
      <c r="AS115" s="866"/>
      <c r="AT115" s="868">
        <f>COUNTIF(W34:X101,3)</f>
        <v>2</v>
      </c>
      <c r="AU115" s="865"/>
      <c r="AV115" s="869"/>
      <c r="AW115" s="867">
        <f>COUNTIF(W34:X101,4)</f>
        <v>0</v>
      </c>
      <c r="AX115" s="865"/>
      <c r="AY115" s="866"/>
      <c r="AZ115" s="868">
        <f>COUNTIF(W34:X101,5)</f>
        <v>5</v>
      </c>
      <c r="BA115" s="865"/>
      <c r="BB115" s="869"/>
      <c r="BC115" s="885">
        <f>COUNTIF(W34:X101,6)</f>
        <v>3</v>
      </c>
      <c r="BD115" s="886"/>
      <c r="BE115" s="887"/>
      <c r="BF115" s="905">
        <f>COUNTIF(W34:X101,7)</f>
        <v>1</v>
      </c>
      <c r="BG115" s="886"/>
      <c r="BH115" s="906"/>
      <c r="BI115" s="885">
        <f>COUNTIF(W34:X101,8)</f>
        <v>0</v>
      </c>
      <c r="BJ115" s="886"/>
      <c r="BK115" s="887"/>
      <c r="BL115" s="905">
        <f>COUNTIF(W34:X101,9)</f>
        <v>4</v>
      </c>
      <c r="BM115" s="886"/>
      <c r="BN115" s="906"/>
      <c r="BO115" s="885">
        <f>COUNTIF(W34:X101,10)</f>
        <v>2</v>
      </c>
      <c r="BP115" s="886"/>
      <c r="BQ115" s="887"/>
      <c r="BR115" s="365"/>
      <c r="BS115" s="859"/>
      <c r="BT115" s="860"/>
      <c r="BU115" s="861"/>
    </row>
    <row r="116" spans="1:73" s="249" customFormat="1" ht="37.5" customHeight="1" thickTop="1" thickBot="1" x14ac:dyDescent="0.35">
      <c r="A116" s="366"/>
      <c r="B116" s="366"/>
      <c r="C116" s="366"/>
      <c r="D116" s="366"/>
      <c r="E116" s="366"/>
      <c r="F116" s="366"/>
      <c r="G116" s="366"/>
      <c r="H116" s="366"/>
      <c r="I116" s="366"/>
      <c r="J116" s="366"/>
      <c r="K116" s="366"/>
      <c r="L116" s="366"/>
      <c r="M116" s="366"/>
      <c r="N116" s="366"/>
      <c r="O116" s="366"/>
      <c r="P116" s="366"/>
      <c r="Q116" s="366"/>
      <c r="R116" s="366"/>
      <c r="S116" s="366"/>
      <c r="T116" s="366"/>
      <c r="U116" s="366"/>
      <c r="V116" s="366"/>
      <c r="W116" s="366"/>
      <c r="X116" s="366"/>
      <c r="Y116" s="366"/>
      <c r="Z116" s="366"/>
      <c r="AA116" s="366"/>
      <c r="AB116" s="366"/>
      <c r="AC116" s="366"/>
      <c r="AD116" s="366"/>
      <c r="AE116" s="366"/>
      <c r="AF116" s="366"/>
      <c r="AG116" s="366"/>
      <c r="AH116" s="366"/>
      <c r="AI116" s="366"/>
      <c r="AJ116" s="366"/>
      <c r="AK116" s="366"/>
      <c r="AL116" s="366"/>
      <c r="AM116" s="366"/>
      <c r="AN116" s="366"/>
      <c r="AO116" s="366"/>
      <c r="AP116" s="366"/>
      <c r="AQ116" s="366"/>
      <c r="AR116" s="366"/>
      <c r="AS116" s="366"/>
      <c r="AT116" s="366" t="s">
        <v>312</v>
      </c>
      <c r="AU116" s="366"/>
      <c r="AV116" s="366"/>
      <c r="AW116" s="366"/>
      <c r="AX116" s="366"/>
      <c r="AY116" s="366"/>
      <c r="AZ116" s="366"/>
      <c r="BA116" s="367"/>
      <c r="BB116" s="367"/>
      <c r="BC116" s="366"/>
      <c r="BD116" s="368"/>
      <c r="BE116" s="366"/>
      <c r="BF116" s="366"/>
      <c r="BG116" s="368"/>
      <c r="BH116" s="368"/>
      <c r="BI116" s="366"/>
      <c r="BJ116" s="366"/>
      <c r="BK116" s="366"/>
      <c r="BL116" s="366"/>
      <c r="BM116" s="366"/>
      <c r="BN116" s="366"/>
      <c r="BO116" s="366"/>
      <c r="BP116" s="366"/>
      <c r="BQ116" s="366"/>
      <c r="BR116" s="366"/>
      <c r="BS116" s="366"/>
      <c r="BT116" s="366"/>
      <c r="BU116" s="366"/>
    </row>
    <row r="117" spans="1:73" s="370" customFormat="1" ht="54" customHeight="1" thickTop="1" thickBot="1" x14ac:dyDescent="0.5">
      <c r="A117" s="1193" t="s">
        <v>129</v>
      </c>
      <c r="B117" s="1194"/>
      <c r="C117" s="1194"/>
      <c r="D117" s="1194"/>
      <c r="E117" s="1194"/>
      <c r="F117" s="1194"/>
      <c r="G117" s="1194"/>
      <c r="H117" s="1194"/>
      <c r="I117" s="1194"/>
      <c r="J117" s="1194"/>
      <c r="K117" s="1194"/>
      <c r="L117" s="1194"/>
      <c r="M117" s="1194"/>
      <c r="N117" s="1194"/>
      <c r="O117" s="1194"/>
      <c r="P117" s="1194"/>
      <c r="Q117" s="1194"/>
      <c r="R117" s="1195"/>
      <c r="S117" s="369"/>
      <c r="T117" s="369"/>
      <c r="U117" s="1196" t="s">
        <v>130</v>
      </c>
      <c r="V117" s="1194"/>
      <c r="W117" s="1194"/>
      <c r="X117" s="1194"/>
      <c r="Y117" s="1194"/>
      <c r="Z117" s="1194"/>
      <c r="AA117" s="1194"/>
      <c r="AB117" s="1194"/>
      <c r="AC117" s="1194"/>
      <c r="AD117" s="1194"/>
      <c r="AE117" s="1194"/>
      <c r="AF117" s="1194"/>
      <c r="AG117" s="1194"/>
      <c r="AH117" s="1194"/>
      <c r="AI117" s="1194"/>
      <c r="AJ117" s="1194"/>
      <c r="AK117" s="1194"/>
      <c r="AL117" s="1194"/>
      <c r="AM117" s="1194"/>
      <c r="AN117" s="1194"/>
      <c r="AO117" s="1194"/>
      <c r="AP117" s="1197"/>
      <c r="AQ117" s="1198" t="s">
        <v>131</v>
      </c>
      <c r="AR117" s="1199"/>
      <c r="AS117" s="1199"/>
      <c r="AT117" s="1199"/>
      <c r="AU117" s="1199"/>
      <c r="AV117" s="1199"/>
      <c r="AW117" s="1199"/>
      <c r="AX117" s="1199"/>
      <c r="AY117" s="1199"/>
      <c r="AZ117" s="1199"/>
      <c r="BA117" s="1199"/>
      <c r="BB117" s="1200"/>
      <c r="BC117" s="1227" t="s">
        <v>132</v>
      </c>
      <c r="BD117" s="1228"/>
      <c r="BE117" s="1228"/>
      <c r="BF117" s="1228"/>
      <c r="BG117" s="1228"/>
      <c r="BH117" s="1228"/>
      <c r="BI117" s="1228"/>
      <c r="BJ117" s="1228"/>
      <c r="BK117" s="1228"/>
      <c r="BL117" s="1228"/>
      <c r="BM117" s="1228"/>
      <c r="BN117" s="1228"/>
      <c r="BO117" s="1228"/>
      <c r="BP117" s="1228"/>
      <c r="BQ117" s="1228"/>
      <c r="BR117" s="1228"/>
      <c r="BS117" s="1228"/>
      <c r="BT117" s="1229"/>
      <c r="BU117" s="1230"/>
    </row>
    <row r="118" spans="1:73" s="370" customFormat="1" ht="47.25" customHeight="1" thickTop="1" thickBot="1" x14ac:dyDescent="0.4">
      <c r="A118" s="1201" t="s">
        <v>68</v>
      </c>
      <c r="B118" s="1064"/>
      <c r="C118" s="1064"/>
      <c r="D118" s="1064"/>
      <c r="E118" s="1064"/>
      <c r="F118" s="1064"/>
      <c r="G118" s="1064"/>
      <c r="H118" s="1064"/>
      <c r="I118" s="1065" t="s">
        <v>69</v>
      </c>
      <c r="J118" s="1065"/>
      <c r="K118" s="1065"/>
      <c r="L118" s="1066" t="s">
        <v>70</v>
      </c>
      <c r="M118" s="1066"/>
      <c r="N118" s="1066"/>
      <c r="O118" s="1067" t="s">
        <v>71</v>
      </c>
      <c r="P118" s="1067"/>
      <c r="Q118" s="1067"/>
      <c r="R118" s="1202"/>
      <c r="S118" s="371"/>
      <c r="T118" s="371"/>
      <c r="U118" s="1063" t="s">
        <v>68</v>
      </c>
      <c r="V118" s="1064"/>
      <c r="W118" s="1064"/>
      <c r="X118" s="1064"/>
      <c r="Y118" s="1064"/>
      <c r="Z118" s="1064"/>
      <c r="AA118" s="1064"/>
      <c r="AB118" s="1064"/>
      <c r="AC118" s="1064"/>
      <c r="AD118" s="1064"/>
      <c r="AE118" s="1064"/>
      <c r="AF118" s="1065" t="s">
        <v>69</v>
      </c>
      <c r="AG118" s="1065"/>
      <c r="AH118" s="1065"/>
      <c r="AI118" s="1066" t="s">
        <v>70</v>
      </c>
      <c r="AJ118" s="1066"/>
      <c r="AK118" s="1066"/>
      <c r="AL118" s="1067" t="s">
        <v>71</v>
      </c>
      <c r="AM118" s="1067"/>
      <c r="AN118" s="1067"/>
      <c r="AO118" s="1067"/>
      <c r="AP118" s="1068"/>
      <c r="AQ118" s="1069" t="s">
        <v>69</v>
      </c>
      <c r="AR118" s="1070"/>
      <c r="AS118" s="1070"/>
      <c r="AT118" s="1063"/>
      <c r="AU118" s="1071" t="s">
        <v>70</v>
      </c>
      <c r="AV118" s="1070"/>
      <c r="AW118" s="1070"/>
      <c r="AX118" s="1063"/>
      <c r="AY118" s="1072" t="s">
        <v>71</v>
      </c>
      <c r="AZ118" s="1073"/>
      <c r="BA118" s="1073"/>
      <c r="BB118" s="1074"/>
      <c r="BC118" s="1231" t="s">
        <v>263</v>
      </c>
      <c r="BD118" s="1232"/>
      <c r="BE118" s="1232"/>
      <c r="BF118" s="1232"/>
      <c r="BG118" s="1232"/>
      <c r="BH118" s="1232"/>
      <c r="BI118" s="1232"/>
      <c r="BJ118" s="1232"/>
      <c r="BK118" s="1232"/>
      <c r="BL118" s="1232"/>
      <c r="BM118" s="1232"/>
      <c r="BN118" s="1232"/>
      <c r="BO118" s="1232"/>
      <c r="BP118" s="1232"/>
      <c r="BQ118" s="1232"/>
      <c r="BR118" s="1232"/>
      <c r="BS118" s="1232"/>
      <c r="BT118" s="1233"/>
      <c r="BU118" s="1234"/>
    </row>
    <row r="119" spans="1:73" s="370" customFormat="1" ht="34.5" customHeight="1" thickTop="1" x14ac:dyDescent="0.35">
      <c r="A119" s="1075" t="s">
        <v>346</v>
      </c>
      <c r="B119" s="1076"/>
      <c r="C119" s="1076"/>
      <c r="D119" s="1076"/>
      <c r="E119" s="1076"/>
      <c r="F119" s="1076"/>
      <c r="G119" s="1076"/>
      <c r="H119" s="1077"/>
      <c r="I119" s="1081">
        <v>7</v>
      </c>
      <c r="J119" s="1082"/>
      <c r="K119" s="1083"/>
      <c r="L119" s="1081">
        <v>1</v>
      </c>
      <c r="M119" s="1082"/>
      <c r="N119" s="1083"/>
      <c r="O119" s="1087">
        <v>1</v>
      </c>
      <c r="P119" s="1088"/>
      <c r="Q119" s="1088"/>
      <c r="R119" s="1089"/>
      <c r="S119" s="372"/>
      <c r="T119" s="372"/>
      <c r="U119" s="1091" t="s">
        <v>348</v>
      </c>
      <c r="V119" s="1092"/>
      <c r="W119" s="1092"/>
      <c r="X119" s="1092"/>
      <c r="Y119" s="1092"/>
      <c r="Z119" s="1092"/>
      <c r="AA119" s="1092"/>
      <c r="AB119" s="1092"/>
      <c r="AC119" s="1092"/>
      <c r="AD119" s="1092"/>
      <c r="AE119" s="1092"/>
      <c r="AF119" s="1093">
        <v>8</v>
      </c>
      <c r="AG119" s="1093"/>
      <c r="AH119" s="1093"/>
      <c r="AI119" s="1093">
        <v>3</v>
      </c>
      <c r="AJ119" s="1093"/>
      <c r="AK119" s="1093"/>
      <c r="AL119" s="1098">
        <v>4</v>
      </c>
      <c r="AM119" s="1098"/>
      <c r="AN119" s="1098"/>
      <c r="AO119" s="1098"/>
      <c r="AP119" s="1099"/>
      <c r="AQ119" s="1100" t="s">
        <v>326</v>
      </c>
      <c r="AR119" s="1101"/>
      <c r="AS119" s="1101"/>
      <c r="AT119" s="1102"/>
      <c r="AU119" s="1106" t="s">
        <v>326</v>
      </c>
      <c r="AV119" s="1101"/>
      <c r="AW119" s="1101"/>
      <c r="AX119" s="1102"/>
      <c r="AY119" s="1108">
        <v>15</v>
      </c>
      <c r="AZ119" s="1109"/>
      <c r="BA119" s="1109"/>
      <c r="BB119" s="1110"/>
      <c r="BC119" s="1235"/>
      <c r="BD119" s="1236"/>
      <c r="BE119" s="1236"/>
      <c r="BF119" s="1236"/>
      <c r="BG119" s="1236"/>
      <c r="BH119" s="1236"/>
      <c r="BI119" s="1236"/>
      <c r="BJ119" s="1236"/>
      <c r="BK119" s="1236"/>
      <c r="BL119" s="1236"/>
      <c r="BM119" s="1236"/>
      <c r="BN119" s="1236"/>
      <c r="BO119" s="1236"/>
      <c r="BP119" s="1236"/>
      <c r="BQ119" s="1236"/>
      <c r="BR119" s="1236"/>
      <c r="BS119" s="1236"/>
      <c r="BT119" s="1237"/>
      <c r="BU119" s="1238"/>
    </row>
    <row r="120" spans="1:73" s="370" customFormat="1" ht="30" customHeight="1" x14ac:dyDescent="0.35">
      <c r="A120" s="1078"/>
      <c r="B120" s="1079"/>
      <c r="C120" s="1079"/>
      <c r="D120" s="1079"/>
      <c r="E120" s="1079"/>
      <c r="F120" s="1079"/>
      <c r="G120" s="1079"/>
      <c r="H120" s="1080"/>
      <c r="I120" s="1084"/>
      <c r="J120" s="1085"/>
      <c r="K120" s="1086"/>
      <c r="L120" s="1084"/>
      <c r="M120" s="1085"/>
      <c r="N120" s="1086"/>
      <c r="O120" s="1084"/>
      <c r="P120" s="1085"/>
      <c r="Q120" s="1085"/>
      <c r="R120" s="1090"/>
      <c r="S120" s="373"/>
      <c r="T120" s="373"/>
      <c r="U120" s="1091" t="s">
        <v>349</v>
      </c>
      <c r="V120" s="1092"/>
      <c r="W120" s="1092"/>
      <c r="X120" s="1092"/>
      <c r="Y120" s="1092"/>
      <c r="Z120" s="1092"/>
      <c r="AA120" s="1092"/>
      <c r="AB120" s="1092"/>
      <c r="AC120" s="1092"/>
      <c r="AD120" s="1092"/>
      <c r="AE120" s="1092"/>
      <c r="AF120" s="1114">
        <v>8</v>
      </c>
      <c r="AG120" s="1115"/>
      <c r="AH120" s="1116"/>
      <c r="AI120" s="1114">
        <v>4</v>
      </c>
      <c r="AJ120" s="1115"/>
      <c r="AK120" s="1116"/>
      <c r="AL120" s="1117">
        <v>6</v>
      </c>
      <c r="AM120" s="1115"/>
      <c r="AN120" s="1115"/>
      <c r="AO120" s="1115"/>
      <c r="AP120" s="1118"/>
      <c r="AQ120" s="1100"/>
      <c r="AR120" s="1101"/>
      <c r="AS120" s="1101"/>
      <c r="AT120" s="1102"/>
      <c r="AU120" s="1106"/>
      <c r="AV120" s="1101"/>
      <c r="AW120" s="1101"/>
      <c r="AX120" s="1102"/>
      <c r="AY120" s="1108"/>
      <c r="AZ120" s="1109"/>
      <c r="BA120" s="1109"/>
      <c r="BB120" s="1110"/>
      <c r="BC120" s="1235"/>
      <c r="BD120" s="1236"/>
      <c r="BE120" s="1236"/>
      <c r="BF120" s="1236"/>
      <c r="BG120" s="1236"/>
      <c r="BH120" s="1236"/>
      <c r="BI120" s="1236"/>
      <c r="BJ120" s="1236"/>
      <c r="BK120" s="1236"/>
      <c r="BL120" s="1236"/>
      <c r="BM120" s="1236"/>
      <c r="BN120" s="1236"/>
      <c r="BO120" s="1236"/>
      <c r="BP120" s="1236"/>
      <c r="BQ120" s="1236"/>
      <c r="BR120" s="1236"/>
      <c r="BS120" s="1236"/>
      <c r="BT120" s="1237"/>
      <c r="BU120" s="1238"/>
    </row>
    <row r="121" spans="1:73" s="370" customFormat="1" ht="33" customHeight="1" thickBot="1" x14ac:dyDescent="0.4">
      <c r="A121" s="1119" t="s">
        <v>347</v>
      </c>
      <c r="B121" s="1120"/>
      <c r="C121" s="1120"/>
      <c r="D121" s="1120"/>
      <c r="E121" s="1120"/>
      <c r="F121" s="1120"/>
      <c r="G121" s="1120"/>
      <c r="H121" s="1120"/>
      <c r="I121" s="1121" t="s">
        <v>80</v>
      </c>
      <c r="J121" s="1121"/>
      <c r="K121" s="1121"/>
      <c r="L121" s="900">
        <v>1</v>
      </c>
      <c r="M121" s="900"/>
      <c r="N121" s="900"/>
      <c r="O121" s="901">
        <v>1</v>
      </c>
      <c r="P121" s="901"/>
      <c r="Q121" s="901"/>
      <c r="R121" s="1122"/>
      <c r="S121" s="374"/>
      <c r="T121" s="374"/>
      <c r="U121" s="1123" t="s">
        <v>72</v>
      </c>
      <c r="V121" s="1120"/>
      <c r="W121" s="1120"/>
      <c r="X121" s="1120"/>
      <c r="Y121" s="1120"/>
      <c r="Z121" s="1120"/>
      <c r="AA121" s="1120"/>
      <c r="AB121" s="1120"/>
      <c r="AC121" s="1120"/>
      <c r="AD121" s="1120"/>
      <c r="AE121" s="1120"/>
      <c r="AF121" s="900">
        <v>10</v>
      </c>
      <c r="AG121" s="900"/>
      <c r="AH121" s="900"/>
      <c r="AI121" s="900">
        <v>6</v>
      </c>
      <c r="AJ121" s="900"/>
      <c r="AK121" s="900"/>
      <c r="AL121" s="901">
        <f>AI121*54/36</f>
        <v>9</v>
      </c>
      <c r="AM121" s="901"/>
      <c r="AN121" s="901"/>
      <c r="AO121" s="901"/>
      <c r="AP121" s="902"/>
      <c r="AQ121" s="1103"/>
      <c r="AR121" s="1104"/>
      <c r="AS121" s="1104"/>
      <c r="AT121" s="1105"/>
      <c r="AU121" s="1107"/>
      <c r="AV121" s="1104"/>
      <c r="AW121" s="1104"/>
      <c r="AX121" s="1105"/>
      <c r="AY121" s="1111"/>
      <c r="AZ121" s="1112"/>
      <c r="BA121" s="1112"/>
      <c r="BB121" s="1113"/>
      <c r="BC121" s="1239"/>
      <c r="BD121" s="1240"/>
      <c r="BE121" s="1240"/>
      <c r="BF121" s="1240"/>
      <c r="BG121" s="1240"/>
      <c r="BH121" s="1240"/>
      <c r="BI121" s="1240"/>
      <c r="BJ121" s="1240"/>
      <c r="BK121" s="1240"/>
      <c r="BL121" s="1240"/>
      <c r="BM121" s="1240"/>
      <c r="BN121" s="1240"/>
      <c r="BO121" s="1240"/>
      <c r="BP121" s="1240"/>
      <c r="BQ121" s="1240"/>
      <c r="BR121" s="1240"/>
      <c r="BS121" s="1240"/>
      <c r="BT121" s="446"/>
      <c r="BU121" s="1241"/>
    </row>
    <row r="122" spans="1:73" s="249" customFormat="1" ht="39" customHeight="1" thickTop="1" x14ac:dyDescent="0.35">
      <c r="A122" s="370"/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370"/>
      <c r="AB122" s="370"/>
      <c r="AC122" s="370"/>
      <c r="AD122" s="370"/>
      <c r="AE122" s="370"/>
      <c r="AF122" s="370"/>
      <c r="AG122" s="370"/>
      <c r="AH122" s="370"/>
      <c r="AI122" s="370"/>
      <c r="AJ122" s="370"/>
      <c r="AK122" s="370"/>
      <c r="AL122" s="370"/>
      <c r="AM122" s="375"/>
      <c r="AN122" s="370"/>
      <c r="AO122" s="370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70"/>
    </row>
    <row r="123" spans="1:73" s="376" customFormat="1" ht="28.5" thickBot="1" x14ac:dyDescent="0.4">
      <c r="A123" s="445" t="s">
        <v>133</v>
      </c>
      <c r="B123" s="445"/>
      <c r="C123" s="445"/>
      <c r="D123" s="445"/>
      <c r="E123" s="445"/>
      <c r="F123" s="445"/>
      <c r="G123" s="445"/>
      <c r="H123" s="445"/>
      <c r="I123" s="445"/>
      <c r="J123" s="445"/>
      <c r="K123" s="445"/>
      <c r="L123" s="445"/>
      <c r="M123" s="445"/>
      <c r="N123" s="445"/>
      <c r="O123" s="445"/>
      <c r="P123" s="445"/>
      <c r="Q123" s="445"/>
      <c r="R123" s="445"/>
      <c r="S123" s="445"/>
      <c r="T123" s="445"/>
      <c r="U123" s="445"/>
      <c r="V123" s="445"/>
      <c r="W123" s="445"/>
      <c r="X123" s="445"/>
      <c r="Y123" s="445"/>
      <c r="Z123" s="445"/>
      <c r="AA123" s="445"/>
      <c r="AB123" s="445"/>
      <c r="AC123" s="445"/>
      <c r="AD123" s="445"/>
      <c r="AE123" s="445"/>
      <c r="AF123" s="445"/>
      <c r="AG123" s="445"/>
      <c r="AH123" s="445"/>
      <c r="AI123" s="445"/>
      <c r="AJ123" s="445"/>
      <c r="AK123" s="445"/>
      <c r="AL123" s="445"/>
      <c r="AM123" s="445"/>
      <c r="AN123" s="445"/>
      <c r="AO123" s="445"/>
      <c r="AP123" s="445"/>
      <c r="AQ123" s="445"/>
      <c r="AR123" s="445"/>
      <c r="AS123" s="445"/>
      <c r="AT123" s="445"/>
      <c r="AU123" s="445"/>
      <c r="AV123" s="445"/>
      <c r="AW123" s="445"/>
      <c r="AX123" s="445"/>
      <c r="AY123" s="445"/>
      <c r="AZ123" s="445"/>
      <c r="BA123" s="445"/>
      <c r="BB123" s="445"/>
      <c r="BC123" s="445"/>
      <c r="BD123" s="445"/>
      <c r="BE123" s="445"/>
      <c r="BF123" s="445"/>
      <c r="BG123" s="445"/>
      <c r="BH123" s="445"/>
      <c r="BI123" s="445"/>
      <c r="BJ123" s="445"/>
      <c r="BK123" s="445"/>
      <c r="BL123" s="446"/>
      <c r="BM123" s="446"/>
      <c r="BN123" s="446"/>
      <c r="BO123" s="446"/>
      <c r="BP123" s="446"/>
      <c r="BQ123" s="446"/>
      <c r="BR123" s="446"/>
      <c r="BS123" s="446"/>
      <c r="BT123" s="446"/>
      <c r="BU123" s="446"/>
    </row>
    <row r="124" spans="1:73" s="376" customFormat="1" ht="68.25" customHeight="1" thickTop="1" thickBot="1" x14ac:dyDescent="0.4">
      <c r="A124" s="1126" t="s">
        <v>14</v>
      </c>
      <c r="B124" s="1127"/>
      <c r="C124" s="1127"/>
      <c r="D124" s="1128"/>
      <c r="E124" s="1129" t="s">
        <v>64</v>
      </c>
      <c r="F124" s="1130"/>
      <c r="G124" s="1130"/>
      <c r="H124" s="1130"/>
      <c r="I124" s="1130"/>
      <c r="J124" s="1130"/>
      <c r="K124" s="1130"/>
      <c r="L124" s="1130"/>
      <c r="M124" s="1130"/>
      <c r="N124" s="1130"/>
      <c r="O124" s="1130"/>
      <c r="P124" s="1130"/>
      <c r="Q124" s="1130"/>
      <c r="R124" s="1130"/>
      <c r="S124" s="1130"/>
      <c r="T124" s="1130"/>
      <c r="U124" s="1130"/>
      <c r="V124" s="1130"/>
      <c r="W124" s="1130"/>
      <c r="X124" s="1130"/>
      <c r="Y124" s="1130"/>
      <c r="Z124" s="1130"/>
      <c r="AA124" s="1130"/>
      <c r="AB124" s="1130"/>
      <c r="AC124" s="1130"/>
      <c r="AD124" s="1130"/>
      <c r="AE124" s="1130"/>
      <c r="AF124" s="1130"/>
      <c r="AG124" s="1130"/>
      <c r="AH124" s="1130"/>
      <c r="AI124" s="1130"/>
      <c r="AJ124" s="1130"/>
      <c r="AK124" s="1130"/>
      <c r="AL124" s="1130"/>
      <c r="AM124" s="1130"/>
      <c r="AN124" s="1130"/>
      <c r="AO124" s="1130"/>
      <c r="AP124" s="1130"/>
      <c r="AQ124" s="1130"/>
      <c r="AR124" s="1130"/>
      <c r="AS124" s="1130"/>
      <c r="AT124" s="1130"/>
      <c r="AU124" s="1130"/>
      <c r="AV124" s="1130"/>
      <c r="AW124" s="1130"/>
      <c r="AX124" s="1130"/>
      <c r="AY124" s="1130"/>
      <c r="AZ124" s="1130"/>
      <c r="BA124" s="1130"/>
      <c r="BB124" s="1130"/>
      <c r="BC124" s="1130"/>
      <c r="BD124" s="1130"/>
      <c r="BE124" s="1130"/>
      <c r="BF124" s="1130"/>
      <c r="BG124" s="1130"/>
      <c r="BH124" s="1131"/>
      <c r="BI124" s="1131"/>
      <c r="BJ124" s="1132"/>
      <c r="BK124" s="1132"/>
      <c r="BL124" s="1132"/>
      <c r="BM124" s="1132"/>
      <c r="BN124" s="1132"/>
      <c r="BO124" s="1132"/>
      <c r="BP124" s="1133"/>
      <c r="BQ124" s="1242" t="s">
        <v>65</v>
      </c>
      <c r="BR124" s="1243"/>
      <c r="BS124" s="1243"/>
      <c r="BT124" s="1243"/>
      <c r="BU124" s="1244"/>
    </row>
    <row r="125" spans="1:73" s="376" customFormat="1" ht="75" customHeight="1" thickTop="1" x14ac:dyDescent="0.35">
      <c r="A125" s="1134" t="s">
        <v>33</v>
      </c>
      <c r="B125" s="1135"/>
      <c r="C125" s="1135"/>
      <c r="D125" s="1136"/>
      <c r="E125" s="1137" t="s">
        <v>84</v>
      </c>
      <c r="F125" s="1138"/>
      <c r="G125" s="1138"/>
      <c r="H125" s="1138"/>
      <c r="I125" s="1138"/>
      <c r="J125" s="1138"/>
      <c r="K125" s="1138"/>
      <c r="L125" s="1138"/>
      <c r="M125" s="1138"/>
      <c r="N125" s="1138"/>
      <c r="O125" s="1138"/>
      <c r="P125" s="1138"/>
      <c r="Q125" s="1138"/>
      <c r="R125" s="1138"/>
      <c r="S125" s="1138"/>
      <c r="T125" s="1138"/>
      <c r="U125" s="1138"/>
      <c r="V125" s="1138"/>
      <c r="W125" s="1138"/>
      <c r="X125" s="1138"/>
      <c r="Y125" s="1138"/>
      <c r="Z125" s="1138"/>
      <c r="AA125" s="1138"/>
      <c r="AB125" s="1138"/>
      <c r="AC125" s="1138"/>
      <c r="AD125" s="1138"/>
      <c r="AE125" s="1138"/>
      <c r="AF125" s="1138"/>
      <c r="AG125" s="1138"/>
      <c r="AH125" s="1138"/>
      <c r="AI125" s="1138"/>
      <c r="AJ125" s="1138"/>
      <c r="AK125" s="1138"/>
      <c r="AL125" s="1138"/>
      <c r="AM125" s="1138"/>
      <c r="AN125" s="1138"/>
      <c r="AO125" s="1138"/>
      <c r="AP125" s="1138"/>
      <c r="AQ125" s="1138"/>
      <c r="AR125" s="1138"/>
      <c r="AS125" s="1138"/>
      <c r="AT125" s="1138"/>
      <c r="AU125" s="1138"/>
      <c r="AV125" s="1138"/>
      <c r="AW125" s="1138"/>
      <c r="AX125" s="1138"/>
      <c r="AY125" s="1138"/>
      <c r="AZ125" s="1138"/>
      <c r="BA125" s="1138"/>
      <c r="BB125" s="1138"/>
      <c r="BC125" s="1138"/>
      <c r="BD125" s="1138"/>
      <c r="BE125" s="1138"/>
      <c r="BF125" s="1138"/>
      <c r="BG125" s="1138"/>
      <c r="BH125" s="1139"/>
      <c r="BI125" s="1139"/>
      <c r="BJ125" s="1140"/>
      <c r="BK125" s="1140"/>
      <c r="BL125" s="1140"/>
      <c r="BM125" s="1140"/>
      <c r="BN125" s="1140"/>
      <c r="BO125" s="1140"/>
      <c r="BP125" s="1141"/>
      <c r="BQ125" s="1245" t="s">
        <v>371</v>
      </c>
      <c r="BR125" s="1246"/>
      <c r="BS125" s="1246"/>
      <c r="BT125" s="1246"/>
      <c r="BU125" s="1247"/>
    </row>
    <row r="126" spans="1:73" s="376" customFormat="1" ht="26.25" customHeight="1" x14ac:dyDescent="0.35">
      <c r="A126" s="1142" t="s">
        <v>34</v>
      </c>
      <c r="B126" s="1143"/>
      <c r="C126" s="1143"/>
      <c r="D126" s="1144"/>
      <c r="E126" s="1145" t="s">
        <v>85</v>
      </c>
      <c r="F126" s="1146"/>
      <c r="G126" s="1146"/>
      <c r="H126" s="1146"/>
      <c r="I126" s="1146"/>
      <c r="J126" s="1146"/>
      <c r="K126" s="1146"/>
      <c r="L126" s="1146"/>
      <c r="M126" s="1146"/>
      <c r="N126" s="1146"/>
      <c r="O126" s="1146"/>
      <c r="P126" s="1146"/>
      <c r="Q126" s="1146"/>
      <c r="R126" s="1146"/>
      <c r="S126" s="1146"/>
      <c r="T126" s="1146"/>
      <c r="U126" s="1146"/>
      <c r="V126" s="1146"/>
      <c r="W126" s="1146"/>
      <c r="X126" s="1146"/>
      <c r="Y126" s="1146"/>
      <c r="Z126" s="1146"/>
      <c r="AA126" s="1146"/>
      <c r="AB126" s="1146"/>
      <c r="AC126" s="1146"/>
      <c r="AD126" s="1146"/>
      <c r="AE126" s="1146"/>
      <c r="AF126" s="1146"/>
      <c r="AG126" s="1146"/>
      <c r="AH126" s="1146"/>
      <c r="AI126" s="1146"/>
      <c r="AJ126" s="1146"/>
      <c r="AK126" s="1146"/>
      <c r="AL126" s="1146"/>
      <c r="AM126" s="1146"/>
      <c r="AN126" s="1146"/>
      <c r="AO126" s="1146"/>
      <c r="AP126" s="1146"/>
      <c r="AQ126" s="1146"/>
      <c r="AR126" s="1146"/>
      <c r="AS126" s="1146"/>
      <c r="AT126" s="1146"/>
      <c r="AU126" s="1146"/>
      <c r="AV126" s="1146"/>
      <c r="AW126" s="1146"/>
      <c r="AX126" s="1146"/>
      <c r="AY126" s="1146"/>
      <c r="AZ126" s="1146"/>
      <c r="BA126" s="1146"/>
      <c r="BB126" s="1146"/>
      <c r="BC126" s="1146"/>
      <c r="BD126" s="1146"/>
      <c r="BE126" s="1146"/>
      <c r="BF126" s="1146"/>
      <c r="BG126" s="1146"/>
      <c r="BH126" s="1147"/>
      <c r="BI126" s="1147"/>
      <c r="BJ126" s="1148"/>
      <c r="BK126" s="1148"/>
      <c r="BL126" s="1148"/>
      <c r="BM126" s="1148"/>
      <c r="BN126" s="1148"/>
      <c r="BO126" s="1148"/>
      <c r="BP126" s="1149"/>
      <c r="BQ126" s="1206" t="s">
        <v>198</v>
      </c>
      <c r="BR126" s="1207"/>
      <c r="BS126" s="1207"/>
      <c r="BT126" s="1207"/>
      <c r="BU126" s="1208"/>
    </row>
    <row r="127" spans="1:73" s="376" customFormat="1" ht="26.25" customHeight="1" x14ac:dyDescent="0.35">
      <c r="A127" s="1142" t="s">
        <v>35</v>
      </c>
      <c r="B127" s="1143"/>
      <c r="C127" s="1143"/>
      <c r="D127" s="1144"/>
      <c r="E127" s="1145" t="s">
        <v>89</v>
      </c>
      <c r="F127" s="1146"/>
      <c r="G127" s="1146"/>
      <c r="H127" s="1146"/>
      <c r="I127" s="1146"/>
      <c r="J127" s="1146"/>
      <c r="K127" s="1146"/>
      <c r="L127" s="1146"/>
      <c r="M127" s="1146"/>
      <c r="N127" s="1146"/>
      <c r="O127" s="1146"/>
      <c r="P127" s="1146"/>
      <c r="Q127" s="1146"/>
      <c r="R127" s="1146"/>
      <c r="S127" s="1146"/>
      <c r="T127" s="1146"/>
      <c r="U127" s="1146"/>
      <c r="V127" s="1146"/>
      <c r="W127" s="1146"/>
      <c r="X127" s="1146"/>
      <c r="Y127" s="1146"/>
      <c r="Z127" s="1146"/>
      <c r="AA127" s="1146"/>
      <c r="AB127" s="1146"/>
      <c r="AC127" s="1146"/>
      <c r="AD127" s="1146"/>
      <c r="AE127" s="1146"/>
      <c r="AF127" s="1146"/>
      <c r="AG127" s="1146"/>
      <c r="AH127" s="1146"/>
      <c r="AI127" s="1146"/>
      <c r="AJ127" s="1146"/>
      <c r="AK127" s="1146"/>
      <c r="AL127" s="1146"/>
      <c r="AM127" s="1146"/>
      <c r="AN127" s="1146"/>
      <c r="AO127" s="1146"/>
      <c r="AP127" s="1146"/>
      <c r="AQ127" s="1146"/>
      <c r="AR127" s="1146"/>
      <c r="AS127" s="1146"/>
      <c r="AT127" s="1146"/>
      <c r="AU127" s="1146"/>
      <c r="AV127" s="1146"/>
      <c r="AW127" s="1146"/>
      <c r="AX127" s="1146"/>
      <c r="AY127" s="1146"/>
      <c r="AZ127" s="1146"/>
      <c r="BA127" s="1146"/>
      <c r="BB127" s="1146"/>
      <c r="BC127" s="1146"/>
      <c r="BD127" s="1146"/>
      <c r="BE127" s="1146"/>
      <c r="BF127" s="1146"/>
      <c r="BG127" s="1146"/>
      <c r="BH127" s="1147"/>
      <c r="BI127" s="1147"/>
      <c r="BJ127" s="1148"/>
      <c r="BK127" s="1148"/>
      <c r="BL127" s="1148"/>
      <c r="BM127" s="1148"/>
      <c r="BN127" s="1148"/>
      <c r="BO127" s="1148"/>
      <c r="BP127" s="1149"/>
      <c r="BQ127" s="1206" t="s">
        <v>342</v>
      </c>
      <c r="BR127" s="1207"/>
      <c r="BS127" s="1207"/>
      <c r="BT127" s="1207"/>
      <c r="BU127" s="1208"/>
    </row>
    <row r="128" spans="1:73" s="376" customFormat="1" ht="27" customHeight="1" x14ac:dyDescent="0.35">
      <c r="A128" s="1142" t="s">
        <v>36</v>
      </c>
      <c r="B128" s="1143"/>
      <c r="C128" s="1143"/>
      <c r="D128" s="1144"/>
      <c r="E128" s="1145" t="s">
        <v>86</v>
      </c>
      <c r="F128" s="1146"/>
      <c r="G128" s="1146"/>
      <c r="H128" s="1146"/>
      <c r="I128" s="1146"/>
      <c r="J128" s="1146"/>
      <c r="K128" s="1146"/>
      <c r="L128" s="1146"/>
      <c r="M128" s="1146"/>
      <c r="N128" s="1146"/>
      <c r="O128" s="1146"/>
      <c r="P128" s="1146"/>
      <c r="Q128" s="1146"/>
      <c r="R128" s="1146"/>
      <c r="S128" s="1146"/>
      <c r="T128" s="1146"/>
      <c r="U128" s="1146"/>
      <c r="V128" s="1146"/>
      <c r="W128" s="1146"/>
      <c r="X128" s="1146"/>
      <c r="Y128" s="1146"/>
      <c r="Z128" s="1146"/>
      <c r="AA128" s="1146"/>
      <c r="AB128" s="1146"/>
      <c r="AC128" s="1146"/>
      <c r="AD128" s="1146"/>
      <c r="AE128" s="1146"/>
      <c r="AF128" s="1146"/>
      <c r="AG128" s="1146"/>
      <c r="AH128" s="1146"/>
      <c r="AI128" s="1146"/>
      <c r="AJ128" s="1146"/>
      <c r="AK128" s="1146"/>
      <c r="AL128" s="1146"/>
      <c r="AM128" s="1146"/>
      <c r="AN128" s="1146"/>
      <c r="AO128" s="1146"/>
      <c r="AP128" s="1146"/>
      <c r="AQ128" s="1146"/>
      <c r="AR128" s="1146"/>
      <c r="AS128" s="1146"/>
      <c r="AT128" s="1146"/>
      <c r="AU128" s="1146"/>
      <c r="AV128" s="1146"/>
      <c r="AW128" s="1146"/>
      <c r="AX128" s="1146"/>
      <c r="AY128" s="1146"/>
      <c r="AZ128" s="1146"/>
      <c r="BA128" s="1146"/>
      <c r="BB128" s="1146"/>
      <c r="BC128" s="1146"/>
      <c r="BD128" s="1146"/>
      <c r="BE128" s="1146"/>
      <c r="BF128" s="1146"/>
      <c r="BG128" s="1146"/>
      <c r="BH128" s="1147"/>
      <c r="BI128" s="1147"/>
      <c r="BJ128" s="1148"/>
      <c r="BK128" s="1148"/>
      <c r="BL128" s="1148"/>
      <c r="BM128" s="1148"/>
      <c r="BN128" s="1148"/>
      <c r="BO128" s="1148"/>
      <c r="BP128" s="1149"/>
      <c r="BQ128" s="1206" t="s">
        <v>276</v>
      </c>
      <c r="BR128" s="1207"/>
      <c r="BS128" s="1207"/>
      <c r="BT128" s="1207"/>
      <c r="BU128" s="1208"/>
    </row>
    <row r="129" spans="1:73" s="376" customFormat="1" ht="72" customHeight="1" x14ac:dyDescent="0.35">
      <c r="A129" s="1142" t="s">
        <v>37</v>
      </c>
      <c r="B129" s="1143"/>
      <c r="C129" s="1143"/>
      <c r="D129" s="1144"/>
      <c r="E129" s="1145" t="s">
        <v>87</v>
      </c>
      <c r="F129" s="1146"/>
      <c r="G129" s="1146"/>
      <c r="H129" s="1146"/>
      <c r="I129" s="1146"/>
      <c r="J129" s="1146"/>
      <c r="K129" s="1146"/>
      <c r="L129" s="1146"/>
      <c r="M129" s="1146"/>
      <c r="N129" s="1146"/>
      <c r="O129" s="1146"/>
      <c r="P129" s="1146"/>
      <c r="Q129" s="1146"/>
      <c r="R129" s="1146"/>
      <c r="S129" s="1146"/>
      <c r="T129" s="1146"/>
      <c r="U129" s="1146"/>
      <c r="V129" s="1146"/>
      <c r="W129" s="1146"/>
      <c r="X129" s="1146"/>
      <c r="Y129" s="1146"/>
      <c r="Z129" s="1146"/>
      <c r="AA129" s="1146"/>
      <c r="AB129" s="1146"/>
      <c r="AC129" s="1146"/>
      <c r="AD129" s="1146"/>
      <c r="AE129" s="1146"/>
      <c r="AF129" s="1146"/>
      <c r="AG129" s="1146"/>
      <c r="AH129" s="1146"/>
      <c r="AI129" s="1146"/>
      <c r="AJ129" s="1146"/>
      <c r="AK129" s="1146"/>
      <c r="AL129" s="1146"/>
      <c r="AM129" s="1146"/>
      <c r="AN129" s="1146"/>
      <c r="AO129" s="1146"/>
      <c r="AP129" s="1146"/>
      <c r="AQ129" s="1146"/>
      <c r="AR129" s="1146"/>
      <c r="AS129" s="1146"/>
      <c r="AT129" s="1146"/>
      <c r="AU129" s="1146"/>
      <c r="AV129" s="1146"/>
      <c r="AW129" s="1146"/>
      <c r="AX129" s="1146"/>
      <c r="AY129" s="1146"/>
      <c r="AZ129" s="1146"/>
      <c r="BA129" s="1146"/>
      <c r="BB129" s="1146"/>
      <c r="BC129" s="1146"/>
      <c r="BD129" s="1146"/>
      <c r="BE129" s="1146"/>
      <c r="BF129" s="1146"/>
      <c r="BG129" s="1146"/>
      <c r="BH129" s="1147"/>
      <c r="BI129" s="1147"/>
      <c r="BJ129" s="1148"/>
      <c r="BK129" s="1148"/>
      <c r="BL129" s="1148"/>
      <c r="BM129" s="1148"/>
      <c r="BN129" s="1148"/>
      <c r="BO129" s="1148"/>
      <c r="BP129" s="1149"/>
      <c r="BQ129" s="1248" t="s">
        <v>371</v>
      </c>
      <c r="BR129" s="1249"/>
      <c r="BS129" s="1249"/>
      <c r="BT129" s="1249"/>
      <c r="BU129" s="1250"/>
    </row>
    <row r="130" spans="1:73" s="376" customFormat="1" ht="72" customHeight="1" x14ac:dyDescent="0.35">
      <c r="A130" s="1142" t="s">
        <v>66</v>
      </c>
      <c r="B130" s="1143"/>
      <c r="C130" s="1143"/>
      <c r="D130" s="1144"/>
      <c r="E130" s="1145" t="s">
        <v>88</v>
      </c>
      <c r="F130" s="1146"/>
      <c r="G130" s="1146"/>
      <c r="H130" s="1146"/>
      <c r="I130" s="1146"/>
      <c r="J130" s="1146"/>
      <c r="K130" s="1146"/>
      <c r="L130" s="1146"/>
      <c r="M130" s="1146"/>
      <c r="N130" s="1146"/>
      <c r="O130" s="1146"/>
      <c r="P130" s="1146"/>
      <c r="Q130" s="1146"/>
      <c r="R130" s="1146"/>
      <c r="S130" s="1146"/>
      <c r="T130" s="1146"/>
      <c r="U130" s="1146"/>
      <c r="V130" s="1146"/>
      <c r="W130" s="1146"/>
      <c r="X130" s="1146"/>
      <c r="Y130" s="1146"/>
      <c r="Z130" s="1146"/>
      <c r="AA130" s="1146"/>
      <c r="AB130" s="1146"/>
      <c r="AC130" s="1146"/>
      <c r="AD130" s="1146"/>
      <c r="AE130" s="1146"/>
      <c r="AF130" s="1146"/>
      <c r="AG130" s="1146"/>
      <c r="AH130" s="1146"/>
      <c r="AI130" s="1146"/>
      <c r="AJ130" s="1146"/>
      <c r="AK130" s="1146"/>
      <c r="AL130" s="1146"/>
      <c r="AM130" s="1146"/>
      <c r="AN130" s="1146"/>
      <c r="AO130" s="1146"/>
      <c r="AP130" s="1146"/>
      <c r="AQ130" s="1146"/>
      <c r="AR130" s="1146"/>
      <c r="AS130" s="1146"/>
      <c r="AT130" s="1146"/>
      <c r="AU130" s="1146"/>
      <c r="AV130" s="1146"/>
      <c r="AW130" s="1146"/>
      <c r="AX130" s="1146"/>
      <c r="AY130" s="1146"/>
      <c r="AZ130" s="1146"/>
      <c r="BA130" s="1146"/>
      <c r="BB130" s="1146"/>
      <c r="BC130" s="1146"/>
      <c r="BD130" s="1146"/>
      <c r="BE130" s="1146"/>
      <c r="BF130" s="1146"/>
      <c r="BG130" s="1146"/>
      <c r="BH130" s="1147"/>
      <c r="BI130" s="1147"/>
      <c r="BJ130" s="1148"/>
      <c r="BK130" s="1148"/>
      <c r="BL130" s="1148"/>
      <c r="BM130" s="1148"/>
      <c r="BN130" s="1148"/>
      <c r="BO130" s="1148"/>
      <c r="BP130" s="1149"/>
      <c r="BQ130" s="1248" t="s">
        <v>371</v>
      </c>
      <c r="BR130" s="1249"/>
      <c r="BS130" s="1249"/>
      <c r="BT130" s="1249"/>
      <c r="BU130" s="1250"/>
    </row>
    <row r="131" spans="1:73" s="376" customFormat="1" ht="72" customHeight="1" x14ac:dyDescent="0.35">
      <c r="A131" s="1142" t="s">
        <v>67</v>
      </c>
      <c r="B131" s="1143"/>
      <c r="C131" s="1143"/>
      <c r="D131" s="1144"/>
      <c r="E131" s="1145" t="s">
        <v>118</v>
      </c>
      <c r="F131" s="1146"/>
      <c r="G131" s="1146"/>
      <c r="H131" s="1146"/>
      <c r="I131" s="1146"/>
      <c r="J131" s="1146"/>
      <c r="K131" s="1146"/>
      <c r="L131" s="1146"/>
      <c r="M131" s="1146"/>
      <c r="N131" s="1146"/>
      <c r="O131" s="1146"/>
      <c r="P131" s="1146"/>
      <c r="Q131" s="1146"/>
      <c r="R131" s="1146"/>
      <c r="S131" s="1146"/>
      <c r="T131" s="1146"/>
      <c r="U131" s="1146"/>
      <c r="V131" s="1146"/>
      <c r="W131" s="1146"/>
      <c r="X131" s="1146"/>
      <c r="Y131" s="1146"/>
      <c r="Z131" s="1146"/>
      <c r="AA131" s="1146"/>
      <c r="AB131" s="1146"/>
      <c r="AC131" s="1146"/>
      <c r="AD131" s="1146"/>
      <c r="AE131" s="1146"/>
      <c r="AF131" s="1146"/>
      <c r="AG131" s="1146"/>
      <c r="AH131" s="1146"/>
      <c r="AI131" s="1146"/>
      <c r="AJ131" s="1146"/>
      <c r="AK131" s="1146"/>
      <c r="AL131" s="1146"/>
      <c r="AM131" s="1146"/>
      <c r="AN131" s="1146"/>
      <c r="AO131" s="1146"/>
      <c r="AP131" s="1146"/>
      <c r="AQ131" s="1146"/>
      <c r="AR131" s="1146"/>
      <c r="AS131" s="1146"/>
      <c r="AT131" s="1146"/>
      <c r="AU131" s="1146"/>
      <c r="AV131" s="1146"/>
      <c r="AW131" s="1146"/>
      <c r="AX131" s="1146"/>
      <c r="AY131" s="1146"/>
      <c r="AZ131" s="1146"/>
      <c r="BA131" s="1146"/>
      <c r="BB131" s="1146"/>
      <c r="BC131" s="1146"/>
      <c r="BD131" s="1146"/>
      <c r="BE131" s="1146"/>
      <c r="BF131" s="1146"/>
      <c r="BG131" s="1146"/>
      <c r="BH131" s="1147"/>
      <c r="BI131" s="1147"/>
      <c r="BJ131" s="1148"/>
      <c r="BK131" s="1148"/>
      <c r="BL131" s="1148"/>
      <c r="BM131" s="1148"/>
      <c r="BN131" s="1148"/>
      <c r="BO131" s="1148"/>
      <c r="BP131" s="1149"/>
      <c r="BQ131" s="1206" t="s">
        <v>73</v>
      </c>
      <c r="BR131" s="1207"/>
      <c r="BS131" s="1207"/>
      <c r="BT131" s="1207"/>
      <c r="BU131" s="1208"/>
    </row>
    <row r="132" spans="1:73" s="376" customFormat="1" ht="51.75" customHeight="1" x14ac:dyDescent="0.35">
      <c r="A132" s="1142" t="s">
        <v>240</v>
      </c>
      <c r="B132" s="1143"/>
      <c r="C132" s="1143"/>
      <c r="D132" s="1144"/>
      <c r="E132" s="1145" t="s">
        <v>119</v>
      </c>
      <c r="F132" s="1146"/>
      <c r="G132" s="1146"/>
      <c r="H132" s="1146"/>
      <c r="I132" s="1146"/>
      <c r="J132" s="1146"/>
      <c r="K132" s="1146"/>
      <c r="L132" s="1146"/>
      <c r="M132" s="1146"/>
      <c r="N132" s="1146"/>
      <c r="O132" s="1146"/>
      <c r="P132" s="1146"/>
      <c r="Q132" s="1146"/>
      <c r="R132" s="1146"/>
      <c r="S132" s="1146"/>
      <c r="T132" s="1146"/>
      <c r="U132" s="1146"/>
      <c r="V132" s="1146"/>
      <c r="W132" s="1146"/>
      <c r="X132" s="1146"/>
      <c r="Y132" s="1146"/>
      <c r="Z132" s="1146"/>
      <c r="AA132" s="1146"/>
      <c r="AB132" s="1146"/>
      <c r="AC132" s="1146"/>
      <c r="AD132" s="1146"/>
      <c r="AE132" s="1146"/>
      <c r="AF132" s="1146"/>
      <c r="AG132" s="1146"/>
      <c r="AH132" s="1146"/>
      <c r="AI132" s="1146"/>
      <c r="AJ132" s="1146"/>
      <c r="AK132" s="1146"/>
      <c r="AL132" s="1146"/>
      <c r="AM132" s="1146"/>
      <c r="AN132" s="1146"/>
      <c r="AO132" s="1146"/>
      <c r="AP132" s="1146"/>
      <c r="AQ132" s="1146"/>
      <c r="AR132" s="1146"/>
      <c r="AS132" s="1146"/>
      <c r="AT132" s="1146"/>
      <c r="AU132" s="1146"/>
      <c r="AV132" s="1146"/>
      <c r="AW132" s="1146"/>
      <c r="AX132" s="1146"/>
      <c r="AY132" s="1146"/>
      <c r="AZ132" s="1146"/>
      <c r="BA132" s="1146"/>
      <c r="BB132" s="1146"/>
      <c r="BC132" s="1146"/>
      <c r="BD132" s="1146"/>
      <c r="BE132" s="1146"/>
      <c r="BF132" s="1146"/>
      <c r="BG132" s="1146"/>
      <c r="BH132" s="1147"/>
      <c r="BI132" s="1147"/>
      <c r="BJ132" s="1148"/>
      <c r="BK132" s="1148"/>
      <c r="BL132" s="1148"/>
      <c r="BM132" s="1148"/>
      <c r="BN132" s="1148"/>
      <c r="BO132" s="1148"/>
      <c r="BP132" s="1149"/>
      <c r="BQ132" s="1206" t="s">
        <v>76</v>
      </c>
      <c r="BR132" s="1207"/>
      <c r="BS132" s="1207"/>
      <c r="BT132" s="1207"/>
      <c r="BU132" s="1208"/>
    </row>
    <row r="133" spans="1:73" s="376" customFormat="1" ht="72.75" customHeight="1" x14ac:dyDescent="0.35">
      <c r="A133" s="1142" t="s">
        <v>241</v>
      </c>
      <c r="B133" s="1143"/>
      <c r="C133" s="1143"/>
      <c r="D133" s="1144"/>
      <c r="E133" s="1145" t="s">
        <v>120</v>
      </c>
      <c r="F133" s="1146"/>
      <c r="G133" s="1146"/>
      <c r="H133" s="1146"/>
      <c r="I133" s="1146"/>
      <c r="J133" s="1146"/>
      <c r="K133" s="1146"/>
      <c r="L133" s="1146"/>
      <c r="M133" s="1146"/>
      <c r="N133" s="1146"/>
      <c r="O133" s="1146"/>
      <c r="P133" s="1146"/>
      <c r="Q133" s="1146"/>
      <c r="R133" s="1146"/>
      <c r="S133" s="1146"/>
      <c r="T133" s="1146"/>
      <c r="U133" s="1146"/>
      <c r="V133" s="1146"/>
      <c r="W133" s="1146"/>
      <c r="X133" s="1146"/>
      <c r="Y133" s="1146"/>
      <c r="Z133" s="1146"/>
      <c r="AA133" s="1146"/>
      <c r="AB133" s="1146"/>
      <c r="AC133" s="1146"/>
      <c r="AD133" s="1146"/>
      <c r="AE133" s="1146"/>
      <c r="AF133" s="1146"/>
      <c r="AG133" s="1146"/>
      <c r="AH133" s="1146"/>
      <c r="AI133" s="1146"/>
      <c r="AJ133" s="1146"/>
      <c r="AK133" s="1146"/>
      <c r="AL133" s="1146"/>
      <c r="AM133" s="1146"/>
      <c r="AN133" s="1146"/>
      <c r="AO133" s="1146"/>
      <c r="AP133" s="1146"/>
      <c r="AQ133" s="1146"/>
      <c r="AR133" s="1146"/>
      <c r="AS133" s="1146"/>
      <c r="AT133" s="1146"/>
      <c r="AU133" s="1146"/>
      <c r="AV133" s="1146"/>
      <c r="AW133" s="1146"/>
      <c r="AX133" s="1146"/>
      <c r="AY133" s="1146"/>
      <c r="AZ133" s="1146"/>
      <c r="BA133" s="1146"/>
      <c r="BB133" s="1146"/>
      <c r="BC133" s="1146"/>
      <c r="BD133" s="1146"/>
      <c r="BE133" s="1146"/>
      <c r="BF133" s="1146"/>
      <c r="BG133" s="1146"/>
      <c r="BH133" s="1147"/>
      <c r="BI133" s="1147"/>
      <c r="BJ133" s="1148"/>
      <c r="BK133" s="1148"/>
      <c r="BL133" s="1148"/>
      <c r="BM133" s="1148"/>
      <c r="BN133" s="1148"/>
      <c r="BO133" s="1148"/>
      <c r="BP133" s="1149"/>
      <c r="BQ133" s="1206" t="s">
        <v>75</v>
      </c>
      <c r="BR133" s="1207"/>
      <c r="BS133" s="1207"/>
      <c r="BT133" s="1207"/>
      <c r="BU133" s="1208"/>
    </row>
    <row r="134" spans="1:73" s="376" customFormat="1" ht="24.75" customHeight="1" x14ac:dyDescent="0.35">
      <c r="A134" s="1142" t="s">
        <v>242</v>
      </c>
      <c r="B134" s="1143"/>
      <c r="C134" s="1143"/>
      <c r="D134" s="1144"/>
      <c r="E134" s="1145" t="s">
        <v>271</v>
      </c>
      <c r="F134" s="1146"/>
      <c r="G134" s="1146"/>
      <c r="H134" s="1146"/>
      <c r="I134" s="1146"/>
      <c r="J134" s="1146"/>
      <c r="K134" s="1146"/>
      <c r="L134" s="1146"/>
      <c r="M134" s="1146"/>
      <c r="N134" s="1146"/>
      <c r="O134" s="1146"/>
      <c r="P134" s="1146"/>
      <c r="Q134" s="1146"/>
      <c r="R134" s="1146"/>
      <c r="S134" s="1146"/>
      <c r="T134" s="1146"/>
      <c r="U134" s="1146"/>
      <c r="V134" s="1146"/>
      <c r="W134" s="1146"/>
      <c r="X134" s="1146"/>
      <c r="Y134" s="1146"/>
      <c r="Z134" s="1146"/>
      <c r="AA134" s="1146"/>
      <c r="AB134" s="1146"/>
      <c r="AC134" s="1146"/>
      <c r="AD134" s="1146"/>
      <c r="AE134" s="1146"/>
      <c r="AF134" s="1146"/>
      <c r="AG134" s="1146"/>
      <c r="AH134" s="1146"/>
      <c r="AI134" s="1146"/>
      <c r="AJ134" s="1146"/>
      <c r="AK134" s="1146"/>
      <c r="AL134" s="1146"/>
      <c r="AM134" s="1146"/>
      <c r="AN134" s="1146"/>
      <c r="AO134" s="1146"/>
      <c r="AP134" s="1146"/>
      <c r="AQ134" s="1146"/>
      <c r="AR134" s="1146"/>
      <c r="AS134" s="1146"/>
      <c r="AT134" s="1146"/>
      <c r="AU134" s="1146"/>
      <c r="AV134" s="1146"/>
      <c r="AW134" s="1146"/>
      <c r="AX134" s="1146"/>
      <c r="AY134" s="1146"/>
      <c r="AZ134" s="1146"/>
      <c r="BA134" s="1146"/>
      <c r="BB134" s="1146"/>
      <c r="BC134" s="1146"/>
      <c r="BD134" s="1146"/>
      <c r="BE134" s="1146"/>
      <c r="BF134" s="1146"/>
      <c r="BG134" s="1146"/>
      <c r="BH134" s="1147"/>
      <c r="BI134" s="1147"/>
      <c r="BJ134" s="1148"/>
      <c r="BK134" s="1148"/>
      <c r="BL134" s="1148"/>
      <c r="BM134" s="1148"/>
      <c r="BN134" s="1148"/>
      <c r="BO134" s="1148"/>
      <c r="BP134" s="1149"/>
      <c r="BQ134" s="1206" t="s">
        <v>338</v>
      </c>
      <c r="BR134" s="1207"/>
      <c r="BS134" s="1207"/>
      <c r="BT134" s="1207"/>
      <c r="BU134" s="1208"/>
    </row>
    <row r="135" spans="1:73" s="376" customFormat="1" ht="48" customHeight="1" x14ac:dyDescent="0.35">
      <c r="A135" s="1142" t="s">
        <v>243</v>
      </c>
      <c r="B135" s="1143"/>
      <c r="C135" s="1143"/>
      <c r="D135" s="1144"/>
      <c r="E135" s="1145" t="s">
        <v>121</v>
      </c>
      <c r="F135" s="1146"/>
      <c r="G135" s="1146"/>
      <c r="H135" s="1146"/>
      <c r="I135" s="1146"/>
      <c r="J135" s="1146"/>
      <c r="K135" s="1146"/>
      <c r="L135" s="1146"/>
      <c r="M135" s="1146"/>
      <c r="N135" s="1146"/>
      <c r="O135" s="1146"/>
      <c r="P135" s="1146"/>
      <c r="Q135" s="1146"/>
      <c r="R135" s="1146"/>
      <c r="S135" s="1146"/>
      <c r="T135" s="1146"/>
      <c r="U135" s="1146"/>
      <c r="V135" s="1146"/>
      <c r="W135" s="1146"/>
      <c r="X135" s="1146"/>
      <c r="Y135" s="1146"/>
      <c r="Z135" s="1146"/>
      <c r="AA135" s="1146"/>
      <c r="AB135" s="1146"/>
      <c r="AC135" s="1146"/>
      <c r="AD135" s="1146"/>
      <c r="AE135" s="1146"/>
      <c r="AF135" s="1146"/>
      <c r="AG135" s="1146"/>
      <c r="AH135" s="1146"/>
      <c r="AI135" s="1146"/>
      <c r="AJ135" s="1146"/>
      <c r="AK135" s="1146"/>
      <c r="AL135" s="1146"/>
      <c r="AM135" s="1146"/>
      <c r="AN135" s="1146"/>
      <c r="AO135" s="1146"/>
      <c r="AP135" s="1146"/>
      <c r="AQ135" s="1146"/>
      <c r="AR135" s="1146"/>
      <c r="AS135" s="1146"/>
      <c r="AT135" s="1146"/>
      <c r="AU135" s="1146"/>
      <c r="AV135" s="1146"/>
      <c r="AW135" s="1146"/>
      <c r="AX135" s="1146"/>
      <c r="AY135" s="1146"/>
      <c r="AZ135" s="1146"/>
      <c r="BA135" s="1146"/>
      <c r="BB135" s="1146"/>
      <c r="BC135" s="1146"/>
      <c r="BD135" s="1146"/>
      <c r="BE135" s="1146"/>
      <c r="BF135" s="1146"/>
      <c r="BG135" s="1146"/>
      <c r="BH135" s="1147"/>
      <c r="BI135" s="1147"/>
      <c r="BJ135" s="1148"/>
      <c r="BK135" s="1148"/>
      <c r="BL135" s="1148"/>
      <c r="BM135" s="1148"/>
      <c r="BN135" s="1148"/>
      <c r="BO135" s="1148"/>
      <c r="BP135" s="1149"/>
      <c r="BQ135" s="1206" t="s">
        <v>221</v>
      </c>
      <c r="BR135" s="1207"/>
      <c r="BS135" s="1207"/>
      <c r="BT135" s="1207"/>
      <c r="BU135" s="1208"/>
    </row>
    <row r="136" spans="1:73" s="376" customFormat="1" ht="48" customHeight="1" x14ac:dyDescent="0.35">
      <c r="A136" s="1142" t="s">
        <v>244</v>
      </c>
      <c r="B136" s="1143"/>
      <c r="C136" s="1143"/>
      <c r="D136" s="1144"/>
      <c r="E136" s="1145" t="s">
        <v>122</v>
      </c>
      <c r="F136" s="1146"/>
      <c r="G136" s="1146"/>
      <c r="H136" s="1146"/>
      <c r="I136" s="1146"/>
      <c r="J136" s="1146"/>
      <c r="K136" s="1146"/>
      <c r="L136" s="1146"/>
      <c r="M136" s="1146"/>
      <c r="N136" s="1146"/>
      <c r="O136" s="1146"/>
      <c r="P136" s="1146"/>
      <c r="Q136" s="1146"/>
      <c r="R136" s="1146"/>
      <c r="S136" s="1146"/>
      <c r="T136" s="1146"/>
      <c r="U136" s="1146"/>
      <c r="V136" s="1146"/>
      <c r="W136" s="1146"/>
      <c r="X136" s="1146"/>
      <c r="Y136" s="1146"/>
      <c r="Z136" s="1146"/>
      <c r="AA136" s="1146"/>
      <c r="AB136" s="1146"/>
      <c r="AC136" s="1146"/>
      <c r="AD136" s="1146"/>
      <c r="AE136" s="1146"/>
      <c r="AF136" s="1146"/>
      <c r="AG136" s="1146"/>
      <c r="AH136" s="1146"/>
      <c r="AI136" s="1146"/>
      <c r="AJ136" s="1146"/>
      <c r="AK136" s="1146"/>
      <c r="AL136" s="1146"/>
      <c r="AM136" s="1146"/>
      <c r="AN136" s="1146"/>
      <c r="AO136" s="1146"/>
      <c r="AP136" s="1146"/>
      <c r="AQ136" s="1146"/>
      <c r="AR136" s="1146"/>
      <c r="AS136" s="1146"/>
      <c r="AT136" s="1146"/>
      <c r="AU136" s="1146"/>
      <c r="AV136" s="1146"/>
      <c r="AW136" s="1146"/>
      <c r="AX136" s="1146"/>
      <c r="AY136" s="1146"/>
      <c r="AZ136" s="1146"/>
      <c r="BA136" s="1146"/>
      <c r="BB136" s="1146"/>
      <c r="BC136" s="1146"/>
      <c r="BD136" s="1146"/>
      <c r="BE136" s="1146"/>
      <c r="BF136" s="1146"/>
      <c r="BG136" s="1146"/>
      <c r="BH136" s="1147"/>
      <c r="BI136" s="1147"/>
      <c r="BJ136" s="1148"/>
      <c r="BK136" s="1148"/>
      <c r="BL136" s="1148"/>
      <c r="BM136" s="1148"/>
      <c r="BN136" s="1148"/>
      <c r="BO136" s="1148"/>
      <c r="BP136" s="1149"/>
      <c r="BQ136" s="1206" t="s">
        <v>222</v>
      </c>
      <c r="BR136" s="1207"/>
      <c r="BS136" s="1207"/>
      <c r="BT136" s="1207"/>
      <c r="BU136" s="1208"/>
    </row>
    <row r="137" spans="1:73" s="376" customFormat="1" ht="48.75" customHeight="1" x14ac:dyDescent="0.35">
      <c r="A137" s="1142" t="s">
        <v>245</v>
      </c>
      <c r="B137" s="1143"/>
      <c r="C137" s="1143"/>
      <c r="D137" s="1144"/>
      <c r="E137" s="1145" t="s">
        <v>123</v>
      </c>
      <c r="F137" s="1146"/>
      <c r="G137" s="1146"/>
      <c r="H137" s="1146"/>
      <c r="I137" s="1146"/>
      <c r="J137" s="1146"/>
      <c r="K137" s="1146"/>
      <c r="L137" s="1146"/>
      <c r="M137" s="1146"/>
      <c r="N137" s="1146"/>
      <c r="O137" s="1146"/>
      <c r="P137" s="1146"/>
      <c r="Q137" s="1146"/>
      <c r="R137" s="1146"/>
      <c r="S137" s="1146"/>
      <c r="T137" s="1146"/>
      <c r="U137" s="1146"/>
      <c r="V137" s="1146"/>
      <c r="W137" s="1146"/>
      <c r="X137" s="1146"/>
      <c r="Y137" s="1146"/>
      <c r="Z137" s="1146"/>
      <c r="AA137" s="1146"/>
      <c r="AB137" s="1146"/>
      <c r="AC137" s="1146"/>
      <c r="AD137" s="1146"/>
      <c r="AE137" s="1146"/>
      <c r="AF137" s="1146"/>
      <c r="AG137" s="1146"/>
      <c r="AH137" s="1146"/>
      <c r="AI137" s="1146"/>
      <c r="AJ137" s="1146"/>
      <c r="AK137" s="1146"/>
      <c r="AL137" s="1146"/>
      <c r="AM137" s="1146"/>
      <c r="AN137" s="1146"/>
      <c r="AO137" s="1146"/>
      <c r="AP137" s="1146"/>
      <c r="AQ137" s="1146"/>
      <c r="AR137" s="1146"/>
      <c r="AS137" s="1146"/>
      <c r="AT137" s="1146"/>
      <c r="AU137" s="1146"/>
      <c r="AV137" s="1146"/>
      <c r="AW137" s="1146"/>
      <c r="AX137" s="1146"/>
      <c r="AY137" s="1146"/>
      <c r="AZ137" s="1146"/>
      <c r="BA137" s="1146"/>
      <c r="BB137" s="1146"/>
      <c r="BC137" s="1146"/>
      <c r="BD137" s="1146"/>
      <c r="BE137" s="1146"/>
      <c r="BF137" s="1146"/>
      <c r="BG137" s="1146"/>
      <c r="BH137" s="1147"/>
      <c r="BI137" s="1147"/>
      <c r="BJ137" s="1148"/>
      <c r="BK137" s="1148"/>
      <c r="BL137" s="1148"/>
      <c r="BM137" s="1148"/>
      <c r="BN137" s="1148"/>
      <c r="BO137" s="1148"/>
      <c r="BP137" s="1149"/>
      <c r="BQ137" s="1206" t="s">
        <v>220</v>
      </c>
      <c r="BR137" s="1207"/>
      <c r="BS137" s="1207"/>
      <c r="BT137" s="1207"/>
      <c r="BU137" s="1208"/>
    </row>
    <row r="138" spans="1:73" s="376" customFormat="1" ht="26.25" customHeight="1" x14ac:dyDescent="0.35">
      <c r="A138" s="1142" t="s">
        <v>246</v>
      </c>
      <c r="B138" s="1143"/>
      <c r="C138" s="1143"/>
      <c r="D138" s="1144"/>
      <c r="E138" s="1145" t="s">
        <v>303</v>
      </c>
      <c r="F138" s="1146"/>
      <c r="G138" s="1146"/>
      <c r="H138" s="1146"/>
      <c r="I138" s="1146"/>
      <c r="J138" s="1146"/>
      <c r="K138" s="1146"/>
      <c r="L138" s="1146"/>
      <c r="M138" s="1146"/>
      <c r="N138" s="1146"/>
      <c r="O138" s="1146"/>
      <c r="P138" s="1146"/>
      <c r="Q138" s="1146"/>
      <c r="R138" s="1146"/>
      <c r="S138" s="1146"/>
      <c r="T138" s="1146"/>
      <c r="U138" s="1146"/>
      <c r="V138" s="1146"/>
      <c r="W138" s="1146"/>
      <c r="X138" s="1146"/>
      <c r="Y138" s="1146"/>
      <c r="Z138" s="1146"/>
      <c r="AA138" s="1146"/>
      <c r="AB138" s="1146"/>
      <c r="AC138" s="1146"/>
      <c r="AD138" s="1146"/>
      <c r="AE138" s="1146"/>
      <c r="AF138" s="1146"/>
      <c r="AG138" s="1146"/>
      <c r="AH138" s="1146"/>
      <c r="AI138" s="1146"/>
      <c r="AJ138" s="1146"/>
      <c r="AK138" s="1146"/>
      <c r="AL138" s="1146"/>
      <c r="AM138" s="1146"/>
      <c r="AN138" s="1146"/>
      <c r="AO138" s="1146"/>
      <c r="AP138" s="1146"/>
      <c r="AQ138" s="1146"/>
      <c r="AR138" s="1146"/>
      <c r="AS138" s="1146"/>
      <c r="AT138" s="1146"/>
      <c r="AU138" s="1146"/>
      <c r="AV138" s="1146"/>
      <c r="AW138" s="1146"/>
      <c r="AX138" s="1146"/>
      <c r="AY138" s="1146"/>
      <c r="AZ138" s="1146"/>
      <c r="BA138" s="1146"/>
      <c r="BB138" s="1146"/>
      <c r="BC138" s="1146"/>
      <c r="BD138" s="1146"/>
      <c r="BE138" s="1146"/>
      <c r="BF138" s="1146"/>
      <c r="BG138" s="1146"/>
      <c r="BH138" s="1147"/>
      <c r="BI138" s="1147"/>
      <c r="BJ138" s="1148"/>
      <c r="BK138" s="1148"/>
      <c r="BL138" s="1148"/>
      <c r="BM138" s="1148"/>
      <c r="BN138" s="1148"/>
      <c r="BO138" s="1148"/>
      <c r="BP138" s="1149"/>
      <c r="BQ138" s="1206" t="s">
        <v>221</v>
      </c>
      <c r="BR138" s="1207"/>
      <c r="BS138" s="1207"/>
      <c r="BT138" s="1207"/>
      <c r="BU138" s="1208"/>
    </row>
    <row r="139" spans="1:73" s="377" customFormat="1" ht="48" customHeight="1" x14ac:dyDescent="0.35">
      <c r="A139" s="1142" t="s">
        <v>90</v>
      </c>
      <c r="B139" s="1143"/>
      <c r="C139" s="1143"/>
      <c r="D139" s="1144"/>
      <c r="E139" s="1145" t="s">
        <v>250</v>
      </c>
      <c r="F139" s="1146"/>
      <c r="G139" s="1146"/>
      <c r="H139" s="1146"/>
      <c r="I139" s="1146"/>
      <c r="J139" s="1146"/>
      <c r="K139" s="1146"/>
      <c r="L139" s="1146"/>
      <c r="M139" s="1146"/>
      <c r="N139" s="1146"/>
      <c r="O139" s="1146"/>
      <c r="P139" s="1146"/>
      <c r="Q139" s="1146"/>
      <c r="R139" s="1146"/>
      <c r="S139" s="1146"/>
      <c r="T139" s="1146"/>
      <c r="U139" s="1146"/>
      <c r="V139" s="1146"/>
      <c r="W139" s="1146"/>
      <c r="X139" s="1146"/>
      <c r="Y139" s="1146"/>
      <c r="Z139" s="1146"/>
      <c r="AA139" s="1146"/>
      <c r="AB139" s="1146"/>
      <c r="AC139" s="1146"/>
      <c r="AD139" s="1146"/>
      <c r="AE139" s="1146"/>
      <c r="AF139" s="1146"/>
      <c r="AG139" s="1146"/>
      <c r="AH139" s="1146"/>
      <c r="AI139" s="1146"/>
      <c r="AJ139" s="1146"/>
      <c r="AK139" s="1146"/>
      <c r="AL139" s="1146"/>
      <c r="AM139" s="1146"/>
      <c r="AN139" s="1146"/>
      <c r="AO139" s="1146"/>
      <c r="AP139" s="1146"/>
      <c r="AQ139" s="1146"/>
      <c r="AR139" s="1146"/>
      <c r="AS139" s="1146"/>
      <c r="AT139" s="1146"/>
      <c r="AU139" s="1146"/>
      <c r="AV139" s="1146"/>
      <c r="AW139" s="1146"/>
      <c r="AX139" s="1146"/>
      <c r="AY139" s="1146"/>
      <c r="AZ139" s="1146"/>
      <c r="BA139" s="1146"/>
      <c r="BB139" s="1146"/>
      <c r="BC139" s="1146"/>
      <c r="BD139" s="1146"/>
      <c r="BE139" s="1146"/>
      <c r="BF139" s="1146"/>
      <c r="BG139" s="1146"/>
      <c r="BH139" s="1147"/>
      <c r="BI139" s="1147"/>
      <c r="BJ139" s="1148"/>
      <c r="BK139" s="1148"/>
      <c r="BL139" s="1148"/>
      <c r="BM139" s="1148"/>
      <c r="BN139" s="1148"/>
      <c r="BO139" s="1148"/>
      <c r="BP139" s="1149"/>
      <c r="BQ139" s="1206" t="s">
        <v>197</v>
      </c>
      <c r="BR139" s="1207"/>
      <c r="BS139" s="1207"/>
      <c r="BT139" s="1207"/>
      <c r="BU139" s="1208"/>
    </row>
    <row r="140" spans="1:73" s="378" customFormat="1" ht="27.6" customHeight="1" x14ac:dyDescent="0.35">
      <c r="A140" s="1142" t="s">
        <v>94</v>
      </c>
      <c r="B140" s="1143"/>
      <c r="C140" s="1143"/>
      <c r="D140" s="1144"/>
      <c r="E140" s="1145" t="s">
        <v>281</v>
      </c>
      <c r="F140" s="1146"/>
      <c r="G140" s="1146"/>
      <c r="H140" s="1146"/>
      <c r="I140" s="1146"/>
      <c r="J140" s="1146"/>
      <c r="K140" s="1146"/>
      <c r="L140" s="1146"/>
      <c r="M140" s="1146"/>
      <c r="N140" s="1146"/>
      <c r="O140" s="1146"/>
      <c r="P140" s="1146"/>
      <c r="Q140" s="1146"/>
      <c r="R140" s="1146"/>
      <c r="S140" s="1146"/>
      <c r="T140" s="1146"/>
      <c r="U140" s="1146"/>
      <c r="V140" s="1146"/>
      <c r="W140" s="1146"/>
      <c r="X140" s="1146"/>
      <c r="Y140" s="1146"/>
      <c r="Z140" s="1146"/>
      <c r="AA140" s="1146"/>
      <c r="AB140" s="1146"/>
      <c r="AC140" s="1146"/>
      <c r="AD140" s="1146"/>
      <c r="AE140" s="1146"/>
      <c r="AF140" s="1146"/>
      <c r="AG140" s="1146"/>
      <c r="AH140" s="1146"/>
      <c r="AI140" s="1146"/>
      <c r="AJ140" s="1146"/>
      <c r="AK140" s="1146"/>
      <c r="AL140" s="1146"/>
      <c r="AM140" s="1146"/>
      <c r="AN140" s="1146"/>
      <c r="AO140" s="1146"/>
      <c r="AP140" s="1146"/>
      <c r="AQ140" s="1146"/>
      <c r="AR140" s="1146"/>
      <c r="AS140" s="1146"/>
      <c r="AT140" s="1146"/>
      <c r="AU140" s="1146"/>
      <c r="AV140" s="1146"/>
      <c r="AW140" s="1146"/>
      <c r="AX140" s="1146"/>
      <c r="AY140" s="1146"/>
      <c r="AZ140" s="1146"/>
      <c r="BA140" s="1146"/>
      <c r="BB140" s="1146"/>
      <c r="BC140" s="1146"/>
      <c r="BD140" s="1146"/>
      <c r="BE140" s="1146"/>
      <c r="BF140" s="1146"/>
      <c r="BG140" s="1146"/>
      <c r="BH140" s="1147"/>
      <c r="BI140" s="1147"/>
      <c r="BJ140" s="1148"/>
      <c r="BK140" s="1148"/>
      <c r="BL140" s="1148"/>
      <c r="BM140" s="1148"/>
      <c r="BN140" s="1148"/>
      <c r="BO140" s="1148"/>
      <c r="BP140" s="1149"/>
      <c r="BQ140" s="1206" t="s">
        <v>198</v>
      </c>
      <c r="BR140" s="1207"/>
      <c r="BS140" s="1207"/>
      <c r="BT140" s="1207"/>
      <c r="BU140" s="1208"/>
    </row>
    <row r="141" spans="1:73" s="378" customFormat="1" ht="23.25" customHeight="1" x14ac:dyDescent="0.35">
      <c r="A141" s="1142" t="s">
        <v>95</v>
      </c>
      <c r="B141" s="1143"/>
      <c r="C141" s="1143"/>
      <c r="D141" s="1144"/>
      <c r="E141" s="1145" t="s">
        <v>302</v>
      </c>
      <c r="F141" s="1146"/>
      <c r="G141" s="1146"/>
      <c r="H141" s="1146"/>
      <c r="I141" s="1146"/>
      <c r="J141" s="1146"/>
      <c r="K141" s="1146"/>
      <c r="L141" s="1146"/>
      <c r="M141" s="1146"/>
      <c r="N141" s="1146"/>
      <c r="O141" s="1146"/>
      <c r="P141" s="1146"/>
      <c r="Q141" s="1146"/>
      <c r="R141" s="1146"/>
      <c r="S141" s="1146"/>
      <c r="T141" s="1146"/>
      <c r="U141" s="1146"/>
      <c r="V141" s="1146"/>
      <c r="W141" s="1146"/>
      <c r="X141" s="1146"/>
      <c r="Y141" s="1146"/>
      <c r="Z141" s="1146"/>
      <c r="AA141" s="1146"/>
      <c r="AB141" s="1146"/>
      <c r="AC141" s="1146"/>
      <c r="AD141" s="1146"/>
      <c r="AE141" s="1146"/>
      <c r="AF141" s="1146"/>
      <c r="AG141" s="1146"/>
      <c r="AH141" s="1146"/>
      <c r="AI141" s="1146"/>
      <c r="AJ141" s="1146"/>
      <c r="AK141" s="1146"/>
      <c r="AL141" s="1146"/>
      <c r="AM141" s="1146"/>
      <c r="AN141" s="1146"/>
      <c r="AO141" s="1146"/>
      <c r="AP141" s="1146"/>
      <c r="AQ141" s="1146"/>
      <c r="AR141" s="1146"/>
      <c r="AS141" s="1146"/>
      <c r="AT141" s="1146"/>
      <c r="AU141" s="1146"/>
      <c r="AV141" s="1146"/>
      <c r="AW141" s="1146"/>
      <c r="AX141" s="1146"/>
      <c r="AY141" s="1146"/>
      <c r="AZ141" s="1146"/>
      <c r="BA141" s="1146"/>
      <c r="BB141" s="1146"/>
      <c r="BC141" s="1146"/>
      <c r="BD141" s="1146"/>
      <c r="BE141" s="1146"/>
      <c r="BF141" s="1146"/>
      <c r="BG141" s="1146"/>
      <c r="BH141" s="1147"/>
      <c r="BI141" s="1147"/>
      <c r="BJ141" s="1148"/>
      <c r="BK141" s="1148"/>
      <c r="BL141" s="1148"/>
      <c r="BM141" s="1148"/>
      <c r="BN141" s="1148"/>
      <c r="BO141" s="1148"/>
      <c r="BP141" s="1149"/>
      <c r="BQ141" s="1206" t="s">
        <v>199</v>
      </c>
      <c r="BR141" s="1207"/>
      <c r="BS141" s="1207"/>
      <c r="BT141" s="1207"/>
      <c r="BU141" s="1208"/>
    </row>
    <row r="142" spans="1:73" s="378" customFormat="1" ht="23.25" customHeight="1" x14ac:dyDescent="0.35">
      <c r="A142" s="1142" t="s">
        <v>96</v>
      </c>
      <c r="B142" s="1143"/>
      <c r="C142" s="1143"/>
      <c r="D142" s="1144"/>
      <c r="E142" s="1145" t="s">
        <v>282</v>
      </c>
      <c r="F142" s="1146"/>
      <c r="G142" s="1146"/>
      <c r="H142" s="1146"/>
      <c r="I142" s="1146"/>
      <c r="J142" s="1146"/>
      <c r="K142" s="1146"/>
      <c r="L142" s="1146"/>
      <c r="M142" s="1146"/>
      <c r="N142" s="1146"/>
      <c r="O142" s="1146"/>
      <c r="P142" s="1146"/>
      <c r="Q142" s="1146"/>
      <c r="R142" s="1146"/>
      <c r="S142" s="1146"/>
      <c r="T142" s="1146"/>
      <c r="U142" s="1146"/>
      <c r="V142" s="1146"/>
      <c r="W142" s="1146"/>
      <c r="X142" s="1146"/>
      <c r="Y142" s="1146"/>
      <c r="Z142" s="1146"/>
      <c r="AA142" s="1146"/>
      <c r="AB142" s="1146"/>
      <c r="AC142" s="1146"/>
      <c r="AD142" s="1146"/>
      <c r="AE142" s="1146"/>
      <c r="AF142" s="1146"/>
      <c r="AG142" s="1146"/>
      <c r="AH142" s="1146"/>
      <c r="AI142" s="1146"/>
      <c r="AJ142" s="1146"/>
      <c r="AK142" s="1146"/>
      <c r="AL142" s="1146"/>
      <c r="AM142" s="1146"/>
      <c r="AN142" s="1146"/>
      <c r="AO142" s="1146"/>
      <c r="AP142" s="1146"/>
      <c r="AQ142" s="1146"/>
      <c r="AR142" s="1146"/>
      <c r="AS142" s="1146"/>
      <c r="AT142" s="1146"/>
      <c r="AU142" s="1146"/>
      <c r="AV142" s="1146"/>
      <c r="AW142" s="1146"/>
      <c r="AX142" s="1146"/>
      <c r="AY142" s="1146"/>
      <c r="AZ142" s="1146"/>
      <c r="BA142" s="1146"/>
      <c r="BB142" s="1146"/>
      <c r="BC142" s="1146"/>
      <c r="BD142" s="1146"/>
      <c r="BE142" s="1146"/>
      <c r="BF142" s="1146"/>
      <c r="BG142" s="1146"/>
      <c r="BH142" s="1147"/>
      <c r="BI142" s="1147"/>
      <c r="BJ142" s="1148"/>
      <c r="BK142" s="1148"/>
      <c r="BL142" s="1148"/>
      <c r="BM142" s="1148"/>
      <c r="BN142" s="1148"/>
      <c r="BO142" s="1148"/>
      <c r="BP142" s="1149"/>
      <c r="BQ142" s="1206" t="s">
        <v>200</v>
      </c>
      <c r="BR142" s="1207"/>
      <c r="BS142" s="1207"/>
      <c r="BT142" s="1207"/>
      <c r="BU142" s="1208"/>
    </row>
    <row r="143" spans="1:73" s="378" customFormat="1" ht="23.25" customHeight="1" x14ac:dyDescent="0.35">
      <c r="A143" s="1142" t="s">
        <v>97</v>
      </c>
      <c r="B143" s="1143"/>
      <c r="C143" s="1143"/>
      <c r="D143" s="1144"/>
      <c r="E143" s="1145" t="s">
        <v>283</v>
      </c>
      <c r="F143" s="1146"/>
      <c r="G143" s="1146"/>
      <c r="H143" s="1146"/>
      <c r="I143" s="1146"/>
      <c r="J143" s="1146"/>
      <c r="K143" s="1146"/>
      <c r="L143" s="1146"/>
      <c r="M143" s="1146"/>
      <c r="N143" s="1146"/>
      <c r="O143" s="1146"/>
      <c r="P143" s="1146"/>
      <c r="Q143" s="1146"/>
      <c r="R143" s="1146"/>
      <c r="S143" s="1146"/>
      <c r="T143" s="1146"/>
      <c r="U143" s="1146"/>
      <c r="V143" s="1146"/>
      <c r="W143" s="1146"/>
      <c r="X143" s="1146"/>
      <c r="Y143" s="1146"/>
      <c r="Z143" s="1146"/>
      <c r="AA143" s="1146"/>
      <c r="AB143" s="1146"/>
      <c r="AC143" s="1146"/>
      <c r="AD143" s="1146"/>
      <c r="AE143" s="1146"/>
      <c r="AF143" s="1146"/>
      <c r="AG143" s="1146"/>
      <c r="AH143" s="1146"/>
      <c r="AI143" s="1146"/>
      <c r="AJ143" s="1146"/>
      <c r="AK143" s="1146"/>
      <c r="AL143" s="1146"/>
      <c r="AM143" s="1146"/>
      <c r="AN143" s="1146"/>
      <c r="AO143" s="1146"/>
      <c r="AP143" s="1146"/>
      <c r="AQ143" s="1146"/>
      <c r="AR143" s="1146"/>
      <c r="AS143" s="1146"/>
      <c r="AT143" s="1146"/>
      <c r="AU143" s="1146"/>
      <c r="AV143" s="1146"/>
      <c r="AW143" s="1146"/>
      <c r="AX143" s="1146"/>
      <c r="AY143" s="1146"/>
      <c r="AZ143" s="1146"/>
      <c r="BA143" s="1146"/>
      <c r="BB143" s="1146"/>
      <c r="BC143" s="1146"/>
      <c r="BD143" s="1146"/>
      <c r="BE143" s="1146"/>
      <c r="BF143" s="1146"/>
      <c r="BG143" s="1146"/>
      <c r="BH143" s="1147"/>
      <c r="BI143" s="1147"/>
      <c r="BJ143" s="1148"/>
      <c r="BK143" s="1148"/>
      <c r="BL143" s="1148"/>
      <c r="BM143" s="1148"/>
      <c r="BN143" s="1148"/>
      <c r="BO143" s="1148"/>
      <c r="BP143" s="1149"/>
      <c r="BQ143" s="1206" t="s">
        <v>201</v>
      </c>
      <c r="BR143" s="1207"/>
      <c r="BS143" s="1207"/>
      <c r="BT143" s="1207"/>
      <c r="BU143" s="1208"/>
    </row>
    <row r="144" spans="1:73" s="378" customFormat="1" ht="23.25" customHeight="1" x14ac:dyDescent="0.35">
      <c r="A144" s="1142" t="s">
        <v>116</v>
      </c>
      <c r="B144" s="1143"/>
      <c r="C144" s="1143"/>
      <c r="D144" s="1144"/>
      <c r="E144" s="1145" t="s">
        <v>301</v>
      </c>
      <c r="F144" s="1146"/>
      <c r="G144" s="1146"/>
      <c r="H144" s="1146"/>
      <c r="I144" s="1146"/>
      <c r="J144" s="1146"/>
      <c r="K144" s="1146"/>
      <c r="L144" s="1146"/>
      <c r="M144" s="1146"/>
      <c r="N144" s="1146"/>
      <c r="O144" s="1146"/>
      <c r="P144" s="1146"/>
      <c r="Q144" s="1146"/>
      <c r="R144" s="1146"/>
      <c r="S144" s="1146"/>
      <c r="T144" s="1146"/>
      <c r="U144" s="1146"/>
      <c r="V144" s="1146"/>
      <c r="W144" s="1146"/>
      <c r="X144" s="1146"/>
      <c r="Y144" s="1146"/>
      <c r="Z144" s="1146"/>
      <c r="AA144" s="1146"/>
      <c r="AB144" s="1146"/>
      <c r="AC144" s="1146"/>
      <c r="AD144" s="1146"/>
      <c r="AE144" s="1146"/>
      <c r="AF144" s="1146"/>
      <c r="AG144" s="1146"/>
      <c r="AH144" s="1146"/>
      <c r="AI144" s="1146"/>
      <c r="AJ144" s="1146"/>
      <c r="AK144" s="1146"/>
      <c r="AL144" s="1146"/>
      <c r="AM144" s="1146"/>
      <c r="AN144" s="1146"/>
      <c r="AO144" s="1146"/>
      <c r="AP144" s="1146"/>
      <c r="AQ144" s="1146"/>
      <c r="AR144" s="1146"/>
      <c r="AS144" s="1146"/>
      <c r="AT144" s="1146"/>
      <c r="AU144" s="1146"/>
      <c r="AV144" s="1146"/>
      <c r="AW144" s="1146"/>
      <c r="AX144" s="1146"/>
      <c r="AY144" s="1146"/>
      <c r="AZ144" s="1146"/>
      <c r="BA144" s="1146"/>
      <c r="BB144" s="1146"/>
      <c r="BC144" s="1146"/>
      <c r="BD144" s="1146"/>
      <c r="BE144" s="1146"/>
      <c r="BF144" s="1146"/>
      <c r="BG144" s="1146"/>
      <c r="BH144" s="1147"/>
      <c r="BI144" s="1147"/>
      <c r="BJ144" s="1148"/>
      <c r="BK144" s="1148"/>
      <c r="BL144" s="1148"/>
      <c r="BM144" s="1148"/>
      <c r="BN144" s="1148"/>
      <c r="BO144" s="1148"/>
      <c r="BP144" s="1149"/>
      <c r="BQ144" s="1206" t="s">
        <v>202</v>
      </c>
      <c r="BR144" s="1207"/>
      <c r="BS144" s="1207"/>
      <c r="BT144" s="1207"/>
      <c r="BU144" s="1208"/>
    </row>
    <row r="145" spans="1:73" s="378" customFormat="1" ht="48" customHeight="1" x14ac:dyDescent="0.35">
      <c r="A145" s="1142" t="s">
        <v>134</v>
      </c>
      <c r="B145" s="1143"/>
      <c r="C145" s="1143"/>
      <c r="D145" s="1144"/>
      <c r="E145" s="1145" t="s">
        <v>284</v>
      </c>
      <c r="F145" s="1146"/>
      <c r="G145" s="1146"/>
      <c r="H145" s="1146"/>
      <c r="I145" s="1146"/>
      <c r="J145" s="1146"/>
      <c r="K145" s="1146"/>
      <c r="L145" s="1146"/>
      <c r="M145" s="1146"/>
      <c r="N145" s="1146"/>
      <c r="O145" s="1146"/>
      <c r="P145" s="1146"/>
      <c r="Q145" s="1146"/>
      <c r="R145" s="1146"/>
      <c r="S145" s="1146"/>
      <c r="T145" s="1146"/>
      <c r="U145" s="1146"/>
      <c r="V145" s="1146"/>
      <c r="W145" s="1146"/>
      <c r="X145" s="1146"/>
      <c r="Y145" s="1146"/>
      <c r="Z145" s="1146"/>
      <c r="AA145" s="1146"/>
      <c r="AB145" s="1146"/>
      <c r="AC145" s="1146"/>
      <c r="AD145" s="1146"/>
      <c r="AE145" s="1146"/>
      <c r="AF145" s="1146"/>
      <c r="AG145" s="1146"/>
      <c r="AH145" s="1146"/>
      <c r="AI145" s="1146"/>
      <c r="AJ145" s="1146"/>
      <c r="AK145" s="1146"/>
      <c r="AL145" s="1146"/>
      <c r="AM145" s="1146"/>
      <c r="AN145" s="1146"/>
      <c r="AO145" s="1146"/>
      <c r="AP145" s="1146"/>
      <c r="AQ145" s="1146"/>
      <c r="AR145" s="1146"/>
      <c r="AS145" s="1146"/>
      <c r="AT145" s="1146"/>
      <c r="AU145" s="1146"/>
      <c r="AV145" s="1146"/>
      <c r="AW145" s="1146"/>
      <c r="AX145" s="1146"/>
      <c r="AY145" s="1146"/>
      <c r="AZ145" s="1146"/>
      <c r="BA145" s="1146"/>
      <c r="BB145" s="1146"/>
      <c r="BC145" s="1146"/>
      <c r="BD145" s="1146"/>
      <c r="BE145" s="1146"/>
      <c r="BF145" s="1146"/>
      <c r="BG145" s="1146"/>
      <c r="BH145" s="1147"/>
      <c r="BI145" s="1147"/>
      <c r="BJ145" s="1148"/>
      <c r="BK145" s="1148"/>
      <c r="BL145" s="1148"/>
      <c r="BM145" s="1148"/>
      <c r="BN145" s="1148"/>
      <c r="BO145" s="1148"/>
      <c r="BP145" s="1149"/>
      <c r="BQ145" s="1206" t="s">
        <v>204</v>
      </c>
      <c r="BR145" s="1207"/>
      <c r="BS145" s="1207"/>
      <c r="BT145" s="1207"/>
      <c r="BU145" s="1208"/>
    </row>
    <row r="146" spans="1:73" s="378" customFormat="1" ht="45" customHeight="1" x14ac:dyDescent="0.35">
      <c r="A146" s="1142" t="s">
        <v>135</v>
      </c>
      <c r="B146" s="1143"/>
      <c r="C146" s="1143"/>
      <c r="D146" s="1144"/>
      <c r="E146" s="1145" t="s">
        <v>285</v>
      </c>
      <c r="F146" s="1146"/>
      <c r="G146" s="1146"/>
      <c r="H146" s="1146"/>
      <c r="I146" s="1146"/>
      <c r="J146" s="1146"/>
      <c r="K146" s="1146"/>
      <c r="L146" s="1146"/>
      <c r="M146" s="1146"/>
      <c r="N146" s="1146"/>
      <c r="O146" s="1146"/>
      <c r="P146" s="1146"/>
      <c r="Q146" s="1146"/>
      <c r="R146" s="1146"/>
      <c r="S146" s="1146"/>
      <c r="T146" s="1146"/>
      <c r="U146" s="1146"/>
      <c r="V146" s="1146"/>
      <c r="W146" s="1146"/>
      <c r="X146" s="1146"/>
      <c r="Y146" s="1146"/>
      <c r="Z146" s="1146"/>
      <c r="AA146" s="1146"/>
      <c r="AB146" s="1146"/>
      <c r="AC146" s="1146"/>
      <c r="AD146" s="1146"/>
      <c r="AE146" s="1146"/>
      <c r="AF146" s="1146"/>
      <c r="AG146" s="1146"/>
      <c r="AH146" s="1146"/>
      <c r="AI146" s="1146"/>
      <c r="AJ146" s="1146"/>
      <c r="AK146" s="1146"/>
      <c r="AL146" s="1146"/>
      <c r="AM146" s="1146"/>
      <c r="AN146" s="1146"/>
      <c r="AO146" s="1146"/>
      <c r="AP146" s="1146"/>
      <c r="AQ146" s="1146"/>
      <c r="AR146" s="1146"/>
      <c r="AS146" s="1146"/>
      <c r="AT146" s="1146"/>
      <c r="AU146" s="1146"/>
      <c r="AV146" s="1146"/>
      <c r="AW146" s="1146"/>
      <c r="AX146" s="1146"/>
      <c r="AY146" s="1146"/>
      <c r="AZ146" s="1146"/>
      <c r="BA146" s="1146"/>
      <c r="BB146" s="1146"/>
      <c r="BC146" s="1146"/>
      <c r="BD146" s="1146"/>
      <c r="BE146" s="1146"/>
      <c r="BF146" s="1146"/>
      <c r="BG146" s="1146"/>
      <c r="BH146" s="1147"/>
      <c r="BI146" s="1147"/>
      <c r="BJ146" s="1148"/>
      <c r="BK146" s="1148"/>
      <c r="BL146" s="1148"/>
      <c r="BM146" s="1148"/>
      <c r="BN146" s="1148"/>
      <c r="BO146" s="1148"/>
      <c r="BP146" s="1149"/>
      <c r="BQ146" s="1206" t="s">
        <v>205</v>
      </c>
      <c r="BR146" s="1207"/>
      <c r="BS146" s="1207"/>
      <c r="BT146" s="1207"/>
      <c r="BU146" s="1208"/>
    </row>
    <row r="147" spans="1:73" s="377" customFormat="1" ht="23.25" customHeight="1" x14ac:dyDescent="0.35">
      <c r="A147" s="1142" t="s">
        <v>136</v>
      </c>
      <c r="B147" s="1143"/>
      <c r="C147" s="1143"/>
      <c r="D147" s="1144"/>
      <c r="E147" s="1145" t="s">
        <v>286</v>
      </c>
      <c r="F147" s="1146"/>
      <c r="G147" s="1146"/>
      <c r="H147" s="1146"/>
      <c r="I147" s="1146"/>
      <c r="J147" s="1146"/>
      <c r="K147" s="1146"/>
      <c r="L147" s="1146"/>
      <c r="M147" s="1146"/>
      <c r="N147" s="1146"/>
      <c r="O147" s="1146"/>
      <c r="P147" s="1146"/>
      <c r="Q147" s="1146"/>
      <c r="R147" s="1146"/>
      <c r="S147" s="1146"/>
      <c r="T147" s="1146"/>
      <c r="U147" s="1146"/>
      <c r="V147" s="1146"/>
      <c r="W147" s="1146"/>
      <c r="X147" s="1146"/>
      <c r="Y147" s="1146"/>
      <c r="Z147" s="1146"/>
      <c r="AA147" s="1146"/>
      <c r="AB147" s="1146"/>
      <c r="AC147" s="1146"/>
      <c r="AD147" s="1146"/>
      <c r="AE147" s="1146"/>
      <c r="AF147" s="1146"/>
      <c r="AG147" s="1146"/>
      <c r="AH147" s="1146"/>
      <c r="AI147" s="1146"/>
      <c r="AJ147" s="1146"/>
      <c r="AK147" s="1146"/>
      <c r="AL147" s="1146"/>
      <c r="AM147" s="1146"/>
      <c r="AN147" s="1146"/>
      <c r="AO147" s="1146"/>
      <c r="AP147" s="1146"/>
      <c r="AQ147" s="1146"/>
      <c r="AR147" s="1146"/>
      <c r="AS147" s="1146"/>
      <c r="AT147" s="1146"/>
      <c r="AU147" s="1146"/>
      <c r="AV147" s="1146"/>
      <c r="AW147" s="1146"/>
      <c r="AX147" s="1146"/>
      <c r="AY147" s="1146"/>
      <c r="AZ147" s="1146"/>
      <c r="BA147" s="1146"/>
      <c r="BB147" s="1146"/>
      <c r="BC147" s="1146"/>
      <c r="BD147" s="1146"/>
      <c r="BE147" s="1146"/>
      <c r="BF147" s="1146"/>
      <c r="BG147" s="1146"/>
      <c r="BH147" s="1147"/>
      <c r="BI147" s="1147"/>
      <c r="BJ147" s="1148"/>
      <c r="BK147" s="1148"/>
      <c r="BL147" s="1148"/>
      <c r="BM147" s="1148"/>
      <c r="BN147" s="1148"/>
      <c r="BO147" s="1148"/>
      <c r="BP147" s="1149"/>
      <c r="BQ147" s="1206" t="s">
        <v>207</v>
      </c>
      <c r="BR147" s="1207"/>
      <c r="BS147" s="1207"/>
      <c r="BT147" s="1207"/>
      <c r="BU147" s="1208"/>
    </row>
    <row r="148" spans="1:73" s="378" customFormat="1" ht="48" customHeight="1" x14ac:dyDescent="0.35">
      <c r="A148" s="1142" t="s">
        <v>137</v>
      </c>
      <c r="B148" s="1143"/>
      <c r="C148" s="1143"/>
      <c r="D148" s="1144"/>
      <c r="E148" s="1145" t="s">
        <v>287</v>
      </c>
      <c r="F148" s="1146"/>
      <c r="G148" s="1146"/>
      <c r="H148" s="1146"/>
      <c r="I148" s="1146"/>
      <c r="J148" s="1146"/>
      <c r="K148" s="1146"/>
      <c r="L148" s="1146"/>
      <c r="M148" s="1146"/>
      <c r="N148" s="1146"/>
      <c r="O148" s="1146"/>
      <c r="P148" s="1146"/>
      <c r="Q148" s="1146"/>
      <c r="R148" s="1146"/>
      <c r="S148" s="1146"/>
      <c r="T148" s="1146"/>
      <c r="U148" s="1146"/>
      <c r="V148" s="1146"/>
      <c r="W148" s="1146"/>
      <c r="X148" s="1146"/>
      <c r="Y148" s="1146"/>
      <c r="Z148" s="1146"/>
      <c r="AA148" s="1146"/>
      <c r="AB148" s="1146"/>
      <c r="AC148" s="1146"/>
      <c r="AD148" s="1146"/>
      <c r="AE148" s="1146"/>
      <c r="AF148" s="1146"/>
      <c r="AG148" s="1146"/>
      <c r="AH148" s="1146"/>
      <c r="AI148" s="1146"/>
      <c r="AJ148" s="1146"/>
      <c r="AK148" s="1146"/>
      <c r="AL148" s="1146"/>
      <c r="AM148" s="1146"/>
      <c r="AN148" s="1146"/>
      <c r="AO148" s="1146"/>
      <c r="AP148" s="1146"/>
      <c r="AQ148" s="1146"/>
      <c r="AR148" s="1146"/>
      <c r="AS148" s="1146"/>
      <c r="AT148" s="1146"/>
      <c r="AU148" s="1146"/>
      <c r="AV148" s="1146"/>
      <c r="AW148" s="1146"/>
      <c r="AX148" s="1146"/>
      <c r="AY148" s="1146"/>
      <c r="AZ148" s="1146"/>
      <c r="BA148" s="1146"/>
      <c r="BB148" s="1146"/>
      <c r="BC148" s="1146"/>
      <c r="BD148" s="1146"/>
      <c r="BE148" s="1146"/>
      <c r="BF148" s="1146"/>
      <c r="BG148" s="1146"/>
      <c r="BH148" s="1147"/>
      <c r="BI148" s="1147"/>
      <c r="BJ148" s="1148"/>
      <c r="BK148" s="1148"/>
      <c r="BL148" s="1148"/>
      <c r="BM148" s="1148"/>
      <c r="BN148" s="1148"/>
      <c r="BO148" s="1148"/>
      <c r="BP148" s="1149"/>
      <c r="BQ148" s="1206" t="s">
        <v>208</v>
      </c>
      <c r="BR148" s="1207"/>
      <c r="BS148" s="1207"/>
      <c r="BT148" s="1207"/>
      <c r="BU148" s="1208"/>
    </row>
    <row r="149" spans="1:73" s="378" customFormat="1" ht="48" customHeight="1" x14ac:dyDescent="0.35">
      <c r="A149" s="1142" t="s">
        <v>138</v>
      </c>
      <c r="B149" s="1143"/>
      <c r="C149" s="1143"/>
      <c r="D149" s="1144"/>
      <c r="E149" s="1145" t="s">
        <v>288</v>
      </c>
      <c r="F149" s="1146"/>
      <c r="G149" s="1146"/>
      <c r="H149" s="1146"/>
      <c r="I149" s="1146"/>
      <c r="J149" s="1146"/>
      <c r="K149" s="1146"/>
      <c r="L149" s="1146"/>
      <c r="M149" s="1146"/>
      <c r="N149" s="1146"/>
      <c r="O149" s="1146"/>
      <c r="P149" s="1146"/>
      <c r="Q149" s="1146"/>
      <c r="R149" s="1146"/>
      <c r="S149" s="1146"/>
      <c r="T149" s="1146"/>
      <c r="U149" s="1146"/>
      <c r="V149" s="1146"/>
      <c r="W149" s="1146"/>
      <c r="X149" s="1146"/>
      <c r="Y149" s="1146"/>
      <c r="Z149" s="1146"/>
      <c r="AA149" s="1146"/>
      <c r="AB149" s="1146"/>
      <c r="AC149" s="1146"/>
      <c r="AD149" s="1146"/>
      <c r="AE149" s="1146"/>
      <c r="AF149" s="1146"/>
      <c r="AG149" s="1146"/>
      <c r="AH149" s="1146"/>
      <c r="AI149" s="1146"/>
      <c r="AJ149" s="1146"/>
      <c r="AK149" s="1146"/>
      <c r="AL149" s="1146"/>
      <c r="AM149" s="1146"/>
      <c r="AN149" s="1146"/>
      <c r="AO149" s="1146"/>
      <c r="AP149" s="1146"/>
      <c r="AQ149" s="1146"/>
      <c r="AR149" s="1146"/>
      <c r="AS149" s="1146"/>
      <c r="AT149" s="1146"/>
      <c r="AU149" s="1146"/>
      <c r="AV149" s="1146"/>
      <c r="AW149" s="1146"/>
      <c r="AX149" s="1146"/>
      <c r="AY149" s="1146"/>
      <c r="AZ149" s="1146"/>
      <c r="BA149" s="1146"/>
      <c r="BB149" s="1146"/>
      <c r="BC149" s="1146"/>
      <c r="BD149" s="1146"/>
      <c r="BE149" s="1146"/>
      <c r="BF149" s="1146"/>
      <c r="BG149" s="1146"/>
      <c r="BH149" s="1147"/>
      <c r="BI149" s="1147"/>
      <c r="BJ149" s="1148"/>
      <c r="BK149" s="1148"/>
      <c r="BL149" s="1148"/>
      <c r="BM149" s="1148"/>
      <c r="BN149" s="1148"/>
      <c r="BO149" s="1148"/>
      <c r="BP149" s="1149"/>
      <c r="BQ149" s="1206" t="s">
        <v>272</v>
      </c>
      <c r="BR149" s="1207"/>
      <c r="BS149" s="1207"/>
      <c r="BT149" s="1207"/>
      <c r="BU149" s="1208"/>
    </row>
    <row r="150" spans="1:73" s="377" customFormat="1" ht="48" customHeight="1" x14ac:dyDescent="0.35">
      <c r="A150" s="1142" t="s">
        <v>139</v>
      </c>
      <c r="B150" s="1143"/>
      <c r="C150" s="1143"/>
      <c r="D150" s="1144"/>
      <c r="E150" s="1145" t="s">
        <v>289</v>
      </c>
      <c r="F150" s="1146"/>
      <c r="G150" s="1146"/>
      <c r="H150" s="1146"/>
      <c r="I150" s="1146"/>
      <c r="J150" s="1146"/>
      <c r="K150" s="1146"/>
      <c r="L150" s="1146"/>
      <c r="M150" s="1146"/>
      <c r="N150" s="1146"/>
      <c r="O150" s="1146"/>
      <c r="P150" s="1146"/>
      <c r="Q150" s="1146"/>
      <c r="R150" s="1146"/>
      <c r="S150" s="1146"/>
      <c r="T150" s="1146"/>
      <c r="U150" s="1146"/>
      <c r="V150" s="1146"/>
      <c r="W150" s="1146"/>
      <c r="X150" s="1146"/>
      <c r="Y150" s="1146"/>
      <c r="Z150" s="1146"/>
      <c r="AA150" s="1146"/>
      <c r="AB150" s="1146"/>
      <c r="AC150" s="1146"/>
      <c r="AD150" s="1146"/>
      <c r="AE150" s="1146"/>
      <c r="AF150" s="1146"/>
      <c r="AG150" s="1146"/>
      <c r="AH150" s="1146"/>
      <c r="AI150" s="1146"/>
      <c r="AJ150" s="1146"/>
      <c r="AK150" s="1146"/>
      <c r="AL150" s="1146"/>
      <c r="AM150" s="1146"/>
      <c r="AN150" s="1146"/>
      <c r="AO150" s="1146"/>
      <c r="AP150" s="1146"/>
      <c r="AQ150" s="1146"/>
      <c r="AR150" s="1146"/>
      <c r="AS150" s="1146"/>
      <c r="AT150" s="1146"/>
      <c r="AU150" s="1146"/>
      <c r="AV150" s="1146"/>
      <c r="AW150" s="1146"/>
      <c r="AX150" s="1146"/>
      <c r="AY150" s="1146"/>
      <c r="AZ150" s="1146"/>
      <c r="BA150" s="1146"/>
      <c r="BB150" s="1146"/>
      <c r="BC150" s="1146"/>
      <c r="BD150" s="1146"/>
      <c r="BE150" s="1146"/>
      <c r="BF150" s="1146"/>
      <c r="BG150" s="1146"/>
      <c r="BH150" s="1147"/>
      <c r="BI150" s="1147"/>
      <c r="BJ150" s="1148"/>
      <c r="BK150" s="1148"/>
      <c r="BL150" s="1148"/>
      <c r="BM150" s="1148"/>
      <c r="BN150" s="1148"/>
      <c r="BO150" s="1148"/>
      <c r="BP150" s="1149"/>
      <c r="BQ150" s="1206" t="s">
        <v>273</v>
      </c>
      <c r="BR150" s="1207"/>
      <c r="BS150" s="1207"/>
      <c r="BT150" s="1207"/>
      <c r="BU150" s="1208"/>
    </row>
    <row r="151" spans="1:73" s="378" customFormat="1" ht="27" customHeight="1" x14ac:dyDescent="0.35">
      <c r="A151" s="1142" t="s">
        <v>140</v>
      </c>
      <c r="B151" s="1143"/>
      <c r="C151" s="1143"/>
      <c r="D151" s="1144"/>
      <c r="E151" s="1145" t="s">
        <v>290</v>
      </c>
      <c r="F151" s="1146"/>
      <c r="G151" s="1146"/>
      <c r="H151" s="1146"/>
      <c r="I151" s="1146"/>
      <c r="J151" s="1146"/>
      <c r="K151" s="1146"/>
      <c r="L151" s="1146"/>
      <c r="M151" s="1146"/>
      <c r="N151" s="1146"/>
      <c r="O151" s="1146"/>
      <c r="P151" s="1146"/>
      <c r="Q151" s="1146"/>
      <c r="R151" s="1146"/>
      <c r="S151" s="1146"/>
      <c r="T151" s="1146"/>
      <c r="U151" s="1146"/>
      <c r="V151" s="1146"/>
      <c r="W151" s="1146"/>
      <c r="X151" s="1146"/>
      <c r="Y151" s="1146"/>
      <c r="Z151" s="1146"/>
      <c r="AA151" s="1146"/>
      <c r="AB151" s="1146"/>
      <c r="AC151" s="1146"/>
      <c r="AD151" s="1146"/>
      <c r="AE151" s="1146"/>
      <c r="AF151" s="1146"/>
      <c r="AG151" s="1146"/>
      <c r="AH151" s="1146"/>
      <c r="AI151" s="1146"/>
      <c r="AJ151" s="1146"/>
      <c r="AK151" s="1146"/>
      <c r="AL151" s="1146"/>
      <c r="AM151" s="1146"/>
      <c r="AN151" s="1146"/>
      <c r="AO151" s="1146"/>
      <c r="AP151" s="1146"/>
      <c r="AQ151" s="1146"/>
      <c r="AR151" s="1146"/>
      <c r="AS151" s="1146"/>
      <c r="AT151" s="1146"/>
      <c r="AU151" s="1146"/>
      <c r="AV151" s="1146"/>
      <c r="AW151" s="1146"/>
      <c r="AX151" s="1146"/>
      <c r="AY151" s="1146"/>
      <c r="AZ151" s="1146"/>
      <c r="BA151" s="1146"/>
      <c r="BB151" s="1146"/>
      <c r="BC151" s="1146"/>
      <c r="BD151" s="1146"/>
      <c r="BE151" s="1146"/>
      <c r="BF151" s="1146"/>
      <c r="BG151" s="1146"/>
      <c r="BH151" s="1147"/>
      <c r="BI151" s="1147"/>
      <c r="BJ151" s="1148"/>
      <c r="BK151" s="1148"/>
      <c r="BL151" s="1148"/>
      <c r="BM151" s="1148"/>
      <c r="BN151" s="1148"/>
      <c r="BO151" s="1148"/>
      <c r="BP151" s="1149"/>
      <c r="BQ151" s="1206" t="s">
        <v>274</v>
      </c>
      <c r="BR151" s="1207"/>
      <c r="BS151" s="1207"/>
      <c r="BT151" s="1207"/>
      <c r="BU151" s="1208"/>
    </row>
    <row r="152" spans="1:73" s="378" customFormat="1" ht="27.75" customHeight="1" x14ac:dyDescent="0.35">
      <c r="A152" s="1142" t="s">
        <v>141</v>
      </c>
      <c r="B152" s="1143"/>
      <c r="C152" s="1143"/>
      <c r="D152" s="1144"/>
      <c r="E152" s="1145" t="s">
        <v>291</v>
      </c>
      <c r="F152" s="1146"/>
      <c r="G152" s="1146"/>
      <c r="H152" s="1146"/>
      <c r="I152" s="1146"/>
      <c r="J152" s="1146"/>
      <c r="K152" s="1146"/>
      <c r="L152" s="1146"/>
      <c r="M152" s="1146"/>
      <c r="N152" s="1146"/>
      <c r="O152" s="1146"/>
      <c r="P152" s="1146"/>
      <c r="Q152" s="1146"/>
      <c r="R152" s="1146"/>
      <c r="S152" s="1146"/>
      <c r="T152" s="1146"/>
      <c r="U152" s="1146"/>
      <c r="V152" s="1146"/>
      <c r="W152" s="1146"/>
      <c r="X152" s="1146"/>
      <c r="Y152" s="1146"/>
      <c r="Z152" s="1146"/>
      <c r="AA152" s="1146"/>
      <c r="AB152" s="1146"/>
      <c r="AC152" s="1146"/>
      <c r="AD152" s="1146"/>
      <c r="AE152" s="1146"/>
      <c r="AF152" s="1146"/>
      <c r="AG152" s="1146"/>
      <c r="AH152" s="1146"/>
      <c r="AI152" s="1146"/>
      <c r="AJ152" s="1146"/>
      <c r="AK152" s="1146"/>
      <c r="AL152" s="1146"/>
      <c r="AM152" s="1146"/>
      <c r="AN152" s="1146"/>
      <c r="AO152" s="1146"/>
      <c r="AP152" s="1146"/>
      <c r="AQ152" s="1146"/>
      <c r="AR152" s="1146"/>
      <c r="AS152" s="1146"/>
      <c r="AT152" s="1146"/>
      <c r="AU152" s="1146"/>
      <c r="AV152" s="1146"/>
      <c r="AW152" s="1146"/>
      <c r="AX152" s="1146"/>
      <c r="AY152" s="1146"/>
      <c r="AZ152" s="1146"/>
      <c r="BA152" s="1146"/>
      <c r="BB152" s="1146"/>
      <c r="BC152" s="1146"/>
      <c r="BD152" s="1146"/>
      <c r="BE152" s="1146"/>
      <c r="BF152" s="1146"/>
      <c r="BG152" s="1146"/>
      <c r="BH152" s="1147"/>
      <c r="BI152" s="1147"/>
      <c r="BJ152" s="1148"/>
      <c r="BK152" s="1148"/>
      <c r="BL152" s="1148"/>
      <c r="BM152" s="1148"/>
      <c r="BN152" s="1148"/>
      <c r="BO152" s="1148"/>
      <c r="BP152" s="1149"/>
      <c r="BQ152" s="1206" t="s">
        <v>275</v>
      </c>
      <c r="BR152" s="1207"/>
      <c r="BS152" s="1207"/>
      <c r="BT152" s="1207"/>
      <c r="BU152" s="1208"/>
    </row>
    <row r="153" spans="1:73" s="378" customFormat="1" ht="48" customHeight="1" x14ac:dyDescent="0.35">
      <c r="A153" s="1142" t="s">
        <v>142</v>
      </c>
      <c r="B153" s="1143"/>
      <c r="C153" s="1143"/>
      <c r="D153" s="1144"/>
      <c r="E153" s="1145" t="s">
        <v>269</v>
      </c>
      <c r="F153" s="1146"/>
      <c r="G153" s="1146"/>
      <c r="H153" s="1146"/>
      <c r="I153" s="1146"/>
      <c r="J153" s="1146"/>
      <c r="K153" s="1146"/>
      <c r="L153" s="1146"/>
      <c r="M153" s="1146"/>
      <c r="N153" s="1146"/>
      <c r="O153" s="1146"/>
      <c r="P153" s="1146"/>
      <c r="Q153" s="1146"/>
      <c r="R153" s="1146"/>
      <c r="S153" s="1146"/>
      <c r="T153" s="1146"/>
      <c r="U153" s="1146"/>
      <c r="V153" s="1146"/>
      <c r="W153" s="1146"/>
      <c r="X153" s="1146"/>
      <c r="Y153" s="1146"/>
      <c r="Z153" s="1146"/>
      <c r="AA153" s="1146"/>
      <c r="AB153" s="1146"/>
      <c r="AC153" s="1146"/>
      <c r="AD153" s="1146"/>
      <c r="AE153" s="1146"/>
      <c r="AF153" s="1146"/>
      <c r="AG153" s="1146"/>
      <c r="AH153" s="1146"/>
      <c r="AI153" s="1146"/>
      <c r="AJ153" s="1146"/>
      <c r="AK153" s="1146"/>
      <c r="AL153" s="1146"/>
      <c r="AM153" s="1146"/>
      <c r="AN153" s="1146"/>
      <c r="AO153" s="1146"/>
      <c r="AP153" s="1146"/>
      <c r="AQ153" s="1146"/>
      <c r="AR153" s="1146"/>
      <c r="AS153" s="1146"/>
      <c r="AT153" s="1146"/>
      <c r="AU153" s="1146"/>
      <c r="AV153" s="1146"/>
      <c r="AW153" s="1146"/>
      <c r="AX153" s="1146"/>
      <c r="AY153" s="1146"/>
      <c r="AZ153" s="1146"/>
      <c r="BA153" s="1146"/>
      <c r="BB153" s="1146"/>
      <c r="BC153" s="1146"/>
      <c r="BD153" s="1146"/>
      <c r="BE153" s="1146"/>
      <c r="BF153" s="1146"/>
      <c r="BG153" s="1146"/>
      <c r="BH153" s="1147"/>
      <c r="BI153" s="1147"/>
      <c r="BJ153" s="1148"/>
      <c r="BK153" s="1148"/>
      <c r="BL153" s="1148"/>
      <c r="BM153" s="1148"/>
      <c r="BN153" s="1148"/>
      <c r="BO153" s="1148"/>
      <c r="BP153" s="1149"/>
      <c r="BQ153" s="1206" t="s">
        <v>259</v>
      </c>
      <c r="BR153" s="1207"/>
      <c r="BS153" s="1207"/>
      <c r="BT153" s="1207"/>
      <c r="BU153" s="1208"/>
    </row>
    <row r="154" spans="1:73" s="378" customFormat="1" ht="23.25" customHeight="1" x14ac:dyDescent="0.35">
      <c r="A154" s="1142" t="s">
        <v>267</v>
      </c>
      <c r="B154" s="1143"/>
      <c r="C154" s="1143"/>
      <c r="D154" s="1144"/>
      <c r="E154" s="1145" t="s">
        <v>270</v>
      </c>
      <c r="F154" s="1146"/>
      <c r="G154" s="1146"/>
      <c r="H154" s="1146"/>
      <c r="I154" s="1146"/>
      <c r="J154" s="1146"/>
      <c r="K154" s="1146"/>
      <c r="L154" s="1146"/>
      <c r="M154" s="1146"/>
      <c r="N154" s="1146"/>
      <c r="O154" s="1146"/>
      <c r="P154" s="1146"/>
      <c r="Q154" s="1146"/>
      <c r="R154" s="1146"/>
      <c r="S154" s="1146"/>
      <c r="T154" s="1146"/>
      <c r="U154" s="1146"/>
      <c r="V154" s="1146"/>
      <c r="W154" s="1146"/>
      <c r="X154" s="1146"/>
      <c r="Y154" s="1146"/>
      <c r="Z154" s="1146"/>
      <c r="AA154" s="1146"/>
      <c r="AB154" s="1146"/>
      <c r="AC154" s="1146"/>
      <c r="AD154" s="1146"/>
      <c r="AE154" s="1146"/>
      <c r="AF154" s="1146"/>
      <c r="AG154" s="1146"/>
      <c r="AH154" s="1146"/>
      <c r="AI154" s="1146"/>
      <c r="AJ154" s="1146"/>
      <c r="AK154" s="1146"/>
      <c r="AL154" s="1146"/>
      <c r="AM154" s="1146"/>
      <c r="AN154" s="1146"/>
      <c r="AO154" s="1146"/>
      <c r="AP154" s="1146"/>
      <c r="AQ154" s="1146"/>
      <c r="AR154" s="1146"/>
      <c r="AS154" s="1146"/>
      <c r="AT154" s="1146"/>
      <c r="AU154" s="1146"/>
      <c r="AV154" s="1146"/>
      <c r="AW154" s="1146"/>
      <c r="AX154" s="1146"/>
      <c r="AY154" s="1146"/>
      <c r="AZ154" s="1146"/>
      <c r="BA154" s="1146"/>
      <c r="BB154" s="1146"/>
      <c r="BC154" s="1146"/>
      <c r="BD154" s="1146"/>
      <c r="BE154" s="1146"/>
      <c r="BF154" s="1146"/>
      <c r="BG154" s="1146"/>
      <c r="BH154" s="1147"/>
      <c r="BI154" s="1147"/>
      <c r="BJ154" s="1148"/>
      <c r="BK154" s="1148"/>
      <c r="BL154" s="1148"/>
      <c r="BM154" s="1148"/>
      <c r="BN154" s="1148"/>
      <c r="BO154" s="1148"/>
      <c r="BP154" s="1149"/>
      <c r="BQ154" s="1206" t="s">
        <v>260</v>
      </c>
      <c r="BR154" s="1207"/>
      <c r="BS154" s="1207"/>
      <c r="BT154" s="1207"/>
      <c r="BU154" s="1208"/>
    </row>
    <row r="155" spans="1:73" s="377" customFormat="1" ht="25.5" customHeight="1" x14ac:dyDescent="0.35">
      <c r="A155" s="1142" t="s">
        <v>268</v>
      </c>
      <c r="B155" s="1143"/>
      <c r="C155" s="1143"/>
      <c r="D155" s="1144"/>
      <c r="E155" s="1145" t="s">
        <v>239</v>
      </c>
      <c r="F155" s="1146"/>
      <c r="G155" s="1146"/>
      <c r="H155" s="1146"/>
      <c r="I155" s="1146"/>
      <c r="J155" s="1146"/>
      <c r="K155" s="1146"/>
      <c r="L155" s="1146"/>
      <c r="M155" s="1146"/>
      <c r="N155" s="1146"/>
      <c r="O155" s="1146"/>
      <c r="P155" s="1146"/>
      <c r="Q155" s="1146"/>
      <c r="R155" s="1146"/>
      <c r="S155" s="1146"/>
      <c r="T155" s="1146"/>
      <c r="U155" s="1146"/>
      <c r="V155" s="1146"/>
      <c r="W155" s="1146"/>
      <c r="X155" s="1146"/>
      <c r="Y155" s="1146"/>
      <c r="Z155" s="1146"/>
      <c r="AA155" s="1146"/>
      <c r="AB155" s="1146"/>
      <c r="AC155" s="1146"/>
      <c r="AD155" s="1146"/>
      <c r="AE155" s="1146"/>
      <c r="AF155" s="1146"/>
      <c r="AG155" s="1146"/>
      <c r="AH155" s="1146"/>
      <c r="AI155" s="1146"/>
      <c r="AJ155" s="1146"/>
      <c r="AK155" s="1146"/>
      <c r="AL155" s="1146"/>
      <c r="AM155" s="1146"/>
      <c r="AN155" s="1146"/>
      <c r="AO155" s="1146"/>
      <c r="AP155" s="1146"/>
      <c r="AQ155" s="1146"/>
      <c r="AR155" s="1146"/>
      <c r="AS155" s="1146"/>
      <c r="AT155" s="1146"/>
      <c r="AU155" s="1146"/>
      <c r="AV155" s="1146"/>
      <c r="AW155" s="1146"/>
      <c r="AX155" s="1146"/>
      <c r="AY155" s="1146"/>
      <c r="AZ155" s="1146"/>
      <c r="BA155" s="1146"/>
      <c r="BB155" s="1146"/>
      <c r="BC155" s="1146"/>
      <c r="BD155" s="1146"/>
      <c r="BE155" s="1146"/>
      <c r="BF155" s="1146"/>
      <c r="BG155" s="1146"/>
      <c r="BH155" s="1147"/>
      <c r="BI155" s="1147"/>
      <c r="BJ155" s="1148"/>
      <c r="BK155" s="1148"/>
      <c r="BL155" s="1148"/>
      <c r="BM155" s="1148"/>
      <c r="BN155" s="1148"/>
      <c r="BO155" s="1148"/>
      <c r="BP155" s="1149"/>
      <c r="BQ155" s="1206" t="s">
        <v>261</v>
      </c>
      <c r="BR155" s="1207"/>
      <c r="BS155" s="1207"/>
      <c r="BT155" s="1207"/>
      <c r="BU155" s="1208"/>
    </row>
    <row r="156" spans="1:73" s="378" customFormat="1" ht="27.75" customHeight="1" x14ac:dyDescent="0.35">
      <c r="A156" s="1142" t="s">
        <v>99</v>
      </c>
      <c r="B156" s="1143"/>
      <c r="C156" s="1143"/>
      <c r="D156" s="1144"/>
      <c r="E156" s="1145" t="s">
        <v>292</v>
      </c>
      <c r="F156" s="1146"/>
      <c r="G156" s="1146"/>
      <c r="H156" s="1146"/>
      <c r="I156" s="1146"/>
      <c r="J156" s="1146"/>
      <c r="K156" s="1146"/>
      <c r="L156" s="1146"/>
      <c r="M156" s="1146"/>
      <c r="N156" s="1146"/>
      <c r="O156" s="1146"/>
      <c r="P156" s="1146"/>
      <c r="Q156" s="1146"/>
      <c r="R156" s="1146"/>
      <c r="S156" s="1146"/>
      <c r="T156" s="1146"/>
      <c r="U156" s="1146"/>
      <c r="V156" s="1146"/>
      <c r="W156" s="1146"/>
      <c r="X156" s="1146"/>
      <c r="Y156" s="1146"/>
      <c r="Z156" s="1146"/>
      <c r="AA156" s="1146"/>
      <c r="AB156" s="1146"/>
      <c r="AC156" s="1146"/>
      <c r="AD156" s="1146"/>
      <c r="AE156" s="1146"/>
      <c r="AF156" s="1146"/>
      <c r="AG156" s="1146"/>
      <c r="AH156" s="1146"/>
      <c r="AI156" s="1146"/>
      <c r="AJ156" s="1146"/>
      <c r="AK156" s="1146"/>
      <c r="AL156" s="1146"/>
      <c r="AM156" s="1146"/>
      <c r="AN156" s="1146"/>
      <c r="AO156" s="1146"/>
      <c r="AP156" s="1146"/>
      <c r="AQ156" s="1146"/>
      <c r="AR156" s="1146"/>
      <c r="AS156" s="1146"/>
      <c r="AT156" s="1146"/>
      <c r="AU156" s="1146"/>
      <c r="AV156" s="1146"/>
      <c r="AW156" s="1146"/>
      <c r="AX156" s="1146"/>
      <c r="AY156" s="1146"/>
      <c r="AZ156" s="1146"/>
      <c r="BA156" s="1146"/>
      <c r="BB156" s="1146"/>
      <c r="BC156" s="1146"/>
      <c r="BD156" s="1146"/>
      <c r="BE156" s="1146"/>
      <c r="BF156" s="1146"/>
      <c r="BG156" s="1146"/>
      <c r="BH156" s="1147"/>
      <c r="BI156" s="1147"/>
      <c r="BJ156" s="1148"/>
      <c r="BK156" s="1148"/>
      <c r="BL156" s="1148"/>
      <c r="BM156" s="1148"/>
      <c r="BN156" s="1148"/>
      <c r="BO156" s="1148"/>
      <c r="BP156" s="1149"/>
      <c r="BQ156" s="1206" t="s">
        <v>277</v>
      </c>
      <c r="BR156" s="1207"/>
      <c r="BS156" s="1207"/>
      <c r="BT156" s="1207"/>
      <c r="BU156" s="1208"/>
    </row>
    <row r="157" spans="1:73" s="378" customFormat="1" ht="24.75" customHeight="1" x14ac:dyDescent="0.35">
      <c r="A157" s="1142" t="s">
        <v>100</v>
      </c>
      <c r="B157" s="1143"/>
      <c r="C157" s="1143"/>
      <c r="D157" s="1144"/>
      <c r="E157" s="1145" t="s">
        <v>280</v>
      </c>
      <c r="F157" s="1146"/>
      <c r="G157" s="1146"/>
      <c r="H157" s="1146"/>
      <c r="I157" s="1146"/>
      <c r="J157" s="1146"/>
      <c r="K157" s="1146"/>
      <c r="L157" s="1146"/>
      <c r="M157" s="1146"/>
      <c r="N157" s="1146"/>
      <c r="O157" s="1146"/>
      <c r="P157" s="1146"/>
      <c r="Q157" s="1146"/>
      <c r="R157" s="1146"/>
      <c r="S157" s="1146"/>
      <c r="T157" s="1146"/>
      <c r="U157" s="1146"/>
      <c r="V157" s="1146"/>
      <c r="W157" s="1146"/>
      <c r="X157" s="1146"/>
      <c r="Y157" s="1146"/>
      <c r="Z157" s="1146"/>
      <c r="AA157" s="1146"/>
      <c r="AB157" s="1146"/>
      <c r="AC157" s="1146"/>
      <c r="AD157" s="1146"/>
      <c r="AE157" s="1146"/>
      <c r="AF157" s="1146"/>
      <c r="AG157" s="1146"/>
      <c r="AH157" s="1146"/>
      <c r="AI157" s="1146"/>
      <c r="AJ157" s="1146"/>
      <c r="AK157" s="1146"/>
      <c r="AL157" s="1146"/>
      <c r="AM157" s="1146"/>
      <c r="AN157" s="1146"/>
      <c r="AO157" s="1146"/>
      <c r="AP157" s="1146"/>
      <c r="AQ157" s="1146"/>
      <c r="AR157" s="1146"/>
      <c r="AS157" s="1146"/>
      <c r="AT157" s="1146"/>
      <c r="AU157" s="1146"/>
      <c r="AV157" s="1146"/>
      <c r="AW157" s="1146"/>
      <c r="AX157" s="1146"/>
      <c r="AY157" s="1146"/>
      <c r="AZ157" s="1146"/>
      <c r="BA157" s="1146"/>
      <c r="BB157" s="1146"/>
      <c r="BC157" s="1146"/>
      <c r="BD157" s="1146"/>
      <c r="BE157" s="1146"/>
      <c r="BF157" s="1146"/>
      <c r="BG157" s="1146"/>
      <c r="BH157" s="1147"/>
      <c r="BI157" s="1147"/>
      <c r="BJ157" s="1148"/>
      <c r="BK157" s="1148"/>
      <c r="BL157" s="1148"/>
      <c r="BM157" s="1148"/>
      <c r="BN157" s="1148"/>
      <c r="BO157" s="1148"/>
      <c r="BP157" s="1149"/>
      <c r="BQ157" s="1206" t="s">
        <v>226</v>
      </c>
      <c r="BR157" s="1207"/>
      <c r="BS157" s="1207"/>
      <c r="BT157" s="1207"/>
      <c r="BU157" s="1208"/>
    </row>
    <row r="158" spans="1:73" s="378" customFormat="1" ht="24.75" customHeight="1" x14ac:dyDescent="0.35">
      <c r="A158" s="1142" t="s">
        <v>101</v>
      </c>
      <c r="B158" s="1143"/>
      <c r="C158" s="1143"/>
      <c r="D158" s="1144"/>
      <c r="E158" s="1145" t="s">
        <v>251</v>
      </c>
      <c r="F158" s="1146"/>
      <c r="G158" s="1146"/>
      <c r="H158" s="1146"/>
      <c r="I158" s="1146"/>
      <c r="J158" s="1146"/>
      <c r="K158" s="1146"/>
      <c r="L158" s="1146"/>
      <c r="M158" s="1146"/>
      <c r="N158" s="1146"/>
      <c r="O158" s="1146"/>
      <c r="P158" s="1146"/>
      <c r="Q158" s="1146"/>
      <c r="R158" s="1146"/>
      <c r="S158" s="1146"/>
      <c r="T158" s="1146"/>
      <c r="U158" s="1146"/>
      <c r="V158" s="1146"/>
      <c r="W158" s="1146"/>
      <c r="X158" s="1146"/>
      <c r="Y158" s="1146"/>
      <c r="Z158" s="1146"/>
      <c r="AA158" s="1146"/>
      <c r="AB158" s="1146"/>
      <c r="AC158" s="1146"/>
      <c r="AD158" s="1146"/>
      <c r="AE158" s="1146"/>
      <c r="AF158" s="1146"/>
      <c r="AG158" s="1146"/>
      <c r="AH158" s="1146"/>
      <c r="AI158" s="1146"/>
      <c r="AJ158" s="1146"/>
      <c r="AK158" s="1146"/>
      <c r="AL158" s="1146"/>
      <c r="AM158" s="1146"/>
      <c r="AN158" s="1146"/>
      <c r="AO158" s="1146"/>
      <c r="AP158" s="1146"/>
      <c r="AQ158" s="1146"/>
      <c r="AR158" s="1146"/>
      <c r="AS158" s="1146"/>
      <c r="AT158" s="1146"/>
      <c r="AU158" s="1146"/>
      <c r="AV158" s="1146"/>
      <c r="AW158" s="1146"/>
      <c r="AX158" s="1146"/>
      <c r="AY158" s="1146"/>
      <c r="AZ158" s="1146"/>
      <c r="BA158" s="1146"/>
      <c r="BB158" s="1146"/>
      <c r="BC158" s="1146"/>
      <c r="BD158" s="1146"/>
      <c r="BE158" s="1146"/>
      <c r="BF158" s="1146"/>
      <c r="BG158" s="1146"/>
      <c r="BH158" s="1147"/>
      <c r="BI158" s="1147"/>
      <c r="BJ158" s="1148"/>
      <c r="BK158" s="1148"/>
      <c r="BL158" s="1148"/>
      <c r="BM158" s="1148"/>
      <c r="BN158" s="1148"/>
      <c r="BO158" s="1148"/>
      <c r="BP158" s="1149"/>
      <c r="BQ158" s="1206" t="s">
        <v>339</v>
      </c>
      <c r="BR158" s="1207"/>
      <c r="BS158" s="1207"/>
      <c r="BT158" s="1207"/>
      <c r="BU158" s="1208"/>
    </row>
    <row r="159" spans="1:73" s="378" customFormat="1" ht="48" customHeight="1" x14ac:dyDescent="0.35">
      <c r="A159" s="1142" t="s">
        <v>102</v>
      </c>
      <c r="B159" s="1143"/>
      <c r="C159" s="1143"/>
      <c r="D159" s="1144"/>
      <c r="E159" s="1145" t="s">
        <v>294</v>
      </c>
      <c r="F159" s="1146"/>
      <c r="G159" s="1146"/>
      <c r="H159" s="1146"/>
      <c r="I159" s="1146"/>
      <c r="J159" s="1146"/>
      <c r="K159" s="1146"/>
      <c r="L159" s="1146"/>
      <c r="M159" s="1146"/>
      <c r="N159" s="1146"/>
      <c r="O159" s="1146"/>
      <c r="P159" s="1146"/>
      <c r="Q159" s="1146"/>
      <c r="R159" s="1146"/>
      <c r="S159" s="1146"/>
      <c r="T159" s="1146"/>
      <c r="U159" s="1146"/>
      <c r="V159" s="1146"/>
      <c r="W159" s="1146"/>
      <c r="X159" s="1146"/>
      <c r="Y159" s="1146"/>
      <c r="Z159" s="1146"/>
      <c r="AA159" s="1146"/>
      <c r="AB159" s="1146"/>
      <c r="AC159" s="1146"/>
      <c r="AD159" s="1146"/>
      <c r="AE159" s="1146"/>
      <c r="AF159" s="1146"/>
      <c r="AG159" s="1146"/>
      <c r="AH159" s="1146"/>
      <c r="AI159" s="1146"/>
      <c r="AJ159" s="1146"/>
      <c r="AK159" s="1146"/>
      <c r="AL159" s="1146"/>
      <c r="AM159" s="1146"/>
      <c r="AN159" s="1146"/>
      <c r="AO159" s="1146"/>
      <c r="AP159" s="1146"/>
      <c r="AQ159" s="1146"/>
      <c r="AR159" s="1146"/>
      <c r="AS159" s="1146"/>
      <c r="AT159" s="1146"/>
      <c r="AU159" s="1146"/>
      <c r="AV159" s="1146"/>
      <c r="AW159" s="1146"/>
      <c r="AX159" s="1146"/>
      <c r="AY159" s="1146"/>
      <c r="AZ159" s="1146"/>
      <c r="BA159" s="1146"/>
      <c r="BB159" s="1146"/>
      <c r="BC159" s="1146"/>
      <c r="BD159" s="1146"/>
      <c r="BE159" s="1146"/>
      <c r="BF159" s="1146"/>
      <c r="BG159" s="1146"/>
      <c r="BH159" s="1147"/>
      <c r="BI159" s="1147"/>
      <c r="BJ159" s="1148"/>
      <c r="BK159" s="1148"/>
      <c r="BL159" s="1148"/>
      <c r="BM159" s="1148"/>
      <c r="BN159" s="1148"/>
      <c r="BO159" s="1148"/>
      <c r="BP159" s="1149"/>
      <c r="BQ159" s="1206" t="s">
        <v>228</v>
      </c>
      <c r="BR159" s="1207"/>
      <c r="BS159" s="1207"/>
      <c r="BT159" s="1207"/>
      <c r="BU159" s="1208"/>
    </row>
    <row r="160" spans="1:73" s="378" customFormat="1" ht="48" customHeight="1" x14ac:dyDescent="0.35">
      <c r="A160" s="1142" t="s">
        <v>103</v>
      </c>
      <c r="B160" s="1143"/>
      <c r="C160" s="1143"/>
      <c r="D160" s="1144"/>
      <c r="E160" s="1145" t="s">
        <v>293</v>
      </c>
      <c r="F160" s="1146"/>
      <c r="G160" s="1146"/>
      <c r="H160" s="1146"/>
      <c r="I160" s="1146"/>
      <c r="J160" s="1146"/>
      <c r="K160" s="1146"/>
      <c r="L160" s="1146"/>
      <c r="M160" s="1146"/>
      <c r="N160" s="1146"/>
      <c r="O160" s="1146"/>
      <c r="P160" s="1146"/>
      <c r="Q160" s="1146"/>
      <c r="R160" s="1146"/>
      <c r="S160" s="1146"/>
      <c r="T160" s="1146"/>
      <c r="U160" s="1146"/>
      <c r="V160" s="1146"/>
      <c r="W160" s="1146"/>
      <c r="X160" s="1146"/>
      <c r="Y160" s="1146"/>
      <c r="Z160" s="1146"/>
      <c r="AA160" s="1146"/>
      <c r="AB160" s="1146"/>
      <c r="AC160" s="1146"/>
      <c r="AD160" s="1146"/>
      <c r="AE160" s="1146"/>
      <c r="AF160" s="1146"/>
      <c r="AG160" s="1146"/>
      <c r="AH160" s="1146"/>
      <c r="AI160" s="1146"/>
      <c r="AJ160" s="1146"/>
      <c r="AK160" s="1146"/>
      <c r="AL160" s="1146"/>
      <c r="AM160" s="1146"/>
      <c r="AN160" s="1146"/>
      <c r="AO160" s="1146"/>
      <c r="AP160" s="1146"/>
      <c r="AQ160" s="1146"/>
      <c r="AR160" s="1146"/>
      <c r="AS160" s="1146"/>
      <c r="AT160" s="1146"/>
      <c r="AU160" s="1146"/>
      <c r="AV160" s="1146"/>
      <c r="AW160" s="1146"/>
      <c r="AX160" s="1146"/>
      <c r="AY160" s="1146"/>
      <c r="AZ160" s="1146"/>
      <c r="BA160" s="1146"/>
      <c r="BB160" s="1146"/>
      <c r="BC160" s="1146"/>
      <c r="BD160" s="1146"/>
      <c r="BE160" s="1146"/>
      <c r="BF160" s="1146"/>
      <c r="BG160" s="1146"/>
      <c r="BH160" s="1147"/>
      <c r="BI160" s="1147"/>
      <c r="BJ160" s="1148"/>
      <c r="BK160" s="1148"/>
      <c r="BL160" s="1148"/>
      <c r="BM160" s="1148"/>
      <c r="BN160" s="1148"/>
      <c r="BO160" s="1148"/>
      <c r="BP160" s="1149"/>
      <c r="BQ160" s="1206" t="s">
        <v>229</v>
      </c>
      <c r="BR160" s="1207"/>
      <c r="BS160" s="1207"/>
      <c r="BT160" s="1207"/>
      <c r="BU160" s="1208"/>
    </row>
    <row r="161" spans="1:73" s="378" customFormat="1" ht="25.5" customHeight="1" x14ac:dyDescent="0.35">
      <c r="A161" s="1142" t="s">
        <v>104</v>
      </c>
      <c r="B161" s="1143"/>
      <c r="C161" s="1143"/>
      <c r="D161" s="1144"/>
      <c r="E161" s="1145" t="s">
        <v>311</v>
      </c>
      <c r="F161" s="1146"/>
      <c r="G161" s="1146"/>
      <c r="H161" s="1146"/>
      <c r="I161" s="1146"/>
      <c r="J161" s="1146"/>
      <c r="K161" s="1146"/>
      <c r="L161" s="1146"/>
      <c r="M161" s="1146"/>
      <c r="N161" s="1146"/>
      <c r="O161" s="1146"/>
      <c r="P161" s="1146"/>
      <c r="Q161" s="1146"/>
      <c r="R161" s="1146"/>
      <c r="S161" s="1146"/>
      <c r="T161" s="1146"/>
      <c r="U161" s="1146"/>
      <c r="V161" s="1146"/>
      <c r="W161" s="1146"/>
      <c r="X161" s="1146"/>
      <c r="Y161" s="1146"/>
      <c r="Z161" s="1146"/>
      <c r="AA161" s="1146"/>
      <c r="AB161" s="1146"/>
      <c r="AC161" s="1146"/>
      <c r="AD161" s="1146"/>
      <c r="AE161" s="1146"/>
      <c r="AF161" s="1146"/>
      <c r="AG161" s="1146"/>
      <c r="AH161" s="1146"/>
      <c r="AI161" s="1146"/>
      <c r="AJ161" s="1146"/>
      <c r="AK161" s="1146"/>
      <c r="AL161" s="1146"/>
      <c r="AM161" s="1146"/>
      <c r="AN161" s="1146"/>
      <c r="AO161" s="1146"/>
      <c r="AP161" s="1146"/>
      <c r="AQ161" s="1146"/>
      <c r="AR161" s="1146"/>
      <c r="AS161" s="1146"/>
      <c r="AT161" s="1146"/>
      <c r="AU161" s="1146"/>
      <c r="AV161" s="1146"/>
      <c r="AW161" s="1146"/>
      <c r="AX161" s="1146"/>
      <c r="AY161" s="1146"/>
      <c r="AZ161" s="1146"/>
      <c r="BA161" s="1146"/>
      <c r="BB161" s="1146"/>
      <c r="BC161" s="1146"/>
      <c r="BD161" s="1146"/>
      <c r="BE161" s="1146"/>
      <c r="BF161" s="1146"/>
      <c r="BG161" s="1146"/>
      <c r="BH161" s="1147"/>
      <c r="BI161" s="1147"/>
      <c r="BJ161" s="1148"/>
      <c r="BK161" s="1148"/>
      <c r="BL161" s="1148"/>
      <c r="BM161" s="1148"/>
      <c r="BN161" s="1148"/>
      <c r="BO161" s="1148"/>
      <c r="BP161" s="1149"/>
      <c r="BQ161" s="1206" t="s">
        <v>254</v>
      </c>
      <c r="BR161" s="1207"/>
      <c r="BS161" s="1207"/>
      <c r="BT161" s="1207"/>
      <c r="BU161" s="1208"/>
    </row>
    <row r="162" spans="1:73" s="378" customFormat="1" ht="26.25" customHeight="1" x14ac:dyDescent="0.35">
      <c r="A162" s="1142" t="s">
        <v>105</v>
      </c>
      <c r="B162" s="1143"/>
      <c r="C162" s="1143"/>
      <c r="D162" s="1144"/>
      <c r="E162" s="1145" t="s">
        <v>295</v>
      </c>
      <c r="F162" s="1146"/>
      <c r="G162" s="1146"/>
      <c r="H162" s="1146"/>
      <c r="I162" s="1146"/>
      <c r="J162" s="1146"/>
      <c r="K162" s="1146"/>
      <c r="L162" s="1146"/>
      <c r="M162" s="1146"/>
      <c r="N162" s="1146"/>
      <c r="O162" s="1146"/>
      <c r="P162" s="1146"/>
      <c r="Q162" s="1146"/>
      <c r="R162" s="1146"/>
      <c r="S162" s="1146"/>
      <c r="T162" s="1146"/>
      <c r="U162" s="1146"/>
      <c r="V162" s="1146"/>
      <c r="W162" s="1146"/>
      <c r="X162" s="1146"/>
      <c r="Y162" s="1146"/>
      <c r="Z162" s="1146"/>
      <c r="AA162" s="1146"/>
      <c r="AB162" s="1146"/>
      <c r="AC162" s="1146"/>
      <c r="AD162" s="1146"/>
      <c r="AE162" s="1146"/>
      <c r="AF162" s="1146"/>
      <c r="AG162" s="1146"/>
      <c r="AH162" s="1146"/>
      <c r="AI162" s="1146"/>
      <c r="AJ162" s="1146"/>
      <c r="AK162" s="1146"/>
      <c r="AL162" s="1146"/>
      <c r="AM162" s="1146"/>
      <c r="AN162" s="1146"/>
      <c r="AO162" s="1146"/>
      <c r="AP162" s="1146"/>
      <c r="AQ162" s="1146"/>
      <c r="AR162" s="1146"/>
      <c r="AS162" s="1146"/>
      <c r="AT162" s="1146"/>
      <c r="AU162" s="1146"/>
      <c r="AV162" s="1146"/>
      <c r="AW162" s="1146"/>
      <c r="AX162" s="1146"/>
      <c r="AY162" s="1146"/>
      <c r="AZ162" s="1146"/>
      <c r="BA162" s="1146"/>
      <c r="BB162" s="1146"/>
      <c r="BC162" s="1146"/>
      <c r="BD162" s="1146"/>
      <c r="BE162" s="1146"/>
      <c r="BF162" s="1146"/>
      <c r="BG162" s="1146"/>
      <c r="BH162" s="1147"/>
      <c r="BI162" s="1147"/>
      <c r="BJ162" s="1148"/>
      <c r="BK162" s="1148"/>
      <c r="BL162" s="1148"/>
      <c r="BM162" s="1148"/>
      <c r="BN162" s="1148"/>
      <c r="BO162" s="1148"/>
      <c r="BP162" s="1149"/>
      <c r="BQ162" s="1206" t="s">
        <v>278</v>
      </c>
      <c r="BR162" s="1207"/>
      <c r="BS162" s="1207"/>
      <c r="BT162" s="1207"/>
      <c r="BU162" s="1208"/>
    </row>
    <row r="163" spans="1:73" s="378" customFormat="1" ht="27.75" customHeight="1" x14ac:dyDescent="0.35">
      <c r="A163" s="1142" t="s">
        <v>106</v>
      </c>
      <c r="B163" s="1143"/>
      <c r="C163" s="1143"/>
      <c r="D163" s="1144"/>
      <c r="E163" s="1145" t="s">
        <v>300</v>
      </c>
      <c r="F163" s="1146"/>
      <c r="G163" s="1146"/>
      <c r="H163" s="1146"/>
      <c r="I163" s="1146"/>
      <c r="J163" s="1146"/>
      <c r="K163" s="1146"/>
      <c r="L163" s="1146"/>
      <c r="M163" s="1146"/>
      <c r="N163" s="1146"/>
      <c r="O163" s="1146"/>
      <c r="P163" s="1146"/>
      <c r="Q163" s="1146"/>
      <c r="R163" s="1146"/>
      <c r="S163" s="1146"/>
      <c r="T163" s="1146"/>
      <c r="U163" s="1146"/>
      <c r="V163" s="1146"/>
      <c r="W163" s="1146"/>
      <c r="X163" s="1146"/>
      <c r="Y163" s="1146"/>
      <c r="Z163" s="1146"/>
      <c r="AA163" s="1146"/>
      <c r="AB163" s="1146"/>
      <c r="AC163" s="1146"/>
      <c r="AD163" s="1146"/>
      <c r="AE163" s="1146"/>
      <c r="AF163" s="1146"/>
      <c r="AG163" s="1146"/>
      <c r="AH163" s="1146"/>
      <c r="AI163" s="1146"/>
      <c r="AJ163" s="1146"/>
      <c r="AK163" s="1146"/>
      <c r="AL163" s="1146"/>
      <c r="AM163" s="1146"/>
      <c r="AN163" s="1146"/>
      <c r="AO163" s="1146"/>
      <c r="AP163" s="1146"/>
      <c r="AQ163" s="1146"/>
      <c r="AR163" s="1146"/>
      <c r="AS163" s="1146"/>
      <c r="AT163" s="1146"/>
      <c r="AU163" s="1146"/>
      <c r="AV163" s="1146"/>
      <c r="AW163" s="1146"/>
      <c r="AX163" s="1146"/>
      <c r="AY163" s="1146"/>
      <c r="AZ163" s="1146"/>
      <c r="BA163" s="1146"/>
      <c r="BB163" s="1146"/>
      <c r="BC163" s="1146"/>
      <c r="BD163" s="1146"/>
      <c r="BE163" s="1146"/>
      <c r="BF163" s="1146"/>
      <c r="BG163" s="1146"/>
      <c r="BH163" s="1147"/>
      <c r="BI163" s="1147"/>
      <c r="BJ163" s="1148"/>
      <c r="BK163" s="1148"/>
      <c r="BL163" s="1148"/>
      <c r="BM163" s="1148"/>
      <c r="BN163" s="1148"/>
      <c r="BO163" s="1148"/>
      <c r="BP163" s="1149"/>
      <c r="BQ163" s="1206" t="s">
        <v>232</v>
      </c>
      <c r="BR163" s="1207"/>
      <c r="BS163" s="1207"/>
      <c r="BT163" s="1207"/>
      <c r="BU163" s="1208"/>
    </row>
    <row r="164" spans="1:73" s="378" customFormat="1" ht="22.5" customHeight="1" x14ac:dyDescent="0.35">
      <c r="A164" s="1209" t="s">
        <v>107</v>
      </c>
      <c r="B164" s="1210"/>
      <c r="C164" s="1210"/>
      <c r="D164" s="1210"/>
      <c r="E164" s="1145" t="s">
        <v>313</v>
      </c>
      <c r="F164" s="1146"/>
      <c r="G164" s="1146"/>
      <c r="H164" s="1146"/>
      <c r="I164" s="1146"/>
      <c r="J164" s="1146"/>
      <c r="K164" s="1146"/>
      <c r="L164" s="1146"/>
      <c r="M164" s="1146"/>
      <c r="N164" s="1146"/>
      <c r="O164" s="1146"/>
      <c r="P164" s="1146"/>
      <c r="Q164" s="1146"/>
      <c r="R164" s="1146"/>
      <c r="S164" s="1146"/>
      <c r="T164" s="1146"/>
      <c r="U164" s="1146"/>
      <c r="V164" s="1146"/>
      <c r="W164" s="1146"/>
      <c r="X164" s="1146"/>
      <c r="Y164" s="1146"/>
      <c r="Z164" s="1146"/>
      <c r="AA164" s="1146"/>
      <c r="AB164" s="1146"/>
      <c r="AC164" s="1146"/>
      <c r="AD164" s="1146"/>
      <c r="AE164" s="1146"/>
      <c r="AF164" s="1146"/>
      <c r="AG164" s="1146"/>
      <c r="AH164" s="1146"/>
      <c r="AI164" s="1146"/>
      <c r="AJ164" s="1146"/>
      <c r="AK164" s="1146"/>
      <c r="AL164" s="1146"/>
      <c r="AM164" s="1146"/>
      <c r="AN164" s="1146"/>
      <c r="AO164" s="1146"/>
      <c r="AP164" s="1146"/>
      <c r="AQ164" s="1146"/>
      <c r="AR164" s="1146"/>
      <c r="AS164" s="1146"/>
      <c r="AT164" s="1146"/>
      <c r="AU164" s="1146"/>
      <c r="AV164" s="1146"/>
      <c r="AW164" s="1146"/>
      <c r="AX164" s="1146"/>
      <c r="AY164" s="1146"/>
      <c r="AZ164" s="1146"/>
      <c r="BA164" s="1146"/>
      <c r="BB164" s="1146"/>
      <c r="BC164" s="1146"/>
      <c r="BD164" s="1146"/>
      <c r="BE164" s="1146"/>
      <c r="BF164" s="1146"/>
      <c r="BG164" s="1146"/>
      <c r="BH164" s="1147"/>
      <c r="BI164" s="1147"/>
      <c r="BJ164" s="1148"/>
      <c r="BK164" s="1148"/>
      <c r="BL164" s="1148"/>
      <c r="BM164" s="1148"/>
      <c r="BN164" s="1148"/>
      <c r="BO164" s="1148"/>
      <c r="BP164" s="1149"/>
      <c r="BQ164" s="1206" t="s">
        <v>235</v>
      </c>
      <c r="BR164" s="1207"/>
      <c r="BS164" s="1207"/>
      <c r="BT164" s="1207"/>
      <c r="BU164" s="1208"/>
    </row>
    <row r="165" spans="1:73" s="378" customFormat="1" ht="26.25" customHeight="1" x14ac:dyDescent="0.35">
      <c r="A165" s="1142" t="s">
        <v>109</v>
      </c>
      <c r="B165" s="1143"/>
      <c r="C165" s="1143"/>
      <c r="D165" s="1144"/>
      <c r="E165" s="1145" t="s">
        <v>296</v>
      </c>
      <c r="F165" s="1146"/>
      <c r="G165" s="1146"/>
      <c r="H165" s="1146"/>
      <c r="I165" s="1146"/>
      <c r="J165" s="1146"/>
      <c r="K165" s="1146"/>
      <c r="L165" s="1146"/>
      <c r="M165" s="1146"/>
      <c r="N165" s="1146"/>
      <c r="O165" s="1146"/>
      <c r="P165" s="1146"/>
      <c r="Q165" s="1146"/>
      <c r="R165" s="1146"/>
      <c r="S165" s="1146"/>
      <c r="T165" s="1146"/>
      <c r="U165" s="1146"/>
      <c r="V165" s="1146"/>
      <c r="W165" s="1146"/>
      <c r="X165" s="1146"/>
      <c r="Y165" s="1146"/>
      <c r="Z165" s="1146"/>
      <c r="AA165" s="1146"/>
      <c r="AB165" s="1146"/>
      <c r="AC165" s="1146"/>
      <c r="AD165" s="1146"/>
      <c r="AE165" s="1146"/>
      <c r="AF165" s="1146"/>
      <c r="AG165" s="1146"/>
      <c r="AH165" s="1146"/>
      <c r="AI165" s="1146"/>
      <c r="AJ165" s="1146"/>
      <c r="AK165" s="1146"/>
      <c r="AL165" s="1146"/>
      <c r="AM165" s="1146"/>
      <c r="AN165" s="1146"/>
      <c r="AO165" s="1146"/>
      <c r="AP165" s="1146"/>
      <c r="AQ165" s="1146"/>
      <c r="AR165" s="1146"/>
      <c r="AS165" s="1146"/>
      <c r="AT165" s="1146"/>
      <c r="AU165" s="1146"/>
      <c r="AV165" s="1146"/>
      <c r="AW165" s="1146"/>
      <c r="AX165" s="1146"/>
      <c r="AY165" s="1146"/>
      <c r="AZ165" s="1146"/>
      <c r="BA165" s="1146"/>
      <c r="BB165" s="1146"/>
      <c r="BC165" s="1146"/>
      <c r="BD165" s="1146"/>
      <c r="BE165" s="1146"/>
      <c r="BF165" s="1146"/>
      <c r="BG165" s="1146"/>
      <c r="BH165" s="1147"/>
      <c r="BI165" s="1147"/>
      <c r="BJ165" s="1148"/>
      <c r="BK165" s="1148"/>
      <c r="BL165" s="1148"/>
      <c r="BM165" s="1148"/>
      <c r="BN165" s="1148"/>
      <c r="BO165" s="1148"/>
      <c r="BP165" s="1149"/>
      <c r="BQ165" s="1206" t="s">
        <v>233</v>
      </c>
      <c r="BR165" s="1207"/>
      <c r="BS165" s="1207"/>
      <c r="BT165" s="1207"/>
      <c r="BU165" s="1208"/>
    </row>
    <row r="166" spans="1:73" s="378" customFormat="1" ht="48" customHeight="1" x14ac:dyDescent="0.35">
      <c r="A166" s="1142" t="s">
        <v>110</v>
      </c>
      <c r="B166" s="1143"/>
      <c r="C166" s="1143"/>
      <c r="D166" s="1144"/>
      <c r="E166" s="1145" t="s">
        <v>297</v>
      </c>
      <c r="F166" s="1146"/>
      <c r="G166" s="1146"/>
      <c r="H166" s="1146"/>
      <c r="I166" s="1146"/>
      <c r="J166" s="1146"/>
      <c r="K166" s="1146"/>
      <c r="L166" s="1146"/>
      <c r="M166" s="1146"/>
      <c r="N166" s="1146"/>
      <c r="O166" s="1146"/>
      <c r="P166" s="1146"/>
      <c r="Q166" s="1146"/>
      <c r="R166" s="1146"/>
      <c r="S166" s="1146"/>
      <c r="T166" s="1146"/>
      <c r="U166" s="1146"/>
      <c r="V166" s="1146"/>
      <c r="W166" s="1146"/>
      <c r="X166" s="1146"/>
      <c r="Y166" s="1146"/>
      <c r="Z166" s="1146"/>
      <c r="AA166" s="1146"/>
      <c r="AB166" s="1146"/>
      <c r="AC166" s="1146"/>
      <c r="AD166" s="1146"/>
      <c r="AE166" s="1146"/>
      <c r="AF166" s="1146"/>
      <c r="AG166" s="1146"/>
      <c r="AH166" s="1146"/>
      <c r="AI166" s="1146"/>
      <c r="AJ166" s="1146"/>
      <c r="AK166" s="1146"/>
      <c r="AL166" s="1146"/>
      <c r="AM166" s="1146"/>
      <c r="AN166" s="1146"/>
      <c r="AO166" s="1146"/>
      <c r="AP166" s="1146"/>
      <c r="AQ166" s="1146"/>
      <c r="AR166" s="1146"/>
      <c r="AS166" s="1146"/>
      <c r="AT166" s="1146"/>
      <c r="AU166" s="1146"/>
      <c r="AV166" s="1146"/>
      <c r="AW166" s="1146"/>
      <c r="AX166" s="1146"/>
      <c r="AY166" s="1146"/>
      <c r="AZ166" s="1146"/>
      <c r="BA166" s="1146"/>
      <c r="BB166" s="1146"/>
      <c r="BC166" s="1146"/>
      <c r="BD166" s="1146"/>
      <c r="BE166" s="1146"/>
      <c r="BF166" s="1146"/>
      <c r="BG166" s="1146"/>
      <c r="BH166" s="1147"/>
      <c r="BI166" s="1147"/>
      <c r="BJ166" s="1148"/>
      <c r="BK166" s="1148"/>
      <c r="BL166" s="1148"/>
      <c r="BM166" s="1148"/>
      <c r="BN166" s="1148"/>
      <c r="BO166" s="1148"/>
      <c r="BP166" s="1149"/>
      <c r="BQ166" s="1206" t="s">
        <v>237</v>
      </c>
      <c r="BR166" s="1207"/>
      <c r="BS166" s="1207"/>
      <c r="BT166" s="1207"/>
      <c r="BU166" s="1208"/>
    </row>
    <row r="167" spans="1:73" s="378" customFormat="1" ht="69.75" customHeight="1" x14ac:dyDescent="0.35">
      <c r="A167" s="1142" t="s">
        <v>111</v>
      </c>
      <c r="B167" s="1143"/>
      <c r="C167" s="1143"/>
      <c r="D167" s="1144"/>
      <c r="E167" s="1145" t="s">
        <v>298</v>
      </c>
      <c r="F167" s="1146"/>
      <c r="G167" s="1146"/>
      <c r="H167" s="1146"/>
      <c r="I167" s="1146"/>
      <c r="J167" s="1146"/>
      <c r="K167" s="1146"/>
      <c r="L167" s="1146"/>
      <c r="M167" s="1146"/>
      <c r="N167" s="1146"/>
      <c r="O167" s="1146"/>
      <c r="P167" s="1146"/>
      <c r="Q167" s="1146"/>
      <c r="R167" s="1146"/>
      <c r="S167" s="1146"/>
      <c r="T167" s="1146"/>
      <c r="U167" s="1146"/>
      <c r="V167" s="1146"/>
      <c r="W167" s="1146"/>
      <c r="X167" s="1146"/>
      <c r="Y167" s="1146"/>
      <c r="Z167" s="1146"/>
      <c r="AA167" s="1146"/>
      <c r="AB167" s="1146"/>
      <c r="AC167" s="1146"/>
      <c r="AD167" s="1146"/>
      <c r="AE167" s="1146"/>
      <c r="AF167" s="1146"/>
      <c r="AG167" s="1146"/>
      <c r="AH167" s="1146"/>
      <c r="AI167" s="1146"/>
      <c r="AJ167" s="1146"/>
      <c r="AK167" s="1146"/>
      <c r="AL167" s="1146"/>
      <c r="AM167" s="1146"/>
      <c r="AN167" s="1146"/>
      <c r="AO167" s="1146"/>
      <c r="AP167" s="1146"/>
      <c r="AQ167" s="1146"/>
      <c r="AR167" s="1146"/>
      <c r="AS167" s="1146"/>
      <c r="AT167" s="1146"/>
      <c r="AU167" s="1146"/>
      <c r="AV167" s="1146"/>
      <c r="AW167" s="1146"/>
      <c r="AX167" s="1146"/>
      <c r="AY167" s="1146"/>
      <c r="AZ167" s="1146"/>
      <c r="BA167" s="1146"/>
      <c r="BB167" s="1146"/>
      <c r="BC167" s="1146"/>
      <c r="BD167" s="1146"/>
      <c r="BE167" s="1146"/>
      <c r="BF167" s="1146"/>
      <c r="BG167" s="1146"/>
      <c r="BH167" s="1147"/>
      <c r="BI167" s="1147"/>
      <c r="BJ167" s="1148"/>
      <c r="BK167" s="1148"/>
      <c r="BL167" s="1148"/>
      <c r="BM167" s="1148"/>
      <c r="BN167" s="1148"/>
      <c r="BO167" s="1148"/>
      <c r="BP167" s="1149"/>
      <c r="BQ167" s="1206" t="s">
        <v>344</v>
      </c>
      <c r="BR167" s="1207"/>
      <c r="BS167" s="1207"/>
      <c r="BT167" s="1207"/>
      <c r="BU167" s="1208"/>
    </row>
    <row r="168" spans="1:73" s="378" customFormat="1" ht="25.5" customHeight="1" x14ac:dyDescent="0.35">
      <c r="A168" s="1142" t="s">
        <v>112</v>
      </c>
      <c r="B168" s="1143"/>
      <c r="C168" s="1143"/>
      <c r="D168" s="1144"/>
      <c r="E168" s="1145" t="s">
        <v>299</v>
      </c>
      <c r="F168" s="1146"/>
      <c r="G168" s="1146"/>
      <c r="H168" s="1146"/>
      <c r="I168" s="1146"/>
      <c r="J168" s="1146"/>
      <c r="K168" s="1146"/>
      <c r="L168" s="1146"/>
      <c r="M168" s="1146"/>
      <c r="N168" s="1146"/>
      <c r="O168" s="1146"/>
      <c r="P168" s="1146"/>
      <c r="Q168" s="1146"/>
      <c r="R168" s="1146"/>
      <c r="S168" s="1146"/>
      <c r="T168" s="1146"/>
      <c r="U168" s="1146"/>
      <c r="V168" s="1146"/>
      <c r="W168" s="1146"/>
      <c r="X168" s="1146"/>
      <c r="Y168" s="1146"/>
      <c r="Z168" s="1146"/>
      <c r="AA168" s="1146"/>
      <c r="AB168" s="1146"/>
      <c r="AC168" s="1146"/>
      <c r="AD168" s="1146"/>
      <c r="AE168" s="1146"/>
      <c r="AF168" s="1146"/>
      <c r="AG168" s="1146"/>
      <c r="AH168" s="1146"/>
      <c r="AI168" s="1146"/>
      <c r="AJ168" s="1146"/>
      <c r="AK168" s="1146"/>
      <c r="AL168" s="1146"/>
      <c r="AM168" s="1146"/>
      <c r="AN168" s="1146"/>
      <c r="AO168" s="1146"/>
      <c r="AP168" s="1146"/>
      <c r="AQ168" s="1146"/>
      <c r="AR168" s="1146"/>
      <c r="AS168" s="1146"/>
      <c r="AT168" s="1146"/>
      <c r="AU168" s="1146"/>
      <c r="AV168" s="1146"/>
      <c r="AW168" s="1146"/>
      <c r="AX168" s="1146"/>
      <c r="AY168" s="1146"/>
      <c r="AZ168" s="1146"/>
      <c r="BA168" s="1146"/>
      <c r="BB168" s="1146"/>
      <c r="BC168" s="1146"/>
      <c r="BD168" s="1146"/>
      <c r="BE168" s="1146"/>
      <c r="BF168" s="1146"/>
      <c r="BG168" s="1146"/>
      <c r="BH168" s="1147"/>
      <c r="BI168" s="1147"/>
      <c r="BJ168" s="1148"/>
      <c r="BK168" s="1148"/>
      <c r="BL168" s="1148"/>
      <c r="BM168" s="1148"/>
      <c r="BN168" s="1148"/>
      <c r="BO168" s="1148"/>
      <c r="BP168" s="1149"/>
      <c r="BQ168" s="1206" t="s">
        <v>314</v>
      </c>
      <c r="BR168" s="1207"/>
      <c r="BS168" s="1207"/>
      <c r="BT168" s="1207"/>
      <c r="BU168" s="1208"/>
    </row>
    <row r="169" spans="1:73" s="378" customFormat="1" ht="24" customHeight="1" thickBot="1" x14ac:dyDescent="0.4">
      <c r="A169" s="1211" t="s">
        <v>113</v>
      </c>
      <c r="B169" s="1212"/>
      <c r="C169" s="1212"/>
      <c r="D169" s="1213"/>
      <c r="E169" s="1214" t="s">
        <v>196</v>
      </c>
      <c r="F169" s="1215"/>
      <c r="G169" s="1215"/>
      <c r="H169" s="1215"/>
      <c r="I169" s="1215"/>
      <c r="J169" s="1215"/>
      <c r="K169" s="1215"/>
      <c r="L169" s="1215"/>
      <c r="M169" s="1215"/>
      <c r="N169" s="1215"/>
      <c r="O169" s="1215"/>
      <c r="P169" s="1215"/>
      <c r="Q169" s="1215"/>
      <c r="R169" s="1215"/>
      <c r="S169" s="1215"/>
      <c r="T169" s="1215"/>
      <c r="U169" s="1215"/>
      <c r="V169" s="1215"/>
      <c r="W169" s="1215"/>
      <c r="X169" s="1215"/>
      <c r="Y169" s="1215"/>
      <c r="Z169" s="1215"/>
      <c r="AA169" s="1215"/>
      <c r="AB169" s="1215"/>
      <c r="AC169" s="1215"/>
      <c r="AD169" s="1215"/>
      <c r="AE169" s="1215"/>
      <c r="AF169" s="1215"/>
      <c r="AG169" s="1215"/>
      <c r="AH169" s="1215"/>
      <c r="AI169" s="1215"/>
      <c r="AJ169" s="1215"/>
      <c r="AK169" s="1215"/>
      <c r="AL169" s="1215"/>
      <c r="AM169" s="1215"/>
      <c r="AN169" s="1215"/>
      <c r="AO169" s="1215"/>
      <c r="AP169" s="1215"/>
      <c r="AQ169" s="1215"/>
      <c r="AR169" s="1215"/>
      <c r="AS169" s="1215"/>
      <c r="AT169" s="1215"/>
      <c r="AU169" s="1215"/>
      <c r="AV169" s="1215"/>
      <c r="AW169" s="1215"/>
      <c r="AX169" s="1215"/>
      <c r="AY169" s="1215"/>
      <c r="AZ169" s="1215"/>
      <c r="BA169" s="1215"/>
      <c r="BB169" s="1215"/>
      <c r="BC169" s="1215"/>
      <c r="BD169" s="1215"/>
      <c r="BE169" s="1215"/>
      <c r="BF169" s="1215"/>
      <c r="BG169" s="1215"/>
      <c r="BH169" s="1216"/>
      <c r="BI169" s="1216"/>
      <c r="BJ169" s="1217"/>
      <c r="BK169" s="1217"/>
      <c r="BL169" s="1217"/>
      <c r="BM169" s="1217"/>
      <c r="BN169" s="1217"/>
      <c r="BO169" s="1217"/>
      <c r="BP169" s="1218"/>
      <c r="BQ169" s="1220" t="s">
        <v>340</v>
      </c>
      <c r="BR169" s="1221"/>
      <c r="BS169" s="1221"/>
      <c r="BT169" s="1221"/>
      <c r="BU169" s="1222"/>
    </row>
    <row r="170" spans="1:73" s="376" customFormat="1" ht="38.25" customHeight="1" thickTop="1" x14ac:dyDescent="0.35">
      <c r="A170" s="379"/>
      <c r="B170" s="379"/>
      <c r="C170" s="379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80"/>
      <c r="AA170" s="380"/>
      <c r="AB170" s="380"/>
      <c r="AC170" s="380"/>
      <c r="AD170" s="380"/>
      <c r="AE170" s="380"/>
      <c r="AF170" s="380"/>
      <c r="AG170" s="380"/>
      <c r="AH170" s="380"/>
      <c r="AI170" s="380"/>
      <c r="AJ170" s="380"/>
      <c r="AK170" s="380"/>
      <c r="AL170" s="380"/>
      <c r="AM170" s="380"/>
      <c r="AN170" s="380"/>
      <c r="AO170" s="380"/>
      <c r="AP170" s="380"/>
      <c r="AQ170" s="380"/>
      <c r="AR170" s="380"/>
      <c r="AS170" s="380"/>
      <c r="AT170" s="380"/>
      <c r="AU170" s="380"/>
      <c r="AV170" s="380"/>
      <c r="AW170" s="380"/>
      <c r="AX170" s="380"/>
      <c r="AY170" s="380"/>
      <c r="AZ170" s="380"/>
      <c r="BA170" s="380"/>
      <c r="BB170" s="380"/>
      <c r="BC170" s="380"/>
      <c r="BD170" s="380"/>
      <c r="BE170" s="380"/>
      <c r="BF170" s="380"/>
      <c r="BG170" s="380"/>
      <c r="BH170" s="381"/>
      <c r="BI170" s="381"/>
    </row>
    <row r="171" spans="1:73" s="383" customFormat="1" ht="27.75" customHeight="1" x14ac:dyDescent="0.25">
      <c r="A171" s="382" t="s">
        <v>117</v>
      </c>
      <c r="B171" s="1219" t="s">
        <v>264</v>
      </c>
      <c r="C171" s="1219"/>
      <c r="D171" s="1219"/>
      <c r="E171" s="1219"/>
      <c r="F171" s="1219"/>
      <c r="G171" s="1219"/>
      <c r="H171" s="1219"/>
      <c r="I171" s="1219"/>
      <c r="J171" s="1219"/>
      <c r="K171" s="1219"/>
      <c r="L171" s="1219"/>
      <c r="M171" s="1219"/>
      <c r="N171" s="1219"/>
      <c r="O171" s="1219"/>
      <c r="P171" s="1219"/>
      <c r="Q171" s="1219"/>
      <c r="R171" s="1219"/>
      <c r="S171" s="1219"/>
      <c r="T171" s="1219"/>
      <c r="U171" s="1219"/>
      <c r="V171" s="1219"/>
      <c r="W171" s="1219"/>
      <c r="X171" s="1219"/>
      <c r="Y171" s="1219"/>
      <c r="Z171" s="1219"/>
      <c r="AA171" s="1219"/>
      <c r="AB171" s="1219"/>
      <c r="AC171" s="1219"/>
      <c r="AD171" s="1219"/>
      <c r="AE171" s="1219"/>
      <c r="AF171" s="1219"/>
      <c r="AG171" s="1219"/>
      <c r="AH171" s="1219"/>
      <c r="AI171" s="1219"/>
      <c r="AJ171" s="1219"/>
      <c r="AK171" s="1219"/>
      <c r="AL171" s="1219"/>
      <c r="AM171" s="1219"/>
      <c r="AN171" s="1219"/>
      <c r="AO171" s="1219"/>
      <c r="AP171" s="1219"/>
      <c r="AQ171" s="1219"/>
      <c r="AR171" s="1219"/>
      <c r="AS171" s="1219"/>
      <c r="AT171" s="1219"/>
      <c r="AU171" s="1219"/>
      <c r="AV171" s="1219"/>
      <c r="AW171" s="1219"/>
      <c r="AX171" s="1219"/>
      <c r="AY171" s="1219"/>
      <c r="AZ171" s="1219"/>
      <c r="BA171" s="1219"/>
      <c r="BB171" s="1219"/>
      <c r="BC171" s="1219"/>
      <c r="BD171" s="1219"/>
      <c r="BE171" s="1219"/>
      <c r="BF171" s="1219"/>
      <c r="BG171" s="1219"/>
      <c r="BH171" s="1219"/>
      <c r="BI171" s="1219"/>
      <c r="BJ171" s="1219"/>
      <c r="BK171" s="1219"/>
    </row>
    <row r="172" spans="1:73" s="376" customFormat="1" ht="29.25" customHeight="1" x14ac:dyDescent="0.35">
      <c r="A172" s="384" t="s">
        <v>124</v>
      </c>
      <c r="B172" s="1223" t="s">
        <v>265</v>
      </c>
      <c r="C172" s="1223"/>
      <c r="D172" s="1223"/>
      <c r="E172" s="1223"/>
      <c r="F172" s="1223"/>
      <c r="G172" s="1223"/>
      <c r="H172" s="1223"/>
      <c r="I172" s="1223"/>
      <c r="J172" s="1223"/>
      <c r="K172" s="1223"/>
      <c r="L172" s="1223"/>
      <c r="M172" s="1223"/>
      <c r="N172" s="1223"/>
      <c r="O172" s="1223"/>
      <c r="P172" s="1223"/>
      <c r="Q172" s="1223"/>
      <c r="R172" s="1223"/>
      <c r="S172" s="1223"/>
      <c r="T172" s="1223"/>
      <c r="U172" s="1223"/>
      <c r="V172" s="1223"/>
      <c r="W172" s="1223"/>
      <c r="X172" s="1223"/>
      <c r="Y172" s="1223"/>
      <c r="Z172" s="1223"/>
      <c r="AA172" s="1223"/>
      <c r="AB172" s="1223"/>
      <c r="AC172" s="1223"/>
      <c r="AD172" s="1223"/>
      <c r="AE172" s="1223"/>
      <c r="AF172" s="1223"/>
      <c r="AG172" s="1223"/>
      <c r="AH172" s="1223"/>
      <c r="AI172" s="1223"/>
      <c r="AJ172" s="1223"/>
      <c r="AK172" s="1223"/>
      <c r="AL172" s="1223"/>
      <c r="AM172" s="1223"/>
      <c r="AN172" s="1223"/>
      <c r="AO172" s="1223"/>
      <c r="AP172" s="1223"/>
      <c r="AQ172" s="1223"/>
      <c r="AR172" s="1223"/>
      <c r="AS172" s="1223"/>
      <c r="AT172" s="1223"/>
      <c r="AU172" s="1223"/>
      <c r="AV172" s="1223"/>
      <c r="AW172" s="1223"/>
      <c r="AX172" s="1223"/>
      <c r="AY172" s="1223"/>
      <c r="AZ172" s="1223"/>
      <c r="BA172" s="1223"/>
      <c r="BB172" s="1223"/>
      <c r="BC172" s="1223"/>
      <c r="BD172" s="1223"/>
      <c r="BE172" s="1223"/>
      <c r="BF172" s="1223"/>
      <c r="BG172" s="1223"/>
      <c r="BH172" s="1223"/>
      <c r="BI172" s="1223"/>
      <c r="BJ172" s="1223"/>
      <c r="BK172" s="1223"/>
      <c r="BL172" s="1224"/>
      <c r="BM172" s="1224"/>
      <c r="BN172" s="1224"/>
      <c r="BO172" s="1224"/>
      <c r="BP172" s="1224"/>
      <c r="BQ172" s="1224"/>
      <c r="BR172" s="1224"/>
      <c r="BS172" s="1224"/>
      <c r="BT172" s="1224"/>
      <c r="BU172" s="1224"/>
    </row>
    <row r="173" spans="1:73" s="376" customFormat="1" ht="88.5" customHeight="1" x14ac:dyDescent="0.35"/>
    <row r="174" spans="1:73" s="383" customFormat="1" ht="30.75" customHeight="1" x14ac:dyDescent="0.35">
      <c r="A174" s="376" t="s">
        <v>306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85"/>
      <c r="W174" s="386"/>
      <c r="X174" s="387"/>
      <c r="Y174" s="387"/>
      <c r="Z174" s="387"/>
      <c r="AA174" s="387"/>
      <c r="AB174" s="387"/>
      <c r="AC174" s="387"/>
      <c r="AD174" s="387"/>
      <c r="AE174" s="387"/>
      <c r="AF174" s="387"/>
      <c r="AG174" s="387"/>
      <c r="AH174" s="376" t="s">
        <v>307</v>
      </c>
      <c r="AJ174" s="385"/>
      <c r="AK174" s="376"/>
      <c r="AL174" s="376"/>
    </row>
    <row r="175" spans="1:73" s="383" customFormat="1" ht="24" customHeight="1" x14ac:dyDescent="0.35">
      <c r="A175" s="376"/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85"/>
      <c r="X175" s="388"/>
      <c r="Y175" s="388"/>
      <c r="Z175" s="388"/>
      <c r="AA175" s="388"/>
      <c r="AB175" s="1225">
        <v>2023</v>
      </c>
      <c r="AC175" s="1226"/>
      <c r="AD175" s="376"/>
      <c r="AH175" s="376"/>
      <c r="AI175" s="376"/>
      <c r="AJ175" s="376"/>
      <c r="AM175" s="390"/>
      <c r="AN175" s="390"/>
      <c r="AO175" s="390"/>
      <c r="AP175" s="390"/>
      <c r="AQ175" s="390"/>
      <c r="AR175" s="390"/>
    </row>
    <row r="176" spans="1:73" s="383" customFormat="1" ht="28.5" customHeight="1" x14ac:dyDescent="0.35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6"/>
      <c r="O176" s="376"/>
      <c r="P176" s="376"/>
      <c r="Q176" s="376"/>
      <c r="R176" s="376"/>
      <c r="S176" s="376"/>
      <c r="T176" s="376"/>
      <c r="U176" s="376"/>
      <c r="V176" s="376"/>
      <c r="W176" s="376"/>
      <c r="X176" s="376"/>
      <c r="Y176" s="376"/>
      <c r="Z176" s="376"/>
      <c r="AA176" s="376"/>
      <c r="AB176" s="376"/>
      <c r="AC176" s="376"/>
      <c r="AD176" s="376"/>
      <c r="AE176" s="376"/>
      <c r="AF176" s="376"/>
      <c r="AG176" s="376"/>
      <c r="AH176" s="376"/>
      <c r="AI176" s="376"/>
      <c r="AJ176" s="376"/>
      <c r="AK176" s="391"/>
      <c r="AL176" s="391"/>
      <c r="AM176" s="390"/>
      <c r="AN176" s="390"/>
      <c r="AO176" s="390"/>
      <c r="AP176" s="390"/>
      <c r="AQ176" s="390"/>
      <c r="AR176" s="390"/>
    </row>
    <row r="177" spans="1:73" s="383" customFormat="1" ht="21" customHeight="1" x14ac:dyDescent="0.35">
      <c r="A177" s="376" t="s">
        <v>345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91"/>
      <c r="S177" s="391"/>
      <c r="T177" s="391"/>
      <c r="U177" s="391"/>
      <c r="V177" s="391"/>
      <c r="W177" s="392"/>
      <c r="X177" s="387"/>
      <c r="Y177" s="387"/>
      <c r="Z177" s="387"/>
      <c r="AA177" s="387"/>
      <c r="AB177" s="387"/>
      <c r="AC177" s="387"/>
      <c r="AD177" s="387"/>
      <c r="AE177" s="387"/>
      <c r="AF177" s="387"/>
      <c r="AG177" s="387"/>
      <c r="AH177" s="376" t="s">
        <v>372</v>
      </c>
      <c r="AI177" s="391"/>
      <c r="AJ177" s="385"/>
      <c r="AK177" s="376"/>
      <c r="AL177" s="376"/>
      <c r="AM177" s="390"/>
      <c r="AN177" s="390"/>
      <c r="AO177" s="390"/>
      <c r="AP177" s="390"/>
      <c r="AQ177" s="390"/>
      <c r="AR177" s="390"/>
    </row>
    <row r="178" spans="1:73" s="383" customFormat="1" ht="21.75" customHeight="1" x14ac:dyDescent="0.35">
      <c r="A178" s="393"/>
      <c r="B178" s="377"/>
      <c r="C178" s="377"/>
      <c r="D178" s="377"/>
      <c r="E178" s="377"/>
      <c r="F178" s="377"/>
      <c r="G178" s="377"/>
      <c r="H178" s="377"/>
      <c r="I178" s="377"/>
      <c r="J178" s="385"/>
      <c r="K178" s="385"/>
      <c r="L178" s="385"/>
      <c r="M178" s="385"/>
      <c r="N178" s="385"/>
      <c r="O178" s="385"/>
      <c r="P178" s="385"/>
      <c r="Q178" s="377"/>
      <c r="R178" s="391"/>
      <c r="S178" s="391"/>
      <c r="T178" s="391"/>
      <c r="U178" s="391"/>
      <c r="V178" s="391"/>
      <c r="W178" s="391"/>
      <c r="X178" s="394"/>
      <c r="Y178" s="394"/>
      <c r="Z178" s="395"/>
      <c r="AA178" s="395"/>
      <c r="AB178" s="1225">
        <v>2023</v>
      </c>
      <c r="AC178" s="1226"/>
      <c r="AD178" s="376"/>
      <c r="AE178" s="376"/>
      <c r="AF178" s="376"/>
      <c r="AG178" s="376"/>
      <c r="AH178" s="376"/>
      <c r="AI178" s="376"/>
      <c r="AJ178" s="376"/>
      <c r="AK178" s="391"/>
      <c r="AL178" s="391"/>
      <c r="AM178" s="390"/>
      <c r="AN178" s="390"/>
      <c r="AO178" s="390"/>
      <c r="AP178" s="390"/>
      <c r="AQ178" s="390"/>
      <c r="AR178" s="390"/>
    </row>
    <row r="179" spans="1:73" s="383" customFormat="1" ht="30" customHeight="1" x14ac:dyDescent="0.35">
      <c r="A179" s="377"/>
      <c r="B179" s="377"/>
      <c r="C179" s="377"/>
      <c r="D179" s="377"/>
      <c r="E179" s="377"/>
      <c r="F179" s="377"/>
      <c r="G179" s="377"/>
      <c r="H179" s="377"/>
      <c r="I179" s="377"/>
      <c r="J179" s="377"/>
      <c r="K179" s="377"/>
      <c r="L179" s="377"/>
      <c r="M179" s="377"/>
      <c r="N179" s="377"/>
      <c r="O179" s="377"/>
      <c r="P179" s="377"/>
      <c r="Q179" s="377"/>
      <c r="R179" s="376"/>
      <c r="S179" s="376"/>
      <c r="T179" s="376"/>
      <c r="U179" s="376"/>
      <c r="V179" s="376"/>
      <c r="W179" s="376"/>
      <c r="X179" s="376"/>
      <c r="Y179" s="376"/>
      <c r="Z179" s="376"/>
      <c r="AA179" s="376"/>
      <c r="AB179" s="376"/>
      <c r="AC179" s="376"/>
      <c r="AD179" s="376"/>
      <c r="AE179" s="376"/>
      <c r="AF179" s="376"/>
      <c r="AG179" s="376"/>
      <c r="AH179" s="376"/>
      <c r="AI179" s="376"/>
      <c r="AJ179" s="376"/>
      <c r="AK179" s="391"/>
      <c r="AL179" s="391"/>
      <c r="AM179" s="390"/>
      <c r="AN179" s="390"/>
      <c r="AO179" s="390"/>
      <c r="AP179" s="390"/>
      <c r="AQ179" s="390"/>
      <c r="AR179" s="390"/>
    </row>
    <row r="180" spans="1:73" s="383" customFormat="1" ht="21.75" customHeight="1" x14ac:dyDescent="0.35">
      <c r="A180" s="383" t="s">
        <v>309</v>
      </c>
      <c r="B180" s="377"/>
      <c r="C180" s="377"/>
      <c r="D180" s="377"/>
      <c r="E180" s="377"/>
      <c r="F180" s="377"/>
      <c r="G180" s="377"/>
      <c r="H180" s="377"/>
      <c r="I180" s="377"/>
      <c r="J180" s="377"/>
      <c r="K180" s="377"/>
      <c r="L180" s="377"/>
      <c r="M180" s="377"/>
      <c r="N180" s="396"/>
      <c r="O180" s="377"/>
      <c r="P180" s="377"/>
      <c r="Q180" s="377"/>
      <c r="R180" s="391"/>
      <c r="S180" s="391"/>
      <c r="T180" s="391"/>
      <c r="U180" s="391"/>
      <c r="V180" s="391"/>
      <c r="W180" s="392"/>
      <c r="X180" s="387"/>
      <c r="Y180" s="387"/>
      <c r="Z180" s="387"/>
      <c r="AA180" s="387"/>
      <c r="AB180" s="387"/>
      <c r="AC180" s="387"/>
      <c r="AD180" s="387"/>
      <c r="AE180" s="387"/>
      <c r="AF180" s="387"/>
      <c r="AG180" s="387"/>
      <c r="AH180" s="376" t="s">
        <v>266</v>
      </c>
      <c r="AI180" s="391"/>
      <c r="AJ180" s="385"/>
      <c r="AK180" s="376"/>
      <c r="AL180" s="376"/>
      <c r="AM180" s="390"/>
      <c r="AN180" s="390"/>
      <c r="AO180" s="390"/>
      <c r="AP180" s="390"/>
      <c r="AQ180" s="390"/>
      <c r="AR180" s="390"/>
    </row>
    <row r="181" spans="1:73" s="383" customFormat="1" ht="21.75" customHeight="1" x14ac:dyDescent="0.35">
      <c r="A181" s="397" t="s">
        <v>308</v>
      </c>
      <c r="B181" s="377"/>
      <c r="C181" s="377"/>
      <c r="D181" s="377"/>
      <c r="E181" s="377"/>
      <c r="F181" s="377"/>
      <c r="G181" s="377"/>
      <c r="H181" s="377"/>
      <c r="I181" s="377"/>
      <c r="J181" s="377"/>
      <c r="K181" s="377"/>
      <c r="L181" s="377"/>
      <c r="M181" s="377"/>
      <c r="N181" s="377"/>
      <c r="O181" s="377"/>
      <c r="P181" s="377"/>
      <c r="Q181" s="385"/>
      <c r="R181" s="391"/>
      <c r="S181" s="391"/>
      <c r="T181" s="391"/>
      <c r="U181" s="391"/>
      <c r="V181" s="391"/>
      <c r="W181" s="391"/>
      <c r="X181" s="395"/>
      <c r="Y181" s="388"/>
      <c r="Z181" s="388"/>
      <c r="AA181" s="388"/>
      <c r="AB181" s="1225">
        <v>2023</v>
      </c>
      <c r="AC181" s="1226"/>
      <c r="AD181" s="376"/>
      <c r="AE181" s="376"/>
      <c r="AF181" s="385"/>
      <c r="AG181" s="376"/>
      <c r="AH181" s="376"/>
      <c r="AI181" s="376"/>
      <c r="AJ181" s="376"/>
      <c r="AK181" s="391"/>
      <c r="AL181" s="391"/>
      <c r="AM181" s="390"/>
      <c r="AN181" s="390"/>
      <c r="AO181" s="390"/>
      <c r="AP181" s="390"/>
      <c r="AQ181" s="390"/>
      <c r="AR181" s="390"/>
    </row>
    <row r="182" spans="1:73" s="383" customFormat="1" ht="50.25" customHeight="1" x14ac:dyDescent="0.35">
      <c r="A182" s="376"/>
      <c r="B182" s="376"/>
      <c r="C182" s="376"/>
      <c r="D182" s="376"/>
      <c r="E182" s="376"/>
      <c r="F182" s="376"/>
      <c r="G182" s="376"/>
      <c r="H182" s="376"/>
      <c r="I182" s="376"/>
      <c r="J182" s="376"/>
      <c r="K182" s="376"/>
      <c r="L182" s="376"/>
      <c r="M182" s="376"/>
      <c r="N182" s="376"/>
      <c r="O182" s="376"/>
      <c r="P182" s="376"/>
      <c r="Q182" s="376"/>
      <c r="R182" s="376"/>
      <c r="S182" s="376"/>
      <c r="T182" s="376"/>
      <c r="U182" s="376"/>
      <c r="V182" s="376"/>
      <c r="W182" s="376"/>
      <c r="X182" s="376"/>
      <c r="Y182" s="376"/>
      <c r="Z182" s="376"/>
      <c r="AA182" s="376"/>
      <c r="AB182" s="376"/>
      <c r="AC182" s="376"/>
      <c r="AD182" s="376"/>
      <c r="AE182" s="376"/>
      <c r="AF182" s="376"/>
      <c r="AG182" s="376"/>
      <c r="AH182" s="376"/>
      <c r="AI182" s="376"/>
      <c r="AJ182" s="376"/>
      <c r="AK182" s="391"/>
      <c r="AL182" s="391"/>
      <c r="AM182" s="390"/>
      <c r="AN182" s="390"/>
      <c r="AO182" s="390"/>
      <c r="AP182" s="390"/>
      <c r="AQ182" s="390"/>
      <c r="AR182" s="390"/>
    </row>
    <row r="183" spans="1:73" s="383" customFormat="1" ht="23.25" customHeight="1" x14ac:dyDescent="0.35">
      <c r="A183" s="383" t="s">
        <v>343</v>
      </c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89"/>
      <c r="S183" s="389"/>
      <c r="T183" s="389"/>
      <c r="U183" s="389"/>
      <c r="V183" s="376"/>
      <c r="W183" s="376"/>
      <c r="X183" s="376"/>
      <c r="Y183" s="376"/>
      <c r="Z183" s="376"/>
      <c r="AA183" s="376"/>
      <c r="AB183" s="376"/>
      <c r="AC183" s="376"/>
      <c r="AD183" s="376"/>
      <c r="AE183" s="376"/>
      <c r="AF183" s="376"/>
      <c r="AG183" s="376"/>
      <c r="AH183" s="376"/>
      <c r="AI183" s="376"/>
      <c r="AJ183" s="376"/>
      <c r="AV183" s="398"/>
      <c r="AW183" s="398"/>
      <c r="AX183" s="398"/>
      <c r="AY183" s="398"/>
    </row>
    <row r="184" spans="1:73" s="400" customFormat="1" ht="23.25" x14ac:dyDescent="0.35">
      <c r="A184" s="399"/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99"/>
      <c r="AB184" s="399"/>
      <c r="AC184" s="399"/>
      <c r="AD184" s="399"/>
      <c r="AE184" s="399"/>
      <c r="AF184" s="399"/>
      <c r="AG184" s="399"/>
      <c r="AH184" s="399"/>
      <c r="AI184" s="399"/>
      <c r="AJ184" s="399"/>
      <c r="AK184" s="399"/>
      <c r="AL184" s="399"/>
      <c r="AM184" s="399"/>
      <c r="AN184" s="399"/>
      <c r="AO184" s="399"/>
      <c r="AP184" s="399"/>
      <c r="AQ184" s="399"/>
      <c r="AR184" s="399"/>
      <c r="AS184" s="399"/>
      <c r="AT184" s="399"/>
      <c r="AU184" s="399"/>
      <c r="AV184" s="399"/>
      <c r="AW184" s="399"/>
      <c r="AX184" s="399"/>
      <c r="AY184" s="399"/>
      <c r="AZ184" s="399"/>
      <c r="BA184" s="399"/>
      <c r="BB184" s="399"/>
      <c r="BC184" s="399"/>
      <c r="BD184" s="399"/>
      <c r="BE184" s="399"/>
      <c r="BF184" s="399"/>
      <c r="BG184" s="399"/>
      <c r="BH184" s="399"/>
      <c r="BI184" s="399"/>
      <c r="BJ184" s="399"/>
      <c r="BK184" s="399"/>
      <c r="BL184" s="399"/>
      <c r="BM184" s="399"/>
      <c r="BN184" s="399"/>
      <c r="BO184" s="399"/>
      <c r="BP184" s="399"/>
      <c r="BQ184" s="399"/>
      <c r="BR184" s="399"/>
      <c r="BS184" s="399"/>
      <c r="BT184" s="399"/>
      <c r="BU184" s="399"/>
    </row>
  </sheetData>
  <mergeCells count="1282">
    <mergeCell ref="BC99:BE99"/>
    <mergeCell ref="BF99:BH99"/>
    <mergeCell ref="BI99:BK99"/>
    <mergeCell ref="BL99:BN99"/>
    <mergeCell ref="BO99:BQ99"/>
    <mergeCell ref="AN100:AP100"/>
    <mergeCell ref="AQ100:AS100"/>
    <mergeCell ref="AT100:AV100"/>
    <mergeCell ref="AW100:AY100"/>
    <mergeCell ref="AZ100:BB100"/>
    <mergeCell ref="BC100:BE100"/>
    <mergeCell ref="BF100:BH100"/>
    <mergeCell ref="BI100:BK100"/>
    <mergeCell ref="BL100:BN100"/>
    <mergeCell ref="BO100:BQ100"/>
    <mergeCell ref="BR28:BR32"/>
    <mergeCell ref="BS28:BU32"/>
    <mergeCell ref="BS94:BU94"/>
    <mergeCell ref="BS88:BU88"/>
    <mergeCell ref="BS81:BU81"/>
    <mergeCell ref="BS78:BU78"/>
    <mergeCell ref="BS77:BU77"/>
    <mergeCell ref="BS45:BU45"/>
    <mergeCell ref="BS37:BU37"/>
    <mergeCell ref="BP40:BP41"/>
    <mergeCell ref="BQ40:BQ41"/>
    <mergeCell ref="AO31:AP31"/>
    <mergeCell ref="AR31:AS31"/>
    <mergeCell ref="AU31:AV31"/>
    <mergeCell ref="AX31:AY31"/>
    <mergeCell ref="BA31:BB31"/>
    <mergeCell ref="BD31:BE31"/>
    <mergeCell ref="AB175:AC175"/>
    <mergeCell ref="AB178:AC178"/>
    <mergeCell ref="AB181:AC181"/>
    <mergeCell ref="BC117:BU117"/>
    <mergeCell ref="BC118:BU121"/>
    <mergeCell ref="BQ124:BU124"/>
    <mergeCell ref="BQ125:BU125"/>
    <mergeCell ref="BQ126:BU126"/>
    <mergeCell ref="BQ127:BU127"/>
    <mergeCell ref="BQ128:BU128"/>
    <mergeCell ref="BQ129:BU129"/>
    <mergeCell ref="BQ130:BU130"/>
    <mergeCell ref="BQ131:BU131"/>
    <mergeCell ref="BQ132:BU132"/>
    <mergeCell ref="BQ133:BU133"/>
    <mergeCell ref="BQ134:BU134"/>
    <mergeCell ref="BQ135:BU135"/>
    <mergeCell ref="BQ136:BU136"/>
    <mergeCell ref="BQ137:BU137"/>
    <mergeCell ref="BQ138:BU138"/>
    <mergeCell ref="BQ139:BU139"/>
    <mergeCell ref="BQ140:BU140"/>
    <mergeCell ref="BQ141:BU141"/>
    <mergeCell ref="BQ142:BU142"/>
    <mergeCell ref="BQ143:BU143"/>
    <mergeCell ref="BQ144:BU144"/>
    <mergeCell ref="BQ145:BU145"/>
    <mergeCell ref="BQ146:BU146"/>
    <mergeCell ref="BQ147:BU147"/>
    <mergeCell ref="BQ148:BU148"/>
    <mergeCell ref="BQ149:BU149"/>
    <mergeCell ref="BQ150:BU150"/>
    <mergeCell ref="A165:D165"/>
    <mergeCell ref="E165:BP165"/>
    <mergeCell ref="A166:D166"/>
    <mergeCell ref="E166:BP166"/>
    <mergeCell ref="A167:D167"/>
    <mergeCell ref="E167:BP167"/>
    <mergeCell ref="A168:D168"/>
    <mergeCell ref="E168:BP168"/>
    <mergeCell ref="A169:D169"/>
    <mergeCell ref="E169:BP169"/>
    <mergeCell ref="B171:BK171"/>
    <mergeCell ref="BQ165:BU165"/>
    <mergeCell ref="BQ166:BU166"/>
    <mergeCell ref="BQ167:BU167"/>
    <mergeCell ref="BQ168:BU168"/>
    <mergeCell ref="BQ169:BU169"/>
    <mergeCell ref="B172:BU172"/>
    <mergeCell ref="A159:D159"/>
    <mergeCell ref="E159:BP159"/>
    <mergeCell ref="A160:D160"/>
    <mergeCell ref="E160:BP160"/>
    <mergeCell ref="A161:D161"/>
    <mergeCell ref="E161:BP161"/>
    <mergeCell ref="A162:D162"/>
    <mergeCell ref="E162:BP162"/>
    <mergeCell ref="A163:D163"/>
    <mergeCell ref="E163:BP163"/>
    <mergeCell ref="A164:D164"/>
    <mergeCell ref="E164:BP164"/>
    <mergeCell ref="BQ159:BU159"/>
    <mergeCell ref="BQ160:BU160"/>
    <mergeCell ref="BQ161:BU161"/>
    <mergeCell ref="BQ162:BU162"/>
    <mergeCell ref="BQ163:BU163"/>
    <mergeCell ref="BQ164:BU164"/>
    <mergeCell ref="A153:D153"/>
    <mergeCell ref="E153:BP153"/>
    <mergeCell ref="A154:D154"/>
    <mergeCell ref="E154:BP154"/>
    <mergeCell ref="A155:D155"/>
    <mergeCell ref="E155:BP155"/>
    <mergeCell ref="A156:D156"/>
    <mergeCell ref="E156:BP156"/>
    <mergeCell ref="A157:D157"/>
    <mergeCell ref="E157:BP157"/>
    <mergeCell ref="A158:D158"/>
    <mergeCell ref="E158:BP158"/>
    <mergeCell ref="BQ153:BU153"/>
    <mergeCell ref="BQ154:BU154"/>
    <mergeCell ref="BQ155:BU155"/>
    <mergeCell ref="BQ156:BU156"/>
    <mergeCell ref="BQ157:BU157"/>
    <mergeCell ref="BQ158:BU158"/>
    <mergeCell ref="A147:D147"/>
    <mergeCell ref="E147:BP147"/>
    <mergeCell ref="A148:D148"/>
    <mergeCell ref="E148:BP148"/>
    <mergeCell ref="A149:D149"/>
    <mergeCell ref="E149:BP149"/>
    <mergeCell ref="A150:D150"/>
    <mergeCell ref="E150:BP150"/>
    <mergeCell ref="A151:D151"/>
    <mergeCell ref="E151:BP151"/>
    <mergeCell ref="A152:D152"/>
    <mergeCell ref="E152:BP152"/>
    <mergeCell ref="BQ151:BU151"/>
    <mergeCell ref="BQ152:BU152"/>
    <mergeCell ref="A141:D141"/>
    <mergeCell ref="E141:BP141"/>
    <mergeCell ref="A142:D142"/>
    <mergeCell ref="E142:BP142"/>
    <mergeCell ref="A143:D143"/>
    <mergeCell ref="E143:BP143"/>
    <mergeCell ref="A144:D144"/>
    <mergeCell ref="E144:BP144"/>
    <mergeCell ref="A145:D145"/>
    <mergeCell ref="E145:BP145"/>
    <mergeCell ref="A146:D146"/>
    <mergeCell ref="E146:BP146"/>
    <mergeCell ref="A135:D135"/>
    <mergeCell ref="E135:BP135"/>
    <mergeCell ref="A136:D136"/>
    <mergeCell ref="E136:BP136"/>
    <mergeCell ref="A137:D137"/>
    <mergeCell ref="E137:BP137"/>
    <mergeCell ref="A138:D138"/>
    <mergeCell ref="E138:BP138"/>
    <mergeCell ref="A139:D139"/>
    <mergeCell ref="E139:BP139"/>
    <mergeCell ref="A140:D140"/>
    <mergeCell ref="E140:BP140"/>
    <mergeCell ref="A129:D129"/>
    <mergeCell ref="E129:BP129"/>
    <mergeCell ref="A130:D130"/>
    <mergeCell ref="E130:BP130"/>
    <mergeCell ref="A131:D131"/>
    <mergeCell ref="E131:BP131"/>
    <mergeCell ref="A132:D132"/>
    <mergeCell ref="E132:BP132"/>
    <mergeCell ref="A133:D133"/>
    <mergeCell ref="E133:BP133"/>
    <mergeCell ref="A134:D134"/>
    <mergeCell ref="E134:BP134"/>
    <mergeCell ref="A27:BU27"/>
    <mergeCell ref="A124:D124"/>
    <mergeCell ref="E124:BP124"/>
    <mergeCell ref="A125:D125"/>
    <mergeCell ref="E125:BP125"/>
    <mergeCell ref="A126:D126"/>
    <mergeCell ref="E126:BP126"/>
    <mergeCell ref="A127:D127"/>
    <mergeCell ref="E127:BP127"/>
    <mergeCell ref="A128:D128"/>
    <mergeCell ref="E128:BP128"/>
    <mergeCell ref="A97:B101"/>
    <mergeCell ref="C97:R101"/>
    <mergeCell ref="U97:V101"/>
    <mergeCell ref="W97:X101"/>
    <mergeCell ref="Y97:Z101"/>
    <mergeCell ref="AA97:AB101"/>
    <mergeCell ref="AC97:AL97"/>
    <mergeCell ref="AM97:BQ97"/>
    <mergeCell ref="AC98:AD101"/>
    <mergeCell ref="AE98:AL98"/>
    <mergeCell ref="AM98:AS98"/>
    <mergeCell ref="AT98:AY98"/>
    <mergeCell ref="AZ98:BE98"/>
    <mergeCell ref="A117:R117"/>
    <mergeCell ref="U117:AP117"/>
    <mergeCell ref="AQ117:BB117"/>
    <mergeCell ref="A118:H118"/>
    <mergeCell ref="I118:K118"/>
    <mergeCell ref="L118:N118"/>
    <mergeCell ref="O118:R118"/>
    <mergeCell ref="BR97:BR101"/>
    <mergeCell ref="BE20:BG20"/>
    <mergeCell ref="BH20:BI20"/>
    <mergeCell ref="BJ20:BK20"/>
    <mergeCell ref="U118:AE118"/>
    <mergeCell ref="AF118:AH118"/>
    <mergeCell ref="AI118:AK118"/>
    <mergeCell ref="AL118:AP118"/>
    <mergeCell ref="AQ118:AT118"/>
    <mergeCell ref="AU118:AX118"/>
    <mergeCell ref="AY118:BB118"/>
    <mergeCell ref="A119:H120"/>
    <mergeCell ref="I119:K120"/>
    <mergeCell ref="L119:N120"/>
    <mergeCell ref="O119:R120"/>
    <mergeCell ref="U119:AE119"/>
    <mergeCell ref="AF119:AH119"/>
    <mergeCell ref="AI119:AK119"/>
    <mergeCell ref="BJ31:BK31"/>
    <mergeCell ref="U41:V41"/>
    <mergeCell ref="AL119:AP119"/>
    <mergeCell ref="AQ119:AT121"/>
    <mergeCell ref="AU119:AX121"/>
    <mergeCell ref="AY119:BB121"/>
    <mergeCell ref="U120:AE120"/>
    <mergeCell ref="AF120:AH120"/>
    <mergeCell ref="AI120:AK120"/>
    <mergeCell ref="AL120:AP120"/>
    <mergeCell ref="A121:H121"/>
    <mergeCell ref="I121:K121"/>
    <mergeCell ref="L121:N121"/>
    <mergeCell ref="O121:R121"/>
    <mergeCell ref="U121:AE121"/>
    <mergeCell ref="A28:B32"/>
    <mergeCell ref="C28:R32"/>
    <mergeCell ref="U28:V32"/>
    <mergeCell ref="W28:X32"/>
    <mergeCell ref="Y28:Z32"/>
    <mergeCell ref="AA28:AB32"/>
    <mergeCell ref="AM28:BQ28"/>
    <mergeCell ref="AC29:AD32"/>
    <mergeCell ref="AE29:AL29"/>
    <mergeCell ref="AM29:AS29"/>
    <mergeCell ref="AT29:AY29"/>
    <mergeCell ref="AZ29:BE29"/>
    <mergeCell ref="BF29:BK29"/>
    <mergeCell ref="BL29:BQ29"/>
    <mergeCell ref="AE30:AF32"/>
    <mergeCell ref="AG30:AH32"/>
    <mergeCell ref="AI30:AJ32"/>
    <mergeCell ref="AK30:AL32"/>
    <mergeCell ref="AM30:AM32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BM31:BN31"/>
    <mergeCell ref="BP31:BQ31"/>
    <mergeCell ref="AC28:AL28"/>
    <mergeCell ref="BL30:BN30"/>
    <mergeCell ref="BO30:BQ30"/>
    <mergeCell ref="BL20:BM20"/>
    <mergeCell ref="BN20:BO20"/>
    <mergeCell ref="BP20:BQ20"/>
    <mergeCell ref="BE21:BG21"/>
    <mergeCell ref="BH21:BI21"/>
    <mergeCell ref="BJ21:BK21"/>
    <mergeCell ref="BL21:BM21"/>
    <mergeCell ref="BN21:BO21"/>
    <mergeCell ref="BP21:BQ21"/>
    <mergeCell ref="BE22:BG22"/>
    <mergeCell ref="BH22:BI22"/>
    <mergeCell ref="BJ22:BK22"/>
    <mergeCell ref="BL22:BM22"/>
    <mergeCell ref="BN22:BO22"/>
    <mergeCell ref="BP22:BQ22"/>
    <mergeCell ref="BE17:BG17"/>
    <mergeCell ref="BH17:BI17"/>
    <mergeCell ref="BJ17:BK17"/>
    <mergeCell ref="BL17:BM17"/>
    <mergeCell ref="BN17:BO17"/>
    <mergeCell ref="BP17:BQ17"/>
    <mergeCell ref="BE18:BG18"/>
    <mergeCell ref="BH18:BI18"/>
    <mergeCell ref="BJ18:BK18"/>
    <mergeCell ref="BL18:BM18"/>
    <mergeCell ref="BN18:BO18"/>
    <mergeCell ref="BP18:BQ18"/>
    <mergeCell ref="BE19:BG19"/>
    <mergeCell ref="BH19:BI19"/>
    <mergeCell ref="BJ19:BK19"/>
    <mergeCell ref="BL19:BM19"/>
    <mergeCell ref="BN19:BO19"/>
    <mergeCell ref="BP19:BQ19"/>
    <mergeCell ref="A1:BV1"/>
    <mergeCell ref="P3:BI3"/>
    <mergeCell ref="B13:B16"/>
    <mergeCell ref="C13:F13"/>
    <mergeCell ref="H13:J13"/>
    <mergeCell ref="L13:O13"/>
    <mergeCell ref="P13:U13"/>
    <mergeCell ref="W13:Y13"/>
    <mergeCell ref="AA13:AC13"/>
    <mergeCell ref="AE13:AH13"/>
    <mergeCell ref="AJ13:AL13"/>
    <mergeCell ref="AN13:AQ13"/>
    <mergeCell ref="AR13:AU13"/>
    <mergeCell ref="AW13:AY13"/>
    <mergeCell ref="BA13:BD13"/>
    <mergeCell ref="BE13:BG16"/>
    <mergeCell ref="BH13:BI16"/>
    <mergeCell ref="BJ13:BK16"/>
    <mergeCell ref="BL13:BM16"/>
    <mergeCell ref="BN13:BO16"/>
    <mergeCell ref="BP13:BQ16"/>
    <mergeCell ref="R5:BK5"/>
    <mergeCell ref="Q10:BI10"/>
    <mergeCell ref="AA105:AB105"/>
    <mergeCell ref="AA107:AB107"/>
    <mergeCell ref="AE107:AF107"/>
    <mergeCell ref="AG107:AH107"/>
    <mergeCell ref="A112:X112"/>
    <mergeCell ref="Y112:Z112"/>
    <mergeCell ref="AA112:AB112"/>
    <mergeCell ref="AE112:AF112"/>
    <mergeCell ref="AG112:AH112"/>
    <mergeCell ref="AI112:AJ112"/>
    <mergeCell ref="AK110:AL110"/>
    <mergeCell ref="AC112:AD112"/>
    <mergeCell ref="AN112:AP112"/>
    <mergeCell ref="A94:B94"/>
    <mergeCell ref="C94:R94"/>
    <mergeCell ref="AC93:AD93"/>
    <mergeCell ref="Y90:Z90"/>
    <mergeCell ref="AA90:AB90"/>
    <mergeCell ref="AE90:AF90"/>
    <mergeCell ref="AA103:AB103"/>
    <mergeCell ref="AE103:AF103"/>
    <mergeCell ref="AG103:AH103"/>
    <mergeCell ref="AI103:AJ103"/>
    <mergeCell ref="AK103:AL103"/>
    <mergeCell ref="AI111:AJ111"/>
    <mergeCell ref="Y93:Z93"/>
    <mergeCell ref="AA93:AB93"/>
    <mergeCell ref="AG93:AH93"/>
    <mergeCell ref="AC94:AD94"/>
    <mergeCell ref="AG110:AH110"/>
    <mergeCell ref="AI110:AJ110"/>
    <mergeCell ref="AC110:AD110"/>
    <mergeCell ref="C92:R92"/>
    <mergeCell ref="U92:V92"/>
    <mergeCell ref="W92:X92"/>
    <mergeCell ref="Y92:Z92"/>
    <mergeCell ref="AG90:AH90"/>
    <mergeCell ref="AI90:AJ90"/>
    <mergeCell ref="AK90:AL90"/>
    <mergeCell ref="BS93:BU93"/>
    <mergeCell ref="AE93:AF93"/>
    <mergeCell ref="AI93:AJ93"/>
    <mergeCell ref="AA94:AB94"/>
    <mergeCell ref="AE94:AF94"/>
    <mergeCell ref="AG94:AH94"/>
    <mergeCell ref="AI94:AJ94"/>
    <mergeCell ref="AK94:AL94"/>
    <mergeCell ref="A91:B91"/>
    <mergeCell ref="C91:R91"/>
    <mergeCell ref="AC90:AD90"/>
    <mergeCell ref="AC91:AD91"/>
    <mergeCell ref="AC92:AD92"/>
    <mergeCell ref="W90:X90"/>
    <mergeCell ref="AK91:AL91"/>
    <mergeCell ref="AK93:AL93"/>
    <mergeCell ref="U94:V94"/>
    <mergeCell ref="W94:X94"/>
    <mergeCell ref="Y94:Z94"/>
    <mergeCell ref="A93:B93"/>
    <mergeCell ref="C93:R93"/>
    <mergeCell ref="U93:V93"/>
    <mergeCell ref="W93:X93"/>
    <mergeCell ref="AI121:AK121"/>
    <mergeCell ref="AL121:AP121"/>
    <mergeCell ref="BF114:BH114"/>
    <mergeCell ref="BF115:BH115"/>
    <mergeCell ref="BI114:BK114"/>
    <mergeCell ref="BI115:BK115"/>
    <mergeCell ref="BL114:BN114"/>
    <mergeCell ref="AW112:AY112"/>
    <mergeCell ref="AZ112:BB112"/>
    <mergeCell ref="BL112:BN112"/>
    <mergeCell ref="BL115:BN115"/>
    <mergeCell ref="AA113:AB113"/>
    <mergeCell ref="AC113:AD113"/>
    <mergeCell ref="BL113:BN113"/>
    <mergeCell ref="AQ112:AS112"/>
    <mergeCell ref="AT112:AV112"/>
    <mergeCell ref="AG113:AH113"/>
    <mergeCell ref="AI113:AJ113"/>
    <mergeCell ref="AK112:AL112"/>
    <mergeCell ref="AF121:AH121"/>
    <mergeCell ref="BF113:BH113"/>
    <mergeCell ref="BI113:BK113"/>
    <mergeCell ref="BS115:BU115"/>
    <mergeCell ref="AC95:AD95"/>
    <mergeCell ref="AK115:AL115"/>
    <mergeCell ref="AN115:AP115"/>
    <mergeCell ref="AQ115:AS115"/>
    <mergeCell ref="AT115:AV115"/>
    <mergeCell ref="AW115:AY115"/>
    <mergeCell ref="BS114:BU114"/>
    <mergeCell ref="A115:X115"/>
    <mergeCell ref="Y115:Z115"/>
    <mergeCell ref="AA115:AB115"/>
    <mergeCell ref="AE115:AF115"/>
    <mergeCell ref="AG115:AH115"/>
    <mergeCell ref="AI115:AJ115"/>
    <mergeCell ref="AK114:AL114"/>
    <mergeCell ref="AN114:AP114"/>
    <mergeCell ref="AQ114:AS114"/>
    <mergeCell ref="AT114:AV114"/>
    <mergeCell ref="AW114:AY114"/>
    <mergeCell ref="AZ114:BB114"/>
    <mergeCell ref="AZ115:BB115"/>
    <mergeCell ref="AC114:AD114"/>
    <mergeCell ref="AC115:AD115"/>
    <mergeCell ref="BC114:BE114"/>
    <mergeCell ref="BC115:BE115"/>
    <mergeCell ref="BO115:BQ115"/>
    <mergeCell ref="BO114:BQ114"/>
    <mergeCell ref="BS111:BU111"/>
    <mergeCell ref="A110:X110"/>
    <mergeCell ref="Y110:Z110"/>
    <mergeCell ref="AA110:AB110"/>
    <mergeCell ref="AE110:AF110"/>
    <mergeCell ref="BS113:BU113"/>
    <mergeCell ref="A114:X114"/>
    <mergeCell ref="Y114:Z114"/>
    <mergeCell ref="AA114:AB114"/>
    <mergeCell ref="AE114:AF114"/>
    <mergeCell ref="AG114:AH114"/>
    <mergeCell ref="AI114:AJ114"/>
    <mergeCell ref="AK113:AL113"/>
    <mergeCell ref="AN113:AP113"/>
    <mergeCell ref="AQ113:AS113"/>
    <mergeCell ref="AT113:AV113"/>
    <mergeCell ref="AW113:AY113"/>
    <mergeCell ref="AZ113:BB113"/>
    <mergeCell ref="BC112:BE112"/>
    <mergeCell ref="BF112:BH112"/>
    <mergeCell ref="BI112:BK112"/>
    <mergeCell ref="BS112:BU112"/>
    <mergeCell ref="A113:X113"/>
    <mergeCell ref="Y113:Z113"/>
    <mergeCell ref="BO112:BQ112"/>
    <mergeCell ref="BO113:BQ113"/>
    <mergeCell ref="U108:V108"/>
    <mergeCell ref="W108:X108"/>
    <mergeCell ref="Y108:Z108"/>
    <mergeCell ref="AA108:AB108"/>
    <mergeCell ref="AC108:AD108"/>
    <mergeCell ref="AC109:AD109"/>
    <mergeCell ref="AA109:AB109"/>
    <mergeCell ref="AE109:AF109"/>
    <mergeCell ref="AG109:AH109"/>
    <mergeCell ref="AI109:AJ109"/>
    <mergeCell ref="AK109:AL109"/>
    <mergeCell ref="AE108:AF108"/>
    <mergeCell ref="AG108:AH108"/>
    <mergeCell ref="AI108:AJ108"/>
    <mergeCell ref="AK108:AL108"/>
    <mergeCell ref="AC111:AD111"/>
    <mergeCell ref="BC113:BE113"/>
    <mergeCell ref="BS110:BU110"/>
    <mergeCell ref="A111:X111"/>
    <mergeCell ref="Y111:Z111"/>
    <mergeCell ref="AA111:AB111"/>
    <mergeCell ref="AE111:AF111"/>
    <mergeCell ref="AG111:AH111"/>
    <mergeCell ref="AA104:AB104"/>
    <mergeCell ref="AE105:AF105"/>
    <mergeCell ref="AG105:AH105"/>
    <mergeCell ref="AI105:AJ105"/>
    <mergeCell ref="AK105:AL105"/>
    <mergeCell ref="BS105:BU105"/>
    <mergeCell ref="A105:B105"/>
    <mergeCell ref="C105:R105"/>
    <mergeCell ref="U105:V105"/>
    <mergeCell ref="W105:X105"/>
    <mergeCell ref="AI107:AJ107"/>
    <mergeCell ref="AK107:AL107"/>
    <mergeCell ref="BS107:BU107"/>
    <mergeCell ref="A107:B107"/>
    <mergeCell ref="C107:R107"/>
    <mergeCell ref="U107:V107"/>
    <mergeCell ref="W107:X107"/>
    <mergeCell ref="Y107:Z107"/>
    <mergeCell ref="BS108:BU108"/>
    <mergeCell ref="A109:B109"/>
    <mergeCell ref="C109:R109"/>
    <mergeCell ref="U109:V109"/>
    <mergeCell ref="W109:X109"/>
    <mergeCell ref="Y109:Z109"/>
    <mergeCell ref="A108:B108"/>
    <mergeCell ref="C108:R108"/>
    <mergeCell ref="BS103:BU103"/>
    <mergeCell ref="AE106:AF106"/>
    <mergeCell ref="AG106:AH106"/>
    <mergeCell ref="AI106:AJ106"/>
    <mergeCell ref="AK106:AL106"/>
    <mergeCell ref="BS106:BU106"/>
    <mergeCell ref="A103:B103"/>
    <mergeCell ref="C103:R103"/>
    <mergeCell ref="U103:V103"/>
    <mergeCell ref="W103:X103"/>
    <mergeCell ref="Y103:Z103"/>
    <mergeCell ref="A106:B106"/>
    <mergeCell ref="C106:R106"/>
    <mergeCell ref="U106:V106"/>
    <mergeCell ref="W106:X106"/>
    <mergeCell ref="Y106:Z106"/>
    <mergeCell ref="AA106:AB106"/>
    <mergeCell ref="AE104:AF104"/>
    <mergeCell ref="AG104:AH104"/>
    <mergeCell ref="AI104:AJ104"/>
    <mergeCell ref="AK104:AL104"/>
    <mergeCell ref="BS104:BU104"/>
    <mergeCell ref="A104:B104"/>
    <mergeCell ref="C104:R104"/>
    <mergeCell ref="AC106:AD106"/>
    <mergeCell ref="U104:V104"/>
    <mergeCell ref="W104:X104"/>
    <mergeCell ref="Y104:Z104"/>
    <mergeCell ref="Y105:Z105"/>
    <mergeCell ref="AC103:AD103"/>
    <mergeCell ref="AC104:AD104"/>
    <mergeCell ref="AC105:AD105"/>
    <mergeCell ref="BS102:BU102"/>
    <mergeCell ref="AE95:AF95"/>
    <mergeCell ref="AG95:AH95"/>
    <mergeCell ref="AI95:AJ95"/>
    <mergeCell ref="AK95:AL95"/>
    <mergeCell ref="BS95:BU95"/>
    <mergeCell ref="A102:B102"/>
    <mergeCell ref="C102:R102"/>
    <mergeCell ref="U102:V102"/>
    <mergeCell ref="W102:X102"/>
    <mergeCell ref="Y102:Z102"/>
    <mergeCell ref="A95:B95"/>
    <mergeCell ref="C95:R95"/>
    <mergeCell ref="U95:V95"/>
    <mergeCell ref="W95:X95"/>
    <mergeCell ref="Y95:Z95"/>
    <mergeCell ref="AA95:AB95"/>
    <mergeCell ref="AA102:AB102"/>
    <mergeCell ref="AC102:AD102"/>
    <mergeCell ref="BS97:BU101"/>
    <mergeCell ref="BF98:BK98"/>
    <mergeCell ref="BL98:BQ98"/>
    <mergeCell ref="AE99:AF101"/>
    <mergeCell ref="AG99:AH101"/>
    <mergeCell ref="AI99:AJ101"/>
    <mergeCell ref="AK99:AL101"/>
    <mergeCell ref="AM99:AM100"/>
    <mergeCell ref="AN99:AP99"/>
    <mergeCell ref="AQ99:AS99"/>
    <mergeCell ref="AT99:AV99"/>
    <mergeCell ref="AW99:AY99"/>
    <mergeCell ref="AZ99:BB99"/>
    <mergeCell ref="AE89:AF89"/>
    <mergeCell ref="AG89:AH89"/>
    <mergeCell ref="AI89:AJ89"/>
    <mergeCell ref="BS92:BU92"/>
    <mergeCell ref="BS91:BU91"/>
    <mergeCell ref="BS90:BU90"/>
    <mergeCell ref="W91:X91"/>
    <mergeCell ref="Y91:Z91"/>
    <mergeCell ref="AA91:AB91"/>
    <mergeCell ref="AC89:AD89"/>
    <mergeCell ref="A89:B89"/>
    <mergeCell ref="C89:R89"/>
    <mergeCell ref="U89:V89"/>
    <mergeCell ref="W89:X89"/>
    <mergeCell ref="Y89:Z89"/>
    <mergeCell ref="A88:B88"/>
    <mergeCell ref="C88:R88"/>
    <mergeCell ref="U88:V88"/>
    <mergeCell ref="W88:X88"/>
    <mergeCell ref="Y88:Z88"/>
    <mergeCell ref="AA88:AB88"/>
    <mergeCell ref="AI92:AJ92"/>
    <mergeCell ref="AK92:AL92"/>
    <mergeCell ref="AE91:AF91"/>
    <mergeCell ref="AG91:AH91"/>
    <mergeCell ref="AI91:AJ91"/>
    <mergeCell ref="A90:B90"/>
    <mergeCell ref="C90:R90"/>
    <mergeCell ref="AA92:AB92"/>
    <mergeCell ref="AE92:AF92"/>
    <mergeCell ref="AG92:AH92"/>
    <mergeCell ref="A92:B92"/>
    <mergeCell ref="A82:B82"/>
    <mergeCell ref="A83:B83"/>
    <mergeCell ref="A87:B87"/>
    <mergeCell ref="C87:R87"/>
    <mergeCell ref="U87:V87"/>
    <mergeCell ref="W87:X87"/>
    <mergeCell ref="AA89:AB89"/>
    <mergeCell ref="Y87:Z87"/>
    <mergeCell ref="AA87:AB87"/>
    <mergeCell ref="AA86:AB86"/>
    <mergeCell ref="AE86:AF86"/>
    <mergeCell ref="AG86:AH86"/>
    <mergeCell ref="BS86:BU86"/>
    <mergeCell ref="BS87:BU87"/>
    <mergeCell ref="AA85:AB85"/>
    <mergeCell ref="AE85:AF85"/>
    <mergeCell ref="AG85:AH85"/>
    <mergeCell ref="AI85:AJ85"/>
    <mergeCell ref="AK85:AL85"/>
    <mergeCell ref="BS85:BU85"/>
    <mergeCell ref="AI86:AJ86"/>
    <mergeCell ref="AK86:AL86"/>
    <mergeCell ref="A86:B86"/>
    <mergeCell ref="C86:R86"/>
    <mergeCell ref="U86:V86"/>
    <mergeCell ref="BS89:BU89"/>
    <mergeCell ref="AE88:AF88"/>
    <mergeCell ref="AG88:AH88"/>
    <mergeCell ref="AI88:AJ88"/>
    <mergeCell ref="AK88:AL88"/>
    <mergeCell ref="A84:B84"/>
    <mergeCell ref="C84:R84"/>
    <mergeCell ref="W84:X84"/>
    <mergeCell ref="Y84:Z84"/>
    <mergeCell ref="AA84:AB84"/>
    <mergeCell ref="AC79:AD79"/>
    <mergeCell ref="AC80:AD80"/>
    <mergeCell ref="A81:B81"/>
    <mergeCell ref="C81:R81"/>
    <mergeCell ref="U81:V81"/>
    <mergeCell ref="W81:X81"/>
    <mergeCell ref="Y81:Z81"/>
    <mergeCell ref="AA81:AB81"/>
    <mergeCell ref="A80:B80"/>
    <mergeCell ref="C80:R80"/>
    <mergeCell ref="U80:V80"/>
    <mergeCell ref="W80:X80"/>
    <mergeCell ref="Y80:Z80"/>
    <mergeCell ref="A79:B79"/>
    <mergeCell ref="C79:R79"/>
    <mergeCell ref="U79:V79"/>
    <mergeCell ref="W79:X79"/>
    <mergeCell ref="Y79:Z79"/>
    <mergeCell ref="AA79:AB79"/>
    <mergeCell ref="AC81:AD81"/>
    <mergeCell ref="C82:R82"/>
    <mergeCell ref="C83:R83"/>
    <mergeCell ref="U83:V83"/>
    <mergeCell ref="W82:X82"/>
    <mergeCell ref="W83:X83"/>
    <mergeCell ref="Y82:Z82"/>
    <mergeCell ref="Y83:Z83"/>
    <mergeCell ref="AA82:AB82"/>
    <mergeCell ref="AA83:AB83"/>
    <mergeCell ref="AC87:AD87"/>
    <mergeCell ref="BS84:BU84"/>
    <mergeCell ref="W86:X86"/>
    <mergeCell ref="Y86:Z86"/>
    <mergeCell ref="AE87:AF87"/>
    <mergeCell ref="AG87:AH87"/>
    <mergeCell ref="AI87:AJ87"/>
    <mergeCell ref="AE84:AF84"/>
    <mergeCell ref="AG84:AH84"/>
    <mergeCell ref="AI84:AJ84"/>
    <mergeCell ref="AK84:AL84"/>
    <mergeCell ref="AK87:AL87"/>
    <mergeCell ref="AE83:AF83"/>
    <mergeCell ref="AG82:AH82"/>
    <mergeCell ref="W85:X85"/>
    <mergeCell ref="Y85:Z85"/>
    <mergeCell ref="U77:V77"/>
    <mergeCell ref="W77:X77"/>
    <mergeCell ref="Y77:Z77"/>
    <mergeCell ref="AA77:AB77"/>
    <mergeCell ref="AA80:AB80"/>
    <mergeCell ref="AE80:AF80"/>
    <mergeCell ref="AG80:AH80"/>
    <mergeCell ref="AI80:AJ80"/>
    <mergeCell ref="AK80:AL80"/>
    <mergeCell ref="BS80:BU80"/>
    <mergeCell ref="AE79:AF79"/>
    <mergeCell ref="AG79:AH79"/>
    <mergeCell ref="AI79:AJ79"/>
    <mergeCell ref="AK83:AL83"/>
    <mergeCell ref="BS83:BU83"/>
    <mergeCell ref="U82:V82"/>
    <mergeCell ref="W74:X74"/>
    <mergeCell ref="Y74:Z74"/>
    <mergeCell ref="AC82:AD82"/>
    <mergeCell ref="AC83:AD83"/>
    <mergeCell ref="AE82:AF82"/>
    <mergeCell ref="AE81:AF81"/>
    <mergeCell ref="AG81:AH81"/>
    <mergeCell ref="AI81:AJ81"/>
    <mergeCell ref="AK81:AL81"/>
    <mergeCell ref="A76:B76"/>
    <mergeCell ref="C76:R76"/>
    <mergeCell ref="U76:V76"/>
    <mergeCell ref="W76:X76"/>
    <mergeCell ref="Y76:Z76"/>
    <mergeCell ref="A75:B75"/>
    <mergeCell ref="C75:R75"/>
    <mergeCell ref="U75:V75"/>
    <mergeCell ref="W75:X75"/>
    <mergeCell ref="Y75:Z75"/>
    <mergeCell ref="AA75:AB75"/>
    <mergeCell ref="AA78:AB78"/>
    <mergeCell ref="AE78:AF78"/>
    <mergeCell ref="AG78:AH78"/>
    <mergeCell ref="AI78:AJ78"/>
    <mergeCell ref="AK78:AL78"/>
    <mergeCell ref="A78:B78"/>
    <mergeCell ref="C78:R78"/>
    <mergeCell ref="U78:V78"/>
    <mergeCell ref="W78:X78"/>
    <mergeCell ref="Y78:Z78"/>
    <mergeCell ref="A77:B77"/>
    <mergeCell ref="AA76:AB76"/>
    <mergeCell ref="A73:B73"/>
    <mergeCell ref="C73:R73"/>
    <mergeCell ref="U73:V73"/>
    <mergeCell ref="Y73:Z73"/>
    <mergeCell ref="AA73:AB73"/>
    <mergeCell ref="A72:B72"/>
    <mergeCell ref="C72:R72"/>
    <mergeCell ref="U72:V72"/>
    <mergeCell ref="W72:X72"/>
    <mergeCell ref="Y72:Z72"/>
    <mergeCell ref="AA72:AB72"/>
    <mergeCell ref="AI73:AJ73"/>
    <mergeCell ref="AK73:AL73"/>
    <mergeCell ref="AI76:AJ76"/>
    <mergeCell ref="AK76:AL76"/>
    <mergeCell ref="BS76:BU76"/>
    <mergeCell ref="AC78:AD78"/>
    <mergeCell ref="C77:R77"/>
    <mergeCell ref="AA74:AB74"/>
    <mergeCell ref="AE74:AF74"/>
    <mergeCell ref="AG74:AH74"/>
    <mergeCell ref="AI74:AJ74"/>
    <mergeCell ref="AK74:AL74"/>
    <mergeCell ref="BS74:BU74"/>
    <mergeCell ref="AI75:AJ75"/>
    <mergeCell ref="AK75:AL75"/>
    <mergeCell ref="AI77:AJ77"/>
    <mergeCell ref="AK77:AL77"/>
    <mergeCell ref="BS73:BU73"/>
    <mergeCell ref="A74:B74"/>
    <mergeCell ref="C74:R74"/>
    <mergeCell ref="U74:V74"/>
    <mergeCell ref="AA71:AB71"/>
    <mergeCell ref="AE71:AF71"/>
    <mergeCell ref="AG71:AH71"/>
    <mergeCell ref="AI71:AJ71"/>
    <mergeCell ref="AK71:AL71"/>
    <mergeCell ref="BS71:BU71"/>
    <mergeCell ref="AE65:AF65"/>
    <mergeCell ref="AG65:AH65"/>
    <mergeCell ref="AI65:AJ65"/>
    <mergeCell ref="AK65:AL65"/>
    <mergeCell ref="BS65:BU65"/>
    <mergeCell ref="A71:B71"/>
    <mergeCell ref="C71:R71"/>
    <mergeCell ref="U71:V71"/>
    <mergeCell ref="W71:X71"/>
    <mergeCell ref="Y71:Z71"/>
    <mergeCell ref="A65:B65"/>
    <mergeCell ref="C65:R65"/>
    <mergeCell ref="U65:V65"/>
    <mergeCell ref="W65:X65"/>
    <mergeCell ref="Y65:Z65"/>
    <mergeCell ref="AA65:AB65"/>
    <mergeCell ref="C69:R69"/>
    <mergeCell ref="U69:V69"/>
    <mergeCell ref="Y69:Z69"/>
    <mergeCell ref="AA69:AB69"/>
    <mergeCell ref="AE67:AF67"/>
    <mergeCell ref="AG67:AH67"/>
    <mergeCell ref="AI67:AJ67"/>
    <mergeCell ref="AK67:AL67"/>
    <mergeCell ref="BS67:BU67"/>
    <mergeCell ref="A68:B68"/>
    <mergeCell ref="AA64:AB64"/>
    <mergeCell ref="AE64:AF64"/>
    <mergeCell ref="AG64:AH64"/>
    <mergeCell ref="AI64:AJ64"/>
    <mergeCell ref="AK64:AL64"/>
    <mergeCell ref="BS64:BU64"/>
    <mergeCell ref="AE63:AF63"/>
    <mergeCell ref="AG63:AH63"/>
    <mergeCell ref="AI63:AJ63"/>
    <mergeCell ref="AK63:AL63"/>
    <mergeCell ref="BS63:BU63"/>
    <mergeCell ref="A64:B64"/>
    <mergeCell ref="C64:R64"/>
    <mergeCell ref="U64:V64"/>
    <mergeCell ref="W64:X64"/>
    <mergeCell ref="Y64:Z64"/>
    <mergeCell ref="A63:B63"/>
    <mergeCell ref="C63:R63"/>
    <mergeCell ref="U63:V63"/>
    <mergeCell ref="W63:X63"/>
    <mergeCell ref="Y63:Z63"/>
    <mergeCell ref="AA63:AB63"/>
    <mergeCell ref="AA62:AB62"/>
    <mergeCell ref="AE62:AF62"/>
    <mergeCell ref="AG62:AH62"/>
    <mergeCell ref="AI62:AJ62"/>
    <mergeCell ref="AK62:AL62"/>
    <mergeCell ref="BS62:BU62"/>
    <mergeCell ref="AE70:AF70"/>
    <mergeCell ref="AG70:AH70"/>
    <mergeCell ref="AI70:AJ70"/>
    <mergeCell ref="AK70:AL70"/>
    <mergeCell ref="BS70:BU70"/>
    <mergeCell ref="A62:B62"/>
    <mergeCell ref="C62:R62"/>
    <mergeCell ref="U62:V62"/>
    <mergeCell ref="W62:X62"/>
    <mergeCell ref="Y62:Z62"/>
    <mergeCell ref="AE69:AF69"/>
    <mergeCell ref="AG69:AH69"/>
    <mergeCell ref="AI69:AJ69"/>
    <mergeCell ref="AK69:AL69"/>
    <mergeCell ref="BS69:BU69"/>
    <mergeCell ref="A70:B70"/>
    <mergeCell ref="C70:R70"/>
    <mergeCell ref="U70:V70"/>
    <mergeCell ref="Y70:Z70"/>
    <mergeCell ref="AA70:AB70"/>
    <mergeCell ref="AE68:AF68"/>
    <mergeCell ref="AG68:AH68"/>
    <mergeCell ref="AI68:AJ68"/>
    <mergeCell ref="AK68:AL68"/>
    <mergeCell ref="BS68:BU68"/>
    <mergeCell ref="A69:B69"/>
    <mergeCell ref="C68:R68"/>
    <mergeCell ref="U68:V68"/>
    <mergeCell ref="Y68:Z68"/>
    <mergeCell ref="AA68:AB68"/>
    <mergeCell ref="A67:B67"/>
    <mergeCell ref="C67:R67"/>
    <mergeCell ref="U67:V67"/>
    <mergeCell ref="W67:X67"/>
    <mergeCell ref="Y67:Z67"/>
    <mergeCell ref="AA67:AB67"/>
    <mergeCell ref="AA66:AB66"/>
    <mergeCell ref="AE66:AF66"/>
    <mergeCell ref="AG66:AH66"/>
    <mergeCell ref="AI66:AJ66"/>
    <mergeCell ref="AK66:AL66"/>
    <mergeCell ref="BS66:BU66"/>
    <mergeCell ref="AE61:AF61"/>
    <mergeCell ref="AG61:AH61"/>
    <mergeCell ref="AI61:AJ61"/>
    <mergeCell ref="AK61:AL61"/>
    <mergeCell ref="BS61:BU61"/>
    <mergeCell ref="A66:B66"/>
    <mergeCell ref="C66:R66"/>
    <mergeCell ref="U66:V66"/>
    <mergeCell ref="W66:X66"/>
    <mergeCell ref="Y66:Z66"/>
    <mergeCell ref="A61:B61"/>
    <mergeCell ref="C61:R61"/>
    <mergeCell ref="U61:V61"/>
    <mergeCell ref="W61:X61"/>
    <mergeCell ref="Y61:Z61"/>
    <mergeCell ref="AA61:AB61"/>
    <mergeCell ref="AA60:AB60"/>
    <mergeCell ref="AE60:AF60"/>
    <mergeCell ref="AG60:AH60"/>
    <mergeCell ref="AI60:AJ60"/>
    <mergeCell ref="AK60:AL60"/>
    <mergeCell ref="BS60:BU60"/>
    <mergeCell ref="AE59:AF59"/>
    <mergeCell ref="AG59:AH59"/>
    <mergeCell ref="AI59:AJ59"/>
    <mergeCell ref="AK59:AL59"/>
    <mergeCell ref="BS59:BU59"/>
    <mergeCell ref="A60:B60"/>
    <mergeCell ref="C60:R60"/>
    <mergeCell ref="U60:V60"/>
    <mergeCell ref="W60:X60"/>
    <mergeCell ref="Y60:Z60"/>
    <mergeCell ref="A59:B59"/>
    <mergeCell ref="C59:R59"/>
    <mergeCell ref="U59:V59"/>
    <mergeCell ref="W59:X59"/>
    <mergeCell ref="Y59:Z59"/>
    <mergeCell ref="AA59:AB59"/>
    <mergeCell ref="AC59:AD59"/>
    <mergeCell ref="AC60:AD60"/>
    <mergeCell ref="AA58:AB58"/>
    <mergeCell ref="AE58:AF58"/>
    <mergeCell ref="AG58:AH58"/>
    <mergeCell ref="AI58:AJ58"/>
    <mergeCell ref="AK58:AL58"/>
    <mergeCell ref="BS58:BU58"/>
    <mergeCell ref="AE57:AF57"/>
    <mergeCell ref="AG57:AH57"/>
    <mergeCell ref="AI57:AJ57"/>
    <mergeCell ref="AK57:AL57"/>
    <mergeCell ref="BS57:BU57"/>
    <mergeCell ref="A58:B58"/>
    <mergeCell ref="C58:R58"/>
    <mergeCell ref="U58:V58"/>
    <mergeCell ref="W58:X58"/>
    <mergeCell ref="Y58:Z58"/>
    <mergeCell ref="A57:B57"/>
    <mergeCell ref="C57:R57"/>
    <mergeCell ref="U57:V57"/>
    <mergeCell ref="W57:X57"/>
    <mergeCell ref="Y57:Z57"/>
    <mergeCell ref="AA57:AB57"/>
    <mergeCell ref="AC58:AD58"/>
    <mergeCell ref="AC57:AD57"/>
    <mergeCell ref="AA56:AB56"/>
    <mergeCell ref="AE56:AF56"/>
    <mergeCell ref="AG56:AH56"/>
    <mergeCell ref="AI56:AJ56"/>
    <mergeCell ref="AK56:AL56"/>
    <mergeCell ref="BS56:BU56"/>
    <mergeCell ref="AE55:AF55"/>
    <mergeCell ref="AG55:AH55"/>
    <mergeCell ref="AI55:AJ55"/>
    <mergeCell ref="AK55:AL55"/>
    <mergeCell ref="BS55:BU55"/>
    <mergeCell ref="A56:B56"/>
    <mergeCell ref="C56:R56"/>
    <mergeCell ref="W56:X56"/>
    <mergeCell ref="Y56:Z56"/>
    <mergeCell ref="A55:B55"/>
    <mergeCell ref="C55:R55"/>
    <mergeCell ref="U55:V55"/>
    <mergeCell ref="W55:X55"/>
    <mergeCell ref="Y55:Z55"/>
    <mergeCell ref="AA55:AB55"/>
    <mergeCell ref="AC55:AD55"/>
    <mergeCell ref="AC56:AD56"/>
    <mergeCell ref="AA54:AB54"/>
    <mergeCell ref="AE54:AF54"/>
    <mergeCell ref="AG54:AH54"/>
    <mergeCell ref="AI54:AJ54"/>
    <mergeCell ref="AK54:AL54"/>
    <mergeCell ref="BS54:BU54"/>
    <mergeCell ref="AE53:AF53"/>
    <mergeCell ref="AG53:AH53"/>
    <mergeCell ref="AI53:AJ53"/>
    <mergeCell ref="AK53:AL53"/>
    <mergeCell ref="BS53:BU53"/>
    <mergeCell ref="A54:B54"/>
    <mergeCell ref="C54:R54"/>
    <mergeCell ref="U54:V54"/>
    <mergeCell ref="W54:X54"/>
    <mergeCell ref="Y54:Z54"/>
    <mergeCell ref="A53:B53"/>
    <mergeCell ref="C53:R53"/>
    <mergeCell ref="U53:V53"/>
    <mergeCell ref="W53:X53"/>
    <mergeCell ref="Y53:Z53"/>
    <mergeCell ref="AA53:AB53"/>
    <mergeCell ref="AC53:AD53"/>
    <mergeCell ref="AC54:AD54"/>
    <mergeCell ref="A50:B50"/>
    <mergeCell ref="C50:R50"/>
    <mergeCell ref="U50:V50"/>
    <mergeCell ref="W50:X50"/>
    <mergeCell ref="Y50:Z50"/>
    <mergeCell ref="A49:B49"/>
    <mergeCell ref="C49:R49"/>
    <mergeCell ref="U49:V49"/>
    <mergeCell ref="W49:X49"/>
    <mergeCell ref="Y49:Z49"/>
    <mergeCell ref="AA49:AB49"/>
    <mergeCell ref="AC49:AD49"/>
    <mergeCell ref="AC50:AD50"/>
    <mergeCell ref="AA52:AB52"/>
    <mergeCell ref="AE52:AF52"/>
    <mergeCell ref="AG52:AH52"/>
    <mergeCell ref="AI52:AJ52"/>
    <mergeCell ref="AE51:AF51"/>
    <mergeCell ref="AG51:AH51"/>
    <mergeCell ref="AI51:AJ51"/>
    <mergeCell ref="A52:B52"/>
    <mergeCell ref="C52:R52"/>
    <mergeCell ref="U52:V52"/>
    <mergeCell ref="W52:X52"/>
    <mergeCell ref="Y52:Z52"/>
    <mergeCell ref="A51:B51"/>
    <mergeCell ref="C51:R51"/>
    <mergeCell ref="U51:V51"/>
    <mergeCell ref="W51:X51"/>
    <mergeCell ref="Y51:Z51"/>
    <mergeCell ref="AA51:AB51"/>
    <mergeCell ref="AC51:AD51"/>
    <mergeCell ref="A48:B48"/>
    <mergeCell ref="C48:R48"/>
    <mergeCell ref="U48:V48"/>
    <mergeCell ref="Y48:Z48"/>
    <mergeCell ref="AG46:AH46"/>
    <mergeCell ref="AI46:AJ46"/>
    <mergeCell ref="AK46:AL46"/>
    <mergeCell ref="BS46:BU46"/>
    <mergeCell ref="A47:B47"/>
    <mergeCell ref="C47:R47"/>
    <mergeCell ref="U47:V47"/>
    <mergeCell ref="W47:X47"/>
    <mergeCell ref="Y47:Z47"/>
    <mergeCell ref="AA47:AB47"/>
    <mergeCell ref="AC47:AD47"/>
    <mergeCell ref="AC48:AD48"/>
    <mergeCell ref="A46:B46"/>
    <mergeCell ref="C46:R46"/>
    <mergeCell ref="W46:X46"/>
    <mergeCell ref="Y46:Z46"/>
    <mergeCell ref="AA46:AB46"/>
    <mergeCell ref="AE46:AF46"/>
    <mergeCell ref="A43:B43"/>
    <mergeCell ref="C43:R43"/>
    <mergeCell ref="U43:V43"/>
    <mergeCell ref="Y43:Z43"/>
    <mergeCell ref="AA43:AB43"/>
    <mergeCell ref="AC43:AD43"/>
    <mergeCell ref="AC44:AD44"/>
    <mergeCell ref="A42:B42"/>
    <mergeCell ref="C42:R42"/>
    <mergeCell ref="U42:V42"/>
    <mergeCell ref="W42:X42"/>
    <mergeCell ref="Y42:Z42"/>
    <mergeCell ref="AA42:AB42"/>
    <mergeCell ref="A45:B45"/>
    <mergeCell ref="C45:R45"/>
    <mergeCell ref="W45:X45"/>
    <mergeCell ref="Y45:Z45"/>
    <mergeCell ref="AA45:AB45"/>
    <mergeCell ref="AA44:AB44"/>
    <mergeCell ref="AC45:AD45"/>
    <mergeCell ref="A44:B44"/>
    <mergeCell ref="C44:R44"/>
    <mergeCell ref="U44:V44"/>
    <mergeCell ref="W44:X44"/>
    <mergeCell ref="Y44:Z44"/>
    <mergeCell ref="A40:B41"/>
    <mergeCell ref="C40:R41"/>
    <mergeCell ref="AA38:AB38"/>
    <mergeCell ref="AE38:AF38"/>
    <mergeCell ref="AG38:AH38"/>
    <mergeCell ref="AI38:AJ38"/>
    <mergeCell ref="AK38:AL38"/>
    <mergeCell ref="BS38:BU38"/>
    <mergeCell ref="BK40:BK41"/>
    <mergeCell ref="BL40:BL41"/>
    <mergeCell ref="W40:X41"/>
    <mergeCell ref="Y40:Z41"/>
    <mergeCell ref="AA40:AB41"/>
    <mergeCell ref="AC40:AD41"/>
    <mergeCell ref="AE40:AF41"/>
    <mergeCell ref="AG40:AH41"/>
    <mergeCell ref="AI40:AJ41"/>
    <mergeCell ref="AK40:AL41"/>
    <mergeCell ref="BB40:BB41"/>
    <mergeCell ref="A38:B38"/>
    <mergeCell ref="C38:R38"/>
    <mergeCell ref="U38:V38"/>
    <mergeCell ref="W38:X38"/>
    <mergeCell ref="Y38:Z38"/>
    <mergeCell ref="AQ40:AQ41"/>
    <mergeCell ref="AR40:AR41"/>
    <mergeCell ref="AS40:AS41"/>
    <mergeCell ref="AT40:AT41"/>
    <mergeCell ref="AU40:AU41"/>
    <mergeCell ref="BM40:BM41"/>
    <mergeCell ref="BN40:BN41"/>
    <mergeCell ref="BO40:BO41"/>
    <mergeCell ref="A37:B37"/>
    <mergeCell ref="C37:R37"/>
    <mergeCell ref="U37:V37"/>
    <mergeCell ref="W37:X37"/>
    <mergeCell ref="Y37:Z37"/>
    <mergeCell ref="AA37:AB37"/>
    <mergeCell ref="AC37:AD37"/>
    <mergeCell ref="AC38:AD38"/>
    <mergeCell ref="AE39:AF39"/>
    <mergeCell ref="AG39:AH39"/>
    <mergeCell ref="AI39:AJ39"/>
    <mergeCell ref="AK39:AL39"/>
    <mergeCell ref="BS39:BU39"/>
    <mergeCell ref="A39:B39"/>
    <mergeCell ref="C39:R39"/>
    <mergeCell ref="U39:V39"/>
    <mergeCell ref="W39:X39"/>
    <mergeCell ref="Y39:Z39"/>
    <mergeCell ref="AA39:AB39"/>
    <mergeCell ref="AC39:AD39"/>
    <mergeCell ref="A33:B33"/>
    <mergeCell ref="C33:R33"/>
    <mergeCell ref="U33:V33"/>
    <mergeCell ref="W33:X33"/>
    <mergeCell ref="Y33:Z33"/>
    <mergeCell ref="AA33:AB33"/>
    <mergeCell ref="AC33:AD33"/>
    <mergeCell ref="AC34:AD34"/>
    <mergeCell ref="AA36:AB36"/>
    <mergeCell ref="AE36:AF36"/>
    <mergeCell ref="AG36:AH36"/>
    <mergeCell ref="AI36:AJ36"/>
    <mergeCell ref="AK36:AL36"/>
    <mergeCell ref="AA34:AB34"/>
    <mergeCell ref="AE34:AF34"/>
    <mergeCell ref="A34:B34"/>
    <mergeCell ref="BS36:BU36"/>
    <mergeCell ref="AE35:AF35"/>
    <mergeCell ref="AG35:AH35"/>
    <mergeCell ref="AI35:AJ35"/>
    <mergeCell ref="AK35:AL35"/>
    <mergeCell ref="BS35:BU35"/>
    <mergeCell ref="A36:B36"/>
    <mergeCell ref="C36:R36"/>
    <mergeCell ref="U36:V36"/>
    <mergeCell ref="W36:X36"/>
    <mergeCell ref="Y36:Z36"/>
    <mergeCell ref="A35:B35"/>
    <mergeCell ref="C35:R35"/>
    <mergeCell ref="U35:V35"/>
    <mergeCell ref="W35:X35"/>
    <mergeCell ref="Y35:Z35"/>
    <mergeCell ref="C34:R34"/>
    <mergeCell ref="U34:V34"/>
    <mergeCell ref="W34:X34"/>
    <mergeCell ref="Y34:Z34"/>
    <mergeCell ref="AA35:AB35"/>
    <mergeCell ref="AC35:AD35"/>
    <mergeCell ref="AC36:AD36"/>
    <mergeCell ref="AE37:AF37"/>
    <mergeCell ref="AG37:AH37"/>
    <mergeCell ref="AC42:AD42"/>
    <mergeCell ref="AE43:AF43"/>
    <mergeCell ref="AG43:AH43"/>
    <mergeCell ref="AA48:AB48"/>
    <mergeCell ref="AE48:AF48"/>
    <mergeCell ref="AG48:AH48"/>
    <mergeCell ref="AA50:AB50"/>
    <mergeCell ref="AE50:AF50"/>
    <mergeCell ref="AG50:AH50"/>
    <mergeCell ref="AE42:AF42"/>
    <mergeCell ref="AG42:AH42"/>
    <mergeCell ref="AE45:AF45"/>
    <mergeCell ref="AE44:AF44"/>
    <mergeCell ref="AG44:AH44"/>
    <mergeCell ref="AC46:AD46"/>
    <mergeCell ref="AG45:AH45"/>
    <mergeCell ref="AE47:AF47"/>
    <mergeCell ref="AG47:AH47"/>
    <mergeCell ref="AE49:AF49"/>
    <mergeCell ref="AG49:AH49"/>
    <mergeCell ref="AG34:AH34"/>
    <mergeCell ref="AE33:AF33"/>
    <mergeCell ref="AG33:AH33"/>
    <mergeCell ref="AI33:AJ33"/>
    <mergeCell ref="AK33:AL33"/>
    <mergeCell ref="BS33:BU33"/>
    <mergeCell ref="AZ40:AZ41"/>
    <mergeCell ref="BA40:BA41"/>
    <mergeCell ref="AC61:AD61"/>
    <mergeCell ref="AC62:AD62"/>
    <mergeCell ref="AC63:AD63"/>
    <mergeCell ref="AC64:AD64"/>
    <mergeCell ref="AC65:AD65"/>
    <mergeCell ref="AC66:AD66"/>
    <mergeCell ref="AC67:AD67"/>
    <mergeCell ref="AI37:AJ37"/>
    <mergeCell ref="AK37:AL37"/>
    <mergeCell ref="AC70:AD70"/>
    <mergeCell ref="AI42:AJ42"/>
    <mergeCell ref="AK42:AL42"/>
    <mergeCell ref="BS42:BU42"/>
    <mergeCell ref="AI44:AJ44"/>
    <mergeCell ref="AK44:AL44"/>
    <mergeCell ref="BS44:BU44"/>
    <mergeCell ref="BS43:BU43"/>
    <mergeCell ref="AI45:AJ45"/>
    <mergeCell ref="AK45:AL45"/>
    <mergeCell ref="AI48:AJ48"/>
    <mergeCell ref="AK48:AL48"/>
    <mergeCell ref="BS48:BU48"/>
    <mergeCell ref="AI47:AJ47"/>
    <mergeCell ref="AK47:AL47"/>
    <mergeCell ref="BS47:BU47"/>
    <mergeCell ref="AI34:AJ34"/>
    <mergeCell ref="AK34:AL34"/>
    <mergeCell ref="BS34:BU34"/>
    <mergeCell ref="AC71:AD71"/>
    <mergeCell ref="AC72:AD72"/>
    <mergeCell ref="AC73:AD73"/>
    <mergeCell ref="AC74:AD74"/>
    <mergeCell ref="AC75:AD75"/>
    <mergeCell ref="AC76:AD76"/>
    <mergeCell ref="AC77:AD77"/>
    <mergeCell ref="AE73:AF73"/>
    <mergeCell ref="AG73:AH73"/>
    <mergeCell ref="AE75:AF75"/>
    <mergeCell ref="AG75:AH75"/>
    <mergeCell ref="AE77:AF77"/>
    <mergeCell ref="AG77:AH77"/>
    <mergeCell ref="AI50:AJ50"/>
    <mergeCell ref="AK50:AL50"/>
    <mergeCell ref="BS50:BU50"/>
    <mergeCell ref="AI49:AJ49"/>
    <mergeCell ref="AK49:AL49"/>
    <mergeCell ref="BS49:BU49"/>
    <mergeCell ref="AK52:AL52"/>
    <mergeCell ref="BS52:BU52"/>
    <mergeCell ref="AK51:AL51"/>
    <mergeCell ref="BS51:BU51"/>
    <mergeCell ref="AC52:AD52"/>
    <mergeCell ref="AE72:AF72"/>
    <mergeCell ref="AG72:AH72"/>
    <mergeCell ref="AI72:AJ72"/>
    <mergeCell ref="AK72:AL72"/>
    <mergeCell ref="BS82:BU82"/>
    <mergeCell ref="BS75:BU75"/>
    <mergeCell ref="AK79:AL79"/>
    <mergeCell ref="BS79:BU79"/>
    <mergeCell ref="AG83:AH83"/>
    <mergeCell ref="AC68:AD68"/>
    <mergeCell ref="AC69:AD69"/>
    <mergeCell ref="BI40:BI41"/>
    <mergeCell ref="AM40:AM41"/>
    <mergeCell ref="AN40:AN41"/>
    <mergeCell ref="AO40:AO41"/>
    <mergeCell ref="BR40:BR41"/>
    <mergeCell ref="BS40:BU41"/>
    <mergeCell ref="AV40:AV41"/>
    <mergeCell ref="AW40:AW41"/>
    <mergeCell ref="AX40:AX41"/>
    <mergeCell ref="AY40:AY41"/>
    <mergeCell ref="BS72:BU72"/>
    <mergeCell ref="AE76:AF76"/>
    <mergeCell ref="AG76:AH76"/>
    <mergeCell ref="S29:S32"/>
    <mergeCell ref="S40:S41"/>
    <mergeCell ref="AI82:AJ82"/>
    <mergeCell ref="AI83:AJ83"/>
    <mergeCell ref="AP40:AP41"/>
    <mergeCell ref="BG31:BH31"/>
    <mergeCell ref="AI43:AJ43"/>
    <mergeCell ref="AK43:AL43"/>
    <mergeCell ref="A123:BU123"/>
    <mergeCell ref="AC84:AD84"/>
    <mergeCell ref="AC85:AD85"/>
    <mergeCell ref="AC86:AD86"/>
    <mergeCell ref="AK89:AL89"/>
    <mergeCell ref="AE102:AF102"/>
    <mergeCell ref="AG102:AH102"/>
    <mergeCell ref="AI102:AJ102"/>
    <mergeCell ref="AK102:AL102"/>
    <mergeCell ref="AC107:AD107"/>
    <mergeCell ref="AK111:AL111"/>
    <mergeCell ref="AE113:AF113"/>
    <mergeCell ref="AC88:AD88"/>
    <mergeCell ref="A85:B85"/>
    <mergeCell ref="C85:R85"/>
    <mergeCell ref="U85:V85"/>
    <mergeCell ref="BC40:BC41"/>
    <mergeCell ref="BD40:BD41"/>
    <mergeCell ref="BE40:BE41"/>
    <mergeCell ref="BF40:BF41"/>
    <mergeCell ref="BG40:BG41"/>
    <mergeCell ref="BH40:BH41"/>
    <mergeCell ref="BJ40:BJ41"/>
    <mergeCell ref="AK82:AL82"/>
  </mergeCells>
  <printOptions horizontalCentered="1"/>
  <pageMargins left="0.19685039370078741" right="0.19685039370078741" top="0.54" bottom="0.51" header="0.19685039370078741" footer="0.47244094488188981"/>
  <pageSetup paperSize="8" scale="22" fitToHeight="0" orientation="portrait" r:id="rId1"/>
  <headerFooter alignWithMargins="0"/>
  <rowBreaks count="1" manualBreakCount="1">
    <brk id="95" max="7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30.12.2022</vt:lpstr>
      <vt:lpstr>'30.12.2022'!Область_печати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2024-03-04T11:50:14Z</cp:lastPrinted>
  <dcterms:created xsi:type="dcterms:W3CDTF">2019-03-18T13:20:47Z</dcterms:created>
  <dcterms:modified xsi:type="dcterms:W3CDTF">2024-07-05T07:14:47Z</dcterms:modified>
</cp:coreProperties>
</file>