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ry_requests\bvs transition\"/>
    </mc:Choice>
  </mc:AlternateContent>
  <bookViews>
    <workbookView xWindow="0" yWindow="0" windowWidth="19020" windowHeight="70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11" i="2"/>
  <c r="A14" i="2"/>
  <c r="A17" i="2"/>
  <c r="A20" i="2"/>
  <c r="A23" i="2"/>
  <c r="A26" i="2"/>
  <c r="A30" i="2"/>
  <c r="A33" i="2"/>
  <c r="A34" i="2"/>
  <c r="A37" i="2"/>
  <c r="A40" i="2"/>
  <c r="A43" i="2"/>
  <c r="A46" i="2"/>
  <c r="A48" i="2"/>
  <c r="A50" i="2"/>
  <c r="A51" i="2"/>
  <c r="A52" i="2"/>
  <c r="A54" i="2"/>
  <c r="A56" i="2"/>
  <c r="A58" i="2"/>
  <c r="A60" i="2"/>
  <c r="A64" i="2"/>
  <c r="A68" i="2"/>
</calcChain>
</file>

<file path=xl/sharedStrings.xml><?xml version="1.0" encoding="utf-8"?>
<sst xmlns="http://schemas.openxmlformats.org/spreadsheetml/2006/main" count="491" uniqueCount="145">
  <si>
    <t>Alberta</t>
  </si>
  <si>
    <t>FarmGuard_CG</t>
  </si>
  <si>
    <t>Bound</t>
  </si>
  <si>
    <t>Farm_CG</t>
  </si>
  <si>
    <t>FarmStructure_CG</t>
  </si>
  <si>
    <t>Barn</t>
  </si>
  <si>
    <t>2015-06-10 00:00:00,000</t>
  </si>
  <si>
    <t>Ontario</t>
  </si>
  <si>
    <t>HobbyFarm_CG</t>
  </si>
  <si>
    <t>2015-10-05 00:00:00,000</t>
  </si>
  <si>
    <t>2016-03-22 00:00:00,000</t>
  </si>
  <si>
    <t>2015-09-10 00:00:00,000</t>
  </si>
  <si>
    <t>Saskatchewan</t>
  </si>
  <si>
    <t>2016-04-02 00:00:00,000</t>
  </si>
  <si>
    <t>Manitoba</t>
  </si>
  <si>
    <t>New Brunswick</t>
  </si>
  <si>
    <t>2016-05-16 00:01:00,000</t>
  </si>
  <si>
    <t>2017-05-16 00:01:00,000</t>
  </si>
  <si>
    <t>2016-03-01 00:00:00,000</t>
  </si>
  <si>
    <t>2016-04-13 00:00:00,000</t>
  </si>
  <si>
    <t>Shed</t>
  </si>
  <si>
    <t>2016-03-24 00:00:00,000</t>
  </si>
  <si>
    <t>2016-03-30 00:00:00,000</t>
  </si>
  <si>
    <t>2016-03-28 00:00:00,000</t>
  </si>
  <si>
    <t>Nova Scotia</t>
  </si>
  <si>
    <t>2016-04-25 00:00:00,000</t>
  </si>
  <si>
    <t>2016-05-18 00:00:00,000</t>
  </si>
  <si>
    <t>2016-05-24 00:00:00,000</t>
  </si>
  <si>
    <t>Newfoundland and Labrador</t>
  </si>
  <si>
    <t>2016-05-06 00:00:00,000</t>
  </si>
  <si>
    <t>2016-05-25 00:00:00,000</t>
  </si>
  <si>
    <t>2016-08-04 00:01:00,000</t>
  </si>
  <si>
    <t>2017-08-04 00:01:00,000</t>
  </si>
  <si>
    <t>2016-04-22 00:00:00,000</t>
  </si>
  <si>
    <t>2016-04-23 00:00:00,000</t>
  </si>
  <si>
    <t>2016-04-19 00:00:00,000</t>
  </si>
  <si>
    <t>2016-05-19 00:00:00,000</t>
  </si>
  <si>
    <t>2016-03-27 00:00:00,000</t>
  </si>
  <si>
    <t>2016-05-01 00:01:00,000</t>
  </si>
  <si>
    <t>2017-05-01 00:01:00,000</t>
  </si>
  <si>
    <t>2016-04-27 00:00:00,000</t>
  </si>
  <si>
    <t>2016-04-18 00:00:00,000</t>
  </si>
  <si>
    <t>2016-09-30 00:01:00,000</t>
  </si>
  <si>
    <t>2017-09-30 00:01:00,000</t>
  </si>
  <si>
    <t>2016-06-15 00:00:00,000</t>
  </si>
  <si>
    <t>2016-06-27 00:01:00,000</t>
  </si>
  <si>
    <t>2017-06-27 00:01:00,000</t>
  </si>
  <si>
    <t>2016-06-06 00:00:00,000</t>
  </si>
  <si>
    <t>2016-10-01 00:01:00,000</t>
  </si>
  <si>
    <t>2017-10-01 00:01:00,000</t>
  </si>
  <si>
    <t>2016-07-17 00:00:00,000</t>
  </si>
  <si>
    <t>2016-03-29 00:00:00,000</t>
  </si>
  <si>
    <t>2016-04-26 00:00:00,000</t>
  </si>
  <si>
    <t>2016-06-07 00:00:00,000</t>
  </si>
  <si>
    <t>2016-05-30 00:00:00,000</t>
  </si>
  <si>
    <t>2016-05-16 00:00:00,000</t>
  </si>
  <si>
    <t>2016-07-02 00:00:00,000</t>
  </si>
  <si>
    <t>2016-07-16 00:00:00,000</t>
  </si>
  <si>
    <t>2016-07-05 00:00:00,000</t>
  </si>
  <si>
    <t>2016-06-21 00:00:00,000</t>
  </si>
  <si>
    <t>2016-04-21 00:00:00,000</t>
  </si>
  <si>
    <t>2016-04-20 00:00:00,000</t>
  </si>
  <si>
    <t>2016-02-01 00:01:00,000</t>
  </si>
  <si>
    <t>2017-02-01 00:01:00,000</t>
  </si>
  <si>
    <t>2016-04-01 00:00:00,000</t>
  </si>
  <si>
    <t>2016-08-30 00:00:00,000</t>
  </si>
  <si>
    <t>2016-09-09 00:00:00,000</t>
  </si>
  <si>
    <t>2016-05-12 00:00:00,000</t>
  </si>
  <si>
    <t>2016-08-03 00:00:00,000</t>
  </si>
  <si>
    <t>2016-08-02 00:00:00,000</t>
  </si>
  <si>
    <t>2016-07-27 00:00:00,000</t>
  </si>
  <si>
    <t>Account Number</t>
  </si>
  <si>
    <t>Policy Number</t>
  </si>
  <si>
    <t>Producer Code</t>
  </si>
  <si>
    <t>Period Start Date</t>
  </si>
  <si>
    <t>Period End Date</t>
  </si>
  <si>
    <t>Province</t>
  </si>
  <si>
    <t>Offering Code</t>
  </si>
  <si>
    <t>Status</t>
  </si>
  <si>
    <t>Product Code</t>
  </si>
  <si>
    <t>Bldg Typde</t>
  </si>
  <si>
    <t>Structure Type</t>
  </si>
  <si>
    <t>Building Number</t>
  </si>
  <si>
    <t>Evaluation Source</t>
  </si>
  <si>
    <t>Replacement Cost</t>
  </si>
  <si>
    <t>Evaluation Date</t>
  </si>
  <si>
    <t>select a.accountnumber, pp.policynumber, pc.code as "PRODUCERCODE",</t>
  </si>
  <si>
    <t xml:space="preserve">        TO_CHAR(pp.periodstart, 'YYYY-MM-DD HH24:MI:SS,FF3') as "PERIODSTARTDATE",</t>
  </si>
  <si>
    <t xml:space="preserve">        TO_CHAR(pp.periodend, 'YYYY-MM-DD HH24:MI:SS,FF3') as "PERIODENDDATE",             </t>
  </si>
  <si>
    <t xml:space="preserve">        st.name as "PROVINCE", edf.offeringcode, s.name as "STATUS", p.productcode, </t>
  </si>
  <si>
    <t xml:space="preserve">        bt.name as "BLDGTYPE", bty.typecode as "STRUCTURETYPE", b.buildingnum, et.name as "EVALSOURCE", b.replacementcost_cg,</t>
  </si>
  <si>
    <t xml:space="preserve">        TO_CHAR(b.replacementevaldate_cg, 'YYYY-MM-DD HH24:MI:SS,FF3') as "EVALUATIONDATE"</t>
  </si>
  <si>
    <t>from pcuser.pc_building b</t>
  </si>
  <si>
    <t>inner join pcuser.pc_policyperiod pp on pp.id = b.branchid</t>
  </si>
  <si>
    <t>inner join pcuser.pc_job j on j.id = pp.jobid</t>
  </si>
  <si>
    <t>inner join pcuser.pc_policy p on p.id = pp.policyid</t>
  </si>
  <si>
    <t>inner join pcuser.pc_account a on a.id = p.accountid</t>
  </si>
  <si>
    <t>inner join PCUSER.pc_producercode pc on pp.ProducerCodeOfRecordID = pc.id</t>
  </si>
  <si>
    <t>inner join pcuser.pc_policylocation pl on pp.id = pl.branchid and pl.fixedid = b.policylocation</t>
  </si>
  <si>
    <t>inner join pcuser.pctl_state st on st.id = pl.stateinternal</t>
  </si>
  <si>
    <t xml:space="preserve">inner join pcuser.pc_effectivedatedfields edf on edf.branchid = pp.id </t>
  </si>
  <si>
    <t>inner join pcuser.pctl_building bt on bt.id = b.subtype</t>
  </si>
  <si>
    <t>inner join PCUSER.pctl_buildingtype_cg bty on bty.id = b.buildingtype_cg</t>
  </si>
  <si>
    <t>inner join PCUSER.pctl_evaluationsoftware_cg et on et.id = b.evaluationsource_cg</t>
  </si>
  <si>
    <t>inner join pcuser.pctl_policyperiodstatus s on s.id = pp.status</t>
  </si>
  <si>
    <t xml:space="preserve">where </t>
  </si>
  <si>
    <t>bt.name = 'FarmStructure_CG'</t>
  </si>
  <si>
    <t>and pp.uwcompany = 2</t>
  </si>
  <si>
    <t>and pp.cancellationdate IS NULL</t>
  </si>
  <si>
    <t>and pp.policynumber not like 'Invalid%'</t>
  </si>
  <si>
    <t>and et.typecode = 'BVS'</t>
  </si>
  <si>
    <t>and p.productcode = 'Farm_CG'</t>
  </si>
  <si>
    <t>--</t>
  </si>
  <si>
    <t>and (edf.offeringcode = 'FarmGuard_CG' or edf.offeringcode = 'HobbyFarm_CG')</t>
  </si>
  <si>
    <t>and pp.mostrecentmodel &gt; 0</t>
  </si>
  <si>
    <t>-- ===================================================================================================================</t>
  </si>
  <si>
    <t>AND((pp.termnumber IS NULL AND NOT EXISTS</t>
  </si>
  <si>
    <t xml:space="preserve">    (SELECT id</t>
  </si>
  <si>
    <t xml:space="preserve">    FROM pcuser.pc_policyperiod pterm</t>
  </si>
  <si>
    <t xml:space="preserve">    WHERE pterm.policyid  =pp.policyid</t>
  </si>
  <si>
    <t xml:space="preserve">    AND pterm.termnumber IS NOT NULL</t>
  </si>
  <si>
    <t xml:space="preserve">    ) ) OR ( pp.termnumber=</t>
  </si>
  <si>
    <t xml:space="preserve">    (SELECT MAX(termnumber)</t>
  </si>
  <si>
    <t xml:space="preserve">    WHERE pterm.policyid      =pp.policyid</t>
  </si>
  <si>
    <t xml:space="preserve">    ) AND ( pp.mostrecentmodel=1 OR NOT EXISTS</t>
  </si>
  <si>
    <t xml:space="preserve">      (SELECT id</t>
  </si>
  <si>
    <t xml:space="preserve">      FROM pcuser.pc_policyperiod pterm</t>
  </si>
  <si>
    <t xml:space="preserve">      WHERE pterm.policyid     =pp.policyid</t>
  </si>
  <si>
    <t xml:space="preserve">      AND pterm.termnumber     =pp.termnumber</t>
  </si>
  <si>
    <t xml:space="preserve">      AND Pterm.Mostrecentmodel=1</t>
  </si>
  <si>
    <t xml:space="preserve">      ) ) ) ) </t>
  </si>
  <si>
    <t>;</t>
  </si>
  <si>
    <t>BVS</t>
  </si>
  <si>
    <t>2016-07-19 00:01:00,000</t>
  </si>
  <si>
    <t>2017-07-19 00:01:00,000</t>
  </si>
  <si>
    <t>2016-05-06 00:01:00,000</t>
  </si>
  <si>
    <t>2017-05-06 00:01:00,000</t>
  </si>
  <si>
    <t>2016-01-21 00:01:00,000</t>
  </si>
  <si>
    <t>2017-01-21 00:01:00,000</t>
  </si>
  <si>
    <t>2016-04-27 00:01:00,000</t>
  </si>
  <si>
    <t>2017-04-27 00:01:00,000</t>
  </si>
  <si>
    <t>2013-03-13 00:01:00,000</t>
  </si>
  <si>
    <t>2014-03-13 00:01:00,000</t>
  </si>
  <si>
    <t>2012-02-02 00:01:00,000</t>
  </si>
  <si>
    <t>2013-02-02 00:01:00,000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</si>
</sst>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>
      <selection activeCell="A8" sqref="A8"/>
    </sheetView>
  </sheetViews>
  <sheetFormatPr defaultColWidth="20.28515625" defaultRowHeight="20.25" customHeight="1" x14ac:dyDescent="0.25"/>
  <sheetData>
    <row r="1" spans="1:15" ht="20.25" customHeight="1" x14ac:dyDescent="0.25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</row>
    <row r="2" spans="1:15" ht="20.25" customHeight="1" x14ac:dyDescent="0.25">
      <c r="A2">
        <v>5677947095</v>
      </c>
      <c r="B2">
        <v>4060103139</v>
      </c>
      <c r="C2">
        <v>44500</v>
      </c>
      <c r="D2" t="s">
        <v>48</v>
      </c>
      <c r="E2" t="s">
        <v>49</v>
      </c>
      <c r="F2" t="s">
        <v>24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>
        <v>1</v>
      </c>
      <c r="M2" t="s">
        <v>132</v>
      </c>
      <c r="N2">
        <v>278761</v>
      </c>
      <c r="O2" t="s">
        <v>6</v>
      </c>
    </row>
    <row r="3" spans="1:15" ht="20.25" customHeight="1" x14ac:dyDescent="0.25">
      <c r="A3">
        <v>7927645576</v>
      </c>
      <c r="B3">
        <v>4060106533</v>
      </c>
      <c r="C3">
        <v>91199</v>
      </c>
      <c r="D3" t="s">
        <v>48</v>
      </c>
      <c r="E3" t="s">
        <v>49</v>
      </c>
      <c r="F3" t="s">
        <v>12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>
        <v>1</v>
      </c>
      <c r="M3" t="s">
        <v>132</v>
      </c>
      <c r="N3">
        <v>120191</v>
      </c>
      <c r="O3" t="s">
        <v>9</v>
      </c>
    </row>
    <row r="4" spans="1:15" ht="20.25" customHeight="1" x14ac:dyDescent="0.25">
      <c r="A4">
        <v>4184458944</v>
      </c>
      <c r="B4">
        <v>4060108216</v>
      </c>
      <c r="C4">
        <v>72456</v>
      </c>
      <c r="D4" t="s">
        <v>133</v>
      </c>
      <c r="E4" t="s">
        <v>134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>
        <v>1</v>
      </c>
      <c r="M4" t="s">
        <v>132</v>
      </c>
      <c r="N4">
        <v>152705</v>
      </c>
      <c r="O4" t="s">
        <v>10</v>
      </c>
    </row>
    <row r="5" spans="1:15" ht="20.25" customHeight="1" x14ac:dyDescent="0.25">
      <c r="A5">
        <v>766925702</v>
      </c>
      <c r="B5">
        <v>4060102778</v>
      </c>
      <c r="C5">
        <v>44500</v>
      </c>
      <c r="D5" t="s">
        <v>48</v>
      </c>
      <c r="E5" t="s">
        <v>49</v>
      </c>
      <c r="F5" t="s">
        <v>14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>
        <v>2</v>
      </c>
      <c r="M5" t="s">
        <v>132</v>
      </c>
      <c r="N5">
        <v>787513</v>
      </c>
      <c r="O5" t="s">
        <v>11</v>
      </c>
    </row>
    <row r="6" spans="1:15" ht="20.25" customHeight="1" x14ac:dyDescent="0.25">
      <c r="A6">
        <v>766925702</v>
      </c>
      <c r="B6">
        <v>4060102777</v>
      </c>
      <c r="C6">
        <v>44500</v>
      </c>
      <c r="D6" t="s">
        <v>48</v>
      </c>
      <c r="E6" t="s">
        <v>49</v>
      </c>
      <c r="F6" t="s">
        <v>14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>
        <v>2</v>
      </c>
      <c r="M6" t="s">
        <v>132</v>
      </c>
      <c r="N6">
        <v>47506</v>
      </c>
      <c r="O6" t="s">
        <v>10</v>
      </c>
    </row>
    <row r="7" spans="1:15" ht="20.25" customHeight="1" x14ac:dyDescent="0.25">
      <c r="A7">
        <v>766925702</v>
      </c>
      <c r="B7">
        <v>4060102781</v>
      </c>
      <c r="C7">
        <v>44500</v>
      </c>
      <c r="D7" t="s">
        <v>48</v>
      </c>
      <c r="E7" t="s">
        <v>49</v>
      </c>
      <c r="F7" t="s">
        <v>14</v>
      </c>
      <c r="G7" t="s">
        <v>1</v>
      </c>
      <c r="H7" t="s">
        <v>2</v>
      </c>
      <c r="I7" t="s">
        <v>3</v>
      </c>
      <c r="J7" t="s">
        <v>4</v>
      </c>
      <c r="K7" t="s">
        <v>5</v>
      </c>
      <c r="L7">
        <v>2</v>
      </c>
      <c r="M7" t="s">
        <v>132</v>
      </c>
      <c r="N7">
        <v>200803</v>
      </c>
      <c r="O7" t="s">
        <v>10</v>
      </c>
    </row>
    <row r="8" spans="1:15" ht="20.25" customHeight="1" x14ac:dyDescent="0.25">
      <c r="A8">
        <v>5677947095</v>
      </c>
      <c r="B8">
        <v>4060103137</v>
      </c>
      <c r="C8">
        <v>44500</v>
      </c>
      <c r="D8" t="s">
        <v>48</v>
      </c>
      <c r="E8" t="s">
        <v>49</v>
      </c>
      <c r="F8" t="s">
        <v>24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>
        <v>1</v>
      </c>
      <c r="M8" t="s">
        <v>132</v>
      </c>
      <c r="N8">
        <v>200803</v>
      </c>
      <c r="O8" t="s">
        <v>10</v>
      </c>
    </row>
    <row r="9" spans="1:15" ht="20.25" customHeight="1" x14ac:dyDescent="0.25">
      <c r="A9">
        <v>2744961035</v>
      </c>
      <c r="B9">
        <v>4060101766</v>
      </c>
      <c r="C9">
        <v>44425</v>
      </c>
      <c r="D9" t="s">
        <v>31</v>
      </c>
      <c r="E9" t="s">
        <v>32</v>
      </c>
      <c r="F9" t="s">
        <v>28</v>
      </c>
      <c r="G9" t="s">
        <v>1</v>
      </c>
      <c r="H9" t="s">
        <v>2</v>
      </c>
      <c r="I9" t="s">
        <v>3</v>
      </c>
      <c r="J9" t="s">
        <v>4</v>
      </c>
      <c r="K9" t="s">
        <v>5</v>
      </c>
      <c r="L9">
        <v>1</v>
      </c>
      <c r="M9" t="s">
        <v>132</v>
      </c>
      <c r="N9">
        <v>39826</v>
      </c>
      <c r="O9" t="s">
        <v>10</v>
      </c>
    </row>
    <row r="10" spans="1:15" ht="20.25" customHeight="1" x14ac:dyDescent="0.25">
      <c r="A10">
        <v>6513231446</v>
      </c>
      <c r="B10">
        <v>4060107845</v>
      </c>
      <c r="C10">
        <v>45837</v>
      </c>
      <c r="D10" t="s">
        <v>42</v>
      </c>
      <c r="E10" t="s">
        <v>43</v>
      </c>
      <c r="F10" t="s">
        <v>24</v>
      </c>
      <c r="G10" t="s">
        <v>1</v>
      </c>
      <c r="H10" t="s">
        <v>2</v>
      </c>
      <c r="I10" t="s">
        <v>3</v>
      </c>
      <c r="J10" t="s">
        <v>4</v>
      </c>
      <c r="K10" t="s">
        <v>5</v>
      </c>
      <c r="L10">
        <v>1</v>
      </c>
      <c r="M10" t="s">
        <v>132</v>
      </c>
      <c r="N10">
        <v>39826</v>
      </c>
      <c r="O10" t="s">
        <v>10</v>
      </c>
    </row>
    <row r="11" spans="1:15" ht="20.25" customHeight="1" x14ac:dyDescent="0.25">
      <c r="A11">
        <v>2744961035</v>
      </c>
      <c r="B11">
        <v>4060101467</v>
      </c>
      <c r="C11">
        <v>12578</v>
      </c>
      <c r="D11" t="s">
        <v>31</v>
      </c>
      <c r="E11" t="s">
        <v>32</v>
      </c>
      <c r="F11" t="s">
        <v>28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>
        <v>1</v>
      </c>
      <c r="M11" t="s">
        <v>132</v>
      </c>
      <c r="N11">
        <v>97934</v>
      </c>
      <c r="O11" t="s">
        <v>10</v>
      </c>
    </row>
    <row r="12" spans="1:15" ht="20.25" customHeight="1" x14ac:dyDescent="0.25">
      <c r="A12">
        <v>2744961035</v>
      </c>
      <c r="B12">
        <v>4060101349</v>
      </c>
      <c r="C12">
        <v>12578</v>
      </c>
      <c r="D12" t="s">
        <v>31</v>
      </c>
      <c r="E12" t="s">
        <v>32</v>
      </c>
      <c r="F12" t="s">
        <v>28</v>
      </c>
      <c r="G12" t="s">
        <v>1</v>
      </c>
      <c r="H12" t="s">
        <v>2</v>
      </c>
      <c r="I12" t="s">
        <v>3</v>
      </c>
      <c r="J12" t="s">
        <v>4</v>
      </c>
      <c r="K12" t="s">
        <v>5</v>
      </c>
      <c r="L12">
        <v>1</v>
      </c>
      <c r="M12" t="s">
        <v>132</v>
      </c>
      <c r="N12">
        <v>177598</v>
      </c>
      <c r="O12" t="s">
        <v>10</v>
      </c>
    </row>
    <row r="13" spans="1:15" ht="20.25" customHeight="1" x14ac:dyDescent="0.25">
      <c r="A13">
        <v>2744961035</v>
      </c>
      <c r="B13">
        <v>4060101558</v>
      </c>
      <c r="C13">
        <v>12578</v>
      </c>
      <c r="D13" t="s">
        <v>31</v>
      </c>
      <c r="E13" t="s">
        <v>32</v>
      </c>
      <c r="F13" t="s">
        <v>28</v>
      </c>
      <c r="G13" t="s">
        <v>1</v>
      </c>
      <c r="H13" t="s">
        <v>2</v>
      </c>
      <c r="I13" t="s">
        <v>3</v>
      </c>
      <c r="J13" t="s">
        <v>4</v>
      </c>
      <c r="K13" t="s">
        <v>5</v>
      </c>
      <c r="L13">
        <v>1</v>
      </c>
      <c r="M13" t="s">
        <v>132</v>
      </c>
      <c r="N13">
        <v>27929</v>
      </c>
      <c r="O13" t="s">
        <v>13</v>
      </c>
    </row>
    <row r="14" spans="1:15" ht="20.25" customHeight="1" x14ac:dyDescent="0.25">
      <c r="A14">
        <v>6513231446</v>
      </c>
      <c r="B14">
        <v>4060107334</v>
      </c>
      <c r="C14">
        <v>45837</v>
      </c>
      <c r="D14" t="s">
        <v>31</v>
      </c>
      <c r="E14" t="s">
        <v>32</v>
      </c>
      <c r="F14" t="s">
        <v>24</v>
      </c>
      <c r="G14" t="s">
        <v>1</v>
      </c>
      <c r="H14" t="s">
        <v>2</v>
      </c>
      <c r="I14" t="s">
        <v>3</v>
      </c>
      <c r="J14" t="s">
        <v>4</v>
      </c>
      <c r="K14" t="s">
        <v>5</v>
      </c>
      <c r="L14">
        <v>1</v>
      </c>
      <c r="M14" t="s">
        <v>132</v>
      </c>
      <c r="N14">
        <v>156256</v>
      </c>
      <c r="O14" t="s">
        <v>10</v>
      </c>
    </row>
    <row r="15" spans="1:15" ht="20.25" customHeight="1" x14ac:dyDescent="0.25">
      <c r="A15">
        <v>6513231446</v>
      </c>
      <c r="B15">
        <v>4060107455</v>
      </c>
      <c r="C15">
        <v>45837</v>
      </c>
      <c r="D15" t="s">
        <v>31</v>
      </c>
      <c r="E15" t="s">
        <v>32</v>
      </c>
      <c r="F15" t="s">
        <v>24</v>
      </c>
      <c r="G15" t="s">
        <v>1</v>
      </c>
      <c r="H15" t="s">
        <v>2</v>
      </c>
      <c r="I15" t="s">
        <v>3</v>
      </c>
      <c r="J15" t="s">
        <v>4</v>
      </c>
      <c r="K15" t="s">
        <v>5</v>
      </c>
      <c r="L15">
        <v>1</v>
      </c>
      <c r="M15" t="s">
        <v>132</v>
      </c>
      <c r="N15">
        <v>156256</v>
      </c>
      <c r="O15" t="s">
        <v>10</v>
      </c>
    </row>
    <row r="16" spans="1:15" ht="20.25" customHeight="1" x14ac:dyDescent="0.25">
      <c r="A16">
        <v>6513231446</v>
      </c>
      <c r="B16">
        <v>4060107176</v>
      </c>
      <c r="C16">
        <v>45837</v>
      </c>
      <c r="D16" t="s">
        <v>31</v>
      </c>
      <c r="E16" t="s">
        <v>32</v>
      </c>
      <c r="F16" t="s">
        <v>24</v>
      </c>
      <c r="G16" t="s">
        <v>1</v>
      </c>
      <c r="H16" t="s">
        <v>2</v>
      </c>
      <c r="I16" t="s">
        <v>3</v>
      </c>
      <c r="J16" t="s">
        <v>4</v>
      </c>
      <c r="K16" t="s">
        <v>5</v>
      </c>
      <c r="L16">
        <v>1</v>
      </c>
      <c r="M16" t="s">
        <v>132</v>
      </c>
      <c r="N16">
        <v>156256</v>
      </c>
      <c r="O16" t="s">
        <v>10</v>
      </c>
    </row>
    <row r="17" spans="1:15" ht="20.25" customHeight="1" x14ac:dyDescent="0.25">
      <c r="A17">
        <v>5463619603</v>
      </c>
      <c r="B17">
        <v>4060107432</v>
      </c>
      <c r="C17">
        <v>91199</v>
      </c>
      <c r="D17" t="s">
        <v>38</v>
      </c>
      <c r="E17" t="s">
        <v>39</v>
      </c>
      <c r="F17" t="s">
        <v>12</v>
      </c>
      <c r="G17" t="s">
        <v>8</v>
      </c>
      <c r="H17" t="s">
        <v>2</v>
      </c>
      <c r="I17" t="s">
        <v>3</v>
      </c>
      <c r="J17" t="s">
        <v>4</v>
      </c>
      <c r="K17" t="s">
        <v>5</v>
      </c>
      <c r="L17">
        <v>1</v>
      </c>
      <c r="M17" t="s">
        <v>132</v>
      </c>
      <c r="N17">
        <v>156256</v>
      </c>
      <c r="O17" t="s">
        <v>10</v>
      </c>
    </row>
    <row r="18" spans="1:15" ht="20.25" customHeight="1" x14ac:dyDescent="0.25">
      <c r="A18">
        <v>5463619603</v>
      </c>
      <c r="B18">
        <v>4060107181</v>
      </c>
      <c r="C18">
        <v>91199</v>
      </c>
      <c r="D18" t="s">
        <v>38</v>
      </c>
      <c r="E18" t="s">
        <v>39</v>
      </c>
      <c r="F18" t="s">
        <v>12</v>
      </c>
      <c r="G18" t="s">
        <v>8</v>
      </c>
      <c r="H18" t="s">
        <v>2</v>
      </c>
      <c r="I18" t="s">
        <v>3</v>
      </c>
      <c r="J18" t="s">
        <v>4</v>
      </c>
      <c r="K18" t="s">
        <v>5</v>
      </c>
      <c r="L18">
        <v>1</v>
      </c>
      <c r="M18" t="s">
        <v>132</v>
      </c>
      <c r="N18">
        <v>43974</v>
      </c>
      <c r="O18" t="s">
        <v>10</v>
      </c>
    </row>
    <row r="19" spans="1:15" ht="20.25" customHeight="1" x14ac:dyDescent="0.25">
      <c r="A19">
        <v>6513231446</v>
      </c>
      <c r="B19">
        <v>4060106999</v>
      </c>
      <c r="C19">
        <v>45837</v>
      </c>
      <c r="D19" t="s">
        <v>135</v>
      </c>
      <c r="E19" t="s">
        <v>136</v>
      </c>
      <c r="F19" t="s">
        <v>24</v>
      </c>
      <c r="G19" t="s">
        <v>1</v>
      </c>
      <c r="H19" t="s">
        <v>2</v>
      </c>
      <c r="I19" t="s">
        <v>3</v>
      </c>
      <c r="J19" t="s">
        <v>4</v>
      </c>
      <c r="K19" t="s">
        <v>5</v>
      </c>
      <c r="L19">
        <v>1</v>
      </c>
      <c r="M19" t="s">
        <v>132</v>
      </c>
      <c r="N19">
        <v>43974</v>
      </c>
      <c r="O19" t="s">
        <v>10</v>
      </c>
    </row>
    <row r="20" spans="1:15" ht="20.25" customHeight="1" x14ac:dyDescent="0.25">
      <c r="A20">
        <v>5463619603</v>
      </c>
      <c r="B20">
        <v>4060107443</v>
      </c>
      <c r="C20">
        <v>91199</v>
      </c>
      <c r="D20" t="s">
        <v>38</v>
      </c>
      <c r="E20" t="s">
        <v>39</v>
      </c>
      <c r="F20" t="s">
        <v>12</v>
      </c>
      <c r="G20" t="s">
        <v>8</v>
      </c>
      <c r="H20" t="s">
        <v>2</v>
      </c>
      <c r="I20" t="s">
        <v>3</v>
      </c>
      <c r="J20" t="s">
        <v>4</v>
      </c>
      <c r="K20" t="s">
        <v>5</v>
      </c>
      <c r="L20">
        <v>1</v>
      </c>
      <c r="M20" t="s">
        <v>132</v>
      </c>
      <c r="N20">
        <v>71903</v>
      </c>
      <c r="O20" t="s">
        <v>10</v>
      </c>
    </row>
    <row r="21" spans="1:15" ht="20.25" customHeight="1" x14ac:dyDescent="0.25">
      <c r="A21">
        <v>6513231446</v>
      </c>
      <c r="B21">
        <v>4060107228</v>
      </c>
      <c r="C21">
        <v>45837</v>
      </c>
      <c r="D21" t="s">
        <v>31</v>
      </c>
      <c r="E21" t="s">
        <v>32</v>
      </c>
      <c r="F21" t="s">
        <v>24</v>
      </c>
      <c r="G21" t="s">
        <v>1</v>
      </c>
      <c r="H21" t="s">
        <v>2</v>
      </c>
      <c r="I21" t="s">
        <v>3</v>
      </c>
      <c r="J21" t="s">
        <v>4</v>
      </c>
      <c r="K21" t="s">
        <v>5</v>
      </c>
      <c r="L21">
        <v>1</v>
      </c>
      <c r="M21" t="s">
        <v>132</v>
      </c>
      <c r="N21">
        <v>71903</v>
      </c>
      <c r="O21" t="s">
        <v>10</v>
      </c>
    </row>
    <row r="22" spans="1:15" ht="20.25" customHeight="1" x14ac:dyDescent="0.25">
      <c r="A22">
        <v>5463619603</v>
      </c>
      <c r="B22">
        <v>4060107340</v>
      </c>
      <c r="C22">
        <v>91199</v>
      </c>
      <c r="D22" t="s">
        <v>38</v>
      </c>
      <c r="E22" t="s">
        <v>39</v>
      </c>
      <c r="F22" t="s">
        <v>12</v>
      </c>
      <c r="G22" t="s">
        <v>8</v>
      </c>
      <c r="H22" t="s">
        <v>2</v>
      </c>
      <c r="I22" t="s">
        <v>3</v>
      </c>
      <c r="J22" t="s">
        <v>4</v>
      </c>
      <c r="K22" t="s">
        <v>5</v>
      </c>
      <c r="L22">
        <v>1</v>
      </c>
      <c r="M22" t="s">
        <v>132</v>
      </c>
      <c r="N22">
        <v>71903</v>
      </c>
      <c r="O22" t="s">
        <v>10</v>
      </c>
    </row>
    <row r="23" spans="1:15" ht="20.25" customHeight="1" x14ac:dyDescent="0.25">
      <c r="A23">
        <v>5463619603</v>
      </c>
      <c r="B23">
        <v>4060107431</v>
      </c>
      <c r="C23">
        <v>91199</v>
      </c>
      <c r="D23" t="s">
        <v>38</v>
      </c>
      <c r="E23" t="s">
        <v>39</v>
      </c>
      <c r="F23" t="s">
        <v>12</v>
      </c>
      <c r="G23" t="s">
        <v>8</v>
      </c>
      <c r="H23" t="s">
        <v>2</v>
      </c>
      <c r="I23" t="s">
        <v>3</v>
      </c>
      <c r="J23" t="s">
        <v>4</v>
      </c>
      <c r="K23" t="s">
        <v>5</v>
      </c>
      <c r="L23">
        <v>1</v>
      </c>
      <c r="M23" t="s">
        <v>132</v>
      </c>
      <c r="N23">
        <v>71903</v>
      </c>
      <c r="O23" t="s">
        <v>10</v>
      </c>
    </row>
    <row r="24" spans="1:15" ht="20.25" customHeight="1" x14ac:dyDescent="0.25">
      <c r="A24">
        <v>6886549080</v>
      </c>
      <c r="B24">
        <v>4060107847</v>
      </c>
      <c r="C24">
        <v>91199</v>
      </c>
      <c r="D24" t="s">
        <v>45</v>
      </c>
      <c r="E24" t="s">
        <v>46</v>
      </c>
      <c r="F24" t="s">
        <v>12</v>
      </c>
      <c r="G24" t="s">
        <v>8</v>
      </c>
      <c r="H24" t="s">
        <v>2</v>
      </c>
      <c r="I24" t="s">
        <v>3</v>
      </c>
      <c r="J24" t="s">
        <v>4</v>
      </c>
      <c r="K24" t="s">
        <v>5</v>
      </c>
      <c r="L24">
        <v>1</v>
      </c>
      <c r="M24" t="s">
        <v>132</v>
      </c>
      <c r="N24">
        <v>39135</v>
      </c>
      <c r="O24" t="s">
        <v>18</v>
      </c>
    </row>
    <row r="25" spans="1:15" ht="20.25" customHeight="1" x14ac:dyDescent="0.25">
      <c r="A25">
        <v>7913358464</v>
      </c>
      <c r="B25">
        <v>4060103158</v>
      </c>
      <c r="C25">
        <v>12843</v>
      </c>
      <c r="D25" t="s">
        <v>137</v>
      </c>
      <c r="E25" t="s">
        <v>138</v>
      </c>
      <c r="F25" t="s">
        <v>7</v>
      </c>
      <c r="G25" t="s">
        <v>1</v>
      </c>
      <c r="H25" t="s">
        <v>2</v>
      </c>
      <c r="I25" t="s">
        <v>3</v>
      </c>
      <c r="J25" t="s">
        <v>4</v>
      </c>
      <c r="K25" t="s">
        <v>5</v>
      </c>
      <c r="L25">
        <v>1</v>
      </c>
      <c r="M25" t="s">
        <v>132</v>
      </c>
      <c r="N25">
        <v>41181</v>
      </c>
      <c r="O25" t="s">
        <v>19</v>
      </c>
    </row>
    <row r="26" spans="1:15" ht="20.25" customHeight="1" x14ac:dyDescent="0.25">
      <c r="A26">
        <v>641850010</v>
      </c>
      <c r="B26">
        <v>4060106919</v>
      </c>
      <c r="C26">
        <v>71233</v>
      </c>
      <c r="D26" t="s">
        <v>62</v>
      </c>
      <c r="E26" t="s">
        <v>63</v>
      </c>
      <c r="F26" t="s">
        <v>12</v>
      </c>
      <c r="G26" t="s">
        <v>1</v>
      </c>
      <c r="H26" t="s">
        <v>2</v>
      </c>
      <c r="I26" t="s">
        <v>3</v>
      </c>
      <c r="J26" t="s">
        <v>4</v>
      </c>
      <c r="K26" t="s">
        <v>5</v>
      </c>
      <c r="L26">
        <v>1</v>
      </c>
      <c r="M26" t="s">
        <v>132</v>
      </c>
      <c r="N26">
        <v>11688</v>
      </c>
      <c r="O26" t="s">
        <v>21</v>
      </c>
    </row>
    <row r="27" spans="1:15" ht="20.25" customHeight="1" x14ac:dyDescent="0.25">
      <c r="A27">
        <v>641850010</v>
      </c>
      <c r="B27">
        <v>4060106952</v>
      </c>
      <c r="C27">
        <v>12840</v>
      </c>
      <c r="D27" t="s">
        <v>62</v>
      </c>
      <c r="E27" t="s">
        <v>63</v>
      </c>
      <c r="F27" t="s">
        <v>0</v>
      </c>
      <c r="G27" t="s">
        <v>1</v>
      </c>
      <c r="H27" t="s">
        <v>2</v>
      </c>
      <c r="I27" t="s">
        <v>3</v>
      </c>
      <c r="J27" t="s">
        <v>4</v>
      </c>
      <c r="K27" t="s">
        <v>5</v>
      </c>
      <c r="L27">
        <v>1</v>
      </c>
      <c r="M27" t="s">
        <v>132</v>
      </c>
      <c r="N27">
        <v>41181</v>
      </c>
      <c r="O27" t="s">
        <v>22</v>
      </c>
    </row>
    <row r="28" spans="1:15" ht="20.25" customHeight="1" x14ac:dyDescent="0.25">
      <c r="A28">
        <v>8435153069</v>
      </c>
      <c r="B28">
        <v>4060107442</v>
      </c>
      <c r="C28">
        <v>14126</v>
      </c>
      <c r="D28" t="s">
        <v>139</v>
      </c>
      <c r="E28" t="s">
        <v>140</v>
      </c>
      <c r="F28" t="s">
        <v>7</v>
      </c>
      <c r="G28" t="s">
        <v>1</v>
      </c>
      <c r="H28" t="s">
        <v>2</v>
      </c>
      <c r="I28" t="s">
        <v>3</v>
      </c>
      <c r="J28" t="s">
        <v>4</v>
      </c>
      <c r="K28" t="s">
        <v>5</v>
      </c>
      <c r="L28">
        <v>1</v>
      </c>
      <c r="M28" t="s">
        <v>132</v>
      </c>
      <c r="N28">
        <v>41181</v>
      </c>
      <c r="O28" t="s">
        <v>23</v>
      </c>
    </row>
    <row r="29" spans="1:15" ht="20.25" customHeight="1" x14ac:dyDescent="0.25">
      <c r="A29">
        <v>8619030562</v>
      </c>
      <c r="B29">
        <v>4060000693</v>
      </c>
      <c r="C29">
        <v>71809</v>
      </c>
      <c r="D29" t="s">
        <v>141</v>
      </c>
      <c r="E29" t="s">
        <v>142</v>
      </c>
      <c r="F29" t="s">
        <v>28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  <c r="L29">
        <v>1</v>
      </c>
      <c r="M29" t="s">
        <v>132</v>
      </c>
      <c r="N29">
        <v>41181</v>
      </c>
      <c r="O29" t="s">
        <v>21</v>
      </c>
    </row>
    <row r="30" spans="1:15" ht="20.25" customHeight="1" x14ac:dyDescent="0.25">
      <c r="A30">
        <v>1350381645</v>
      </c>
      <c r="B30">
        <v>4060000551</v>
      </c>
      <c r="C30">
        <v>72389</v>
      </c>
      <c r="D30" t="s">
        <v>143</v>
      </c>
      <c r="E30" t="s">
        <v>144</v>
      </c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  <c r="L30">
        <v>1</v>
      </c>
      <c r="M30" t="s">
        <v>132</v>
      </c>
      <c r="N30">
        <v>48851</v>
      </c>
      <c r="O30" t="s">
        <v>21</v>
      </c>
    </row>
    <row r="31" spans="1:15" ht="20.25" customHeight="1" x14ac:dyDescent="0.25">
      <c r="A31">
        <v>3603525674</v>
      </c>
      <c r="B31">
        <v>4060107179</v>
      </c>
      <c r="C31">
        <v>44217</v>
      </c>
      <c r="D31" t="s">
        <v>16</v>
      </c>
      <c r="E31" t="s">
        <v>17</v>
      </c>
      <c r="F31" t="s">
        <v>15</v>
      </c>
      <c r="G31" t="s">
        <v>1</v>
      </c>
      <c r="H31" t="s">
        <v>2</v>
      </c>
      <c r="I31" t="s">
        <v>3</v>
      </c>
      <c r="J31" t="s">
        <v>4</v>
      </c>
      <c r="K31" t="s">
        <v>20</v>
      </c>
      <c r="L31">
        <v>1</v>
      </c>
      <c r="M31" t="s">
        <v>132</v>
      </c>
      <c r="N31">
        <v>41181</v>
      </c>
      <c r="O31" t="s">
        <v>19</v>
      </c>
    </row>
    <row r="32" spans="1:15" ht="20.25" customHeight="1" x14ac:dyDescent="0.25">
      <c r="A32">
        <v>3603525674</v>
      </c>
      <c r="B32">
        <v>4060107332</v>
      </c>
      <c r="C32">
        <v>44217</v>
      </c>
      <c r="D32" t="s">
        <v>16</v>
      </c>
      <c r="E32" t="s">
        <v>17</v>
      </c>
      <c r="F32" t="s">
        <v>15</v>
      </c>
      <c r="G32" t="s">
        <v>1</v>
      </c>
      <c r="H32" t="s">
        <v>2</v>
      </c>
      <c r="I32" t="s">
        <v>3</v>
      </c>
      <c r="J32" t="s">
        <v>4</v>
      </c>
      <c r="K32" t="s">
        <v>20</v>
      </c>
      <c r="L32">
        <v>1</v>
      </c>
      <c r="M32" t="s">
        <v>132</v>
      </c>
      <c r="N32">
        <v>35759</v>
      </c>
      <c r="O32" t="s">
        <v>22</v>
      </c>
    </row>
    <row r="33" spans="14:15" ht="20.25" customHeight="1" x14ac:dyDescent="0.25">
      <c r="N33">
        <v>64004</v>
      </c>
      <c r="O33" t="s">
        <v>22</v>
      </c>
    </row>
    <row r="34" spans="14:15" ht="20.25" customHeight="1" x14ac:dyDescent="0.25">
      <c r="N34">
        <v>320280</v>
      </c>
      <c r="O34" t="s">
        <v>10</v>
      </c>
    </row>
    <row r="35" spans="14:15" ht="20.25" customHeight="1" x14ac:dyDescent="0.25">
      <c r="N35">
        <v>320280</v>
      </c>
      <c r="O35" t="s">
        <v>10</v>
      </c>
    </row>
    <row r="36" spans="14:15" ht="20.25" customHeight="1" x14ac:dyDescent="0.25">
      <c r="N36">
        <v>41181</v>
      </c>
      <c r="O36" t="s">
        <v>19</v>
      </c>
    </row>
    <row r="37" spans="14:15" ht="20.25" customHeight="1" x14ac:dyDescent="0.25">
      <c r="N37">
        <v>41181</v>
      </c>
      <c r="O37" t="s">
        <v>19</v>
      </c>
    </row>
    <row r="38" spans="14:15" ht="20.25" customHeight="1" x14ac:dyDescent="0.25">
      <c r="N38">
        <v>651033</v>
      </c>
      <c r="O38" t="s">
        <v>25</v>
      </c>
    </row>
    <row r="39" spans="14:15" ht="20.25" customHeight="1" x14ac:dyDescent="0.25">
      <c r="N39">
        <v>33410</v>
      </c>
      <c r="O39" t="s">
        <v>26</v>
      </c>
    </row>
    <row r="40" spans="14:15" ht="20.25" customHeight="1" x14ac:dyDescent="0.25">
      <c r="N40">
        <v>93133</v>
      </c>
      <c r="O40" t="s">
        <v>26</v>
      </c>
    </row>
    <row r="41" spans="14:15" ht="20.25" customHeight="1" x14ac:dyDescent="0.25">
      <c r="N41">
        <v>25886</v>
      </c>
      <c r="O41" t="s">
        <v>26</v>
      </c>
    </row>
    <row r="42" spans="14:15" ht="20.25" customHeight="1" x14ac:dyDescent="0.25">
      <c r="N42">
        <v>5847</v>
      </c>
      <c r="O42" t="s">
        <v>27</v>
      </c>
    </row>
    <row r="43" spans="14:15" ht="20.25" customHeight="1" x14ac:dyDescent="0.25">
      <c r="N43">
        <v>5847</v>
      </c>
      <c r="O43" t="s">
        <v>27</v>
      </c>
    </row>
    <row r="44" spans="14:15" ht="20.25" customHeight="1" x14ac:dyDescent="0.25">
      <c r="N44">
        <v>60960</v>
      </c>
      <c r="O44" t="s">
        <v>26</v>
      </c>
    </row>
    <row r="45" spans="14:15" ht="20.25" customHeight="1" x14ac:dyDescent="0.25">
      <c r="N45">
        <v>26025</v>
      </c>
      <c r="O45" t="s">
        <v>26</v>
      </c>
    </row>
    <row r="46" spans="14:15" ht="20.25" customHeight="1" x14ac:dyDescent="0.25">
      <c r="N46">
        <v>87926</v>
      </c>
      <c r="O46" t="s">
        <v>29</v>
      </c>
    </row>
    <row r="47" spans="14:15" ht="20.25" customHeight="1" x14ac:dyDescent="0.25">
      <c r="N47">
        <v>65505</v>
      </c>
      <c r="O47" t="s">
        <v>29</v>
      </c>
    </row>
    <row r="48" spans="14:15" ht="20.25" customHeight="1" x14ac:dyDescent="0.25">
      <c r="N48">
        <v>16932</v>
      </c>
      <c r="O48" t="s">
        <v>27</v>
      </c>
    </row>
    <row r="49" spans="14:15" ht="20.25" customHeight="1" x14ac:dyDescent="0.25">
      <c r="N49">
        <v>39276</v>
      </c>
      <c r="O49" t="s">
        <v>27</v>
      </c>
    </row>
    <row r="50" spans="14:15" ht="20.25" customHeight="1" x14ac:dyDescent="0.25">
      <c r="N50">
        <v>5850</v>
      </c>
      <c r="O50" t="s">
        <v>27</v>
      </c>
    </row>
    <row r="51" spans="14:15" ht="20.25" customHeight="1" x14ac:dyDescent="0.25">
      <c r="N51">
        <v>6666</v>
      </c>
      <c r="O51" t="s">
        <v>30</v>
      </c>
    </row>
    <row r="52" spans="14:15" ht="20.25" customHeight="1" x14ac:dyDescent="0.25">
      <c r="N52">
        <v>50710</v>
      </c>
      <c r="O52" t="s">
        <v>30</v>
      </c>
    </row>
    <row r="53" spans="14:15" ht="20.25" customHeight="1" x14ac:dyDescent="0.25">
      <c r="N53">
        <v>48851</v>
      </c>
      <c r="O53" t="s">
        <v>33</v>
      </c>
    </row>
    <row r="54" spans="14:15" ht="20.25" customHeight="1" x14ac:dyDescent="0.25">
      <c r="N54">
        <v>11759</v>
      </c>
      <c r="O54" t="s">
        <v>30</v>
      </c>
    </row>
    <row r="55" spans="14:15" ht="20.25" customHeight="1" x14ac:dyDescent="0.25">
      <c r="N55">
        <v>11759</v>
      </c>
      <c r="O55" t="s">
        <v>30</v>
      </c>
    </row>
    <row r="56" spans="14:15" ht="20.25" customHeight="1" x14ac:dyDescent="0.25">
      <c r="N56">
        <v>71989</v>
      </c>
      <c r="O56" t="s">
        <v>29</v>
      </c>
    </row>
    <row r="57" spans="14:15" ht="20.25" customHeight="1" x14ac:dyDescent="0.25">
      <c r="N57">
        <v>69487</v>
      </c>
      <c r="O57" t="s">
        <v>30</v>
      </c>
    </row>
    <row r="58" spans="14:15" ht="20.25" customHeight="1" x14ac:dyDescent="0.25">
      <c r="N58">
        <v>61534</v>
      </c>
      <c r="O58" t="s">
        <v>30</v>
      </c>
    </row>
    <row r="59" spans="14:15" ht="20.25" customHeight="1" x14ac:dyDescent="0.25">
      <c r="N59">
        <v>47255</v>
      </c>
      <c r="O59" t="s">
        <v>30</v>
      </c>
    </row>
    <row r="60" spans="14:15" ht="20.25" customHeight="1" x14ac:dyDescent="0.25">
      <c r="N60">
        <v>55794</v>
      </c>
      <c r="O60" t="s">
        <v>34</v>
      </c>
    </row>
    <row r="61" spans="14:15" ht="20.25" customHeight="1" x14ac:dyDescent="0.25">
      <c r="N61">
        <v>4445</v>
      </c>
      <c r="O61" t="s">
        <v>35</v>
      </c>
    </row>
    <row r="62" spans="14:15" ht="20.25" customHeight="1" x14ac:dyDescent="0.25">
      <c r="N62">
        <v>6372</v>
      </c>
      <c r="O62" t="s">
        <v>27</v>
      </c>
    </row>
    <row r="63" spans="14:15" ht="20.25" customHeight="1" x14ac:dyDescent="0.25">
      <c r="N63">
        <v>42313</v>
      </c>
      <c r="O63" t="s">
        <v>30</v>
      </c>
    </row>
    <row r="64" spans="14:15" ht="20.25" customHeight="1" x14ac:dyDescent="0.25">
      <c r="N64">
        <v>16932</v>
      </c>
      <c r="O64" t="s">
        <v>30</v>
      </c>
    </row>
    <row r="65" spans="14:15" ht="20.25" customHeight="1" x14ac:dyDescent="0.25">
      <c r="N65">
        <v>24008</v>
      </c>
      <c r="O65" t="s">
        <v>30</v>
      </c>
    </row>
    <row r="66" spans="14:15" ht="20.25" customHeight="1" x14ac:dyDescent="0.25">
      <c r="N66">
        <v>17850</v>
      </c>
      <c r="O66" t="s">
        <v>36</v>
      </c>
    </row>
    <row r="67" spans="14:15" ht="20.25" customHeight="1" x14ac:dyDescent="0.25">
      <c r="N67">
        <v>17850</v>
      </c>
      <c r="O67" t="s">
        <v>36</v>
      </c>
    </row>
    <row r="68" spans="14:15" ht="20.25" customHeight="1" x14ac:dyDescent="0.25">
      <c r="N68">
        <v>17850</v>
      </c>
      <c r="O68" t="s">
        <v>36</v>
      </c>
    </row>
    <row r="69" spans="14:15" ht="20.25" customHeight="1" x14ac:dyDescent="0.25">
      <c r="N69">
        <v>21054</v>
      </c>
      <c r="O69" t="s">
        <v>36</v>
      </c>
    </row>
    <row r="70" spans="14:15" ht="20.25" customHeight="1" x14ac:dyDescent="0.25">
      <c r="N70">
        <v>21054</v>
      </c>
      <c r="O70" t="s">
        <v>36</v>
      </c>
    </row>
    <row r="71" spans="14:15" ht="20.25" customHeight="1" x14ac:dyDescent="0.25">
      <c r="N71">
        <v>21054</v>
      </c>
      <c r="O71" t="s">
        <v>36</v>
      </c>
    </row>
    <row r="72" spans="14:15" ht="20.25" customHeight="1" x14ac:dyDescent="0.25">
      <c r="N72">
        <v>26607</v>
      </c>
      <c r="O72" t="s">
        <v>30</v>
      </c>
    </row>
    <row r="73" spans="14:15" ht="20.25" customHeight="1" x14ac:dyDescent="0.25">
      <c r="N73">
        <v>34034</v>
      </c>
      <c r="O73" t="s">
        <v>30</v>
      </c>
    </row>
    <row r="74" spans="14:15" ht="20.25" customHeight="1" x14ac:dyDescent="0.25">
      <c r="N74">
        <v>57012</v>
      </c>
      <c r="O74" t="s">
        <v>30</v>
      </c>
    </row>
    <row r="75" spans="14:15" ht="20.25" customHeight="1" x14ac:dyDescent="0.25">
      <c r="N75">
        <v>47128</v>
      </c>
      <c r="O75" t="s">
        <v>30</v>
      </c>
    </row>
    <row r="76" spans="14:15" ht="20.25" customHeight="1" x14ac:dyDescent="0.25">
      <c r="N76">
        <v>30496</v>
      </c>
      <c r="O76" t="s">
        <v>30</v>
      </c>
    </row>
    <row r="77" spans="14:15" ht="20.25" customHeight="1" x14ac:dyDescent="0.25">
      <c r="N77">
        <v>38431</v>
      </c>
      <c r="O77" t="s">
        <v>30</v>
      </c>
    </row>
    <row r="78" spans="14:15" ht="20.25" customHeight="1" x14ac:dyDescent="0.25">
      <c r="N78">
        <v>24008</v>
      </c>
      <c r="O78" t="s">
        <v>30</v>
      </c>
    </row>
    <row r="79" spans="14:15" ht="20.25" customHeight="1" x14ac:dyDescent="0.25">
      <c r="N79">
        <v>17349</v>
      </c>
      <c r="O79" t="s">
        <v>30</v>
      </c>
    </row>
    <row r="80" spans="14:15" ht="20.25" customHeight="1" x14ac:dyDescent="0.25">
      <c r="N80">
        <v>59446</v>
      </c>
      <c r="O80" t="s">
        <v>30</v>
      </c>
    </row>
    <row r="81" spans="14:15" ht="20.25" customHeight="1" x14ac:dyDescent="0.25">
      <c r="N81">
        <v>98868</v>
      </c>
      <c r="O81" t="s">
        <v>37</v>
      </c>
    </row>
    <row r="82" spans="14:15" ht="20.25" customHeight="1" x14ac:dyDescent="0.25">
      <c r="N82">
        <v>48040</v>
      </c>
      <c r="O82" t="s">
        <v>37</v>
      </c>
    </row>
    <row r="83" spans="14:15" ht="20.25" customHeight="1" x14ac:dyDescent="0.25">
      <c r="N83">
        <v>5847</v>
      </c>
      <c r="O83" t="s">
        <v>27</v>
      </c>
    </row>
    <row r="84" spans="14:15" ht="20.25" customHeight="1" x14ac:dyDescent="0.25">
      <c r="N84">
        <v>47255</v>
      </c>
      <c r="O84" t="s">
        <v>30</v>
      </c>
    </row>
    <row r="85" spans="14:15" ht="20.25" customHeight="1" x14ac:dyDescent="0.25">
      <c r="N85">
        <v>41181</v>
      </c>
      <c r="O85" t="s">
        <v>40</v>
      </c>
    </row>
    <row r="86" spans="14:15" ht="20.25" customHeight="1" x14ac:dyDescent="0.25">
      <c r="N86">
        <v>48851</v>
      </c>
      <c r="O86" t="s">
        <v>41</v>
      </c>
    </row>
    <row r="87" spans="14:15" ht="20.25" customHeight="1" x14ac:dyDescent="0.25">
      <c r="N87">
        <v>49185</v>
      </c>
      <c r="O87" t="s">
        <v>44</v>
      </c>
    </row>
    <row r="88" spans="14:15" ht="20.25" customHeight="1" x14ac:dyDescent="0.25">
      <c r="N88">
        <v>41714</v>
      </c>
      <c r="O88" t="s">
        <v>47</v>
      </c>
    </row>
    <row r="89" spans="14:15" ht="20.25" customHeight="1" x14ac:dyDescent="0.25">
      <c r="N89">
        <v>11688</v>
      </c>
      <c r="O89" t="s">
        <v>44</v>
      </c>
    </row>
    <row r="90" spans="14:15" ht="20.25" customHeight="1" x14ac:dyDescent="0.25">
      <c r="N90">
        <v>41714</v>
      </c>
      <c r="O90" t="s">
        <v>50</v>
      </c>
    </row>
    <row r="91" spans="14:15" ht="20.25" customHeight="1" x14ac:dyDescent="0.25">
      <c r="N91">
        <v>11688</v>
      </c>
      <c r="O91" t="s">
        <v>47</v>
      </c>
    </row>
    <row r="92" spans="14:15" ht="20.25" customHeight="1" x14ac:dyDescent="0.25">
      <c r="N92">
        <v>440188</v>
      </c>
      <c r="O92" t="s">
        <v>51</v>
      </c>
    </row>
    <row r="93" spans="14:15" ht="20.25" customHeight="1" x14ac:dyDescent="0.25">
      <c r="N93">
        <v>413649</v>
      </c>
      <c r="O93" t="s">
        <v>52</v>
      </c>
    </row>
    <row r="94" spans="14:15" ht="20.25" customHeight="1" x14ac:dyDescent="0.25">
      <c r="N94">
        <v>11688</v>
      </c>
      <c r="O94" t="s">
        <v>53</v>
      </c>
    </row>
    <row r="95" spans="14:15" ht="20.25" customHeight="1" x14ac:dyDescent="0.25">
      <c r="N95">
        <v>41714</v>
      </c>
      <c r="O95" t="s">
        <v>50</v>
      </c>
    </row>
    <row r="96" spans="14:15" ht="20.25" customHeight="1" x14ac:dyDescent="0.25">
      <c r="N96">
        <v>41714</v>
      </c>
      <c r="O96" t="s">
        <v>50</v>
      </c>
    </row>
    <row r="97" spans="14:15" ht="20.25" customHeight="1" x14ac:dyDescent="0.25">
      <c r="N97">
        <v>73433</v>
      </c>
      <c r="O97" t="s">
        <v>54</v>
      </c>
    </row>
    <row r="98" spans="14:15" ht="20.25" customHeight="1" x14ac:dyDescent="0.25">
      <c r="N98">
        <v>37279</v>
      </c>
      <c r="O98" t="s">
        <v>55</v>
      </c>
    </row>
    <row r="99" spans="14:15" ht="20.25" customHeight="1" x14ac:dyDescent="0.25">
      <c r="N99">
        <v>49185</v>
      </c>
      <c r="O99" t="s">
        <v>47</v>
      </c>
    </row>
    <row r="100" spans="14:15" ht="20.25" customHeight="1" x14ac:dyDescent="0.25">
      <c r="N100">
        <v>430339</v>
      </c>
      <c r="O100" t="s">
        <v>56</v>
      </c>
    </row>
    <row r="101" spans="14:15" ht="20.25" customHeight="1" x14ac:dyDescent="0.25">
      <c r="N101">
        <v>11090</v>
      </c>
      <c r="O101" t="s">
        <v>27</v>
      </c>
    </row>
    <row r="102" spans="14:15" ht="20.25" customHeight="1" x14ac:dyDescent="0.25">
      <c r="N102">
        <v>12056</v>
      </c>
      <c r="O102" t="s">
        <v>52</v>
      </c>
    </row>
    <row r="103" spans="14:15" ht="20.25" customHeight="1" x14ac:dyDescent="0.25">
      <c r="N103">
        <v>171112</v>
      </c>
      <c r="O103" t="s">
        <v>52</v>
      </c>
    </row>
    <row r="104" spans="14:15" ht="20.25" customHeight="1" x14ac:dyDescent="0.25">
      <c r="N104">
        <v>51535</v>
      </c>
      <c r="O104" t="s">
        <v>52</v>
      </c>
    </row>
    <row r="105" spans="14:15" ht="20.25" customHeight="1" x14ac:dyDescent="0.25">
      <c r="N105">
        <v>81614</v>
      </c>
      <c r="O105" t="s">
        <v>57</v>
      </c>
    </row>
    <row r="106" spans="14:15" ht="20.25" customHeight="1" x14ac:dyDescent="0.25">
      <c r="N106">
        <v>41714</v>
      </c>
      <c r="O106" t="s">
        <v>44</v>
      </c>
    </row>
    <row r="107" spans="14:15" ht="20.25" customHeight="1" x14ac:dyDescent="0.25">
      <c r="N107">
        <v>11688</v>
      </c>
      <c r="O107" t="s">
        <v>58</v>
      </c>
    </row>
    <row r="108" spans="14:15" ht="20.25" customHeight="1" x14ac:dyDescent="0.25">
      <c r="N108">
        <v>49185</v>
      </c>
      <c r="O108" t="s">
        <v>58</v>
      </c>
    </row>
    <row r="109" spans="14:15" ht="20.25" customHeight="1" x14ac:dyDescent="0.25">
      <c r="N109">
        <v>629</v>
      </c>
      <c r="O109" t="s">
        <v>59</v>
      </c>
    </row>
    <row r="110" spans="14:15" ht="20.25" customHeight="1" x14ac:dyDescent="0.25">
      <c r="N110">
        <v>126920</v>
      </c>
      <c r="O110" t="s">
        <v>44</v>
      </c>
    </row>
    <row r="111" spans="14:15" ht="20.25" customHeight="1" x14ac:dyDescent="0.25">
      <c r="N111">
        <v>78956</v>
      </c>
      <c r="O111" t="s">
        <v>60</v>
      </c>
    </row>
    <row r="112" spans="14:15" ht="20.25" customHeight="1" x14ac:dyDescent="0.25">
      <c r="N112">
        <v>54119</v>
      </c>
      <c r="O112" t="s">
        <v>52</v>
      </c>
    </row>
    <row r="113" spans="14:15" ht="20.25" customHeight="1" x14ac:dyDescent="0.25">
      <c r="N113">
        <v>42860</v>
      </c>
      <c r="O113" t="s">
        <v>61</v>
      </c>
    </row>
    <row r="114" spans="14:15" ht="20.25" customHeight="1" x14ac:dyDescent="0.25">
      <c r="N114">
        <v>8439</v>
      </c>
      <c r="O114" t="s">
        <v>41</v>
      </c>
    </row>
    <row r="115" spans="14:15" ht="20.25" customHeight="1" x14ac:dyDescent="0.25">
      <c r="N115">
        <v>72915</v>
      </c>
      <c r="O115" t="s">
        <v>41</v>
      </c>
    </row>
    <row r="116" spans="14:15" ht="20.25" customHeight="1" x14ac:dyDescent="0.25">
      <c r="N116">
        <v>150399</v>
      </c>
      <c r="O116" t="s">
        <v>61</v>
      </c>
    </row>
    <row r="117" spans="14:15" ht="20.25" customHeight="1" x14ac:dyDescent="0.25">
      <c r="N117">
        <v>290692</v>
      </c>
      <c r="O117" t="s">
        <v>64</v>
      </c>
    </row>
    <row r="118" spans="14:15" ht="20.25" customHeight="1" x14ac:dyDescent="0.25">
      <c r="N118">
        <v>4495</v>
      </c>
      <c r="O118" t="s">
        <v>64</v>
      </c>
    </row>
    <row r="119" spans="14:15" ht="20.25" customHeight="1" x14ac:dyDescent="0.25">
      <c r="N119">
        <v>139280</v>
      </c>
      <c r="O119" t="s">
        <v>64</v>
      </c>
    </row>
    <row r="120" spans="14:15" ht="20.25" customHeight="1" x14ac:dyDescent="0.25">
      <c r="N120">
        <v>53228</v>
      </c>
      <c r="O120" t="s">
        <v>26</v>
      </c>
    </row>
    <row r="121" spans="14:15" ht="20.25" customHeight="1" x14ac:dyDescent="0.25">
      <c r="N121">
        <v>53228</v>
      </c>
      <c r="O121" t="s">
        <v>26</v>
      </c>
    </row>
    <row r="122" spans="14:15" ht="20.25" customHeight="1" x14ac:dyDescent="0.25">
      <c r="N122">
        <v>96897</v>
      </c>
      <c r="O122" t="s">
        <v>52</v>
      </c>
    </row>
    <row r="123" spans="14:15" ht="20.25" customHeight="1" x14ac:dyDescent="0.25">
      <c r="N123">
        <v>126000</v>
      </c>
      <c r="O123" t="s">
        <v>52</v>
      </c>
    </row>
    <row r="124" spans="14:15" ht="20.25" customHeight="1" x14ac:dyDescent="0.25">
      <c r="N124">
        <v>29669</v>
      </c>
      <c r="O124" t="s">
        <v>52</v>
      </c>
    </row>
    <row r="125" spans="14:15" ht="20.25" customHeight="1" x14ac:dyDescent="0.25">
      <c r="N125">
        <v>44045</v>
      </c>
      <c r="O125" t="s">
        <v>60</v>
      </c>
    </row>
    <row r="126" spans="14:15" ht="20.25" customHeight="1" x14ac:dyDescent="0.25">
      <c r="N126">
        <v>137882</v>
      </c>
      <c r="O126" t="s">
        <v>41</v>
      </c>
    </row>
    <row r="127" spans="14:15" ht="20.25" customHeight="1" x14ac:dyDescent="0.25">
      <c r="N127">
        <v>136946</v>
      </c>
      <c r="O127" t="s">
        <v>41</v>
      </c>
    </row>
    <row r="128" spans="14:15" ht="20.25" customHeight="1" x14ac:dyDescent="0.25">
      <c r="N128">
        <v>136971</v>
      </c>
      <c r="O128" t="s">
        <v>60</v>
      </c>
    </row>
    <row r="129" spans="14:15" ht="20.25" customHeight="1" x14ac:dyDescent="0.25">
      <c r="N129">
        <v>184305</v>
      </c>
      <c r="O129" t="s">
        <v>65</v>
      </c>
    </row>
    <row r="130" spans="14:15" ht="20.25" customHeight="1" x14ac:dyDescent="0.25">
      <c r="N130">
        <v>26031</v>
      </c>
      <c r="O130" t="s">
        <v>65</v>
      </c>
    </row>
    <row r="131" spans="14:15" ht="20.25" customHeight="1" x14ac:dyDescent="0.25">
      <c r="N131">
        <v>21086</v>
      </c>
      <c r="O131" t="s">
        <v>52</v>
      </c>
    </row>
    <row r="132" spans="14:15" ht="20.25" customHeight="1" x14ac:dyDescent="0.25">
      <c r="N132">
        <v>32094</v>
      </c>
      <c r="O132" t="s">
        <v>60</v>
      </c>
    </row>
    <row r="133" spans="14:15" ht="20.25" customHeight="1" x14ac:dyDescent="0.25">
      <c r="N133">
        <v>24903</v>
      </c>
      <c r="O133" t="s">
        <v>41</v>
      </c>
    </row>
    <row r="134" spans="14:15" ht="20.25" customHeight="1" x14ac:dyDescent="0.25">
      <c r="N134">
        <v>107693</v>
      </c>
      <c r="O134" t="s">
        <v>41</v>
      </c>
    </row>
    <row r="135" spans="14:15" ht="20.25" customHeight="1" x14ac:dyDescent="0.25">
      <c r="N135">
        <v>144559</v>
      </c>
      <c r="O135" t="s">
        <v>66</v>
      </c>
    </row>
    <row r="136" spans="14:15" ht="20.25" customHeight="1" x14ac:dyDescent="0.25">
      <c r="N136">
        <v>28505</v>
      </c>
      <c r="O136" t="s">
        <v>61</v>
      </c>
    </row>
    <row r="137" spans="14:15" ht="20.25" customHeight="1" x14ac:dyDescent="0.25">
      <c r="N137">
        <v>30656</v>
      </c>
      <c r="O137" t="s">
        <v>67</v>
      </c>
    </row>
    <row r="138" spans="14:15" ht="20.25" customHeight="1" x14ac:dyDescent="0.25">
      <c r="N138">
        <v>60370</v>
      </c>
      <c r="O138" t="s">
        <v>68</v>
      </c>
    </row>
    <row r="139" spans="14:15" ht="20.25" customHeight="1" x14ac:dyDescent="0.25">
      <c r="N139">
        <v>11688</v>
      </c>
      <c r="O139" t="s">
        <v>69</v>
      </c>
    </row>
    <row r="140" spans="14:15" ht="20.25" customHeight="1" x14ac:dyDescent="0.25">
      <c r="N140">
        <v>124565</v>
      </c>
      <c r="O140" t="s">
        <v>60</v>
      </c>
    </row>
    <row r="141" spans="14:15" ht="20.25" customHeight="1" x14ac:dyDescent="0.25">
      <c r="N141">
        <v>24858</v>
      </c>
      <c r="O141" t="s">
        <v>60</v>
      </c>
    </row>
    <row r="142" spans="14:15" ht="20.25" customHeight="1" x14ac:dyDescent="0.25">
      <c r="N142">
        <v>6497</v>
      </c>
      <c r="O142" t="s">
        <v>61</v>
      </c>
    </row>
    <row r="143" spans="14:15" ht="20.25" customHeight="1" x14ac:dyDescent="0.25">
      <c r="N143">
        <v>50701</v>
      </c>
      <c r="O143" t="s">
        <v>61</v>
      </c>
    </row>
    <row r="144" spans="14:15" ht="20.25" customHeight="1" x14ac:dyDescent="0.25">
      <c r="N144">
        <v>9133</v>
      </c>
      <c r="O144" t="s">
        <v>60</v>
      </c>
    </row>
    <row r="145" spans="14:15" ht="20.25" customHeight="1" x14ac:dyDescent="0.25">
      <c r="N145">
        <v>137276</v>
      </c>
      <c r="O145" t="s">
        <v>60</v>
      </c>
    </row>
    <row r="146" spans="14:15" ht="20.25" customHeight="1" x14ac:dyDescent="0.25">
      <c r="N146">
        <v>128331</v>
      </c>
      <c r="O146" t="s">
        <v>61</v>
      </c>
    </row>
    <row r="147" spans="14:15" ht="20.25" customHeight="1" x14ac:dyDescent="0.25">
      <c r="N147">
        <v>106589</v>
      </c>
      <c r="O147" t="s">
        <v>70</v>
      </c>
    </row>
    <row r="148" spans="14:15" ht="20.25" customHeight="1" x14ac:dyDescent="0.25">
      <c r="N148">
        <v>12439</v>
      </c>
      <c r="O148" t="s">
        <v>70</v>
      </c>
    </row>
    <row r="149" spans="14:15" ht="20.25" customHeight="1" x14ac:dyDescent="0.25">
      <c r="N149">
        <v>54604</v>
      </c>
      <c r="O149" t="s">
        <v>54</v>
      </c>
    </row>
    <row r="150" spans="14:15" ht="20.25" customHeight="1" x14ac:dyDescent="0.25">
      <c r="N150">
        <v>99960</v>
      </c>
      <c r="O15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workbookViewId="0">
      <selection activeCell="A9" sqref="A9"/>
    </sheetView>
  </sheetViews>
  <sheetFormatPr defaultRowHeight="15" x14ac:dyDescent="0.25"/>
  <cols>
    <col min="1" max="1" width="31.85546875" customWidth="1"/>
  </cols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8" spans="1:1" x14ac:dyDescent="0.25">
      <c r="A8" t="s">
        <v>92</v>
      </c>
    </row>
    <row r="10" spans="1:1" x14ac:dyDescent="0.25">
      <c r="A10" t="e">
        <f>-- entities to join</f>
        <v>#NAME?</v>
      </c>
    </row>
    <row r="11" spans="1:1" x14ac:dyDescent="0.25">
      <c r="A11" t="e">
        <f>-- policy period id joins on building branchid</f>
        <v>#NAME?</v>
      </c>
    </row>
    <row r="12" spans="1:1" x14ac:dyDescent="0.25">
      <c r="A12" t="s">
        <v>93</v>
      </c>
    </row>
    <row r="14" spans="1:1" x14ac:dyDescent="0.25">
      <c r="A14" t="e">
        <f>-- job id joins on policy period jobid</f>
        <v>#NAME?</v>
      </c>
    </row>
    <row r="15" spans="1:1" x14ac:dyDescent="0.25">
      <c r="A15" t="s">
        <v>94</v>
      </c>
    </row>
    <row r="17" spans="1:1" x14ac:dyDescent="0.25">
      <c r="A17" t="e">
        <f>-- policy id joins on policyperiod policyid</f>
        <v>#NAME?</v>
      </c>
    </row>
    <row r="18" spans="1:1" x14ac:dyDescent="0.25">
      <c r="A18" t="s">
        <v>95</v>
      </c>
    </row>
    <row r="20" spans="1:1" x14ac:dyDescent="0.25">
      <c r="A20" t="e">
        <f>--account id joins on policy accountid</f>
        <v>#NAME?</v>
      </c>
    </row>
    <row r="21" spans="1:1" x14ac:dyDescent="0.25">
      <c r="A21" t="s">
        <v>96</v>
      </c>
    </row>
    <row r="23" spans="1:1" x14ac:dyDescent="0.25">
      <c r="A23" t="e">
        <f>-- policy id joins on policyperiod policyid</f>
        <v>#NAME?</v>
      </c>
    </row>
    <row r="24" spans="1:1" x14ac:dyDescent="0.25">
      <c r="A24" t="s">
        <v>97</v>
      </c>
    </row>
    <row r="26" spans="1:1" x14ac:dyDescent="0.25">
      <c r="A26" t="e">
        <f>-- join on location and state for province</f>
        <v>#NAME?</v>
      </c>
    </row>
    <row r="27" spans="1:1" x14ac:dyDescent="0.25">
      <c r="A27" t="s">
        <v>98</v>
      </c>
    </row>
    <row r="28" spans="1:1" x14ac:dyDescent="0.25">
      <c r="A28" t="s">
        <v>99</v>
      </c>
    </row>
    <row r="30" spans="1:1" x14ac:dyDescent="0.25">
      <c r="A30" t="e">
        <f>--branchid of effdate joins in policy period id (for offering type)</f>
        <v>#NAME?</v>
      </c>
    </row>
    <row r="31" spans="1:1" x14ac:dyDescent="0.25">
      <c r="A31" t="s">
        <v>100</v>
      </c>
    </row>
    <row r="33" spans="1:1" x14ac:dyDescent="0.25">
      <c r="A33" t="e">
        <f>-- typelists to join</f>
        <v>#NAME?</v>
      </c>
    </row>
    <row r="34" spans="1:1" x14ac:dyDescent="0.25">
      <c r="A34" t="e">
        <f>-- list type of building  -  building id join on building subtype</f>
        <v>#NAME?</v>
      </c>
    </row>
    <row r="35" spans="1:1" x14ac:dyDescent="0.25">
      <c r="A35" t="s">
        <v>101</v>
      </c>
    </row>
    <row r="37" spans="1:1" x14ac:dyDescent="0.25">
      <c r="A37" t="e">
        <f>-- list buildingtype id on b.buildingtype_cg</f>
        <v>#NAME?</v>
      </c>
    </row>
    <row r="38" spans="1:1" x14ac:dyDescent="0.25">
      <c r="A38" t="s">
        <v>102</v>
      </c>
    </row>
    <row r="40" spans="1:1" x14ac:dyDescent="0.25">
      <c r="A40" t="e">
        <f>-- list evaluationsoftware_cg joins on building evaluaitonsource_cg</f>
        <v>#NAME?</v>
      </c>
    </row>
    <row r="41" spans="1:1" x14ac:dyDescent="0.25">
      <c r="A41" t="s">
        <v>103</v>
      </c>
    </row>
    <row r="43" spans="1:1" x14ac:dyDescent="0.25">
      <c r="A43" t="e">
        <f>-- list policyperiostatus joins on policy period status</f>
        <v>#NAME?</v>
      </c>
    </row>
    <row r="44" spans="1:1" x14ac:dyDescent="0.25">
      <c r="A44" t="s">
        <v>104</v>
      </c>
    </row>
    <row r="46" spans="1:1" x14ac:dyDescent="0.25">
      <c r="A46" t="e">
        <f>-- clauses</f>
        <v>#NAME?</v>
      </c>
    </row>
    <row r="47" spans="1:1" x14ac:dyDescent="0.25">
      <c r="A47" t="s">
        <v>105</v>
      </c>
    </row>
    <row r="48" spans="1:1" x14ac:dyDescent="0.25">
      <c r="A48" t="e">
        <f>-- building type needs to be FarmStructure_CG</f>
        <v>#NAME?</v>
      </c>
    </row>
    <row r="49" spans="1:1" x14ac:dyDescent="0.25">
      <c r="A49" t="s">
        <v>106</v>
      </c>
    </row>
    <row r="50" spans="1:1" x14ac:dyDescent="0.25">
      <c r="A50" t="e">
        <f>-- temp resrtrict row count</f>
        <v>#NAME?</v>
      </c>
    </row>
    <row r="51" spans="1:1" x14ac:dyDescent="0.25">
      <c r="A51" t="e">
        <f>--and rownum &lt; 100</f>
        <v>#NAME?</v>
      </c>
    </row>
    <row r="52" spans="1:1" x14ac:dyDescent="0.25">
      <c r="A52" t="e">
        <f>-- policy period company is CGIC</f>
        <v>#NAME?</v>
      </c>
    </row>
    <row r="53" spans="1:1" x14ac:dyDescent="0.25">
      <c r="A53" t="s">
        <v>107</v>
      </c>
    </row>
    <row r="54" spans="1:1" x14ac:dyDescent="0.25">
      <c r="A54" t="e">
        <f>-- policy period not cancelled</f>
        <v>#NAME?</v>
      </c>
    </row>
    <row r="55" spans="1:1" x14ac:dyDescent="0.25">
      <c r="A55" t="s">
        <v>108</v>
      </c>
    </row>
    <row r="56" spans="1:1" x14ac:dyDescent="0.25">
      <c r="A56" t="e">
        <f>-- policyperiod number not invalid</f>
        <v>#NAME?</v>
      </c>
    </row>
    <row r="57" spans="1:1" x14ac:dyDescent="0.25">
      <c r="A57" t="s">
        <v>109</v>
      </c>
    </row>
    <row r="58" spans="1:1" x14ac:dyDescent="0.25">
      <c r="A58" t="e">
        <f>-- evaluationsource name is BVS</f>
        <v>#NAME?</v>
      </c>
    </row>
    <row r="59" spans="1:1" x14ac:dyDescent="0.25">
      <c r="A59" t="s">
        <v>110</v>
      </c>
    </row>
    <row r="60" spans="1:1" x14ac:dyDescent="0.25">
      <c r="A60" t="e">
        <f>-- policy product code is FARM_CG</f>
        <v>#NAME?</v>
      </c>
    </row>
    <row r="61" spans="1:1" x14ac:dyDescent="0.25">
      <c r="A61" t="s">
        <v>111</v>
      </c>
    </row>
    <row r="62" spans="1:1" x14ac:dyDescent="0.25">
      <c r="A62" t="s">
        <v>112</v>
      </c>
    </row>
    <row r="63" spans="1:1" x14ac:dyDescent="0.25">
      <c r="A63" t="s">
        <v>113</v>
      </c>
    </row>
    <row r="64" spans="1:1" x14ac:dyDescent="0.25">
      <c r="A64" t="e">
        <f>-- policy period most recent model &gt; 0</f>
        <v>#NAME?</v>
      </c>
    </row>
    <row r="65" spans="1:1" x14ac:dyDescent="0.25">
      <c r="A65" t="s">
        <v>114</v>
      </c>
    </row>
    <row r="67" spans="1:1" x14ac:dyDescent="0.25">
      <c r="A67" t="s">
        <v>115</v>
      </c>
    </row>
    <row r="68" spans="1:1" x14ac:dyDescent="0.25">
      <c r="A68" t="e">
        <f>-- Find latest bound periods</f>
        <v>#NAME?</v>
      </c>
    </row>
    <row r="69" spans="1:1" x14ac:dyDescent="0.25">
      <c r="A69" t="s">
        <v>115</v>
      </c>
    </row>
    <row r="70" spans="1:1" x14ac:dyDescent="0.25">
      <c r="A70" t="s">
        <v>116</v>
      </c>
    </row>
    <row r="71" spans="1:1" x14ac:dyDescent="0.25">
      <c r="A71" t="s">
        <v>117</v>
      </c>
    </row>
    <row r="72" spans="1:1" x14ac:dyDescent="0.25">
      <c r="A72" t="s">
        <v>118</v>
      </c>
    </row>
    <row r="73" spans="1:1" x14ac:dyDescent="0.25">
      <c r="A73" t="s">
        <v>119</v>
      </c>
    </row>
    <row r="74" spans="1:1" x14ac:dyDescent="0.25">
      <c r="A74" t="s">
        <v>120</v>
      </c>
    </row>
    <row r="75" spans="1:1" x14ac:dyDescent="0.25">
      <c r="A75" t="s">
        <v>121</v>
      </c>
    </row>
    <row r="76" spans="1:1" x14ac:dyDescent="0.25">
      <c r="A76" t="s">
        <v>122</v>
      </c>
    </row>
    <row r="77" spans="1:1" x14ac:dyDescent="0.25">
      <c r="A77" t="s">
        <v>118</v>
      </c>
    </row>
    <row r="78" spans="1:1" x14ac:dyDescent="0.25">
      <c r="A78" t="s">
        <v>123</v>
      </c>
    </row>
    <row r="79" spans="1:1" x14ac:dyDescent="0.25">
      <c r="A79" t="s">
        <v>124</v>
      </c>
    </row>
    <row r="80" spans="1:1" x14ac:dyDescent="0.25">
      <c r="A80" t="s">
        <v>125</v>
      </c>
    </row>
    <row r="81" spans="1:1" x14ac:dyDescent="0.25">
      <c r="A81" t="s">
        <v>126</v>
      </c>
    </row>
    <row r="82" spans="1:1" x14ac:dyDescent="0.25">
      <c r="A82" t="s">
        <v>127</v>
      </c>
    </row>
    <row r="83" spans="1:1" x14ac:dyDescent="0.25">
      <c r="A83" t="s">
        <v>128</v>
      </c>
    </row>
    <row r="84" spans="1:1" x14ac:dyDescent="0.25">
      <c r="A84" t="s">
        <v>129</v>
      </c>
    </row>
    <row r="85" spans="1:1" x14ac:dyDescent="0.25">
      <c r="A85" t="s">
        <v>130</v>
      </c>
    </row>
    <row r="86" spans="1:1" x14ac:dyDescent="0.25">
      <c r="A86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2016-09-26T14:47:45Z</dcterms:created>
  <dcterms:modified xsi:type="dcterms:W3CDTF">2016-09-26T15:37:51Z</dcterms:modified>
</cp:coreProperties>
</file>