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aleksandrgrigoriev/Профит/Текущие документы/"/>
    </mc:Choice>
  </mc:AlternateContent>
  <xr:revisionPtr revIDLastSave="0" documentId="13_ncr:1_{E183D33F-0EED-1A44-AD95-AB74BF0F2400}" xr6:coauthVersionLast="47" xr6:coauthVersionMax="47" xr10:uidLastSave="{00000000-0000-0000-0000-000000000000}"/>
  <bookViews>
    <workbookView xWindow="0" yWindow="740" windowWidth="29040" windowHeight="16920" xr2:uid="{00000000-000D-0000-FFFF-FFFF00000000}"/>
  </bookViews>
  <sheets>
    <sheet name="СВОД" sheetId="1" r:id="rId1"/>
    <sheet name="Фикс" sheetId="11" r:id="rId2"/>
    <sheet name="Вкусная еда" sheetId="33" r:id="rId3"/>
    <sheet name="ГТ Информ" sheetId="32" r:id="rId4"/>
    <sheet name="ГПС" sheetId="31" r:id="rId5"/>
    <sheet name="БПС" sheetId="30" r:id="rId6"/>
    <sheet name="ГТ Строй" sheetId="29" r:id="rId7"/>
    <sheet name="М29" sheetId="2" r:id="rId8"/>
    <sheet name="Револют" sheetId="3" r:id="rId9"/>
    <sheet name="МК ИМКО (филиал)" sheetId="23" r:id="rId10"/>
    <sheet name="МК ИМКО" sheetId="4" r:id="rId11"/>
    <sheet name="Геолайн" sheetId="5" r:id="rId12"/>
    <sheet name="УНР 157" sheetId="9" r:id="rId13"/>
    <sheet name="ПК МК" sheetId="14" r:id="rId14"/>
    <sheet name="ИП Соловьев" sheetId="20" r:id="rId15"/>
    <sheet name="БСК Лайн" sheetId="21" r:id="rId16"/>
    <sheet name="Дента Хоум" sheetId="26" r:id="rId17"/>
    <sheet name="Акад.ст" sheetId="28" r:id="rId18"/>
  </sheets>
  <definedNames>
    <definedName name="Print_Titles" localSheetId="17">Акад.ст!$4:$4</definedName>
    <definedName name="Print_Titles" localSheetId="5">БПС!$4:$4</definedName>
    <definedName name="Print_Titles" localSheetId="15">'БСК Лайн'!$4:$4</definedName>
    <definedName name="Print_Titles" localSheetId="2">'Вкусная еда'!$4:$4</definedName>
    <definedName name="Print_Titles" localSheetId="11">Геолайн!$4:$4</definedName>
    <definedName name="Print_Titles" localSheetId="4">ГПС!$4:$4</definedName>
    <definedName name="Print_Titles" localSheetId="3">'ГТ Информ'!$4:$4</definedName>
    <definedName name="Print_Titles" localSheetId="6">'ГТ Строй'!$4:$4</definedName>
    <definedName name="Print_Titles" localSheetId="16">'Дента Хоум'!$4:$4</definedName>
    <definedName name="Print_Titles" localSheetId="14">'ИП Соловьев'!$4:$4</definedName>
    <definedName name="Print_Titles" localSheetId="7">М29!$4:$4</definedName>
    <definedName name="Print_Titles" localSheetId="10">'МК ИМКО'!$4:$4</definedName>
    <definedName name="Print_Titles" localSheetId="9">'МК ИМКО (филиал)'!$4:$4</definedName>
    <definedName name="Print_Titles" localSheetId="13">'ПК МК'!$4:$4</definedName>
    <definedName name="Print_Titles" localSheetId="8">Револют!$4:$4</definedName>
    <definedName name="Print_Titles" localSheetId="12">'УНР 157'!$4:$4</definedName>
    <definedName name="Print_Titles" localSheetId="1">Фикс!$4:$4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3" l="1"/>
  <c r="E13" i="33"/>
  <c r="E12" i="33"/>
  <c r="E15" i="33" s="1"/>
  <c r="E9" i="33"/>
  <c r="E8" i="33"/>
  <c r="E10" i="33" s="1"/>
  <c r="E5" i="33"/>
  <c r="E6" i="33" s="1"/>
  <c r="D26" i="11"/>
  <c r="E16" i="33" l="1"/>
  <c r="C17" i="1" s="1"/>
  <c r="E14" i="32"/>
  <c r="E13" i="32"/>
  <c r="E12" i="32"/>
  <c r="E15" i="32" s="1"/>
  <c r="E9" i="32"/>
  <c r="E8" i="32"/>
  <c r="E5" i="32"/>
  <c r="E6" i="32" s="1"/>
  <c r="E14" i="31"/>
  <c r="E13" i="31"/>
  <c r="E12" i="31"/>
  <c r="E9" i="31"/>
  <c r="E8" i="31"/>
  <c r="E5" i="31"/>
  <c r="E6" i="31" s="1"/>
  <c r="E10" i="32" l="1"/>
  <c r="E16" i="32"/>
  <c r="C2" i="1" s="1"/>
  <c r="E10" i="31"/>
  <c r="E15" i="31"/>
  <c r="E16" i="31" s="1"/>
  <c r="C3" i="1" s="1"/>
  <c r="E16" i="3" l="1"/>
  <c r="E14" i="3"/>
  <c r="E15" i="3"/>
  <c r="E14" i="30" l="1"/>
  <c r="E13" i="30"/>
  <c r="E12" i="30"/>
  <c r="E9" i="30"/>
  <c r="E8" i="30"/>
  <c r="E5" i="30"/>
  <c r="E6" i="30" s="1"/>
  <c r="E15" i="30" l="1"/>
  <c r="E10" i="30"/>
  <c r="E16" i="30" s="1"/>
  <c r="C4" i="1" s="1"/>
  <c r="E14" i="29"/>
  <c r="E13" i="29"/>
  <c r="E12" i="29"/>
  <c r="E15" i="29" s="1"/>
  <c r="E9" i="29"/>
  <c r="E8" i="29"/>
  <c r="E5" i="29"/>
  <c r="E6" i="29" s="1"/>
  <c r="E10" i="29" l="1"/>
  <c r="E16" i="29"/>
  <c r="C5" i="1" s="1"/>
  <c r="E13" i="3" l="1"/>
  <c r="E14" i="23"/>
  <c r="E13" i="14"/>
  <c r="E12" i="2" l="1"/>
  <c r="E15" i="28" l="1"/>
  <c r="E14" i="28"/>
  <c r="E13" i="28"/>
  <c r="E12" i="28"/>
  <c r="E9" i="28"/>
  <c r="E8" i="28"/>
  <c r="E5" i="28"/>
  <c r="E6" i="28" s="1"/>
  <c r="E16" i="28" l="1"/>
  <c r="E10" i="28"/>
  <c r="E17" i="28" s="1"/>
  <c r="C16" i="1" l="1"/>
  <c r="E15" i="26" l="1"/>
  <c r="E14" i="26"/>
  <c r="E13" i="26"/>
  <c r="E12" i="26"/>
  <c r="E9" i="26"/>
  <c r="E8" i="26"/>
  <c r="E5" i="26"/>
  <c r="E6" i="26" s="1"/>
  <c r="E13" i="23"/>
  <c r="E12" i="23"/>
  <c r="E9" i="23"/>
  <c r="E8" i="23"/>
  <c r="E5" i="23"/>
  <c r="E6" i="23" s="1"/>
  <c r="E13" i="4"/>
  <c r="E15" i="21"/>
  <c r="E14" i="21"/>
  <c r="E13" i="21"/>
  <c r="E12" i="21"/>
  <c r="E9" i="21"/>
  <c r="E8" i="21"/>
  <c r="E5" i="21"/>
  <c r="E6" i="21" s="1"/>
  <c r="E15" i="20"/>
  <c r="E14" i="20"/>
  <c r="E13" i="20"/>
  <c r="E12" i="20"/>
  <c r="E9" i="20"/>
  <c r="E8" i="20"/>
  <c r="E5" i="20"/>
  <c r="E6" i="20" s="1"/>
  <c r="E16" i="23" l="1"/>
  <c r="E16" i="20"/>
  <c r="E10" i="23"/>
  <c r="E16" i="21"/>
  <c r="E10" i="26"/>
  <c r="E10" i="21"/>
  <c r="E16" i="26"/>
  <c r="E10" i="20"/>
  <c r="E12" i="4"/>
  <c r="E14" i="4" s="1"/>
  <c r="E17" i="21" l="1"/>
  <c r="E17" i="23"/>
  <c r="E17" i="26"/>
  <c r="C15" i="1" s="1"/>
  <c r="E17" i="20"/>
  <c r="C13" i="1" s="1"/>
  <c r="C14" i="1"/>
  <c r="C8" i="1"/>
  <c r="E12" i="3"/>
  <c r="E18" i="3" s="1"/>
  <c r="E5" i="5" l="1"/>
  <c r="C18" i="1" l="1"/>
  <c r="E5" i="14"/>
  <c r="E6" i="14" s="1"/>
  <c r="E8" i="14"/>
  <c r="E9" i="14"/>
  <c r="E12" i="14"/>
  <c r="E14" i="14"/>
  <c r="E15" i="14"/>
  <c r="E16" i="14"/>
  <c r="E10" i="14" l="1"/>
  <c r="E17" i="14"/>
  <c r="E14" i="9"/>
  <c r="E13" i="9"/>
  <c r="E12" i="9"/>
  <c r="E9" i="9"/>
  <c r="E8" i="9"/>
  <c r="E5" i="9"/>
  <c r="E6" i="9" s="1"/>
  <c r="E8" i="5"/>
  <c r="E9" i="5" s="1"/>
  <c r="E9" i="4"/>
  <c r="E8" i="4"/>
  <c r="E5" i="4"/>
  <c r="E9" i="3"/>
  <c r="E8" i="3"/>
  <c r="E5" i="3"/>
  <c r="E6" i="3" s="1"/>
  <c r="E9" i="2"/>
  <c r="E8" i="2"/>
  <c r="E5" i="2"/>
  <c r="E6" i="2" s="1"/>
  <c r="E18" i="14" l="1"/>
  <c r="E10" i="4"/>
  <c r="E13" i="2"/>
  <c r="C12" i="1"/>
  <c r="E12" i="5"/>
  <c r="E6" i="4"/>
  <c r="E15" i="4" s="1"/>
  <c r="E6" i="5"/>
  <c r="E10" i="9"/>
  <c r="E10" i="2"/>
  <c r="E10" i="3"/>
  <c r="E19" i="3" s="1"/>
  <c r="E15" i="9"/>
  <c r="C7" i="1" l="1"/>
  <c r="E14" i="2"/>
  <c r="C6" i="1" s="1"/>
  <c r="C9" i="1"/>
  <c r="E16" i="9"/>
  <c r="C11" i="1" s="1"/>
  <c r="E13" i="5"/>
  <c r="C10" i="1" s="1"/>
  <c r="E15" i="2" l="1"/>
  <c r="E16" i="2" s="1"/>
  <c r="C19" i="1" s="1"/>
</calcChain>
</file>

<file path=xl/sharedStrings.xml><?xml version="1.0" encoding="utf-8"?>
<sst xmlns="http://schemas.openxmlformats.org/spreadsheetml/2006/main" count="387" uniqueCount="111">
  <si>
    <t>№ п.п.</t>
  </si>
  <si>
    <t>Наименование организации</t>
  </si>
  <si>
    <t>Стоимость обслуживания</t>
  </si>
  <si>
    <t>Револют</t>
  </si>
  <si>
    <t>МК ИМКО</t>
  </si>
  <si>
    <t>Геолайн</t>
  </si>
  <si>
    <t>УНР 157</t>
  </si>
  <si>
    <t>ПК МК</t>
  </si>
  <si>
    <t>Разовые сделки</t>
  </si>
  <si>
    <t>ИТОГО:</t>
  </si>
  <si>
    <t>№ п/п</t>
  </si>
  <si>
    <t>Наименование статьи затрат</t>
  </si>
  <si>
    <t>Кол-во</t>
  </si>
  <si>
    <t>Цена</t>
  </si>
  <si>
    <t>Стоимость</t>
  </si>
  <si>
    <t>Итого бухгалтерское обслуживание</t>
  </si>
  <si>
    <t>Разовые услуги</t>
  </si>
  <si>
    <t xml:space="preserve">Отчет СЗВ-М в электронном виде </t>
  </si>
  <si>
    <t>Начисление ЗП и взносов</t>
  </si>
  <si>
    <t>Итого разовые услуги</t>
  </si>
  <si>
    <t>Доп. Услуги</t>
  </si>
  <si>
    <t>Итого доп. услуги</t>
  </si>
  <si>
    <t>Ответственный: ____________________               __________________                               _______________________________</t>
  </si>
  <si>
    <t xml:space="preserve">                                                                                                                                                 должность                                                  подпись</t>
  </si>
  <si>
    <t>(расшифровка подписи)</t>
  </si>
  <si>
    <t>Контрагент</t>
  </si>
  <si>
    <t>Отчет СЗВ-М в электронном виде (МК ИМКО)</t>
  </si>
  <si>
    <t>Отчет СЗВ-М в электронном виде (Филиал)</t>
  </si>
  <si>
    <t>Начисление ЗП и взносов сотрудникам (МК ИМКО)</t>
  </si>
  <si>
    <t>ИП Лазарева Е.В.</t>
  </si>
  <si>
    <t>Бухгалтерское сопровождение в соответствии с журналом операций (до 1150)</t>
  </si>
  <si>
    <t>ИП Кононов</t>
  </si>
  <si>
    <t>ИП Королев</t>
  </si>
  <si>
    <t>Начисление ЗП и взносов сотрудниками ведение кадрового учета (филиал)</t>
  </si>
  <si>
    <t>Бухгалтерское сопровождение в соответствии с журналом операций (до 100)</t>
  </si>
  <si>
    <t>ИП Соловьев</t>
  </si>
  <si>
    <t>БСК Лайн</t>
  </si>
  <si>
    <t>Бухгалтерское сопровождение в соответствии с журналом операций (до 300)</t>
  </si>
  <si>
    <t>Подготовка заказ - нарядов сотрудников (филиал)</t>
  </si>
  <si>
    <t>МК ИМКО (филиал)</t>
  </si>
  <si>
    <t>Скидка 6%</t>
  </si>
  <si>
    <t>ИТОГО со скидкой</t>
  </si>
  <si>
    <t>М29</t>
  </si>
  <si>
    <t>Ведение БС по ИП Разина (до 50 операций)</t>
  </si>
  <si>
    <t>Бухгалтерское сопровождение в соответствии с журналом операций (до 200)</t>
  </si>
  <si>
    <t>Дента Хоум</t>
  </si>
  <si>
    <t>Акад.ст.</t>
  </si>
  <si>
    <t>Компенсация налога УСН</t>
  </si>
  <si>
    <t>УК НАД ООО</t>
  </si>
  <si>
    <t>ИП Лабинская</t>
  </si>
  <si>
    <t>ИП Гаврилова</t>
  </si>
  <si>
    <t>ИП Законова</t>
  </si>
  <si>
    <t>ИП Бутявин</t>
  </si>
  <si>
    <t>ИП (1 раз в квартал)</t>
  </si>
  <si>
    <t>ИП Лазарева Н.И.</t>
  </si>
  <si>
    <t>БС</t>
  </si>
  <si>
    <t>Гобина ООО</t>
  </si>
  <si>
    <t>РИД ООО</t>
  </si>
  <si>
    <t>Вертекс ООО</t>
  </si>
  <si>
    <t>Техсвязьком ООО</t>
  </si>
  <si>
    <t>ИП (1 раз в месяц)</t>
  </si>
  <si>
    <t>Фикс</t>
  </si>
  <si>
    <t>Каблайн ООО</t>
  </si>
  <si>
    <t>Спектр АО</t>
  </si>
  <si>
    <t>Апдейт ООО</t>
  </si>
  <si>
    <t xml:space="preserve">Упр учет филиал ИМКО </t>
  </si>
  <si>
    <t>Ведение ФУ</t>
  </si>
  <si>
    <t>ГТ Строй</t>
  </si>
  <si>
    <t>БПС</t>
  </si>
  <si>
    <t>ГПС</t>
  </si>
  <si>
    <t xml:space="preserve">Операции по УСП Монолит </t>
  </si>
  <si>
    <t>СЗ РЕЮККЮЛЯ</t>
  </si>
  <si>
    <t>ГТ Информ</t>
  </si>
  <si>
    <t>Бухгалтерское сопровождение в соответствии с журналом операций (до 0)</t>
  </si>
  <si>
    <t>Бухгалтерское сопровождение в соответствии с журналом операций (до 150)</t>
  </si>
  <si>
    <t>Бухгалтерское сопровождение в соответствии с журналом операций (до 250)</t>
  </si>
  <si>
    <t>Реестр документов за сентябрь 2023 г.</t>
  </si>
  <si>
    <t>ИП Ваашкидзе</t>
  </si>
  <si>
    <t>ИП Канашенок</t>
  </si>
  <si>
    <t>ВСЕГО за сентябрь 2023 г.</t>
  </si>
  <si>
    <t>Пояснение по прибыли</t>
  </si>
  <si>
    <t>ООО "ГТ Информ" Д-Р</t>
  </si>
  <si>
    <t>ООО "ГПС" ОСНО</t>
  </si>
  <si>
    <t>ООО "БПС" ОСНО</t>
  </si>
  <si>
    <t>ООО "ГТ Строй" ОСНО</t>
  </si>
  <si>
    <t>ИП Соловьев Д-Р</t>
  </si>
  <si>
    <t>ООО "ПК МК" ОСНО</t>
  </si>
  <si>
    <t>ООО "УНР 157" ОСНО</t>
  </si>
  <si>
    <t>ООО "Геолайн" ОСНО</t>
  </si>
  <si>
    <t>ООО "МК ИМКО" ОСНО</t>
  </si>
  <si>
    <t>ООО "Револют" ОСНО</t>
  </si>
  <si>
    <t>ООО "М29 Инжиниринг" ОСНО</t>
  </si>
  <si>
    <t>ООО "БСК Лайн" ОСНО</t>
  </si>
  <si>
    <t>ООО "Дента Хоум" УСН Доходы</t>
  </si>
  <si>
    <t>ООО "Академическая стоматология" УСН Доходы</t>
  </si>
  <si>
    <t>ГК Н.Э.П.С</t>
  </si>
  <si>
    <t>Задолженность за август</t>
  </si>
  <si>
    <t>Точка</t>
  </si>
  <si>
    <t>Бухгалтерское сопровождение в соответствии с журналом операций МК ИМКО (до 450)</t>
  </si>
  <si>
    <t>Бухгалтерское сопровождение в соответствии с журналом операций филиал (до 400)</t>
  </si>
  <si>
    <t>Инвентаризация активов и обязательств для реорганизации</t>
  </si>
  <si>
    <t>Бухгалтерское сопровождение в соответствии с журналом операций (до 350)</t>
  </si>
  <si>
    <t>Бухгалтерское сопровождение в соответствии с журналом операций (до 1000)</t>
  </si>
  <si>
    <t>Требование Мастерплит</t>
  </si>
  <si>
    <t>Трбеование Металл Профиль Восток</t>
  </si>
  <si>
    <t>Ведение упр. учета в соответствии с журналом операций (до 250)</t>
  </si>
  <si>
    <t>ООО "Вкусная еда" Д-Р</t>
  </si>
  <si>
    <t>Реестр документов за октябрь 2023 г.</t>
  </si>
  <si>
    <t>ВСЕГО за октябрь 2023 г.</t>
  </si>
  <si>
    <t>Вкусная еда</t>
  </si>
  <si>
    <t>Подготовка договоров займа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</si>
</sst>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8"/>
      <color theme="1"/>
      <name val="Arial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wrapText="1"/>
    </xf>
    <xf numFmtId="4" fontId="2" fillId="0" borderId="2" xfId="0" applyNumberFormat="1" applyFont="1" applyBorder="1" applyAlignment="1">
      <alignment horizontal="center" vertical="top" wrapText="1"/>
    </xf>
    <xf numFmtId="1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4" fontId="1" fillId="0" borderId="2" xfId="0" applyNumberFormat="1" applyFont="1" applyBorder="1" applyAlignment="1">
      <alignment horizontal="center" vertical="top" wrapText="1"/>
    </xf>
    <xf numFmtId="4" fontId="1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4" fontId="2" fillId="0" borderId="4" xfId="0" applyNumberFormat="1" applyFont="1" applyBorder="1" applyAlignment="1">
      <alignment horizontal="center" vertical="top" wrapText="1"/>
    </xf>
    <xf numFmtId="1" fontId="2" fillId="0" borderId="6" xfId="0" applyNumberFormat="1" applyFont="1" applyBorder="1" applyAlignment="1">
      <alignment vertical="top" wrapText="1"/>
    </xf>
    <xf numFmtId="1" fontId="2" fillId="0" borderId="7" xfId="0" applyNumberFormat="1" applyFont="1" applyBorder="1" applyAlignment="1">
      <alignment horizontal="center" vertical="top" wrapText="1"/>
    </xf>
    <xf numFmtId="4" fontId="2" fillId="0" borderId="7" xfId="0" applyNumberFormat="1" applyFont="1" applyBorder="1" applyAlignment="1">
      <alignment horizontal="center" vertical="top" wrapText="1"/>
    </xf>
    <xf numFmtId="4" fontId="2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1" fillId="0" borderId="6" xfId="0" applyNumberFormat="1" applyFont="1" applyBorder="1" applyAlignment="1">
      <alignment horizontal="center" vertical="top" wrapText="1"/>
    </xf>
    <xf numFmtId="4" fontId="4" fillId="0" borderId="2" xfId="0" applyNumberFormat="1" applyFont="1" applyBorder="1" applyAlignment="1">
      <alignment horizontal="center" vertical="top" wrapText="1"/>
    </xf>
    <xf numFmtId="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1" fillId="0" borderId="0" xfId="1" applyFont="1"/>
    <xf numFmtId="4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vertical="top"/>
    </xf>
    <xf numFmtId="0" fontId="1" fillId="0" borderId="0" xfId="1" applyFont="1" applyAlignment="1">
      <alignment horizontal="center" vertical="top"/>
    </xf>
    <xf numFmtId="4" fontId="3" fillId="0" borderId="0" xfId="1" applyNumberFormat="1" applyFont="1" applyAlignment="1">
      <alignment horizontal="center" vertical="top"/>
    </xf>
    <xf numFmtId="1" fontId="1" fillId="0" borderId="0" xfId="1" applyNumberFormat="1" applyFont="1" applyAlignment="1">
      <alignment horizontal="center" vertical="top"/>
    </xf>
    <xf numFmtId="4" fontId="2" fillId="0" borderId="5" xfId="1" applyNumberFormat="1" applyFont="1" applyBorder="1" applyAlignment="1">
      <alignment horizontal="center" vertical="top" wrapText="1"/>
    </xf>
    <xf numFmtId="4" fontId="2" fillId="0" borderId="7" xfId="1" applyNumberFormat="1" applyFont="1" applyBorder="1" applyAlignment="1">
      <alignment horizontal="center" vertical="top" wrapText="1"/>
    </xf>
    <xf numFmtId="1" fontId="2" fillId="0" borderId="7" xfId="1" applyNumberFormat="1" applyFont="1" applyBorder="1" applyAlignment="1">
      <alignment horizontal="center" vertical="top" wrapText="1"/>
    </xf>
    <xf numFmtId="1" fontId="2" fillId="0" borderId="6" xfId="1" applyNumberFormat="1" applyFont="1" applyBorder="1" applyAlignment="1">
      <alignment vertical="top" wrapText="1"/>
    </xf>
    <xf numFmtId="4" fontId="2" fillId="0" borderId="4" xfId="1" applyNumberFormat="1" applyFont="1" applyBorder="1" applyAlignment="1">
      <alignment horizontal="center" vertical="top" wrapText="1"/>
    </xf>
    <xf numFmtId="4" fontId="2" fillId="0" borderId="2" xfId="1" applyNumberFormat="1" applyFont="1" applyBorder="1" applyAlignment="1">
      <alignment horizontal="center" vertical="top" wrapText="1"/>
    </xf>
    <xf numFmtId="1" fontId="2" fillId="0" borderId="2" xfId="1" applyNumberFormat="1" applyFont="1" applyBorder="1" applyAlignment="1">
      <alignment horizontal="center" vertical="top" wrapText="1"/>
    </xf>
    <xf numFmtId="1" fontId="2" fillId="0" borderId="2" xfId="1" applyNumberFormat="1" applyFont="1" applyBorder="1" applyAlignment="1">
      <alignment vertical="top" wrapText="1"/>
    </xf>
    <xf numFmtId="4" fontId="1" fillId="0" borderId="2" xfId="1" applyNumberFormat="1" applyFont="1" applyBorder="1" applyAlignment="1">
      <alignment horizontal="center" vertical="top"/>
    </xf>
    <xf numFmtId="4" fontId="1" fillId="0" borderId="2" xfId="1" applyNumberFormat="1" applyFont="1" applyBorder="1" applyAlignment="1">
      <alignment horizontal="center" vertical="top" wrapText="1"/>
    </xf>
    <xf numFmtId="164" fontId="1" fillId="0" borderId="2" xfId="1" applyNumberFormat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1" fontId="1" fillId="0" borderId="2" xfId="1" applyNumberFormat="1" applyFont="1" applyBorder="1" applyAlignment="1">
      <alignment horizontal="center" vertical="top" wrapText="1"/>
    </xf>
    <xf numFmtId="1" fontId="1" fillId="0" borderId="2" xfId="1" applyNumberFormat="1" applyFont="1" applyBorder="1" applyAlignment="1">
      <alignment vertical="top" wrapText="1"/>
    </xf>
    <xf numFmtId="4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4" fontId="1" fillId="0" borderId="4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vertical="top" wrapText="1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2" fillId="0" borderId="3" xfId="0" applyFont="1" applyBorder="1"/>
    <xf numFmtId="4" fontId="2" fillId="0" borderId="5" xfId="0" applyNumberFormat="1" applyFont="1" applyBorder="1" applyAlignment="1">
      <alignment horizontal="center"/>
    </xf>
    <xf numFmtId="4" fontId="1" fillId="2" borderId="2" xfId="0" applyNumberFormat="1" applyFont="1" applyFill="1" applyBorder="1" applyAlignment="1">
      <alignment horizontal="center" vertical="top" wrapText="1"/>
    </xf>
    <xf numFmtId="0" fontId="6" fillId="0" borderId="0" xfId="0" applyFont="1"/>
    <xf numFmtId="0" fontId="7" fillId="0" borderId="9" xfId="0" applyFont="1" applyBorder="1"/>
    <xf numFmtId="4" fontId="1" fillId="3" borderId="2" xfId="0" applyNumberFormat="1" applyFont="1" applyFill="1" applyBorder="1" applyAlignment="1">
      <alignment horizontal="center" vertical="top" wrapText="1"/>
    </xf>
    <xf numFmtId="4" fontId="1" fillId="3" borderId="2" xfId="0" applyNumberFormat="1" applyFont="1" applyFill="1" applyBorder="1" applyAlignment="1">
      <alignment horizontal="right"/>
    </xf>
    <xf numFmtId="4" fontId="4" fillId="2" borderId="2" xfId="0" applyNumberFormat="1" applyFont="1" applyFill="1" applyBorder="1" applyAlignment="1">
      <alignment horizontal="center" vertical="top" wrapText="1"/>
    </xf>
    <xf numFmtId="4" fontId="4" fillId="3" borderId="2" xfId="0" applyNumberFormat="1" applyFont="1" applyFill="1" applyBorder="1" applyAlignment="1">
      <alignment horizontal="center" vertical="top" wrapText="1"/>
    </xf>
    <xf numFmtId="4" fontId="1" fillId="2" borderId="4" xfId="0" applyNumberFormat="1" applyFont="1" applyFill="1" applyBorder="1" applyAlignment="1">
      <alignment horizontal="right"/>
    </xf>
    <xf numFmtId="4" fontId="1" fillId="3" borderId="4" xfId="0" applyNumberFormat="1" applyFont="1" applyFill="1" applyBorder="1" applyAlignment="1">
      <alignment horizontal="right"/>
    </xf>
    <xf numFmtId="0" fontId="4" fillId="0" borderId="2" xfId="1" applyFont="1" applyBorder="1" applyAlignment="1">
      <alignment vertical="top" wrapText="1"/>
    </xf>
    <xf numFmtId="4" fontId="4" fillId="0" borderId="2" xfId="1" applyNumberFormat="1" applyFont="1" applyBorder="1" applyAlignment="1">
      <alignment horizontal="center" vertical="top" wrapText="1"/>
    </xf>
    <xf numFmtId="4" fontId="4" fillId="0" borderId="2" xfId="1" applyNumberFormat="1" applyFont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top" wrapText="1"/>
    </xf>
    <xf numFmtId="0" fontId="1" fillId="0" borderId="0" xfId="1" applyFont="1" applyAlignment="1">
      <alignment horizontal="center" vertical="top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03" workbookViewId="0">
      <selection activeCell="C19" sqref="C19"/>
    </sheetView>
  </sheetViews>
  <sheetFormatPr baseColWidth="10" defaultColWidth="8.75" defaultRowHeight="16" x14ac:dyDescent="0.2"/>
  <cols>
    <col min="1" max="1" width="10.75" style="2" bestFit="1" customWidth="1"/>
    <col min="2" max="2" width="42.25" style="1" bestFit="1" customWidth="1"/>
    <col min="3" max="3" width="39" style="1" bestFit="1" customWidth="1"/>
    <col min="4" max="4" width="37" style="1" customWidth="1"/>
    <col min="5" max="5" width="41" style="1" customWidth="1"/>
    <col min="6" max="6" width="50.75" style="1" customWidth="1"/>
    <col min="7" max="16384" width="8.75" style="1"/>
  </cols>
  <sheetData>
    <row r="1" spans="1:5" x14ac:dyDescent="0.2">
      <c r="A1" s="60" t="s">
        <v>0</v>
      </c>
      <c r="B1" s="61" t="s">
        <v>1</v>
      </c>
      <c r="C1" s="61" t="s">
        <v>2</v>
      </c>
      <c r="D1" s="2"/>
      <c r="E1" s="2"/>
    </row>
    <row r="2" spans="1:5" x14ac:dyDescent="0.2">
      <c r="A2" s="62">
        <v>1</v>
      </c>
      <c r="B2" s="63" t="s">
        <v>72</v>
      </c>
      <c r="C2" s="64">
        <f>'ГТ Информ'!E16</f>
        <v>33750</v>
      </c>
      <c r="D2" s="2"/>
      <c r="E2" s="2"/>
    </row>
    <row r="3" spans="1:5" x14ac:dyDescent="0.2">
      <c r="A3" s="62">
        <v>2</v>
      </c>
      <c r="B3" s="63" t="s">
        <v>69</v>
      </c>
      <c r="C3" s="64">
        <f>ГПС!E16</f>
        <v>15000</v>
      </c>
      <c r="D3" s="2"/>
      <c r="E3" s="2"/>
    </row>
    <row r="4" spans="1:5" x14ac:dyDescent="0.2">
      <c r="A4" s="62">
        <v>3</v>
      </c>
      <c r="B4" s="63" t="s">
        <v>68</v>
      </c>
      <c r="C4" s="64">
        <f>БПС!E16</f>
        <v>69500</v>
      </c>
      <c r="D4" s="2"/>
      <c r="E4" s="2"/>
    </row>
    <row r="5" spans="1:5" x14ac:dyDescent="0.2">
      <c r="A5" s="62">
        <v>4</v>
      </c>
      <c r="B5" s="63" t="s">
        <v>67</v>
      </c>
      <c r="C5" s="64">
        <f>'ГТ Строй'!E16</f>
        <v>27100</v>
      </c>
      <c r="D5" s="2"/>
      <c r="E5" s="2"/>
    </row>
    <row r="6" spans="1:5" x14ac:dyDescent="0.2">
      <c r="A6" s="62">
        <v>5</v>
      </c>
      <c r="B6" s="63" t="s">
        <v>42</v>
      </c>
      <c r="C6" s="65">
        <f>М29!E14</f>
        <v>24200</v>
      </c>
    </row>
    <row r="7" spans="1:5" x14ac:dyDescent="0.2">
      <c r="A7" s="62">
        <v>6</v>
      </c>
      <c r="B7" s="61" t="s">
        <v>3</v>
      </c>
      <c r="C7" s="65">
        <f>Револют!E19</f>
        <v>261200</v>
      </c>
    </row>
    <row r="8" spans="1:5" x14ac:dyDescent="0.2">
      <c r="A8" s="62">
        <v>7</v>
      </c>
      <c r="B8" s="61" t="s">
        <v>39</v>
      </c>
      <c r="C8" s="65">
        <f>'МК ИМКО (филиал)'!E17</f>
        <v>182400</v>
      </c>
    </row>
    <row r="9" spans="1:5" x14ac:dyDescent="0.2">
      <c r="A9" s="62">
        <v>8</v>
      </c>
      <c r="B9" s="61" t="s">
        <v>4</v>
      </c>
      <c r="C9" s="65">
        <f>'МК ИМКО'!E15</f>
        <v>103500</v>
      </c>
    </row>
    <row r="10" spans="1:5" x14ac:dyDescent="0.2">
      <c r="A10" s="62">
        <v>9</v>
      </c>
      <c r="B10" s="61" t="s">
        <v>5</v>
      </c>
      <c r="C10" s="75">
        <f>Геолайн!E13</f>
        <v>530000</v>
      </c>
    </row>
    <row r="11" spans="1:5" x14ac:dyDescent="0.2">
      <c r="A11" s="62">
        <v>10</v>
      </c>
      <c r="B11" s="66" t="s">
        <v>6</v>
      </c>
      <c r="C11" s="79">
        <f>'УНР 157'!E16</f>
        <v>36550</v>
      </c>
    </row>
    <row r="12" spans="1:5" x14ac:dyDescent="0.2">
      <c r="A12" s="62">
        <v>11</v>
      </c>
      <c r="B12" s="66" t="s">
        <v>7</v>
      </c>
      <c r="C12" s="78">
        <f>'ПК МК'!E18</f>
        <v>89000</v>
      </c>
    </row>
    <row r="13" spans="1:5" x14ac:dyDescent="0.2">
      <c r="A13" s="62">
        <v>12</v>
      </c>
      <c r="B13" s="66" t="s">
        <v>35</v>
      </c>
      <c r="C13" s="75">
        <f>'ИП Соловьев'!E17</f>
        <v>20000</v>
      </c>
    </row>
    <row r="14" spans="1:5" x14ac:dyDescent="0.2">
      <c r="A14" s="62">
        <v>13</v>
      </c>
      <c r="B14" s="66" t="s">
        <v>36</v>
      </c>
      <c r="C14" s="67">
        <f>'БСК Лайн'!E17</f>
        <v>61700</v>
      </c>
    </row>
    <row r="15" spans="1:5" x14ac:dyDescent="0.2">
      <c r="A15" s="62">
        <v>14</v>
      </c>
      <c r="B15" s="66" t="s">
        <v>45</v>
      </c>
      <c r="C15" s="67">
        <f>'Дента Хоум'!E17</f>
        <v>26900</v>
      </c>
    </row>
    <row r="16" spans="1:5" x14ac:dyDescent="0.2">
      <c r="A16" s="62">
        <v>15</v>
      </c>
      <c r="B16" s="66" t="s">
        <v>46</v>
      </c>
      <c r="C16" s="67">
        <f>Акад.ст!E17</f>
        <v>29000</v>
      </c>
    </row>
    <row r="17" spans="1:3" x14ac:dyDescent="0.2">
      <c r="A17" s="62">
        <v>16</v>
      </c>
      <c r="B17" s="66" t="s">
        <v>109</v>
      </c>
      <c r="C17" s="67">
        <f>'Вкусная еда'!E16</f>
        <v>24550</v>
      </c>
    </row>
    <row r="18" spans="1:3" ht="17" thickBot="1" x14ac:dyDescent="0.25">
      <c r="A18" s="62">
        <v>17</v>
      </c>
      <c r="B18" s="66" t="s">
        <v>61</v>
      </c>
      <c r="C18" s="68">
        <f>Фикс!D26</f>
        <v>365836</v>
      </c>
    </row>
    <row r="19" spans="1:3" ht="17" thickBot="1" x14ac:dyDescent="0.25">
      <c r="A19" s="62"/>
      <c r="B19" s="69" t="s">
        <v>9</v>
      </c>
      <c r="C19" s="70">
        <f>SUM(C2:C18)</f>
        <v>1900186</v>
      </c>
    </row>
    <row r="21" spans="1:3" x14ac:dyDescent="0.2">
      <c r="C21" s="3"/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  <pageSetUpPr autoPageBreaks="0" fitToPage="1"/>
  </sheetPr>
  <dimension ref="A1:E21"/>
  <sheetViews>
    <sheetView workbookViewId="0">
      <selection activeCell="E17" sqref="E17"/>
    </sheetView>
  </sheetViews>
  <sheetFormatPr baseColWidth="10" defaultColWidth="8.75" defaultRowHeight="16" x14ac:dyDescent="0.15"/>
  <cols>
    <col min="1" max="1" width="10.75" style="25" bestFit="1" customWidth="1"/>
    <col min="2" max="2" width="128.25" style="22" customWidth="1"/>
    <col min="3" max="3" width="15.25" style="23" bestFit="1" customWidth="1"/>
    <col min="4" max="4" width="17.5" style="26" bestFit="1" customWidth="1"/>
    <col min="5" max="5" width="23" style="26" bestFit="1" customWidth="1"/>
    <col min="6" max="16384" width="8.75" style="22"/>
  </cols>
  <sheetData>
    <row r="1" spans="1:5" ht="14" customHeight="1" x14ac:dyDescent="0.15">
      <c r="A1" s="84" t="s">
        <v>89</v>
      </c>
      <c r="B1" s="84"/>
      <c r="C1" s="84"/>
      <c r="D1" s="84"/>
      <c r="E1" s="84"/>
    </row>
    <row r="2" spans="1:5" ht="15.75" customHeight="1" x14ac:dyDescent="0.15">
      <c r="A2" s="84" t="s">
        <v>76</v>
      </c>
      <c r="B2" s="84"/>
      <c r="C2" s="84"/>
      <c r="D2" s="84"/>
      <c r="E2" s="84"/>
    </row>
    <row r="4" spans="1:5" ht="29.25" customHeight="1" x14ac:dyDescent="0.15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15">
      <c r="A5" s="9">
        <v>1</v>
      </c>
      <c r="B5" s="10" t="s">
        <v>99</v>
      </c>
      <c r="C5" s="9">
        <v>1</v>
      </c>
      <c r="D5" s="13">
        <v>58400</v>
      </c>
      <c r="E5" s="14">
        <f>C5*D5</f>
        <v>58400</v>
      </c>
    </row>
    <row r="6" spans="1:5" ht="16" customHeight="1" x14ac:dyDescent="0.15">
      <c r="A6" s="11"/>
      <c r="B6" s="11" t="s">
        <v>15</v>
      </c>
      <c r="C6" s="7"/>
      <c r="D6" s="8"/>
      <c r="E6" s="8">
        <f>SUM(E5:E5)</f>
        <v>58400</v>
      </c>
    </row>
    <row r="7" spans="1:5" ht="16" customHeight="1" x14ac:dyDescent="0.15">
      <c r="A7" s="12"/>
      <c r="B7" s="7" t="s">
        <v>16</v>
      </c>
      <c r="C7" s="9"/>
      <c r="D7" s="13"/>
      <c r="E7" s="13"/>
    </row>
    <row r="8" spans="1:5" ht="17" x14ac:dyDescent="0.15">
      <c r="A8" s="9">
        <v>1</v>
      </c>
      <c r="B8" s="10" t="s">
        <v>27</v>
      </c>
      <c r="C8" s="9">
        <v>1</v>
      </c>
      <c r="D8" s="13">
        <v>800</v>
      </c>
      <c r="E8" s="14">
        <f t="shared" ref="E8:E9" si="0">C8*D8</f>
        <v>800</v>
      </c>
    </row>
    <row r="9" spans="1:5" ht="17" x14ac:dyDescent="0.15">
      <c r="A9" s="9">
        <v>2</v>
      </c>
      <c r="B9" s="10" t="s">
        <v>33</v>
      </c>
      <c r="C9" s="9">
        <v>23</v>
      </c>
      <c r="D9" s="13">
        <v>1200</v>
      </c>
      <c r="E9" s="14">
        <f t="shared" si="0"/>
        <v>27600</v>
      </c>
    </row>
    <row r="10" spans="1:5" ht="17" x14ac:dyDescent="0.15">
      <c r="A10" s="9"/>
      <c r="B10" s="11" t="s">
        <v>19</v>
      </c>
      <c r="C10" s="9"/>
      <c r="D10" s="13"/>
      <c r="E10" s="15">
        <f>SUM(E8:E9)</f>
        <v>28400</v>
      </c>
    </row>
    <row r="11" spans="1:5" ht="16" customHeight="1" x14ac:dyDescent="0.15">
      <c r="A11" s="12"/>
      <c r="B11" s="7" t="s">
        <v>20</v>
      </c>
      <c r="C11" s="9"/>
      <c r="D11" s="13"/>
      <c r="E11" s="13"/>
    </row>
    <row r="12" spans="1:5" ht="17" x14ac:dyDescent="0.15">
      <c r="A12" s="9">
        <v>3</v>
      </c>
      <c r="B12" s="10" t="s">
        <v>38</v>
      </c>
      <c r="C12" s="9">
        <v>13</v>
      </c>
      <c r="D12" s="13">
        <v>1500</v>
      </c>
      <c r="E12" s="56">
        <f t="shared" ref="E12:E14" si="1">C12*D12</f>
        <v>19500</v>
      </c>
    </row>
    <row r="13" spans="1:5" ht="17" x14ac:dyDescent="0.15">
      <c r="A13" s="9">
        <v>4</v>
      </c>
      <c r="B13" s="10" t="s">
        <v>43</v>
      </c>
      <c r="C13" s="9">
        <v>1</v>
      </c>
      <c r="D13" s="13">
        <v>16100</v>
      </c>
      <c r="E13" s="56">
        <f t="shared" si="1"/>
        <v>16100</v>
      </c>
    </row>
    <row r="14" spans="1:5" ht="17" x14ac:dyDescent="0.15">
      <c r="A14" s="9">
        <v>5</v>
      </c>
      <c r="B14" s="31" t="s">
        <v>65</v>
      </c>
      <c r="C14" s="9">
        <v>1</v>
      </c>
      <c r="D14" s="13">
        <v>60000</v>
      </c>
      <c r="E14" s="56">
        <f t="shared" si="1"/>
        <v>60000</v>
      </c>
    </row>
    <row r="15" spans="1:5" x14ac:dyDescent="0.15">
      <c r="A15" s="9"/>
      <c r="B15" s="31"/>
      <c r="C15" s="9"/>
      <c r="D15" s="13"/>
      <c r="E15" s="56"/>
    </row>
    <row r="16" spans="1:5" ht="21.75" customHeight="1" thickBot="1" x14ac:dyDescent="0.2">
      <c r="A16" s="11"/>
      <c r="B16" s="11" t="s">
        <v>21</v>
      </c>
      <c r="C16" s="7"/>
      <c r="D16" s="8"/>
      <c r="E16" s="17">
        <f>SUM(E12:E15)</f>
        <v>95600</v>
      </c>
    </row>
    <row r="17" spans="1:5" ht="16" customHeight="1" thickBot="1" x14ac:dyDescent="0.2">
      <c r="A17" s="18"/>
      <c r="B17" s="18" t="s">
        <v>79</v>
      </c>
      <c r="C17" s="19"/>
      <c r="D17" s="20"/>
      <c r="E17" s="21">
        <f>E6+E10+E16</f>
        <v>182400</v>
      </c>
    </row>
    <row r="18" spans="1:5" ht="11.25" customHeight="1" x14ac:dyDescent="0.15"/>
    <row r="19" spans="1:5" x14ac:dyDescent="0.15">
      <c r="A19" s="22" t="s">
        <v>22</v>
      </c>
      <c r="D19" s="24"/>
      <c r="E19" s="24"/>
    </row>
    <row r="20" spans="1:5" x14ac:dyDescent="0.15">
      <c r="A20" s="25" t="s">
        <v>23</v>
      </c>
      <c r="C20" s="85" t="s">
        <v>24</v>
      </c>
      <c r="D20" s="85"/>
      <c r="E20" s="85"/>
    </row>
    <row r="21" spans="1:5" ht="11.25" customHeight="1" x14ac:dyDescent="0.15"/>
  </sheetData>
  <mergeCells count="3">
    <mergeCell ref="A1:E1"/>
    <mergeCell ref="A2:E2"/>
    <mergeCell ref="C20:E20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  <pageSetUpPr autoPageBreaks="0" fitToPage="1"/>
  </sheetPr>
  <dimension ref="A1:E19"/>
  <sheetViews>
    <sheetView workbookViewId="0">
      <selection activeCell="D12" sqref="D12"/>
    </sheetView>
  </sheetViews>
  <sheetFormatPr baseColWidth="10" defaultColWidth="8.75" defaultRowHeight="16" x14ac:dyDescent="0.15"/>
  <cols>
    <col min="1" max="1" width="10.75" style="25" bestFit="1" customWidth="1"/>
    <col min="2" max="2" width="128.25" style="22" customWidth="1"/>
    <col min="3" max="3" width="15.25" style="23" bestFit="1" customWidth="1"/>
    <col min="4" max="4" width="17.5" style="26" bestFit="1" customWidth="1"/>
    <col min="5" max="5" width="23" style="26" bestFit="1" customWidth="1"/>
    <col min="6" max="6" width="8.75" style="22" bestFit="1"/>
    <col min="7" max="16384" width="8.75" style="22"/>
  </cols>
  <sheetData>
    <row r="1" spans="1:5" ht="14" customHeight="1" x14ac:dyDescent="0.15">
      <c r="A1" s="84" t="s">
        <v>89</v>
      </c>
      <c r="B1" s="84"/>
      <c r="C1" s="84"/>
      <c r="D1" s="84"/>
      <c r="E1" s="84"/>
    </row>
    <row r="2" spans="1:5" ht="16" customHeight="1" x14ac:dyDescent="0.15">
      <c r="A2" s="84" t="s">
        <v>76</v>
      </c>
      <c r="B2" s="84"/>
      <c r="C2" s="84"/>
      <c r="D2" s="84"/>
      <c r="E2" s="84"/>
    </row>
    <row r="4" spans="1:5" ht="29.25" customHeight="1" x14ac:dyDescent="0.15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9" customHeight="1" x14ac:dyDescent="0.15">
      <c r="A5" s="9">
        <v>1</v>
      </c>
      <c r="B5" s="10" t="s">
        <v>98</v>
      </c>
      <c r="C5" s="9">
        <v>1</v>
      </c>
      <c r="D5" s="13">
        <v>74200</v>
      </c>
      <c r="E5" s="14">
        <f>C5*D5</f>
        <v>74200</v>
      </c>
    </row>
    <row r="6" spans="1:5" ht="16" customHeight="1" x14ac:dyDescent="0.15">
      <c r="A6" s="11"/>
      <c r="B6" s="11" t="s">
        <v>15</v>
      </c>
      <c r="C6" s="7"/>
      <c r="D6" s="8"/>
      <c r="E6" s="8">
        <f>SUM(E5:E5)</f>
        <v>74200</v>
      </c>
    </row>
    <row r="7" spans="1:5" ht="16" customHeight="1" x14ac:dyDescent="0.15">
      <c r="A7" s="12"/>
      <c r="B7" s="7" t="s">
        <v>16</v>
      </c>
      <c r="C7" s="9"/>
      <c r="D7" s="13"/>
      <c r="E7" s="13"/>
    </row>
    <row r="8" spans="1:5" ht="17" x14ac:dyDescent="0.15">
      <c r="A8" s="9">
        <v>1</v>
      </c>
      <c r="B8" s="10" t="s">
        <v>26</v>
      </c>
      <c r="C8" s="9">
        <v>1</v>
      </c>
      <c r="D8" s="13">
        <v>800</v>
      </c>
      <c r="E8" s="14">
        <f t="shared" ref="E8:E9" si="0">C8*D8</f>
        <v>800</v>
      </c>
    </row>
    <row r="9" spans="1:5" ht="17" x14ac:dyDescent="0.15">
      <c r="A9" s="9">
        <v>2</v>
      </c>
      <c r="B9" s="10" t="s">
        <v>28</v>
      </c>
      <c r="C9" s="9">
        <v>5</v>
      </c>
      <c r="D9" s="13">
        <v>900</v>
      </c>
      <c r="E9" s="14">
        <f t="shared" si="0"/>
        <v>4500</v>
      </c>
    </row>
    <row r="10" spans="1:5" ht="17" x14ac:dyDescent="0.15">
      <c r="A10" s="9"/>
      <c r="B10" s="11" t="s">
        <v>19</v>
      </c>
      <c r="C10" s="9"/>
      <c r="D10" s="13"/>
      <c r="E10" s="15">
        <f>SUM(E8:E9)</f>
        <v>5300</v>
      </c>
    </row>
    <row r="11" spans="1:5" ht="16" customHeight="1" x14ac:dyDescent="0.15">
      <c r="A11" s="12"/>
      <c r="B11" s="7" t="s">
        <v>20</v>
      </c>
      <c r="C11" s="9"/>
      <c r="D11" s="13"/>
      <c r="E11" s="13"/>
    </row>
    <row r="12" spans="1:5" ht="17" x14ac:dyDescent="0.15">
      <c r="A12" s="9">
        <v>1</v>
      </c>
      <c r="B12" s="10" t="s">
        <v>100</v>
      </c>
      <c r="C12" s="9">
        <v>16</v>
      </c>
      <c r="D12" s="13">
        <v>1500</v>
      </c>
      <c r="E12" s="56">
        <f>C12*D12</f>
        <v>24000</v>
      </c>
    </row>
    <row r="13" spans="1:5" x14ac:dyDescent="0.15">
      <c r="A13" s="9">
        <v>2</v>
      </c>
      <c r="B13" s="10"/>
      <c r="C13" s="9">
        <v>0</v>
      </c>
      <c r="D13" s="13">
        <v>1500</v>
      </c>
      <c r="E13" s="56">
        <f>C13*D13</f>
        <v>0</v>
      </c>
    </row>
    <row r="14" spans="1:5" ht="21.75" customHeight="1" thickBot="1" x14ac:dyDescent="0.2">
      <c r="A14" s="11"/>
      <c r="B14" s="11" t="s">
        <v>21</v>
      </c>
      <c r="C14" s="7"/>
      <c r="D14" s="8"/>
      <c r="E14" s="17">
        <f>SUM(E12:E13)</f>
        <v>24000</v>
      </c>
    </row>
    <row r="15" spans="1:5" ht="16" customHeight="1" thickBot="1" x14ac:dyDescent="0.2">
      <c r="A15" s="18"/>
      <c r="B15" s="18" t="s">
        <v>79</v>
      </c>
      <c r="C15" s="19"/>
      <c r="D15" s="20"/>
      <c r="E15" s="21">
        <f>E6+E10+E14</f>
        <v>103500</v>
      </c>
    </row>
    <row r="16" spans="1:5" ht="11.25" customHeight="1" x14ac:dyDescent="0.15"/>
    <row r="17" spans="1:5" x14ac:dyDescent="0.15">
      <c r="A17" s="22" t="s">
        <v>22</v>
      </c>
      <c r="D17" s="24"/>
      <c r="E17" s="24"/>
    </row>
    <row r="18" spans="1:5" x14ac:dyDescent="0.15">
      <c r="A18" s="25" t="s">
        <v>23</v>
      </c>
      <c r="C18" s="85" t="s">
        <v>24</v>
      </c>
      <c r="D18" s="85"/>
      <c r="E18" s="85"/>
    </row>
    <row r="19" spans="1:5" ht="11.25" customHeight="1" x14ac:dyDescent="0.15"/>
  </sheetData>
  <mergeCells count="3">
    <mergeCell ref="A1:E1"/>
    <mergeCell ref="A2:E2"/>
    <mergeCell ref="C18:E18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outlinePr summaryBelow="0" summaryRight="0"/>
    <pageSetUpPr autoPageBreaks="0" fitToPage="1"/>
  </sheetPr>
  <dimension ref="A1:E17"/>
  <sheetViews>
    <sheetView workbookViewId="0">
      <selection activeCell="G20" sqref="G20"/>
    </sheetView>
  </sheetViews>
  <sheetFormatPr baseColWidth="10" defaultColWidth="8.75" defaultRowHeight="16" x14ac:dyDescent="0.2"/>
  <cols>
    <col min="1" max="1" width="10.75" style="2" bestFit="1" customWidth="1"/>
    <col min="2" max="2" width="118.25" style="1" customWidth="1"/>
    <col min="3" max="3" width="15.25" style="4" bestFit="1" customWidth="1"/>
    <col min="4" max="4" width="19" style="5" bestFit="1" customWidth="1"/>
    <col min="5" max="5" width="23" style="5" bestFit="1" customWidth="1"/>
    <col min="6" max="6" width="8.75" style="1" bestFit="1"/>
    <col min="7" max="16384" width="8.75" style="1"/>
  </cols>
  <sheetData>
    <row r="1" spans="1:5" ht="14" customHeight="1" x14ac:dyDescent="0.2">
      <c r="A1" s="83" t="s">
        <v>88</v>
      </c>
      <c r="B1" s="83"/>
      <c r="C1" s="83"/>
      <c r="D1" s="83"/>
      <c r="E1" s="83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30</v>
      </c>
      <c r="C5" s="9">
        <v>1</v>
      </c>
      <c r="D5" s="29">
        <v>530000</v>
      </c>
      <c r="E5" s="30">
        <f>C5*D5</f>
        <v>530000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530000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18</v>
      </c>
      <c r="C8" s="9">
        <v>0</v>
      </c>
      <c r="D8" s="13">
        <v>700</v>
      </c>
      <c r="E8" s="14">
        <f>C8*D8</f>
        <v>0</v>
      </c>
    </row>
    <row r="9" spans="1:5" ht="17" x14ac:dyDescent="0.2">
      <c r="A9" s="9"/>
      <c r="B9" s="11" t="s">
        <v>19</v>
      </c>
      <c r="C9" s="9"/>
      <c r="D9" s="13"/>
      <c r="E9" s="15">
        <f>SUM(E8:E8)</f>
        <v>0</v>
      </c>
    </row>
    <row r="10" spans="1:5" ht="16" customHeight="1" x14ac:dyDescent="0.2">
      <c r="A10" s="12"/>
      <c r="B10" s="7" t="s">
        <v>20</v>
      </c>
      <c r="C10" s="9"/>
      <c r="D10" s="13"/>
      <c r="E10" s="13"/>
    </row>
    <row r="11" spans="1:5" ht="21.75" customHeight="1" x14ac:dyDescent="0.2">
      <c r="A11" s="9"/>
      <c r="B11" s="31"/>
      <c r="C11" s="16"/>
      <c r="D11" s="13"/>
      <c r="E11" s="14"/>
    </row>
    <row r="12" spans="1:5" ht="21.75" customHeight="1" thickBot="1" x14ac:dyDescent="0.25">
      <c r="A12" s="11"/>
      <c r="B12" s="11" t="s">
        <v>21</v>
      </c>
      <c r="C12" s="7"/>
      <c r="D12" s="8"/>
      <c r="E12" s="17">
        <f>SUM(E11:E11)</f>
        <v>0</v>
      </c>
    </row>
    <row r="13" spans="1:5" ht="16" customHeight="1" thickBot="1" x14ac:dyDescent="0.25">
      <c r="A13" s="18"/>
      <c r="B13" s="18" t="s">
        <v>79</v>
      </c>
      <c r="C13" s="19"/>
      <c r="D13" s="20"/>
      <c r="E13" s="21">
        <f>E6+E9+E12</f>
        <v>530000</v>
      </c>
    </row>
    <row r="14" spans="1:5" ht="11.25" customHeight="1" x14ac:dyDescent="0.2"/>
    <row r="15" spans="1:5" s="22" customFormat="1" x14ac:dyDescent="0.15">
      <c r="A15" s="22" t="s">
        <v>22</v>
      </c>
      <c r="C15" s="23"/>
      <c r="D15" s="24"/>
      <c r="E15" s="24"/>
    </row>
    <row r="16" spans="1:5" s="22" customFormat="1" x14ac:dyDescent="0.15">
      <c r="A16" s="25" t="s">
        <v>23</v>
      </c>
      <c r="C16" s="85" t="s">
        <v>24</v>
      </c>
      <c r="D16" s="85"/>
      <c r="E16" s="85"/>
    </row>
    <row r="17" ht="11.25" customHeight="1" x14ac:dyDescent="0.2"/>
  </sheetData>
  <mergeCells count="3">
    <mergeCell ref="A1:E1"/>
    <mergeCell ref="A2:E2"/>
    <mergeCell ref="C16:E16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outlinePr summaryBelow="0" summaryRight="0"/>
    <pageSetUpPr autoPageBreaks="0" fitToPage="1"/>
  </sheetPr>
  <dimension ref="A1:E20"/>
  <sheetViews>
    <sheetView workbookViewId="0">
      <selection activeCell="H24" sqref="H24"/>
    </sheetView>
  </sheetViews>
  <sheetFormatPr baseColWidth="10" defaultColWidth="8.75" defaultRowHeight="16" x14ac:dyDescent="0.2"/>
  <cols>
    <col min="1" max="1" width="10.75" style="2" bestFit="1" customWidth="1"/>
    <col min="2" max="2" width="118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6" width="8.75" style="1" bestFit="1"/>
    <col min="7" max="16384" width="8.75" style="1"/>
  </cols>
  <sheetData>
    <row r="1" spans="1:5" ht="14" customHeight="1" x14ac:dyDescent="0.2">
      <c r="A1" s="83" t="s">
        <v>87</v>
      </c>
      <c r="B1" s="83"/>
      <c r="C1" s="83"/>
      <c r="D1" s="83"/>
      <c r="E1" s="83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34</v>
      </c>
      <c r="C5" s="9">
        <v>1</v>
      </c>
      <c r="D5" s="13">
        <v>16500</v>
      </c>
      <c r="E5" s="14">
        <f>C5*D5</f>
        <v>16500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16500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5</v>
      </c>
      <c r="D9" s="13">
        <v>850</v>
      </c>
      <c r="E9" s="14">
        <f t="shared" si="0"/>
        <v>4250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5050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 t="s">
        <v>70</v>
      </c>
      <c r="C12" s="16">
        <v>1</v>
      </c>
      <c r="D12" s="13">
        <v>15000</v>
      </c>
      <c r="E12" s="14">
        <f t="shared" ref="E12:E14" si="1">C12*D12</f>
        <v>15000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21.75" customHeight="1" thickBot="1" x14ac:dyDescent="0.25">
      <c r="A15" s="11"/>
      <c r="B15" s="11" t="s">
        <v>21</v>
      </c>
      <c r="C15" s="7"/>
      <c r="D15" s="8"/>
      <c r="E15" s="17">
        <f>SUM(E12:E14)</f>
        <v>15000</v>
      </c>
    </row>
    <row r="16" spans="1:5" ht="16" customHeight="1" thickBot="1" x14ac:dyDescent="0.25">
      <c r="A16" s="18"/>
      <c r="B16" s="18" t="s">
        <v>79</v>
      </c>
      <c r="C16" s="19"/>
      <c r="D16" s="20"/>
      <c r="E16" s="21">
        <f>E6+E10+E15</f>
        <v>36550</v>
      </c>
    </row>
    <row r="17" spans="1:5" ht="11.25" customHeight="1" x14ac:dyDescent="0.2"/>
    <row r="18" spans="1:5" s="22" customFormat="1" x14ac:dyDescent="0.15">
      <c r="A18" s="22" t="s">
        <v>22</v>
      </c>
      <c r="C18" s="23"/>
      <c r="D18" s="24"/>
      <c r="E18" s="24"/>
    </row>
    <row r="19" spans="1:5" s="22" customFormat="1" x14ac:dyDescent="0.15">
      <c r="A19" s="25" t="s">
        <v>23</v>
      </c>
      <c r="C19" s="85" t="s">
        <v>24</v>
      </c>
      <c r="D19" s="85"/>
      <c r="E19" s="85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  <outlinePr summaryBelow="0" summaryRight="0"/>
    <pageSetUpPr autoPageBreaks="0" fitToPage="1"/>
  </sheetPr>
  <dimension ref="A1:E22"/>
  <sheetViews>
    <sheetView workbookViewId="0">
      <selection activeCell="E18" sqref="E18"/>
    </sheetView>
  </sheetViews>
  <sheetFormatPr baseColWidth="10" defaultColWidth="8.75" defaultRowHeight="16" x14ac:dyDescent="0.2"/>
  <cols>
    <col min="1" max="1" width="10.75" style="35" bestFit="1" customWidth="1"/>
    <col min="2" max="2" width="118.75" style="32" bestFit="1" customWidth="1"/>
    <col min="3" max="3" width="15.25" style="34" bestFit="1" customWidth="1"/>
    <col min="4" max="4" width="16" style="33" bestFit="1" customWidth="1"/>
    <col min="5" max="5" width="23" style="33" bestFit="1" customWidth="1"/>
    <col min="6" max="16384" width="8.75" style="32"/>
  </cols>
  <sheetData>
    <row r="1" spans="1:5" ht="14" customHeight="1" x14ac:dyDescent="0.2">
      <c r="A1" s="86" t="s">
        <v>86</v>
      </c>
      <c r="B1" s="86"/>
      <c r="C1" s="86"/>
      <c r="D1" s="86"/>
      <c r="E1" s="86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55" t="s">
        <v>10</v>
      </c>
      <c r="B4" s="55" t="s">
        <v>11</v>
      </c>
      <c r="C4" s="46" t="s">
        <v>12</v>
      </c>
      <c r="D4" s="45" t="s">
        <v>13</v>
      </c>
      <c r="E4" s="45" t="s">
        <v>14</v>
      </c>
    </row>
    <row r="5" spans="1:5" ht="17" x14ac:dyDescent="0.2">
      <c r="A5" s="52">
        <v>1</v>
      </c>
      <c r="B5" s="51" t="s">
        <v>37</v>
      </c>
      <c r="C5" s="52">
        <v>1</v>
      </c>
      <c r="D5" s="49">
        <v>36200</v>
      </c>
      <c r="E5" s="48">
        <f>C5*D5</f>
        <v>36200</v>
      </c>
    </row>
    <row r="6" spans="1:5" ht="16" customHeight="1" x14ac:dyDescent="0.2">
      <c r="A6" s="47"/>
      <c r="B6" s="47" t="s">
        <v>15</v>
      </c>
      <c r="C6" s="46"/>
      <c r="D6" s="45"/>
      <c r="E6" s="45">
        <f>E5</f>
        <v>36200</v>
      </c>
    </row>
    <row r="7" spans="1:5" ht="16" customHeight="1" x14ac:dyDescent="0.2">
      <c r="A7" s="53"/>
      <c r="B7" s="46" t="s">
        <v>16</v>
      </c>
      <c r="C7" s="52"/>
      <c r="D7" s="49"/>
      <c r="E7" s="49"/>
    </row>
    <row r="8" spans="1:5" ht="16" customHeight="1" x14ac:dyDescent="0.2">
      <c r="A8" s="52">
        <v>1</v>
      </c>
      <c r="B8" s="51" t="s">
        <v>17</v>
      </c>
      <c r="C8" s="52">
        <v>1</v>
      </c>
      <c r="D8" s="49">
        <v>800</v>
      </c>
      <c r="E8" s="48">
        <f>C8*D8</f>
        <v>800</v>
      </c>
    </row>
    <row r="9" spans="1:5" ht="16" customHeight="1" x14ac:dyDescent="0.2">
      <c r="A9" s="52">
        <v>2</v>
      </c>
      <c r="B9" s="51" t="s">
        <v>18</v>
      </c>
      <c r="C9" s="52">
        <v>6</v>
      </c>
      <c r="D9" s="49">
        <v>900</v>
      </c>
      <c r="E9" s="48">
        <f>C9*D9</f>
        <v>5400</v>
      </c>
    </row>
    <row r="10" spans="1:5" ht="17" x14ac:dyDescent="0.2">
      <c r="A10" s="52"/>
      <c r="B10" s="47" t="s">
        <v>19</v>
      </c>
      <c r="C10" s="52"/>
      <c r="D10" s="49"/>
      <c r="E10" s="54">
        <f>SUM(E8:E9)</f>
        <v>6200</v>
      </c>
    </row>
    <row r="11" spans="1:5" ht="16" customHeight="1" x14ac:dyDescent="0.2">
      <c r="A11" s="53"/>
      <c r="B11" s="7" t="s">
        <v>20</v>
      </c>
      <c r="C11" s="52"/>
      <c r="D11" s="49"/>
      <c r="E11" s="49"/>
    </row>
    <row r="12" spans="1:5" ht="21.75" customHeight="1" x14ac:dyDescent="0.2">
      <c r="A12" s="52">
        <v>1</v>
      </c>
      <c r="B12" s="51" t="s">
        <v>29</v>
      </c>
      <c r="C12" s="50">
        <v>1</v>
      </c>
      <c r="D12" s="49">
        <v>1500</v>
      </c>
      <c r="E12" s="48">
        <f>C12*D12</f>
        <v>1500</v>
      </c>
    </row>
    <row r="13" spans="1:5" ht="21.75" customHeight="1" x14ac:dyDescent="0.2">
      <c r="A13" s="52">
        <v>2</v>
      </c>
      <c r="B13" s="51" t="s">
        <v>54</v>
      </c>
      <c r="C13" s="50">
        <v>1</v>
      </c>
      <c r="D13" s="49">
        <v>1500</v>
      </c>
      <c r="E13" s="48">
        <f>C13*D13</f>
        <v>1500</v>
      </c>
    </row>
    <row r="14" spans="1:5" ht="21.75" customHeight="1" x14ac:dyDescent="0.2">
      <c r="A14" s="52">
        <v>3</v>
      </c>
      <c r="B14" s="51" t="s">
        <v>96</v>
      </c>
      <c r="C14" s="50">
        <v>1</v>
      </c>
      <c r="D14" s="49">
        <v>43600</v>
      </c>
      <c r="E14" s="48">
        <f>C14*D14</f>
        <v>43600</v>
      </c>
    </row>
    <row r="15" spans="1:5" ht="21.75" customHeight="1" x14ac:dyDescent="0.2">
      <c r="A15" s="52">
        <v>4</v>
      </c>
      <c r="B15" s="51"/>
      <c r="C15" s="50">
        <v>0</v>
      </c>
      <c r="D15" s="49">
        <v>1500</v>
      </c>
      <c r="E15" s="48">
        <f>C15*D15</f>
        <v>0</v>
      </c>
    </row>
    <row r="16" spans="1:5" ht="21.75" customHeight="1" x14ac:dyDescent="0.2">
      <c r="A16" s="52">
        <v>5</v>
      </c>
      <c r="B16" s="51"/>
      <c r="C16" s="50">
        <v>0</v>
      </c>
      <c r="D16" s="49">
        <v>1500</v>
      </c>
      <c r="E16" s="48">
        <f>C16*D16</f>
        <v>0</v>
      </c>
    </row>
    <row r="17" spans="1:5" ht="21.75" customHeight="1" thickBot="1" x14ac:dyDescent="0.25">
      <c r="A17" s="47"/>
      <c r="B17" s="47" t="s">
        <v>21</v>
      </c>
      <c r="C17" s="46"/>
      <c r="D17" s="45"/>
      <c r="E17" s="44">
        <f>SUM(E12:E16)</f>
        <v>46600</v>
      </c>
    </row>
    <row r="18" spans="1:5" ht="16" customHeight="1" thickBot="1" x14ac:dyDescent="0.25">
      <c r="A18" s="43"/>
      <c r="B18" s="18" t="s">
        <v>79</v>
      </c>
      <c r="C18" s="42"/>
      <c r="D18" s="41"/>
      <c r="E18" s="40">
        <f>E6+E10+E17</f>
        <v>89000</v>
      </c>
    </row>
    <row r="19" spans="1:5" ht="11.25" customHeight="1" x14ac:dyDescent="0.2"/>
    <row r="20" spans="1:5" s="36" customFormat="1" x14ac:dyDescent="0.15">
      <c r="A20" s="36" t="s">
        <v>22</v>
      </c>
      <c r="C20" s="39"/>
      <c r="D20" s="38"/>
      <c r="E20" s="38"/>
    </row>
    <row r="21" spans="1:5" s="36" customFormat="1" x14ac:dyDescent="0.15">
      <c r="A21" s="37" t="s">
        <v>23</v>
      </c>
      <c r="C21" s="88" t="s">
        <v>24</v>
      </c>
      <c r="D21" s="88"/>
      <c r="E21" s="88"/>
    </row>
    <row r="22" spans="1:5" ht="11.25" customHeight="1" x14ac:dyDescent="0.2"/>
  </sheetData>
  <mergeCells count="3">
    <mergeCell ref="A1:E1"/>
    <mergeCell ref="A2:E2"/>
    <mergeCell ref="C21:E21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outlinePr summaryBelow="0" summaryRight="0"/>
    <pageSetUpPr autoPageBreaks="0" fitToPage="1"/>
  </sheetPr>
  <dimension ref="A1:E21"/>
  <sheetViews>
    <sheetView workbookViewId="0">
      <selection activeCell="B6" sqref="B6"/>
    </sheetView>
  </sheetViews>
  <sheetFormatPr baseColWidth="10" defaultColWidth="8.75" defaultRowHeight="16" x14ac:dyDescent="0.2"/>
  <cols>
    <col min="1" max="1" width="10.75" style="2" bestFit="1" customWidth="1"/>
    <col min="2" max="2" width="118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16384" width="8.75" style="1"/>
  </cols>
  <sheetData>
    <row r="1" spans="1:5" ht="14" customHeight="1" x14ac:dyDescent="0.2">
      <c r="A1" s="83" t="s">
        <v>85</v>
      </c>
      <c r="B1" s="83"/>
      <c r="C1" s="83"/>
      <c r="D1" s="83"/>
      <c r="E1" s="83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74</v>
      </c>
      <c r="C5" s="9">
        <v>1</v>
      </c>
      <c r="D5" s="13">
        <v>18100</v>
      </c>
      <c r="E5" s="14">
        <f>C5*D5</f>
        <v>18100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18100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1000</v>
      </c>
      <c r="E8" s="14">
        <f t="shared" ref="E8:E9" si="0">C8*D8</f>
        <v>1000</v>
      </c>
    </row>
    <row r="9" spans="1:5" ht="16" customHeight="1" x14ac:dyDescent="0.2">
      <c r="A9" s="9">
        <v>2</v>
      </c>
      <c r="B9" s="10" t="s">
        <v>18</v>
      </c>
      <c r="C9" s="9">
        <v>1</v>
      </c>
      <c r="D9" s="13">
        <v>900</v>
      </c>
      <c r="E9" s="14">
        <f t="shared" si="0"/>
        <v>900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1900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/>
      <c r="C12" s="16">
        <v>0</v>
      </c>
      <c r="D12" s="13">
        <v>1500</v>
      </c>
      <c r="E12" s="14">
        <f t="shared" ref="E12:E15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21.75" customHeight="1" x14ac:dyDescent="0.2">
      <c r="A15" s="9">
        <v>4</v>
      </c>
      <c r="B15" s="10"/>
      <c r="C15" s="16">
        <v>0</v>
      </c>
      <c r="D15" s="13">
        <v>1500</v>
      </c>
      <c r="E15" s="14">
        <f t="shared" si="1"/>
        <v>0</v>
      </c>
    </row>
    <row r="16" spans="1:5" ht="21.75" customHeight="1" thickBot="1" x14ac:dyDescent="0.25">
      <c r="A16" s="11"/>
      <c r="B16" s="11" t="s">
        <v>21</v>
      </c>
      <c r="C16" s="7"/>
      <c r="D16" s="8"/>
      <c r="E16" s="17">
        <f>SUM(E12:E15)</f>
        <v>0</v>
      </c>
    </row>
    <row r="17" spans="1:5" ht="16" customHeight="1" thickBot="1" x14ac:dyDescent="0.25">
      <c r="A17" s="18"/>
      <c r="B17" s="18" t="s">
        <v>79</v>
      </c>
      <c r="C17" s="19"/>
      <c r="D17" s="20"/>
      <c r="E17" s="21">
        <f>E6+E10+E16</f>
        <v>20000</v>
      </c>
    </row>
    <row r="18" spans="1:5" ht="11.25" customHeight="1" x14ac:dyDescent="0.2"/>
    <row r="19" spans="1:5" s="22" customFormat="1" x14ac:dyDescent="0.15">
      <c r="A19" s="22" t="s">
        <v>22</v>
      </c>
      <c r="C19" s="23"/>
      <c r="D19" s="24"/>
      <c r="E19" s="24"/>
    </row>
    <row r="20" spans="1:5" s="22" customFormat="1" x14ac:dyDescent="0.15">
      <c r="A20" s="25" t="s">
        <v>23</v>
      </c>
      <c r="C20" s="85" t="s">
        <v>24</v>
      </c>
      <c r="D20" s="85"/>
      <c r="E20" s="85"/>
    </row>
    <row r="21" spans="1:5" ht="11.25" customHeight="1" x14ac:dyDescent="0.2"/>
  </sheetData>
  <mergeCells count="3">
    <mergeCell ref="A1:E1"/>
    <mergeCell ref="A2:E2"/>
    <mergeCell ref="C20:E20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outlinePr summaryBelow="0" summaryRight="0"/>
    <pageSetUpPr autoPageBreaks="0" fitToPage="1"/>
  </sheetPr>
  <dimension ref="A1:E21"/>
  <sheetViews>
    <sheetView workbookViewId="0">
      <selection activeCell="C9" sqref="C9"/>
    </sheetView>
  </sheetViews>
  <sheetFormatPr baseColWidth="10" defaultColWidth="8.75" defaultRowHeight="16" x14ac:dyDescent="0.2"/>
  <cols>
    <col min="1" max="1" width="10.75" style="2" bestFit="1" customWidth="1"/>
    <col min="2" max="2" width="118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16384" width="8.75" style="1"/>
  </cols>
  <sheetData>
    <row r="1" spans="1:5" ht="14" customHeight="1" x14ac:dyDescent="0.2">
      <c r="A1" s="83" t="s">
        <v>92</v>
      </c>
      <c r="B1" s="83"/>
      <c r="C1" s="83"/>
      <c r="D1" s="83"/>
      <c r="E1" s="83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101</v>
      </c>
      <c r="C5" s="9">
        <v>1</v>
      </c>
      <c r="D5" s="13">
        <v>49200</v>
      </c>
      <c r="E5" s="14">
        <f>C5*D5</f>
        <v>49200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49200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13</v>
      </c>
      <c r="D9" s="13">
        <v>900</v>
      </c>
      <c r="E9" s="14">
        <f t="shared" si="0"/>
        <v>11700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12500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/>
      <c r="C12" s="16">
        <v>0</v>
      </c>
      <c r="D12" s="13">
        <v>1500</v>
      </c>
      <c r="E12" s="14">
        <f t="shared" ref="E12:E15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21.75" customHeight="1" x14ac:dyDescent="0.2">
      <c r="A15" s="9">
        <v>4</v>
      </c>
      <c r="B15" s="10"/>
      <c r="C15" s="16">
        <v>0</v>
      </c>
      <c r="D15" s="13">
        <v>1500</v>
      </c>
      <c r="E15" s="14">
        <f t="shared" si="1"/>
        <v>0</v>
      </c>
    </row>
    <row r="16" spans="1:5" ht="21.75" customHeight="1" thickBot="1" x14ac:dyDescent="0.25">
      <c r="A16" s="11"/>
      <c r="B16" s="11" t="s">
        <v>21</v>
      </c>
      <c r="C16" s="7"/>
      <c r="D16" s="8"/>
      <c r="E16" s="17">
        <f>SUM(E12:E15)</f>
        <v>0</v>
      </c>
    </row>
    <row r="17" spans="1:5" ht="16" customHeight="1" thickBot="1" x14ac:dyDescent="0.25">
      <c r="A17" s="18"/>
      <c r="B17" s="18" t="s">
        <v>79</v>
      </c>
      <c r="C17" s="19"/>
      <c r="D17" s="20"/>
      <c r="E17" s="21">
        <f>E6+E10+E16</f>
        <v>61700</v>
      </c>
    </row>
    <row r="18" spans="1:5" ht="11.25" customHeight="1" x14ac:dyDescent="0.2"/>
    <row r="19" spans="1:5" s="22" customFormat="1" x14ac:dyDescent="0.15">
      <c r="A19" s="22" t="s">
        <v>22</v>
      </c>
      <c r="C19" s="23"/>
      <c r="D19" s="24"/>
      <c r="E19" s="24"/>
    </row>
    <row r="20" spans="1:5" s="22" customFormat="1" x14ac:dyDescent="0.15">
      <c r="A20" s="25" t="s">
        <v>23</v>
      </c>
      <c r="C20" s="85" t="s">
        <v>24</v>
      </c>
      <c r="D20" s="85"/>
      <c r="E20" s="85"/>
    </row>
    <row r="21" spans="1:5" ht="11.25" customHeight="1" x14ac:dyDescent="0.2"/>
  </sheetData>
  <mergeCells count="3">
    <mergeCell ref="A1:E1"/>
    <mergeCell ref="A2:E2"/>
    <mergeCell ref="C20:E20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  <outlinePr summaryBelow="0" summaryRight="0"/>
    <pageSetUpPr autoPageBreaks="0" fitToPage="1"/>
  </sheetPr>
  <dimension ref="A1:E23"/>
  <sheetViews>
    <sheetView workbookViewId="0">
      <selection sqref="A1:E1"/>
    </sheetView>
  </sheetViews>
  <sheetFormatPr baseColWidth="10" defaultColWidth="8.75" defaultRowHeight="16" x14ac:dyDescent="0.2"/>
  <cols>
    <col min="1" max="1" width="10.75" style="2" bestFit="1" customWidth="1"/>
    <col min="2" max="2" width="118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16384" width="8.75" style="1"/>
  </cols>
  <sheetData>
    <row r="1" spans="1:5" ht="14" customHeight="1" x14ac:dyDescent="0.2">
      <c r="A1" s="83" t="s">
        <v>93</v>
      </c>
      <c r="B1" s="83"/>
      <c r="C1" s="83"/>
      <c r="D1" s="83"/>
      <c r="E1" s="83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44</v>
      </c>
      <c r="C5" s="9">
        <v>1</v>
      </c>
      <c r="D5" s="13">
        <v>18000</v>
      </c>
      <c r="E5" s="14">
        <f>C5*D5</f>
        <v>18000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18000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6</v>
      </c>
      <c r="D9" s="13">
        <v>1350</v>
      </c>
      <c r="E9" s="14">
        <f t="shared" si="0"/>
        <v>8100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8900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 t="s">
        <v>66</v>
      </c>
      <c r="C12" s="16">
        <v>0</v>
      </c>
      <c r="D12" s="13">
        <v>1500</v>
      </c>
      <c r="E12" s="14">
        <f t="shared" ref="E12:E15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21.75" customHeight="1" x14ac:dyDescent="0.2">
      <c r="A15" s="9">
        <v>4</v>
      </c>
      <c r="B15" s="10"/>
      <c r="C15" s="16">
        <v>0</v>
      </c>
      <c r="D15" s="13">
        <v>1500</v>
      </c>
      <c r="E15" s="14">
        <f t="shared" si="1"/>
        <v>0</v>
      </c>
    </row>
    <row r="16" spans="1:5" ht="21.75" customHeight="1" thickBot="1" x14ac:dyDescent="0.25">
      <c r="A16" s="11"/>
      <c r="B16" s="11" t="s">
        <v>21</v>
      </c>
      <c r="C16" s="7"/>
      <c r="D16" s="8"/>
      <c r="E16" s="17">
        <f>SUM(E12:E15)</f>
        <v>0</v>
      </c>
    </row>
    <row r="17" spans="1:5" ht="16" customHeight="1" thickBot="1" x14ac:dyDescent="0.25">
      <c r="A17" s="18"/>
      <c r="B17" s="18" t="s">
        <v>79</v>
      </c>
      <c r="C17" s="19"/>
      <c r="D17" s="20"/>
      <c r="E17" s="21">
        <f>E6+E10+E16</f>
        <v>26900</v>
      </c>
    </row>
    <row r="18" spans="1:5" ht="11.25" customHeight="1" x14ac:dyDescent="0.2"/>
    <row r="19" spans="1:5" s="22" customFormat="1" x14ac:dyDescent="0.15">
      <c r="A19" s="22" t="s">
        <v>22</v>
      </c>
      <c r="C19" s="23"/>
      <c r="D19" s="24"/>
      <c r="E19" s="24"/>
    </row>
    <row r="20" spans="1:5" s="22" customFormat="1" x14ac:dyDescent="0.15">
      <c r="A20" s="25" t="s">
        <v>23</v>
      </c>
      <c r="C20" s="85" t="s">
        <v>24</v>
      </c>
      <c r="D20" s="85"/>
      <c r="E20" s="85"/>
    </row>
    <row r="21" spans="1:5" ht="11.25" customHeight="1" x14ac:dyDescent="0.2"/>
    <row r="23" spans="1:5" x14ac:dyDescent="0.2">
      <c r="B23" s="58"/>
    </row>
  </sheetData>
  <mergeCells count="3">
    <mergeCell ref="A1:E1"/>
    <mergeCell ref="A2:E2"/>
    <mergeCell ref="C20:E20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  <outlinePr summaryBelow="0" summaryRight="0"/>
    <pageSetUpPr autoPageBreaks="0" fitToPage="1"/>
  </sheetPr>
  <dimension ref="A1:E21"/>
  <sheetViews>
    <sheetView workbookViewId="0">
      <selection activeCell="E17" sqref="E17"/>
    </sheetView>
  </sheetViews>
  <sheetFormatPr baseColWidth="10" defaultColWidth="8.75" defaultRowHeight="16" x14ac:dyDescent="0.2"/>
  <cols>
    <col min="1" max="1" width="10.75" style="2" bestFit="1" customWidth="1"/>
    <col min="2" max="2" width="118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16384" width="8.75" style="1"/>
  </cols>
  <sheetData>
    <row r="1" spans="1:5" ht="14" customHeight="1" x14ac:dyDescent="0.2">
      <c r="A1" s="83" t="s">
        <v>94</v>
      </c>
      <c r="B1" s="83"/>
      <c r="C1" s="83"/>
      <c r="D1" s="83"/>
      <c r="E1" s="83"/>
    </row>
    <row r="2" spans="1:5" ht="16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75</v>
      </c>
      <c r="C5" s="9">
        <v>1</v>
      </c>
      <c r="D5" s="13">
        <v>22800</v>
      </c>
      <c r="E5" s="14">
        <f>C5*D5</f>
        <v>22800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22800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4</v>
      </c>
      <c r="D9" s="13">
        <v>1350</v>
      </c>
      <c r="E9" s="14">
        <f t="shared" si="0"/>
        <v>5400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6200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/>
      <c r="C12" s="16">
        <v>0</v>
      </c>
      <c r="D12" s="13">
        <v>1500</v>
      </c>
      <c r="E12" s="14">
        <f t="shared" ref="E12:E15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21.75" customHeight="1" x14ac:dyDescent="0.2">
      <c r="A15" s="9">
        <v>4</v>
      </c>
      <c r="B15" s="10"/>
      <c r="C15" s="16">
        <v>0</v>
      </c>
      <c r="D15" s="13">
        <v>1500</v>
      </c>
      <c r="E15" s="14">
        <f t="shared" si="1"/>
        <v>0</v>
      </c>
    </row>
    <row r="16" spans="1:5" ht="21.75" customHeight="1" thickBot="1" x14ac:dyDescent="0.25">
      <c r="A16" s="11"/>
      <c r="B16" s="11" t="s">
        <v>21</v>
      </c>
      <c r="C16" s="7"/>
      <c r="D16" s="8"/>
      <c r="E16" s="17">
        <f>SUM(E12:E15)</f>
        <v>0</v>
      </c>
    </row>
    <row r="17" spans="1:5" ht="16" customHeight="1" thickBot="1" x14ac:dyDescent="0.25">
      <c r="A17" s="18"/>
      <c r="B17" s="18" t="s">
        <v>79</v>
      </c>
      <c r="C17" s="19"/>
      <c r="D17" s="20"/>
      <c r="E17" s="21">
        <f>E6+E10+E16</f>
        <v>29000</v>
      </c>
    </row>
    <row r="18" spans="1:5" ht="11.25" customHeight="1" x14ac:dyDescent="0.2"/>
    <row r="19" spans="1:5" s="22" customFormat="1" x14ac:dyDescent="0.15">
      <c r="A19" s="22" t="s">
        <v>22</v>
      </c>
      <c r="C19" s="23"/>
      <c r="D19" s="24"/>
      <c r="E19" s="24"/>
    </row>
    <row r="20" spans="1:5" s="22" customFormat="1" x14ac:dyDescent="0.15">
      <c r="A20" s="25" t="s">
        <v>23</v>
      </c>
      <c r="C20" s="85" t="s">
        <v>24</v>
      </c>
      <c r="D20" s="85"/>
      <c r="E20" s="85"/>
    </row>
    <row r="21" spans="1:5" ht="11.25" customHeight="1" x14ac:dyDescent="0.2"/>
  </sheetData>
  <mergeCells count="3">
    <mergeCell ref="A1:E1"/>
    <mergeCell ref="A2:E2"/>
    <mergeCell ref="C20:E20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  <outlinePr summaryBelow="0" summaryRight="0"/>
    <pageSetUpPr autoPageBreaks="0" fitToPage="1"/>
  </sheetPr>
  <dimension ref="A1:G34"/>
  <sheetViews>
    <sheetView workbookViewId="0">
      <selection activeCell="B21" sqref="B21"/>
    </sheetView>
  </sheetViews>
  <sheetFormatPr baseColWidth="10" defaultColWidth="8.75" defaultRowHeight="16" x14ac:dyDescent="0.2"/>
  <cols>
    <col min="1" max="1" width="10.75" style="2" bestFit="1" customWidth="1"/>
    <col min="2" max="2" width="115.75" style="1" customWidth="1"/>
    <col min="3" max="3" width="49.25" style="4" bestFit="1" customWidth="1"/>
    <col min="4" max="4" width="21.75" style="5" bestFit="1" customWidth="1"/>
    <col min="5" max="5" width="30" style="1" customWidth="1"/>
    <col min="6" max="6" width="8.75" style="1" bestFit="1"/>
    <col min="7" max="7" width="15.5" style="1" bestFit="1" customWidth="1"/>
    <col min="8" max="8" width="8.75" style="1" bestFit="1"/>
    <col min="9" max="16384" width="8.75" style="1"/>
  </cols>
  <sheetData>
    <row r="1" spans="1:7" ht="14" customHeight="1" x14ac:dyDescent="0.2">
      <c r="A1" s="83" t="s">
        <v>8</v>
      </c>
      <c r="B1" s="83"/>
      <c r="C1" s="83"/>
      <c r="D1" s="83"/>
    </row>
    <row r="2" spans="1:7" ht="16" customHeight="1" x14ac:dyDescent="0.2">
      <c r="A2" s="84" t="s">
        <v>76</v>
      </c>
      <c r="B2" s="84"/>
      <c r="C2" s="84"/>
      <c r="D2" s="84"/>
    </row>
    <row r="4" spans="1:7" ht="29.25" customHeight="1" x14ac:dyDescent="0.2">
      <c r="A4" s="6" t="s">
        <v>10</v>
      </c>
      <c r="B4" s="6" t="s">
        <v>11</v>
      </c>
      <c r="C4" s="7" t="s">
        <v>25</v>
      </c>
      <c r="D4" s="8" t="s">
        <v>14</v>
      </c>
    </row>
    <row r="5" spans="1:7" ht="17" x14ac:dyDescent="0.2">
      <c r="A5" s="9">
        <v>1</v>
      </c>
      <c r="B5" s="27" t="s">
        <v>55</v>
      </c>
      <c r="C5" s="57" t="s">
        <v>56</v>
      </c>
      <c r="D5" s="71">
        <v>80000</v>
      </c>
      <c r="G5" s="3"/>
    </row>
    <row r="6" spans="1:7" ht="17" x14ac:dyDescent="0.2">
      <c r="A6" s="28">
        <v>2</v>
      </c>
      <c r="B6" s="59" t="s">
        <v>55</v>
      </c>
      <c r="C6" s="57" t="s">
        <v>64</v>
      </c>
      <c r="D6" s="74">
        <v>15000</v>
      </c>
      <c r="G6" s="3"/>
    </row>
    <row r="7" spans="1:7" ht="17" x14ac:dyDescent="0.2">
      <c r="A7" s="28">
        <v>3</v>
      </c>
      <c r="B7" s="59" t="s">
        <v>55</v>
      </c>
      <c r="C7" s="57" t="s">
        <v>62</v>
      </c>
      <c r="D7" s="74">
        <v>17600</v>
      </c>
      <c r="G7" s="3"/>
    </row>
    <row r="8" spans="1:7" ht="17" x14ac:dyDescent="0.2">
      <c r="A8" s="28">
        <v>4</v>
      </c>
      <c r="B8" s="59" t="s">
        <v>55</v>
      </c>
      <c r="C8" s="57" t="s">
        <v>57</v>
      </c>
      <c r="D8" s="74">
        <v>13050</v>
      </c>
      <c r="G8" s="3"/>
    </row>
    <row r="9" spans="1:7" ht="17" x14ac:dyDescent="0.2">
      <c r="A9" s="28">
        <v>5</v>
      </c>
      <c r="B9" s="59" t="s">
        <v>55</v>
      </c>
      <c r="C9" s="57" t="s">
        <v>58</v>
      </c>
      <c r="D9" s="74">
        <v>3500</v>
      </c>
      <c r="G9" s="3"/>
    </row>
    <row r="10" spans="1:7" ht="17" x14ac:dyDescent="0.2">
      <c r="A10" s="28">
        <v>6</v>
      </c>
      <c r="B10" s="59" t="s">
        <v>55</v>
      </c>
      <c r="C10" s="57" t="s">
        <v>59</v>
      </c>
      <c r="D10" s="74">
        <v>10000</v>
      </c>
      <c r="G10" s="3"/>
    </row>
    <row r="11" spans="1:7" ht="17" x14ac:dyDescent="0.2">
      <c r="A11" s="28">
        <v>7</v>
      </c>
      <c r="B11" s="59" t="s">
        <v>55</v>
      </c>
      <c r="C11" s="57" t="s">
        <v>63</v>
      </c>
      <c r="D11" s="74">
        <v>8300</v>
      </c>
      <c r="G11" s="3"/>
    </row>
    <row r="12" spans="1:7" ht="16" customHeight="1" x14ac:dyDescent="0.2">
      <c r="A12" s="9">
        <v>8</v>
      </c>
      <c r="B12" s="27" t="s">
        <v>47</v>
      </c>
      <c r="C12" s="57" t="s">
        <v>48</v>
      </c>
      <c r="D12" s="74">
        <v>81400</v>
      </c>
      <c r="G12" s="3"/>
    </row>
    <row r="13" spans="1:7" ht="17" x14ac:dyDescent="0.2">
      <c r="A13" s="28">
        <v>9</v>
      </c>
      <c r="B13" s="59" t="s">
        <v>53</v>
      </c>
      <c r="C13" s="57" t="s">
        <v>52</v>
      </c>
      <c r="D13" s="74">
        <v>15000</v>
      </c>
      <c r="G13" s="3"/>
    </row>
    <row r="14" spans="1:7" ht="17" x14ac:dyDescent="0.2">
      <c r="A14" s="28">
        <v>10</v>
      </c>
      <c r="B14" s="59" t="s">
        <v>53</v>
      </c>
      <c r="C14" s="57" t="s">
        <v>32</v>
      </c>
      <c r="D14" s="74">
        <v>15000</v>
      </c>
      <c r="G14" s="3"/>
    </row>
    <row r="15" spans="1:7" ht="17" x14ac:dyDescent="0.2">
      <c r="A15" s="28">
        <v>11</v>
      </c>
      <c r="B15" s="59" t="s">
        <v>53</v>
      </c>
      <c r="C15" s="57" t="s">
        <v>51</v>
      </c>
      <c r="D15" s="76">
        <v>4500</v>
      </c>
      <c r="G15" s="3"/>
    </row>
    <row r="16" spans="1:7" ht="17" x14ac:dyDescent="0.2">
      <c r="A16" s="28">
        <v>12</v>
      </c>
      <c r="B16" s="59" t="s">
        <v>53</v>
      </c>
      <c r="C16" s="57" t="s">
        <v>49</v>
      </c>
      <c r="D16" s="74">
        <v>0</v>
      </c>
      <c r="G16" s="3"/>
    </row>
    <row r="17" spans="1:7" ht="17" x14ac:dyDescent="0.2">
      <c r="A17" s="28">
        <v>13</v>
      </c>
      <c r="B17" s="59" t="s">
        <v>53</v>
      </c>
      <c r="C17" s="57" t="s">
        <v>50</v>
      </c>
      <c r="D17" s="77">
        <v>4500</v>
      </c>
      <c r="G17" s="3"/>
    </row>
    <row r="18" spans="1:7" ht="17" x14ac:dyDescent="0.2">
      <c r="A18" s="28">
        <v>14</v>
      </c>
      <c r="B18" s="59" t="s">
        <v>60</v>
      </c>
      <c r="C18" s="57" t="s">
        <v>31</v>
      </c>
      <c r="D18" s="71">
        <v>45000</v>
      </c>
      <c r="G18" s="3"/>
    </row>
    <row r="19" spans="1:7" ht="17" x14ac:dyDescent="0.2">
      <c r="A19" s="28">
        <v>15</v>
      </c>
      <c r="B19" s="59" t="s">
        <v>60</v>
      </c>
      <c r="C19" s="57" t="s">
        <v>77</v>
      </c>
      <c r="D19" s="71">
        <v>12000</v>
      </c>
      <c r="G19" s="3"/>
    </row>
    <row r="20" spans="1:7" ht="17" x14ac:dyDescent="0.2">
      <c r="A20" s="28">
        <v>16</v>
      </c>
      <c r="B20" s="59" t="s">
        <v>60</v>
      </c>
      <c r="C20" s="57" t="s">
        <v>78</v>
      </c>
      <c r="D20" s="71">
        <v>12000</v>
      </c>
      <c r="G20" s="3"/>
    </row>
    <row r="21" spans="1:7" x14ac:dyDescent="0.2">
      <c r="A21" s="9">
        <v>20</v>
      </c>
      <c r="B21" s="73" t="s">
        <v>71</v>
      </c>
      <c r="C21" s="57"/>
      <c r="D21" s="71">
        <v>3000</v>
      </c>
      <c r="G21" s="3"/>
    </row>
    <row r="22" spans="1:7" x14ac:dyDescent="0.2">
      <c r="A22" s="28">
        <v>23</v>
      </c>
      <c r="B22" s="73" t="s">
        <v>95</v>
      </c>
      <c r="C22" s="57"/>
      <c r="D22" s="71">
        <v>15000</v>
      </c>
      <c r="G22" s="3"/>
    </row>
    <row r="23" spans="1:7" x14ac:dyDescent="0.2">
      <c r="A23" s="9">
        <v>24</v>
      </c>
      <c r="B23" s="73" t="s">
        <v>5</v>
      </c>
      <c r="C23" s="57"/>
      <c r="D23" s="74">
        <v>2796</v>
      </c>
      <c r="G23" s="3"/>
    </row>
    <row r="24" spans="1:7" x14ac:dyDescent="0.2">
      <c r="A24" s="9">
        <v>26</v>
      </c>
      <c r="B24" s="73" t="s">
        <v>97</v>
      </c>
      <c r="C24" s="57"/>
      <c r="D24" s="74">
        <v>8190</v>
      </c>
      <c r="G24" s="3"/>
    </row>
    <row r="25" spans="1:7" x14ac:dyDescent="0.2">
      <c r="A25" s="28"/>
      <c r="B25" s="59"/>
      <c r="C25" s="57"/>
      <c r="D25" s="13"/>
      <c r="G25" s="3"/>
    </row>
    <row r="26" spans="1:7" ht="17" x14ac:dyDescent="0.2">
      <c r="A26" s="28"/>
      <c r="B26" s="18" t="s">
        <v>79</v>
      </c>
      <c r="C26" s="9"/>
      <c r="D26" s="8">
        <f>SUM(D5:D25)</f>
        <v>365836</v>
      </c>
    </row>
    <row r="27" spans="1:7" ht="11.25" customHeight="1" x14ac:dyDescent="0.2"/>
    <row r="28" spans="1:7" s="22" customFormat="1" x14ac:dyDescent="0.15">
      <c r="A28" s="22" t="s">
        <v>22</v>
      </c>
      <c r="C28" s="23"/>
      <c r="D28" s="24"/>
    </row>
    <row r="29" spans="1:7" s="22" customFormat="1" x14ac:dyDescent="0.15">
      <c r="A29" s="25" t="s">
        <v>23</v>
      </c>
      <c r="C29" s="85" t="s">
        <v>24</v>
      </c>
      <c r="D29" s="85"/>
    </row>
    <row r="30" spans="1:7" ht="11.25" customHeight="1" x14ac:dyDescent="0.2"/>
    <row r="34" spans="2:2" x14ac:dyDescent="0.2">
      <c r="B34" s="72" t="s">
        <v>71</v>
      </c>
    </row>
  </sheetData>
  <mergeCells count="3">
    <mergeCell ref="A1:D1"/>
    <mergeCell ref="A2:D2"/>
    <mergeCell ref="C29:D29"/>
  </mergeCells>
  <pageMargins left="0.19685039370078738" right="0.19685039370078738" top="0.39370078740157477" bottom="0.39370078740157477" header="0" footer="0"/>
  <pageSetup paperSize="9" scale="62" fitToHeight="0" pageOrder="overThenDown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BD10-3E97-BF45-84B0-859A8CC6EC94}">
  <sheetPr>
    <tabColor rgb="FF00B050"/>
    <outlinePr summaryBelow="0" summaryRight="0"/>
    <pageSetUpPr autoPageBreaks="0" fitToPage="1"/>
  </sheetPr>
  <dimension ref="A1:E20"/>
  <sheetViews>
    <sheetView workbookViewId="0">
      <selection activeCell="I28" sqref="I28"/>
    </sheetView>
  </sheetViews>
  <sheetFormatPr baseColWidth="10" defaultColWidth="8.75" defaultRowHeight="16" x14ac:dyDescent="0.2"/>
  <cols>
    <col min="1" max="1" width="10.75" style="35" bestFit="1" customWidth="1"/>
    <col min="2" max="2" width="115.75" style="32" bestFit="1" customWidth="1"/>
    <col min="3" max="3" width="15.25" style="34" bestFit="1" customWidth="1"/>
    <col min="4" max="4" width="16" style="33" bestFit="1" customWidth="1"/>
    <col min="5" max="5" width="23" style="33" bestFit="1" customWidth="1"/>
    <col min="6" max="6" width="13.25" style="32" customWidth="1"/>
    <col min="7" max="16384" width="8.75" style="32"/>
  </cols>
  <sheetData>
    <row r="1" spans="1:5" ht="14" customHeight="1" x14ac:dyDescent="0.2">
      <c r="A1" s="86" t="s">
        <v>106</v>
      </c>
      <c r="B1" s="86"/>
      <c r="C1" s="86"/>
      <c r="D1" s="86"/>
      <c r="E1" s="86"/>
    </row>
    <row r="2" spans="1:5" ht="15.75" customHeight="1" x14ac:dyDescent="0.2">
      <c r="A2" s="87" t="s">
        <v>107</v>
      </c>
      <c r="B2" s="87"/>
      <c r="C2" s="87"/>
      <c r="D2" s="87"/>
      <c r="E2" s="87"/>
    </row>
    <row r="4" spans="1:5" ht="29.25" customHeight="1" x14ac:dyDescent="0.2">
      <c r="A4" s="55" t="s">
        <v>10</v>
      </c>
      <c r="B4" s="55" t="s">
        <v>11</v>
      </c>
      <c r="C4" s="46" t="s">
        <v>12</v>
      </c>
      <c r="D4" s="45" t="s">
        <v>13</v>
      </c>
      <c r="E4" s="45" t="s">
        <v>14</v>
      </c>
    </row>
    <row r="5" spans="1:5" ht="17" x14ac:dyDescent="0.2">
      <c r="A5" s="52">
        <v>1</v>
      </c>
      <c r="B5" s="80" t="s">
        <v>34</v>
      </c>
      <c r="C5" s="52">
        <v>1</v>
      </c>
      <c r="D5" s="81">
        <v>14300</v>
      </c>
      <c r="E5" s="82">
        <f>C5*D5</f>
        <v>14300</v>
      </c>
    </row>
    <row r="6" spans="1:5" ht="16" customHeight="1" x14ac:dyDescent="0.2">
      <c r="A6" s="47"/>
      <c r="B6" s="47" t="s">
        <v>15</v>
      </c>
      <c r="C6" s="46"/>
      <c r="D6" s="45"/>
      <c r="E6" s="45">
        <f>E5</f>
        <v>14300</v>
      </c>
    </row>
    <row r="7" spans="1:5" ht="16" customHeight="1" x14ac:dyDescent="0.2">
      <c r="A7" s="53"/>
      <c r="B7" s="46" t="s">
        <v>16</v>
      </c>
      <c r="C7" s="52"/>
      <c r="D7" s="49"/>
      <c r="E7" s="49"/>
    </row>
    <row r="8" spans="1:5" ht="16" customHeight="1" x14ac:dyDescent="0.2">
      <c r="A8" s="52">
        <v>1</v>
      </c>
      <c r="B8" s="51" t="s">
        <v>17</v>
      </c>
      <c r="C8" s="52">
        <v>1</v>
      </c>
      <c r="D8" s="49">
        <v>800</v>
      </c>
      <c r="E8" s="48">
        <f t="shared" ref="E8:E9" si="0">C8*D8</f>
        <v>800</v>
      </c>
    </row>
    <row r="9" spans="1:5" ht="16" customHeight="1" x14ac:dyDescent="0.2">
      <c r="A9" s="52">
        <v>2</v>
      </c>
      <c r="B9" s="51" t="s">
        <v>18</v>
      </c>
      <c r="C9" s="52">
        <v>7</v>
      </c>
      <c r="D9" s="49">
        <v>1350</v>
      </c>
      <c r="E9" s="48">
        <f t="shared" si="0"/>
        <v>9450</v>
      </c>
    </row>
    <row r="10" spans="1:5" ht="17" x14ac:dyDescent="0.2">
      <c r="A10" s="52"/>
      <c r="B10" s="47" t="s">
        <v>19</v>
      </c>
      <c r="C10" s="52"/>
      <c r="D10" s="49"/>
      <c r="E10" s="54">
        <f>SUM(E8:E9)</f>
        <v>10250</v>
      </c>
    </row>
    <row r="11" spans="1:5" ht="16" customHeight="1" x14ac:dyDescent="0.2">
      <c r="A11" s="53"/>
      <c r="B11" s="46" t="s">
        <v>20</v>
      </c>
      <c r="C11" s="52"/>
      <c r="D11" s="49"/>
      <c r="E11" s="49"/>
    </row>
    <row r="12" spans="1:5" ht="21.75" customHeight="1" x14ac:dyDescent="0.2">
      <c r="A12" s="52">
        <v>1</v>
      </c>
      <c r="B12" s="51"/>
      <c r="C12" s="50">
        <v>0</v>
      </c>
      <c r="D12" s="49">
        <v>1500</v>
      </c>
      <c r="E12" s="48">
        <f t="shared" ref="E12:E14" si="1">C12*D12</f>
        <v>0</v>
      </c>
    </row>
    <row r="13" spans="1:5" ht="21.75" customHeight="1" x14ac:dyDescent="0.2">
      <c r="A13" s="52">
        <v>2</v>
      </c>
      <c r="B13" s="51"/>
      <c r="C13" s="50">
        <v>0</v>
      </c>
      <c r="D13" s="49">
        <v>1500</v>
      </c>
      <c r="E13" s="48">
        <f t="shared" si="1"/>
        <v>0</v>
      </c>
    </row>
    <row r="14" spans="1:5" ht="21.75" customHeight="1" x14ac:dyDescent="0.2">
      <c r="A14" s="52">
        <v>3</v>
      </c>
      <c r="B14" s="51"/>
      <c r="C14" s="50">
        <v>0</v>
      </c>
      <c r="D14" s="49">
        <v>1500</v>
      </c>
      <c r="E14" s="48">
        <f t="shared" si="1"/>
        <v>0</v>
      </c>
    </row>
    <row r="15" spans="1:5" ht="18" thickBot="1" x14ac:dyDescent="0.25">
      <c r="A15" s="47"/>
      <c r="B15" s="47" t="s">
        <v>21</v>
      </c>
      <c r="C15" s="46"/>
      <c r="D15" s="45"/>
      <c r="E15" s="44">
        <f>SUM(E12:E14)</f>
        <v>0</v>
      </c>
    </row>
    <row r="16" spans="1:5" ht="16" customHeight="1" thickBot="1" x14ac:dyDescent="0.25">
      <c r="A16" s="43"/>
      <c r="B16" s="43" t="s">
        <v>108</v>
      </c>
      <c r="C16" s="42"/>
      <c r="D16" s="41"/>
      <c r="E16" s="40">
        <f>E6+E10+E15</f>
        <v>24550</v>
      </c>
    </row>
    <row r="17" spans="1:5" ht="11.25" customHeight="1" x14ac:dyDescent="0.2"/>
    <row r="18" spans="1:5" s="36" customFormat="1" x14ac:dyDescent="0.15">
      <c r="A18" s="36" t="s">
        <v>22</v>
      </c>
      <c r="C18" s="39"/>
      <c r="D18" s="38"/>
      <c r="E18" s="38"/>
    </row>
    <row r="19" spans="1:5" s="36" customFormat="1" x14ac:dyDescent="0.15">
      <c r="A19" s="37" t="s">
        <v>23</v>
      </c>
      <c r="C19" s="88" t="s">
        <v>24</v>
      </c>
      <c r="D19" s="88"/>
      <c r="E19" s="88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0AF5-08BC-A54B-8905-7B41D5FDACC6}">
  <sheetPr>
    <tabColor rgb="FF00B050"/>
    <outlinePr summaryBelow="0" summaryRight="0"/>
    <pageSetUpPr autoPageBreaks="0" fitToPage="1"/>
  </sheetPr>
  <dimension ref="A1:E20"/>
  <sheetViews>
    <sheetView workbookViewId="0">
      <selection activeCell="C10" sqref="C10"/>
    </sheetView>
  </sheetViews>
  <sheetFormatPr baseColWidth="10" defaultColWidth="8.75" defaultRowHeight="16" x14ac:dyDescent="0.2"/>
  <cols>
    <col min="1" max="1" width="10.75" style="2" bestFit="1" customWidth="1"/>
    <col min="2" max="2" width="115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6" width="13.25" style="1" customWidth="1"/>
    <col min="7" max="16384" width="8.75" style="1"/>
  </cols>
  <sheetData>
    <row r="1" spans="1:5" ht="14" customHeight="1" x14ac:dyDescent="0.2">
      <c r="A1" s="83" t="s">
        <v>81</v>
      </c>
      <c r="B1" s="83"/>
      <c r="C1" s="83"/>
      <c r="D1" s="83"/>
      <c r="E1" s="83"/>
    </row>
    <row r="2" spans="1:5" ht="15.75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31" t="s">
        <v>74</v>
      </c>
      <c r="C5" s="9">
        <v>1</v>
      </c>
      <c r="D5" s="29">
        <v>18100</v>
      </c>
      <c r="E5" s="30">
        <f>C5*D5</f>
        <v>18100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18100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11</v>
      </c>
      <c r="D9" s="13">
        <v>1350</v>
      </c>
      <c r="E9" s="14">
        <f t="shared" si="0"/>
        <v>14850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15650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/>
      <c r="C12" s="16">
        <v>0</v>
      </c>
      <c r="D12" s="13">
        <v>1500</v>
      </c>
      <c r="E12" s="14">
        <f t="shared" ref="E12:E14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18" thickBot="1" x14ac:dyDescent="0.25">
      <c r="A15" s="11"/>
      <c r="B15" s="11" t="s">
        <v>21</v>
      </c>
      <c r="C15" s="7"/>
      <c r="D15" s="8"/>
      <c r="E15" s="17">
        <f>SUM(E12:E14)</f>
        <v>0</v>
      </c>
    </row>
    <row r="16" spans="1:5" ht="16" customHeight="1" thickBot="1" x14ac:dyDescent="0.25">
      <c r="A16" s="18"/>
      <c r="B16" s="18" t="s">
        <v>79</v>
      </c>
      <c r="C16" s="19"/>
      <c r="D16" s="20"/>
      <c r="E16" s="21">
        <f>E6+E10+E15</f>
        <v>33750</v>
      </c>
    </row>
    <row r="17" spans="1:5" ht="11.25" customHeight="1" x14ac:dyDescent="0.2"/>
    <row r="18" spans="1:5" s="22" customFormat="1" x14ac:dyDescent="0.15">
      <c r="A18" s="22" t="s">
        <v>22</v>
      </c>
      <c r="C18" s="23"/>
      <c r="D18" s="24"/>
      <c r="E18" s="24"/>
    </row>
    <row r="19" spans="1:5" s="22" customFormat="1" x14ac:dyDescent="0.15">
      <c r="A19" s="25" t="s">
        <v>23</v>
      </c>
      <c r="C19" s="85" t="s">
        <v>24</v>
      </c>
      <c r="D19" s="85"/>
      <c r="E19" s="85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38EA-64C0-FA42-AA55-FAEFBAE4C158}">
  <sheetPr>
    <tabColor rgb="FFFFFF00"/>
    <outlinePr summaryBelow="0" summaryRight="0"/>
    <pageSetUpPr autoPageBreaks="0" fitToPage="1"/>
  </sheetPr>
  <dimension ref="A1:E20"/>
  <sheetViews>
    <sheetView workbookViewId="0">
      <selection activeCell="B32" sqref="B32"/>
    </sheetView>
  </sheetViews>
  <sheetFormatPr baseColWidth="10" defaultColWidth="8.75" defaultRowHeight="16" x14ac:dyDescent="0.2"/>
  <cols>
    <col min="1" max="1" width="10.75" style="2" bestFit="1" customWidth="1"/>
    <col min="2" max="2" width="115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6" width="13.25" style="1" customWidth="1"/>
    <col min="7" max="16384" width="8.75" style="1"/>
  </cols>
  <sheetData>
    <row r="1" spans="1:5" ht="14" customHeight="1" x14ac:dyDescent="0.2">
      <c r="A1" s="83" t="s">
        <v>82</v>
      </c>
      <c r="B1" s="83"/>
      <c r="C1" s="83"/>
      <c r="D1" s="83"/>
      <c r="E1" s="83"/>
    </row>
    <row r="2" spans="1:5" ht="15.75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31" t="s">
        <v>73</v>
      </c>
      <c r="C5" s="9">
        <v>1</v>
      </c>
      <c r="D5" s="29">
        <v>15000</v>
      </c>
      <c r="E5" s="30">
        <f>C5*D5</f>
        <v>15000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15000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0</v>
      </c>
      <c r="E8" s="14">
        <f t="shared" ref="E8:E9" si="0">C8*D8</f>
        <v>0</v>
      </c>
    </row>
    <row r="9" spans="1:5" ht="16" customHeight="1" x14ac:dyDescent="0.2">
      <c r="A9" s="9">
        <v>2</v>
      </c>
      <c r="B9" s="10" t="s">
        <v>18</v>
      </c>
      <c r="C9" s="9">
        <v>1</v>
      </c>
      <c r="D9" s="13">
        <v>0</v>
      </c>
      <c r="E9" s="14">
        <f t="shared" si="0"/>
        <v>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/>
      <c r="C12" s="16">
        <v>0</v>
      </c>
      <c r="D12" s="13">
        <v>1500</v>
      </c>
      <c r="E12" s="14">
        <f t="shared" ref="E12:E14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18" thickBot="1" x14ac:dyDescent="0.25">
      <c r="A15" s="11"/>
      <c r="B15" s="11" t="s">
        <v>21</v>
      </c>
      <c r="C15" s="7"/>
      <c r="D15" s="8"/>
      <c r="E15" s="17">
        <f>SUM(E12:E14)</f>
        <v>0</v>
      </c>
    </row>
    <row r="16" spans="1:5" ht="16" customHeight="1" thickBot="1" x14ac:dyDescent="0.25">
      <c r="A16" s="18"/>
      <c r="B16" s="18" t="s">
        <v>79</v>
      </c>
      <c r="C16" s="19"/>
      <c r="D16" s="20"/>
      <c r="E16" s="21">
        <f>E6+E10+E15</f>
        <v>15000</v>
      </c>
    </row>
    <row r="17" spans="1:5" ht="11.25" customHeight="1" x14ac:dyDescent="0.2"/>
    <row r="18" spans="1:5" s="22" customFormat="1" x14ac:dyDescent="0.15">
      <c r="A18" s="22" t="s">
        <v>22</v>
      </c>
      <c r="C18" s="23"/>
      <c r="D18" s="24"/>
      <c r="E18" s="24"/>
    </row>
    <row r="19" spans="1:5" s="22" customFormat="1" x14ac:dyDescent="0.15">
      <c r="A19" s="25" t="s">
        <v>23</v>
      </c>
      <c r="C19" s="85" t="s">
        <v>24</v>
      </c>
      <c r="D19" s="85"/>
      <c r="E19" s="85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0032-66DA-624F-805A-D092B7F9B2A6}">
  <sheetPr>
    <tabColor rgb="FF00B050"/>
    <outlinePr summaryBelow="0" summaryRight="0"/>
    <pageSetUpPr autoPageBreaks="0" fitToPage="1"/>
  </sheetPr>
  <dimension ref="A1:E20"/>
  <sheetViews>
    <sheetView zoomScale="85" zoomScaleNormal="85" workbookViewId="0">
      <selection activeCell="B14" sqref="B14"/>
    </sheetView>
  </sheetViews>
  <sheetFormatPr baseColWidth="10" defaultColWidth="8.75" defaultRowHeight="16" x14ac:dyDescent="0.2"/>
  <cols>
    <col min="1" max="1" width="10.75" style="2" bestFit="1" customWidth="1"/>
    <col min="2" max="2" width="115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6" width="13.25" style="1" customWidth="1"/>
    <col min="7" max="16384" width="8.75" style="1"/>
  </cols>
  <sheetData>
    <row r="1" spans="1:5" ht="14" customHeight="1" x14ac:dyDescent="0.2">
      <c r="A1" s="83" t="s">
        <v>83</v>
      </c>
      <c r="B1" s="83"/>
      <c r="C1" s="83"/>
      <c r="D1" s="83"/>
      <c r="E1" s="83"/>
    </row>
    <row r="2" spans="1:5" ht="15.75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31" t="s">
        <v>75</v>
      </c>
      <c r="C5" s="9">
        <v>1</v>
      </c>
      <c r="D5" s="29">
        <v>30500</v>
      </c>
      <c r="E5" s="30">
        <f>C5*D5</f>
        <v>30500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30500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2</v>
      </c>
      <c r="D9" s="13">
        <v>1350</v>
      </c>
      <c r="E9" s="14">
        <f t="shared" si="0"/>
        <v>2700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3500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 t="s">
        <v>105</v>
      </c>
      <c r="C12" s="16">
        <v>1</v>
      </c>
      <c r="D12" s="13">
        <v>30500</v>
      </c>
      <c r="E12" s="14">
        <f t="shared" ref="E12:E14" si="1">C12*D12</f>
        <v>30500</v>
      </c>
    </row>
    <row r="13" spans="1:5" ht="21.75" customHeight="1" x14ac:dyDescent="0.2">
      <c r="A13" s="9">
        <v>2</v>
      </c>
      <c r="B13" s="10" t="s">
        <v>110</v>
      </c>
      <c r="C13" s="16">
        <v>1</v>
      </c>
      <c r="D13" s="13">
        <v>5000</v>
      </c>
      <c r="E13" s="14">
        <f t="shared" si="1"/>
        <v>5000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18" thickBot="1" x14ac:dyDescent="0.25">
      <c r="A15" s="11"/>
      <c r="B15" s="11" t="s">
        <v>21</v>
      </c>
      <c r="C15" s="7"/>
      <c r="D15" s="8"/>
      <c r="E15" s="17">
        <f>SUM(E12:E14)</f>
        <v>35500</v>
      </c>
    </row>
    <row r="16" spans="1:5" ht="16" customHeight="1" thickBot="1" x14ac:dyDescent="0.25">
      <c r="A16" s="18"/>
      <c r="B16" s="18" t="s">
        <v>79</v>
      </c>
      <c r="C16" s="19"/>
      <c r="D16" s="20"/>
      <c r="E16" s="21">
        <f>E6+E10+E15</f>
        <v>69500</v>
      </c>
    </row>
    <row r="17" spans="1:5" ht="11.25" customHeight="1" x14ac:dyDescent="0.2"/>
    <row r="18" spans="1:5" s="22" customFormat="1" x14ac:dyDescent="0.15">
      <c r="A18" s="22" t="s">
        <v>22</v>
      </c>
      <c r="C18" s="23"/>
      <c r="D18" s="24"/>
      <c r="E18" s="24"/>
    </row>
    <row r="19" spans="1:5" s="22" customFormat="1" x14ac:dyDescent="0.15">
      <c r="A19" s="25" t="s">
        <v>23</v>
      </c>
      <c r="C19" s="85" t="s">
        <v>24</v>
      </c>
      <c r="D19" s="85"/>
      <c r="E19" s="85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4143-9E12-3243-93D5-4830E0E4F624}">
  <sheetPr>
    <tabColor rgb="FF00B050"/>
    <outlinePr summaryBelow="0" summaryRight="0"/>
    <pageSetUpPr autoPageBreaks="0" fitToPage="1"/>
  </sheetPr>
  <dimension ref="A1:E20"/>
  <sheetViews>
    <sheetView workbookViewId="0">
      <selection activeCell="B9" sqref="B9"/>
    </sheetView>
  </sheetViews>
  <sheetFormatPr baseColWidth="10" defaultColWidth="8.75" defaultRowHeight="16" x14ac:dyDescent="0.2"/>
  <cols>
    <col min="1" max="1" width="10.75" style="2" bestFit="1" customWidth="1"/>
    <col min="2" max="2" width="115.75" style="1" bestFit="1" customWidth="1"/>
    <col min="3" max="3" width="15.25" style="4" bestFit="1" customWidth="1"/>
    <col min="4" max="4" width="16" style="5" bestFit="1" customWidth="1"/>
    <col min="5" max="5" width="23" style="5" bestFit="1" customWidth="1"/>
    <col min="6" max="6" width="13.25" style="1" customWidth="1"/>
    <col min="7" max="16384" width="8.75" style="1"/>
  </cols>
  <sheetData>
    <row r="1" spans="1:5" ht="14" customHeight="1" x14ac:dyDescent="0.2">
      <c r="A1" s="83" t="s">
        <v>84</v>
      </c>
      <c r="B1" s="83"/>
      <c r="C1" s="83"/>
      <c r="D1" s="83"/>
      <c r="E1" s="83"/>
    </row>
    <row r="2" spans="1:5" ht="15.75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31" t="s">
        <v>74</v>
      </c>
      <c r="C5" s="9">
        <v>1</v>
      </c>
      <c r="D5" s="29">
        <v>20900</v>
      </c>
      <c r="E5" s="30">
        <f>C5*D5</f>
        <v>20900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20900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4</v>
      </c>
      <c r="D9" s="13">
        <v>1350</v>
      </c>
      <c r="E9" s="14">
        <f t="shared" si="0"/>
        <v>5400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6200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 t="s">
        <v>80</v>
      </c>
      <c r="C12" s="16">
        <v>0</v>
      </c>
      <c r="D12" s="13">
        <v>1500</v>
      </c>
      <c r="E12" s="14">
        <f t="shared" ref="E12:E14" si="1">C12*D12</f>
        <v>0</v>
      </c>
    </row>
    <row r="13" spans="1:5" ht="21.75" customHeight="1" x14ac:dyDescent="0.2">
      <c r="A13" s="9">
        <v>2</v>
      </c>
      <c r="B13" s="10"/>
      <c r="C13" s="16">
        <v>0</v>
      </c>
      <c r="D13" s="13">
        <v>1500</v>
      </c>
      <c r="E13" s="14">
        <f t="shared" si="1"/>
        <v>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si="1"/>
        <v>0</v>
      </c>
    </row>
    <row r="15" spans="1:5" ht="18" thickBot="1" x14ac:dyDescent="0.25">
      <c r="A15" s="11"/>
      <c r="B15" s="11" t="s">
        <v>21</v>
      </c>
      <c r="C15" s="7"/>
      <c r="D15" s="8"/>
      <c r="E15" s="17">
        <f>SUM(E12:E14)</f>
        <v>0</v>
      </c>
    </row>
    <row r="16" spans="1:5" ht="16" customHeight="1" thickBot="1" x14ac:dyDescent="0.25">
      <c r="A16" s="18"/>
      <c r="B16" s="18" t="s">
        <v>79</v>
      </c>
      <c r="C16" s="19"/>
      <c r="D16" s="20"/>
      <c r="E16" s="21">
        <f>E6+E10+E15</f>
        <v>27100</v>
      </c>
    </row>
    <row r="17" spans="1:5" ht="11.25" customHeight="1" x14ac:dyDescent="0.2"/>
    <row r="18" spans="1:5" s="22" customFormat="1" x14ac:dyDescent="0.15">
      <c r="A18" s="22" t="s">
        <v>22</v>
      </c>
      <c r="C18" s="23"/>
      <c r="D18" s="24"/>
      <c r="E18" s="24"/>
    </row>
    <row r="19" spans="1:5" s="22" customFormat="1" x14ac:dyDescent="0.15">
      <c r="A19" s="25" t="s">
        <v>23</v>
      </c>
      <c r="C19" s="85" t="s">
        <v>24</v>
      </c>
      <c r="D19" s="85"/>
      <c r="E19" s="85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  <pageSetUpPr autoPageBreaks="0" fitToPage="1"/>
  </sheetPr>
  <dimension ref="A1:E20"/>
  <sheetViews>
    <sheetView zoomScaleNormal="100" workbookViewId="0">
      <selection activeCell="G26" sqref="G26"/>
    </sheetView>
  </sheetViews>
  <sheetFormatPr baseColWidth="10" defaultColWidth="8.75" defaultRowHeight="16" x14ac:dyDescent="0.2"/>
  <cols>
    <col min="1" max="1" width="10.75" style="2" bestFit="1" customWidth="1"/>
    <col min="2" max="2" width="105.75" style="1" customWidth="1"/>
    <col min="3" max="3" width="15.25" style="4" bestFit="1" customWidth="1"/>
    <col min="4" max="4" width="16" style="5" bestFit="1" customWidth="1"/>
    <col min="5" max="5" width="23" style="5" bestFit="1" customWidth="1"/>
    <col min="6" max="6" width="13.25" style="1" customWidth="1"/>
    <col min="7" max="7" width="8.75" style="1" bestFit="1"/>
    <col min="8" max="16384" width="8.75" style="1"/>
  </cols>
  <sheetData>
    <row r="1" spans="1:5" ht="14" customHeight="1" x14ac:dyDescent="0.2">
      <c r="A1" s="83" t="s">
        <v>91</v>
      </c>
      <c r="B1" s="83"/>
      <c r="C1" s="83"/>
      <c r="D1" s="83"/>
      <c r="E1" s="83"/>
    </row>
    <row r="2" spans="1:5" ht="15.75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34" x14ac:dyDescent="0.2">
      <c r="A5" s="9">
        <v>1</v>
      </c>
      <c r="B5" s="31" t="s">
        <v>44</v>
      </c>
      <c r="C5" s="9">
        <v>1</v>
      </c>
      <c r="D5" s="29">
        <v>22500</v>
      </c>
      <c r="E5" s="30">
        <f>C5*D5</f>
        <v>22500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22500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1</v>
      </c>
      <c r="D9" s="13">
        <v>900</v>
      </c>
      <c r="E9" s="14">
        <f t="shared" si="0"/>
        <v>900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1700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x14ac:dyDescent="0.2">
      <c r="A12" s="9">
        <v>1</v>
      </c>
      <c r="B12" s="10"/>
      <c r="C12" s="16">
        <v>0</v>
      </c>
      <c r="D12" s="13">
        <v>1500</v>
      </c>
      <c r="E12" s="14">
        <f t="shared" ref="E12" si="1">C12*D12</f>
        <v>0</v>
      </c>
    </row>
    <row r="13" spans="1:5" ht="18" thickBot="1" x14ac:dyDescent="0.25">
      <c r="A13" s="11"/>
      <c r="B13" s="11" t="s">
        <v>21</v>
      </c>
      <c r="C13" s="7"/>
      <c r="D13" s="8"/>
      <c r="E13" s="17">
        <f>SUM(E12:E12)</f>
        <v>0</v>
      </c>
    </row>
    <row r="14" spans="1:5" ht="16" customHeight="1" thickBot="1" x14ac:dyDescent="0.25">
      <c r="A14" s="18"/>
      <c r="B14" s="18" t="s">
        <v>79</v>
      </c>
      <c r="C14" s="19"/>
      <c r="D14" s="20"/>
      <c r="E14" s="21">
        <f>E6+E10+E13</f>
        <v>24200</v>
      </c>
    </row>
    <row r="15" spans="1:5" ht="16" customHeight="1" thickBot="1" x14ac:dyDescent="0.25">
      <c r="A15" s="18"/>
      <c r="B15" s="18" t="s">
        <v>40</v>
      </c>
      <c r="C15" s="19"/>
      <c r="D15" s="20"/>
      <c r="E15" s="21">
        <f>E14*0.06</f>
        <v>1452</v>
      </c>
    </row>
    <row r="16" spans="1:5" ht="16" customHeight="1" thickBot="1" x14ac:dyDescent="0.25">
      <c r="A16" s="18"/>
      <c r="B16" s="18" t="s">
        <v>41</v>
      </c>
      <c r="C16" s="19"/>
      <c r="D16" s="20"/>
      <c r="E16" s="21">
        <f>E14-E15</f>
        <v>22748</v>
      </c>
    </row>
    <row r="17" spans="1:5" ht="11.25" customHeight="1" x14ac:dyDescent="0.2"/>
    <row r="18" spans="1:5" s="22" customFormat="1" x14ac:dyDescent="0.15">
      <c r="A18" s="22" t="s">
        <v>22</v>
      </c>
      <c r="C18" s="23"/>
      <c r="D18" s="24"/>
      <c r="E18" s="24"/>
    </row>
    <row r="19" spans="1:5" s="22" customFormat="1" x14ac:dyDescent="0.15">
      <c r="A19" s="25" t="s">
        <v>23</v>
      </c>
      <c r="C19" s="85" t="s">
        <v>24</v>
      </c>
      <c r="D19" s="85"/>
      <c r="E19" s="85"/>
    </row>
    <row r="20" spans="1:5" ht="11.25" customHeight="1" x14ac:dyDescent="0.2"/>
  </sheetData>
  <mergeCells count="3">
    <mergeCell ref="A1:E1"/>
    <mergeCell ref="A2:E2"/>
    <mergeCell ref="C19:E19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  <pageSetUpPr autoPageBreaks="0" fitToPage="1"/>
  </sheetPr>
  <dimension ref="A1:E23"/>
  <sheetViews>
    <sheetView workbookViewId="0">
      <selection activeCell="C14" sqref="C14"/>
    </sheetView>
  </sheetViews>
  <sheetFormatPr baseColWidth="10" defaultColWidth="8.75" defaultRowHeight="16" x14ac:dyDescent="0.2"/>
  <cols>
    <col min="1" max="1" width="10.75" style="2" bestFit="1" customWidth="1"/>
    <col min="2" max="2" width="118.75" style="1" customWidth="1"/>
    <col min="3" max="3" width="15.25" style="4" bestFit="1" customWidth="1"/>
    <col min="4" max="4" width="17.75" style="5" customWidth="1"/>
    <col min="5" max="5" width="23" style="5" bestFit="1" customWidth="1"/>
    <col min="6" max="6" width="8.75" style="1" bestFit="1"/>
    <col min="7" max="8" width="8.75" style="1"/>
    <col min="9" max="9" width="12.25" style="1" bestFit="1" customWidth="1"/>
    <col min="10" max="11" width="8.75" style="1"/>
    <col min="12" max="12" width="10.5" style="1" bestFit="1" customWidth="1"/>
    <col min="13" max="16384" width="8.75" style="1"/>
  </cols>
  <sheetData>
    <row r="1" spans="1:5" ht="14" customHeight="1" x14ac:dyDescent="0.2">
      <c r="A1" s="83" t="s">
        <v>90</v>
      </c>
      <c r="B1" s="83"/>
      <c r="C1" s="83"/>
      <c r="D1" s="83"/>
      <c r="E1" s="83"/>
    </row>
    <row r="2" spans="1:5" ht="15.75" customHeight="1" x14ac:dyDescent="0.2">
      <c r="A2" s="84" t="s">
        <v>76</v>
      </c>
      <c r="B2" s="84"/>
      <c r="C2" s="84"/>
      <c r="D2" s="84"/>
      <c r="E2" s="84"/>
    </row>
    <row r="4" spans="1:5" ht="29.25" customHeight="1" x14ac:dyDescent="0.2">
      <c r="A4" s="6" t="s">
        <v>10</v>
      </c>
      <c r="B4" s="6" t="s">
        <v>11</v>
      </c>
      <c r="C4" s="7" t="s">
        <v>12</v>
      </c>
      <c r="D4" s="8" t="s">
        <v>13</v>
      </c>
      <c r="E4" s="8" t="s">
        <v>14</v>
      </c>
    </row>
    <row r="5" spans="1:5" ht="17" x14ac:dyDescent="0.2">
      <c r="A5" s="9">
        <v>1</v>
      </c>
      <c r="B5" s="10" t="s">
        <v>102</v>
      </c>
      <c r="C5" s="9">
        <v>1</v>
      </c>
      <c r="D5" s="13">
        <v>207900</v>
      </c>
      <c r="E5" s="14">
        <f>C5*D5</f>
        <v>207900</v>
      </c>
    </row>
    <row r="6" spans="1:5" ht="16" customHeight="1" x14ac:dyDescent="0.2">
      <c r="A6" s="11"/>
      <c r="B6" s="11" t="s">
        <v>15</v>
      </c>
      <c r="C6" s="7"/>
      <c r="D6" s="8"/>
      <c r="E6" s="8">
        <f>E5</f>
        <v>207900</v>
      </c>
    </row>
    <row r="7" spans="1:5" ht="16" customHeight="1" x14ac:dyDescent="0.2">
      <c r="A7" s="12"/>
      <c r="B7" s="7" t="s">
        <v>16</v>
      </c>
      <c r="C7" s="9"/>
      <c r="D7" s="13"/>
      <c r="E7" s="13"/>
    </row>
    <row r="8" spans="1:5" ht="16" customHeight="1" x14ac:dyDescent="0.2">
      <c r="A8" s="9">
        <v>1</v>
      </c>
      <c r="B8" s="10" t="s">
        <v>17</v>
      </c>
      <c r="C8" s="9">
        <v>1</v>
      </c>
      <c r="D8" s="13">
        <v>800</v>
      </c>
      <c r="E8" s="14">
        <f t="shared" ref="E8:E9" si="0">C8*D8</f>
        <v>800</v>
      </c>
    </row>
    <row r="9" spans="1:5" ht="16" customHeight="1" x14ac:dyDescent="0.2">
      <c r="A9" s="9">
        <v>2</v>
      </c>
      <c r="B9" s="10" t="s">
        <v>18</v>
      </c>
      <c r="C9" s="9">
        <v>55</v>
      </c>
      <c r="D9" s="13">
        <v>900</v>
      </c>
      <c r="E9" s="14">
        <f t="shared" si="0"/>
        <v>49500</v>
      </c>
    </row>
    <row r="10" spans="1:5" ht="17" x14ac:dyDescent="0.2">
      <c r="A10" s="9"/>
      <c r="B10" s="11" t="s">
        <v>19</v>
      </c>
      <c r="C10" s="9"/>
      <c r="D10" s="13"/>
      <c r="E10" s="15">
        <f>SUM(E8:E9)</f>
        <v>50300</v>
      </c>
    </row>
    <row r="11" spans="1:5" ht="16" customHeight="1" x14ac:dyDescent="0.2">
      <c r="A11" s="12"/>
      <c r="B11" s="7" t="s">
        <v>20</v>
      </c>
      <c r="C11" s="9"/>
      <c r="D11" s="13"/>
      <c r="E11" s="13"/>
    </row>
    <row r="12" spans="1:5" ht="21.75" customHeight="1" x14ac:dyDescent="0.2">
      <c r="A12" s="9">
        <v>1</v>
      </c>
      <c r="B12" s="10" t="s">
        <v>103</v>
      </c>
      <c r="C12" s="16">
        <v>1</v>
      </c>
      <c r="D12" s="13">
        <v>1500</v>
      </c>
      <c r="E12" s="14">
        <f>C12*D12</f>
        <v>1500</v>
      </c>
    </row>
    <row r="13" spans="1:5" ht="21.75" customHeight="1" x14ac:dyDescent="0.2">
      <c r="A13" s="9">
        <v>2</v>
      </c>
      <c r="B13" s="10" t="s">
        <v>104</v>
      </c>
      <c r="C13" s="16">
        <v>1</v>
      </c>
      <c r="D13" s="13">
        <v>1500</v>
      </c>
      <c r="E13" s="14">
        <f>C13*D13</f>
        <v>1500</v>
      </c>
    </row>
    <row r="14" spans="1:5" ht="21.75" customHeight="1" x14ac:dyDescent="0.2">
      <c r="A14" s="9">
        <v>3</v>
      </c>
      <c r="B14" s="10"/>
      <c r="C14" s="16">
        <v>0</v>
      </c>
      <c r="D14" s="13">
        <v>1500</v>
      </c>
      <c r="E14" s="14">
        <f t="shared" ref="E14:E15" si="1">C14*D14</f>
        <v>0</v>
      </c>
    </row>
    <row r="15" spans="1:5" ht="21.75" customHeight="1" x14ac:dyDescent="0.2">
      <c r="A15" s="9">
        <v>4</v>
      </c>
      <c r="B15" s="10"/>
      <c r="C15" s="16">
        <v>0</v>
      </c>
      <c r="D15" s="13">
        <v>1500</v>
      </c>
      <c r="E15" s="14">
        <f t="shared" si="1"/>
        <v>0</v>
      </c>
    </row>
    <row r="16" spans="1:5" ht="21.75" customHeight="1" x14ac:dyDescent="0.2">
      <c r="A16" s="9">
        <v>5</v>
      </c>
      <c r="B16" s="10"/>
      <c r="C16" s="16">
        <v>0</v>
      </c>
      <c r="D16" s="13">
        <v>1500</v>
      </c>
      <c r="E16" s="14">
        <f t="shared" ref="E16" si="2">C16*D16</f>
        <v>0</v>
      </c>
    </row>
    <row r="17" spans="1:5" ht="21.75" customHeight="1" x14ac:dyDescent="0.2">
      <c r="A17" s="9"/>
      <c r="B17" s="10"/>
      <c r="C17" s="16"/>
      <c r="D17" s="13"/>
      <c r="E17" s="14"/>
    </row>
    <row r="18" spans="1:5" ht="21.75" customHeight="1" thickBot="1" x14ac:dyDescent="0.25">
      <c r="A18" s="11"/>
      <c r="B18" s="11" t="s">
        <v>21</v>
      </c>
      <c r="C18" s="7"/>
      <c r="D18" s="8"/>
      <c r="E18" s="17">
        <f>SUM(E12:E17)</f>
        <v>3000</v>
      </c>
    </row>
    <row r="19" spans="1:5" ht="16" customHeight="1" thickBot="1" x14ac:dyDescent="0.25">
      <c r="A19" s="18"/>
      <c r="B19" s="18" t="s">
        <v>79</v>
      </c>
      <c r="C19" s="19"/>
      <c r="D19" s="20"/>
      <c r="E19" s="21">
        <f>E6+E10+E18</f>
        <v>261200</v>
      </c>
    </row>
    <row r="20" spans="1:5" ht="11.25" customHeight="1" x14ac:dyDescent="0.2"/>
    <row r="21" spans="1:5" s="22" customFormat="1" x14ac:dyDescent="0.15">
      <c r="A21" s="22" t="s">
        <v>22</v>
      </c>
      <c r="C21" s="23"/>
      <c r="D21" s="24"/>
      <c r="E21" s="24"/>
    </row>
    <row r="22" spans="1:5" s="22" customFormat="1" x14ac:dyDescent="0.15">
      <c r="A22" s="25" t="s">
        <v>23</v>
      </c>
      <c r="C22" s="85" t="s">
        <v>24</v>
      </c>
      <c r="D22" s="85"/>
      <c r="E22" s="85"/>
    </row>
    <row r="23" spans="1:5" ht="11.25" customHeight="1" x14ac:dyDescent="0.2"/>
  </sheetData>
  <mergeCells count="3">
    <mergeCell ref="A1:E1"/>
    <mergeCell ref="A2:E2"/>
    <mergeCell ref="C22:E22"/>
  </mergeCells>
  <pageMargins left="0.19685039370078738" right="0.19685039370078738" top="0.39370078740157477" bottom="0.39370078740157477" header="0" footer="0"/>
  <pageSetup paperSize="9" fitToHeight="0" pageOrder="overThenDown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17</vt:i4>
      </vt:variant>
    </vt:vector>
  </HeadingPairs>
  <TitlesOfParts>
    <vt:vector size="35" baseType="lpstr">
      <vt:lpstr>СВОД</vt:lpstr>
      <vt:lpstr>Фикс</vt:lpstr>
      <vt:lpstr>Вкусная еда</vt:lpstr>
      <vt:lpstr>ГТ Информ</vt:lpstr>
      <vt:lpstr>ГПС</vt:lpstr>
      <vt:lpstr>БПС</vt:lpstr>
      <vt:lpstr>ГТ Строй</vt:lpstr>
      <vt:lpstr>М29</vt:lpstr>
      <vt:lpstr>Револют</vt:lpstr>
      <vt:lpstr>МК ИМКО (филиал)</vt:lpstr>
      <vt:lpstr>МК ИМКО</vt:lpstr>
      <vt:lpstr>Геолайн</vt:lpstr>
      <vt:lpstr>УНР 157</vt:lpstr>
      <vt:lpstr>ПК МК</vt:lpstr>
      <vt:lpstr>ИП Соловьев</vt:lpstr>
      <vt:lpstr>БСК Лайн</vt:lpstr>
      <vt:lpstr>Дента Хоум</vt:lpstr>
      <vt:lpstr>Акад.ст</vt:lpstr>
      <vt:lpstr>Акад.ст!Print_Titles</vt:lpstr>
      <vt:lpstr>БПС!Print_Titles</vt:lpstr>
      <vt:lpstr>'БСК Лайн'!Print_Titles</vt:lpstr>
      <vt:lpstr>'Вкусная еда'!Print_Titles</vt:lpstr>
      <vt:lpstr>Геолайн!Print_Titles</vt:lpstr>
      <vt:lpstr>ГПС!Print_Titles</vt:lpstr>
      <vt:lpstr>'ГТ Информ'!Print_Titles</vt:lpstr>
      <vt:lpstr>'ГТ Строй'!Print_Titles</vt:lpstr>
      <vt:lpstr>'Дента Хоум'!Print_Titles</vt:lpstr>
      <vt:lpstr>'ИП Соловьев'!Print_Titles</vt:lpstr>
      <vt:lpstr>М29!Print_Titles</vt:lpstr>
      <vt:lpstr>'МК ИМКО'!Print_Titles</vt:lpstr>
      <vt:lpstr>'МК ИМКО (филиал)'!Print_Titles</vt:lpstr>
      <vt:lpstr>'ПК МК'!Print_Titles</vt:lpstr>
      <vt:lpstr>Револют!Print_Titles</vt:lpstr>
      <vt:lpstr>'УНР 157'!Print_Titles</vt:lpstr>
      <vt:lpstr>Фикс!Print_Titles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Александр Григорьев</cp:lastModifiedBy>
  <cp:revision>2</cp:revision>
  <cp:lastPrinted>2023-10-16T13:09:10Z</cp:lastPrinted>
  <dcterms:created xsi:type="dcterms:W3CDTF">2019-08-02T18:02:19Z</dcterms:created>
  <dcterms:modified xsi:type="dcterms:W3CDTF">2023-10-20T08:22:07Z</dcterms:modified>
</cp:coreProperties>
</file>