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115" windowHeight="775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1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1"/>
  <c r="M17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1"/>
  <c r="M1"/>
  <c r="L1"/>
  <c r="M2"/>
  <c r="M3"/>
  <c r="M4"/>
  <c r="M5"/>
  <c r="M6"/>
  <c r="M7"/>
  <c r="M8"/>
  <c r="M9"/>
  <c r="M10"/>
  <c r="M11"/>
  <c r="M12"/>
  <c r="M13"/>
  <c r="M14"/>
  <c r="M15"/>
  <c r="M16"/>
  <c r="M18"/>
  <c r="M19"/>
  <c r="M20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1"/>
  <c r="G7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1"/>
  <c r="G2"/>
  <c r="G3"/>
  <c r="G4"/>
  <c r="G5"/>
  <c r="G6"/>
  <c r="G8"/>
  <c r="G9"/>
  <c r="G10"/>
  <c r="G11"/>
  <c r="G12"/>
  <c r="G13"/>
  <c r="G14"/>
  <c r="G15"/>
  <c r="G16"/>
  <c r="G17"/>
  <c r="G18"/>
  <c r="G19"/>
  <c r="G20"/>
  <c r="G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tabSelected="1" workbookViewId="0">
      <selection activeCell="P1" sqref="P1:P20"/>
    </sheetView>
  </sheetViews>
  <sheetFormatPr defaultRowHeight="15"/>
  <cols>
    <col min="11" max="12" width="12" bestFit="1" customWidth="1"/>
    <col min="14" max="14" width="12" bestFit="1" customWidth="1"/>
  </cols>
  <sheetData>
    <row r="1" spans="1:16">
      <c r="A1">
        <v>16.73</v>
      </c>
      <c r="B1">
        <v>33.43</v>
      </c>
      <c r="C1">
        <f>B1-A1</f>
        <v>16.7</v>
      </c>
      <c r="D1">
        <v>2.15</v>
      </c>
      <c r="E1">
        <v>2.1</v>
      </c>
      <c r="F1">
        <v>2.0499999999999998</v>
      </c>
      <c r="G1">
        <f>AVERAGE(D1:F1)</f>
        <v>2.1</v>
      </c>
      <c r="H1">
        <v>20</v>
      </c>
      <c r="I1">
        <f>(-1)*H1/2350 + 1.2685</f>
        <v>1.2599893617021276</v>
      </c>
      <c r="J1">
        <v>2.5</v>
      </c>
      <c r="K1">
        <f>(2/9)*9.81*(G1/2000)^2*(J1-I1)*1000/(20*0.01/B1)</f>
        <v>0.49815774149433528</v>
      </c>
      <c r="L1">
        <f>(2/9)*(G1*0.001/2)^2*J1*1000/K1</f>
        <v>1.2295302250300672E-3</v>
      </c>
      <c r="M1">
        <f>(20*0.01/B1)*G1*0.001/2*I1*1000/K1</f>
        <v>1.5888500526600822E-2</v>
      </c>
      <c r="N1">
        <f>(20*0.01/B1)*L1</f>
        <v>7.3558493869582248E-6</v>
      </c>
      <c r="O1">
        <f>LN(K1)</f>
        <v>-0.69683850212354603</v>
      </c>
      <c r="P1">
        <f>1/(H1 + 273)</f>
        <v>3.4129692832764505E-3</v>
      </c>
    </row>
    <row r="2" spans="1:16">
      <c r="A2">
        <v>16.73</v>
      </c>
      <c r="B2">
        <v>33.78</v>
      </c>
      <c r="C2">
        <f t="shared" ref="C2:C20" si="0">B2-A2</f>
        <v>17.05</v>
      </c>
      <c r="D2">
        <v>2.1</v>
      </c>
      <c r="E2">
        <v>2.1</v>
      </c>
      <c r="F2">
        <v>2.1</v>
      </c>
      <c r="G2">
        <f t="shared" ref="G2:G20" si="1">AVERAGE(D2:F2)</f>
        <v>2.1</v>
      </c>
      <c r="H2">
        <v>20</v>
      </c>
      <c r="I2">
        <f t="shared" ref="I2:I20" si="2">(-1)*H2/2350 + 1.2685</f>
        <v>1.2599893617021276</v>
      </c>
      <c r="J2">
        <v>2.5</v>
      </c>
      <c r="K2">
        <f t="shared" ref="K2:K20" si="3">(2/9)*9.81*(G2/2000)^2*(J2-I2)*1000/(20*0.01/B2)</f>
        <v>0.50337327273941512</v>
      </c>
      <c r="L2">
        <f t="shared" ref="L2:L20" si="4">(2/9)*(G2*0.001/2)^2*J2*1000/K2</f>
        <v>1.2167908650904424E-3</v>
      </c>
      <c r="M2">
        <f t="shared" ref="M2:M20" si="5">(20*0.01/B2)*G2*0.001/2*I2*1000/K2</f>
        <v>1.5560959608528655E-2</v>
      </c>
      <c r="N2">
        <f t="shared" ref="N2:N20" si="6">(20*0.01/B2)*L2</f>
        <v>7.2042087927202034E-6</v>
      </c>
      <c r="O2">
        <f t="shared" ref="O2:O20" si="7">LN(K2)</f>
        <v>-0.68642329117589906</v>
      </c>
      <c r="P2">
        <f t="shared" ref="P2:P20" si="8">1/(H2 + 273)</f>
        <v>3.4129692832764505E-3</v>
      </c>
    </row>
    <row r="3" spans="1:16">
      <c r="A3">
        <v>23.64</v>
      </c>
      <c r="B3">
        <v>47.52</v>
      </c>
      <c r="C3">
        <f t="shared" si="0"/>
        <v>23.880000000000003</v>
      </c>
      <c r="D3">
        <v>0.8</v>
      </c>
      <c r="E3">
        <v>0.8</v>
      </c>
      <c r="F3">
        <v>0.75</v>
      </c>
      <c r="G3">
        <f t="shared" si="1"/>
        <v>0.78333333333333333</v>
      </c>
      <c r="H3">
        <v>20</v>
      </c>
      <c r="I3">
        <f t="shared" si="2"/>
        <v>1.2599893617021276</v>
      </c>
      <c r="J3">
        <v>7.8</v>
      </c>
      <c r="K3">
        <f t="shared" si="3"/>
        <v>0.51965439949500014</v>
      </c>
      <c r="L3">
        <f t="shared" si="4"/>
        <v>5.1168266526088844E-4</v>
      </c>
      <c r="M3">
        <f t="shared" si="5"/>
        <v>3.9968922952692441E-3</v>
      </c>
      <c r="N3">
        <f t="shared" si="6"/>
        <v>2.1535465709633352E-6</v>
      </c>
      <c r="O3">
        <f t="shared" si="7"/>
        <v>-0.65459130471778892</v>
      </c>
      <c r="P3">
        <f t="shared" si="8"/>
        <v>3.4129692832764505E-3</v>
      </c>
    </row>
    <row r="4" spans="1:16">
      <c r="A4">
        <v>20.32</v>
      </c>
      <c r="B4">
        <v>40.81</v>
      </c>
      <c r="C4">
        <f t="shared" si="0"/>
        <v>20.490000000000002</v>
      </c>
      <c r="D4">
        <v>0.9</v>
      </c>
      <c r="E4">
        <v>0.85</v>
      </c>
      <c r="F4">
        <v>0.8</v>
      </c>
      <c r="G4">
        <f t="shared" si="1"/>
        <v>0.85</v>
      </c>
      <c r="H4">
        <v>20</v>
      </c>
      <c r="I4">
        <f t="shared" si="2"/>
        <v>1.2599893617021276</v>
      </c>
      <c r="J4">
        <v>7.8</v>
      </c>
      <c r="K4">
        <f t="shared" si="3"/>
        <v>0.52547179209535233</v>
      </c>
      <c r="L4">
        <f t="shared" si="4"/>
        <v>5.9581377733882444E-4</v>
      </c>
      <c r="M4">
        <f t="shared" si="5"/>
        <v>4.9942445190934211E-3</v>
      </c>
      <c r="N4">
        <f t="shared" si="6"/>
        <v>2.9199400996756897E-6</v>
      </c>
      <c r="O4">
        <f t="shared" si="7"/>
        <v>-0.64345876832593019</v>
      </c>
      <c r="P4">
        <f t="shared" si="8"/>
        <v>3.4129692832764505E-3</v>
      </c>
    </row>
    <row r="5" spans="1:16">
      <c r="A5">
        <v>8.36</v>
      </c>
      <c r="B5">
        <v>17.07</v>
      </c>
      <c r="C5">
        <f t="shared" si="0"/>
        <v>8.7100000000000009</v>
      </c>
      <c r="D5">
        <v>2.1</v>
      </c>
      <c r="E5">
        <v>2.0499999999999998</v>
      </c>
      <c r="F5">
        <v>2.0499999999999998</v>
      </c>
      <c r="G5">
        <f t="shared" si="1"/>
        <v>2.0666666666666669</v>
      </c>
      <c r="H5">
        <v>28.9</v>
      </c>
      <c r="I5">
        <f t="shared" si="2"/>
        <v>1.2562021276595745</v>
      </c>
      <c r="J5">
        <v>2.5</v>
      </c>
      <c r="K5">
        <f t="shared" si="3"/>
        <v>0.24711021971549643</v>
      </c>
      <c r="L5">
        <f t="shared" si="4"/>
        <v>2.400588195932106E-3</v>
      </c>
      <c r="M5">
        <f t="shared" si="5"/>
        <v>6.1546835975461969E-2</v>
      </c>
      <c r="N5">
        <f t="shared" si="6"/>
        <v>2.812639948368021E-5</v>
      </c>
      <c r="O5">
        <f t="shared" si="7"/>
        <v>-1.3979208082208159</v>
      </c>
      <c r="P5">
        <f t="shared" si="8"/>
        <v>3.3123550844650551E-3</v>
      </c>
    </row>
    <row r="6" spans="1:16">
      <c r="A6">
        <v>8.3699999999999992</v>
      </c>
      <c r="B6">
        <v>17.27</v>
      </c>
      <c r="C6">
        <f t="shared" si="0"/>
        <v>8.9</v>
      </c>
      <c r="D6">
        <v>2</v>
      </c>
      <c r="E6">
        <v>2.1</v>
      </c>
      <c r="F6">
        <v>2.1</v>
      </c>
      <c r="G6">
        <f t="shared" si="1"/>
        <v>2.0666666666666664</v>
      </c>
      <c r="H6">
        <v>28.9</v>
      </c>
      <c r="I6">
        <f t="shared" si="2"/>
        <v>1.2562021276595745</v>
      </c>
      <c r="J6">
        <v>2.5</v>
      </c>
      <c r="K6">
        <f t="shared" si="3"/>
        <v>0.25000547712282495</v>
      </c>
      <c r="L6">
        <f t="shared" si="4"/>
        <v>2.3727875219780566E-3</v>
      </c>
      <c r="M6">
        <f t="shared" si="5"/>
        <v>6.0129570059591679E-2</v>
      </c>
      <c r="N6">
        <f t="shared" si="6"/>
        <v>2.7478720578784677E-5</v>
      </c>
      <c r="O6">
        <f t="shared" si="7"/>
        <v>-1.3862724528685784</v>
      </c>
      <c r="P6">
        <f t="shared" si="8"/>
        <v>3.3123550844650551E-3</v>
      </c>
    </row>
    <row r="7" spans="1:16">
      <c r="A7">
        <v>12.97</v>
      </c>
      <c r="B7">
        <v>26.11</v>
      </c>
      <c r="C7">
        <f t="shared" si="0"/>
        <v>13.139999999999999</v>
      </c>
      <c r="D7">
        <v>0.7</v>
      </c>
      <c r="E7">
        <v>0.75</v>
      </c>
      <c r="F7">
        <v>0.8</v>
      </c>
      <c r="G7">
        <f t="shared" si="1"/>
        <v>0.75</v>
      </c>
      <c r="H7">
        <v>28.9</v>
      </c>
      <c r="I7">
        <f t="shared" si="2"/>
        <v>1.2562021276595745</v>
      </c>
      <c r="J7">
        <v>7.8</v>
      </c>
      <c r="K7">
        <f t="shared" si="3"/>
        <v>0.26189414025049867</v>
      </c>
      <c r="L7">
        <f t="shared" si="4"/>
        <v>9.3071956389270856E-4</v>
      </c>
      <c r="M7">
        <f t="shared" si="5"/>
        <v>1.3778062002962756E-2</v>
      </c>
      <c r="N7">
        <f t="shared" si="6"/>
        <v>7.1292191795688136E-6</v>
      </c>
      <c r="O7">
        <f t="shared" si="7"/>
        <v>-1.3398149017145775</v>
      </c>
      <c r="P7">
        <f t="shared" si="8"/>
        <v>3.3123550844650551E-3</v>
      </c>
    </row>
    <row r="8" spans="1:16">
      <c r="A8">
        <v>11.65</v>
      </c>
      <c r="B8">
        <v>23.43</v>
      </c>
      <c r="C8">
        <f t="shared" si="0"/>
        <v>11.78</v>
      </c>
      <c r="D8">
        <v>0.8</v>
      </c>
      <c r="E8">
        <v>0.75</v>
      </c>
      <c r="F8">
        <v>0.8</v>
      </c>
      <c r="G8">
        <f t="shared" si="1"/>
        <v>0.78333333333333333</v>
      </c>
      <c r="H8">
        <v>28.9</v>
      </c>
      <c r="I8">
        <f t="shared" si="2"/>
        <v>1.2562021276595745</v>
      </c>
      <c r="J8">
        <v>7.8</v>
      </c>
      <c r="K8">
        <f t="shared" si="3"/>
        <v>0.25636686139281251</v>
      </c>
      <c r="L8">
        <f t="shared" si="4"/>
        <v>1.0371783104241837E-3</v>
      </c>
      <c r="M8">
        <f t="shared" si="5"/>
        <v>1.6382189944704181E-2</v>
      </c>
      <c r="N8">
        <f t="shared" si="6"/>
        <v>8.8534213437830462E-6</v>
      </c>
      <c r="O8">
        <f t="shared" si="7"/>
        <v>-1.3611458080264329</v>
      </c>
      <c r="P8">
        <f t="shared" si="8"/>
        <v>3.3123550844650551E-3</v>
      </c>
    </row>
    <row r="9" spans="1:16">
      <c r="A9">
        <v>4.6399999999999997</v>
      </c>
      <c r="B9">
        <v>9.4</v>
      </c>
      <c r="C9">
        <f t="shared" si="0"/>
        <v>4.7600000000000007</v>
      </c>
      <c r="D9">
        <v>2.1</v>
      </c>
      <c r="E9">
        <v>2.1</v>
      </c>
      <c r="F9">
        <v>2.15</v>
      </c>
      <c r="G9">
        <f t="shared" si="1"/>
        <v>2.1166666666666667</v>
      </c>
      <c r="H9">
        <v>38</v>
      </c>
      <c r="I9">
        <f t="shared" si="2"/>
        <v>1.2523297872340424</v>
      </c>
      <c r="J9">
        <v>2.5</v>
      </c>
      <c r="K9">
        <f t="shared" si="3"/>
        <v>0.14318552232013895</v>
      </c>
      <c r="L9">
        <f t="shared" si="4"/>
        <v>4.3458360341617815E-3</v>
      </c>
      <c r="M9">
        <f t="shared" si="5"/>
        <v>0.19694466440935254</v>
      </c>
      <c r="N9">
        <f t="shared" si="6"/>
        <v>9.2464596471527268E-5</v>
      </c>
      <c r="O9">
        <f t="shared" si="7"/>
        <v>-1.9436141306830024</v>
      </c>
      <c r="P9">
        <f t="shared" si="8"/>
        <v>3.2154340836012861E-3</v>
      </c>
    </row>
    <row r="10" spans="1:16">
      <c r="A10">
        <v>5.08</v>
      </c>
      <c r="B10">
        <v>8.5399999999999991</v>
      </c>
      <c r="C10">
        <f t="shared" si="0"/>
        <v>3.4599999999999991</v>
      </c>
      <c r="D10">
        <v>2.15</v>
      </c>
      <c r="E10">
        <v>2.1</v>
      </c>
      <c r="F10">
        <v>2.15</v>
      </c>
      <c r="G10">
        <f t="shared" si="1"/>
        <v>2.1333333333333333</v>
      </c>
      <c r="H10">
        <v>38</v>
      </c>
      <c r="I10">
        <f t="shared" si="2"/>
        <v>1.2523297872340424</v>
      </c>
      <c r="J10">
        <v>2.5</v>
      </c>
      <c r="K10">
        <f t="shared" si="3"/>
        <v>0.13214222725749411</v>
      </c>
      <c r="L10">
        <f t="shared" si="4"/>
        <v>4.7834729181640235E-3</v>
      </c>
      <c r="M10">
        <f t="shared" si="5"/>
        <v>0.23674343060566772</v>
      </c>
      <c r="N10">
        <f t="shared" si="6"/>
        <v>1.1202512688908722E-4</v>
      </c>
      <c r="O10">
        <f t="shared" si="7"/>
        <v>-2.0238764572364305</v>
      </c>
      <c r="P10">
        <f t="shared" si="8"/>
        <v>3.2154340836012861E-3</v>
      </c>
    </row>
    <row r="11" spans="1:16">
      <c r="A11">
        <v>4.76</v>
      </c>
      <c r="B11">
        <v>9.86</v>
      </c>
      <c r="C11">
        <f t="shared" si="0"/>
        <v>5.0999999999999996</v>
      </c>
      <c r="D11">
        <v>0.8</v>
      </c>
      <c r="E11">
        <v>0.8</v>
      </c>
      <c r="F11">
        <v>0.9</v>
      </c>
      <c r="G11">
        <f t="shared" si="1"/>
        <v>0.83333333333333337</v>
      </c>
      <c r="H11">
        <v>38</v>
      </c>
      <c r="I11">
        <f t="shared" si="2"/>
        <v>1.2523297872340424</v>
      </c>
      <c r="J11">
        <v>7.8</v>
      </c>
      <c r="K11">
        <f t="shared" si="3"/>
        <v>0.12217088688312649</v>
      </c>
      <c r="L11">
        <f t="shared" si="4"/>
        <v>2.4631557779702757E-3</v>
      </c>
      <c r="M11">
        <f t="shared" si="5"/>
        <v>8.6634888944135929E-2</v>
      </c>
      <c r="N11">
        <f t="shared" si="6"/>
        <v>4.9962591845238867E-5</v>
      </c>
      <c r="O11">
        <f t="shared" si="7"/>
        <v>-2.1023345021742772</v>
      </c>
      <c r="P11">
        <f t="shared" si="8"/>
        <v>3.2154340836012861E-3</v>
      </c>
    </row>
    <row r="12" spans="1:16">
      <c r="A12">
        <v>6.75</v>
      </c>
      <c r="B12">
        <v>13.97</v>
      </c>
      <c r="C12">
        <f t="shared" si="0"/>
        <v>7.2200000000000006</v>
      </c>
      <c r="D12">
        <v>0.75</v>
      </c>
      <c r="E12">
        <v>0.75</v>
      </c>
      <c r="F12">
        <v>0.7</v>
      </c>
      <c r="G12">
        <f t="shared" si="1"/>
        <v>0.73333333333333339</v>
      </c>
      <c r="H12">
        <v>38</v>
      </c>
      <c r="I12">
        <f t="shared" si="2"/>
        <v>1.2523297872340424</v>
      </c>
      <c r="J12">
        <v>7.8</v>
      </c>
      <c r="K12">
        <f t="shared" si="3"/>
        <v>0.13404559971481086</v>
      </c>
      <c r="L12">
        <f t="shared" si="4"/>
        <v>1.7384907638358573E-3</v>
      </c>
      <c r="M12">
        <f t="shared" si="5"/>
        <v>4.9042338265929887E-2</v>
      </c>
      <c r="N12">
        <f t="shared" si="6"/>
        <v>2.4888915731365173E-5</v>
      </c>
      <c r="O12">
        <f t="shared" si="7"/>
        <v>-2.0095752405397205</v>
      </c>
      <c r="P12">
        <f t="shared" si="8"/>
        <v>3.2154340836012861E-3</v>
      </c>
    </row>
    <row r="13" spans="1:16">
      <c r="A13">
        <v>2.29</v>
      </c>
      <c r="B13">
        <v>5.39</v>
      </c>
      <c r="C13">
        <f t="shared" si="0"/>
        <v>3.0999999999999996</v>
      </c>
      <c r="D13">
        <v>2.0499999999999998</v>
      </c>
      <c r="E13">
        <v>2.1</v>
      </c>
      <c r="F13">
        <v>2.1</v>
      </c>
      <c r="G13">
        <f t="shared" si="1"/>
        <v>2.0833333333333335</v>
      </c>
      <c r="H13">
        <v>47</v>
      </c>
      <c r="I13">
        <f t="shared" si="2"/>
        <v>1.2484999999999999</v>
      </c>
      <c r="J13">
        <v>2.5</v>
      </c>
      <c r="K13">
        <f t="shared" si="3"/>
        <v>7.9781767035590284E-2</v>
      </c>
      <c r="L13">
        <f t="shared" si="4"/>
        <v>7.5558160770715669E-3</v>
      </c>
      <c r="M13">
        <f t="shared" si="5"/>
        <v>0.60486003900567042</v>
      </c>
      <c r="N13">
        <f t="shared" si="6"/>
        <v>2.8036423291545706E-4</v>
      </c>
      <c r="O13">
        <f t="shared" si="7"/>
        <v>-2.5284602838959311</v>
      </c>
      <c r="P13">
        <f t="shared" si="8"/>
        <v>3.1250000000000002E-3</v>
      </c>
    </row>
    <row r="14" spans="1:16">
      <c r="A14">
        <v>2.63</v>
      </c>
      <c r="B14">
        <v>5.54</v>
      </c>
      <c r="C14">
        <f t="shared" si="0"/>
        <v>2.91</v>
      </c>
      <c r="D14">
        <v>2.0499999999999998</v>
      </c>
      <c r="E14">
        <v>2.1</v>
      </c>
      <c r="F14">
        <v>2.0499999999999998</v>
      </c>
      <c r="G14">
        <f t="shared" si="1"/>
        <v>2.0666666666666669</v>
      </c>
      <c r="H14">
        <v>47</v>
      </c>
      <c r="I14">
        <f t="shared" si="2"/>
        <v>1.2484999999999999</v>
      </c>
      <c r="J14">
        <v>2.5</v>
      </c>
      <c r="K14">
        <f t="shared" si="3"/>
        <v>8.0695254354444454E-2</v>
      </c>
      <c r="L14">
        <f t="shared" si="4"/>
        <v>7.3512362193891229E-3</v>
      </c>
      <c r="M14">
        <f t="shared" si="5"/>
        <v>0.57716664105624227</v>
      </c>
      <c r="N14">
        <f t="shared" si="6"/>
        <v>2.6538758914762176E-4</v>
      </c>
      <c r="O14">
        <f t="shared" si="7"/>
        <v>-2.5170755114521728</v>
      </c>
      <c r="P14">
        <f t="shared" si="8"/>
        <v>3.1250000000000002E-3</v>
      </c>
    </row>
    <row r="15" spans="1:16">
      <c r="A15">
        <v>3.84</v>
      </c>
      <c r="B15">
        <v>7.8</v>
      </c>
      <c r="C15">
        <f t="shared" si="0"/>
        <v>3.96</v>
      </c>
      <c r="D15">
        <v>0.75</v>
      </c>
      <c r="E15">
        <v>0.8</v>
      </c>
      <c r="F15">
        <v>0.75</v>
      </c>
      <c r="G15">
        <f t="shared" si="1"/>
        <v>0.76666666666666661</v>
      </c>
      <c r="H15">
        <v>47</v>
      </c>
      <c r="I15">
        <f t="shared" si="2"/>
        <v>1.2484999999999999</v>
      </c>
      <c r="J15">
        <v>7.8</v>
      </c>
      <c r="K15">
        <f t="shared" si="3"/>
        <v>8.1849308991666633E-2</v>
      </c>
      <c r="L15">
        <f t="shared" si="4"/>
        <v>3.1118613808900435E-3</v>
      </c>
      <c r="M15">
        <f t="shared" si="5"/>
        <v>0.14992895294730721</v>
      </c>
      <c r="N15">
        <f t="shared" si="6"/>
        <v>7.9791317458719071E-5</v>
      </c>
      <c r="O15">
        <f t="shared" si="7"/>
        <v>-2.5028754175748924</v>
      </c>
      <c r="P15">
        <f t="shared" si="8"/>
        <v>3.1250000000000002E-3</v>
      </c>
    </row>
    <row r="16" spans="1:16">
      <c r="A16">
        <v>2.92</v>
      </c>
      <c r="B16">
        <v>6.44</v>
      </c>
      <c r="C16">
        <f t="shared" si="0"/>
        <v>3.5200000000000005</v>
      </c>
      <c r="D16">
        <v>0.8</v>
      </c>
      <c r="E16">
        <v>0.85</v>
      </c>
      <c r="F16">
        <v>0.8</v>
      </c>
      <c r="G16">
        <f t="shared" si="1"/>
        <v>0.81666666666666676</v>
      </c>
      <c r="H16">
        <v>47</v>
      </c>
      <c r="I16">
        <f t="shared" si="2"/>
        <v>1.2484999999999999</v>
      </c>
      <c r="J16">
        <v>7.8</v>
      </c>
      <c r="K16">
        <f t="shared" si="3"/>
        <v>7.6680119075972233E-2</v>
      </c>
      <c r="L16">
        <f t="shared" si="4"/>
        <v>3.7690246538730353E-3</v>
      </c>
      <c r="M16">
        <f t="shared" si="5"/>
        <v>0.2064736952292108</v>
      </c>
      <c r="N16">
        <f t="shared" si="6"/>
        <v>1.170504550892247E-4</v>
      </c>
      <c r="O16">
        <f t="shared" si="7"/>
        <v>-2.5681128079111124</v>
      </c>
      <c r="P16">
        <f t="shared" si="8"/>
        <v>3.1250000000000002E-3</v>
      </c>
    </row>
    <row r="17" spans="1:16">
      <c r="A17">
        <v>1.79</v>
      </c>
      <c r="B17">
        <v>3.96</v>
      </c>
      <c r="C17">
        <f t="shared" si="0"/>
        <v>2.17</v>
      </c>
      <c r="D17">
        <v>2.1</v>
      </c>
      <c r="E17">
        <v>2.0499999999999998</v>
      </c>
      <c r="F17">
        <v>2.1</v>
      </c>
      <c r="G17">
        <f t="shared" si="1"/>
        <v>2.0833333333333335</v>
      </c>
      <c r="H17">
        <v>56</v>
      </c>
      <c r="I17">
        <f t="shared" si="2"/>
        <v>1.2446702127659575</v>
      </c>
      <c r="J17">
        <v>2.5</v>
      </c>
      <c r="K17">
        <f t="shared" si="3"/>
        <v>5.8794547456781907E-2</v>
      </c>
      <c r="L17">
        <f t="shared" si="4"/>
        <v>1.0252929635487091E-2</v>
      </c>
      <c r="M17">
        <f>(20*0.01/B17)*G17*0.001/2*I17*1000/K17</f>
        <v>1.1137323151310061</v>
      </c>
      <c r="N17">
        <f t="shared" si="6"/>
        <v>5.1782472906500461E-4</v>
      </c>
      <c r="O17">
        <f t="shared" si="7"/>
        <v>-2.8337061587041168</v>
      </c>
      <c r="P17">
        <f t="shared" si="8"/>
        <v>3.0395136778115501E-3</v>
      </c>
    </row>
    <row r="18" spans="1:16">
      <c r="A18">
        <v>1.8</v>
      </c>
      <c r="B18">
        <v>3.89</v>
      </c>
      <c r="C18">
        <f t="shared" si="0"/>
        <v>2.09</v>
      </c>
      <c r="D18">
        <v>2.1</v>
      </c>
      <c r="E18">
        <v>2.1</v>
      </c>
      <c r="F18">
        <v>2.1</v>
      </c>
      <c r="G18">
        <f t="shared" si="1"/>
        <v>2.1</v>
      </c>
      <c r="H18">
        <v>56</v>
      </c>
      <c r="I18">
        <f t="shared" si="2"/>
        <v>1.2446702127659575</v>
      </c>
      <c r="J18">
        <v>2.5</v>
      </c>
      <c r="K18">
        <f t="shared" si="3"/>
        <v>5.8683030235132994E-2</v>
      </c>
      <c r="L18">
        <f t="shared" si="4"/>
        <v>1.0437429654634671E-2</v>
      </c>
      <c r="M18">
        <f t="shared" si="5"/>
        <v>1.1450157434268542</v>
      </c>
      <c r="N18">
        <f t="shared" si="6"/>
        <v>5.3662877401720671E-4</v>
      </c>
      <c r="O18">
        <f t="shared" si="7"/>
        <v>-2.8356046870417968</v>
      </c>
      <c r="P18">
        <f t="shared" si="8"/>
        <v>3.0395136778115501E-3</v>
      </c>
    </row>
    <row r="19" spans="1:16">
      <c r="A19">
        <v>1.75</v>
      </c>
      <c r="B19">
        <v>3.66</v>
      </c>
      <c r="C19">
        <f t="shared" si="0"/>
        <v>1.9100000000000001</v>
      </c>
      <c r="D19">
        <v>0.9</v>
      </c>
      <c r="E19">
        <v>0.9</v>
      </c>
      <c r="F19">
        <v>0.85</v>
      </c>
      <c r="G19">
        <f t="shared" si="1"/>
        <v>0.8833333333333333</v>
      </c>
      <c r="H19">
        <v>56</v>
      </c>
      <c r="I19">
        <f t="shared" si="2"/>
        <v>1.2446702127659575</v>
      </c>
      <c r="J19">
        <v>7.8</v>
      </c>
      <c r="K19">
        <f t="shared" si="3"/>
        <v>5.1014234668621448E-2</v>
      </c>
      <c r="L19">
        <f t="shared" si="4"/>
        <v>6.6279612458509775E-3</v>
      </c>
      <c r="M19">
        <f t="shared" si="5"/>
        <v>0.58885240672472738</v>
      </c>
      <c r="N19">
        <f t="shared" si="6"/>
        <v>3.6218367463666541E-4</v>
      </c>
      <c r="O19">
        <f t="shared" si="7"/>
        <v>-2.9756505740526418</v>
      </c>
      <c r="P19">
        <f t="shared" si="8"/>
        <v>3.0395136778115501E-3</v>
      </c>
    </row>
    <row r="20" spans="1:16">
      <c r="A20">
        <v>2.04</v>
      </c>
      <c r="B20">
        <v>4.1399999999999997</v>
      </c>
      <c r="C20">
        <f t="shared" si="0"/>
        <v>2.0999999999999996</v>
      </c>
      <c r="D20">
        <v>0.85</v>
      </c>
      <c r="E20">
        <v>0.85</v>
      </c>
      <c r="F20">
        <v>0.8</v>
      </c>
      <c r="G20">
        <f t="shared" si="1"/>
        <v>0.83333333333333337</v>
      </c>
      <c r="H20">
        <v>56</v>
      </c>
      <c r="I20">
        <f t="shared" si="2"/>
        <v>1.2446702127659575</v>
      </c>
      <c r="J20">
        <v>7.8</v>
      </c>
      <c r="K20">
        <f t="shared" si="3"/>
        <v>5.13569118018617E-2</v>
      </c>
      <c r="L20">
        <f t="shared" si="4"/>
        <v>5.8595019709697061E-3</v>
      </c>
      <c r="M20">
        <f t="shared" si="5"/>
        <v>0.48783595751902414</v>
      </c>
      <c r="N20">
        <f t="shared" si="6"/>
        <v>2.8306772806616944E-4</v>
      </c>
      <c r="O20">
        <f t="shared" si="7"/>
        <v>-2.968955749876645</v>
      </c>
      <c r="P20">
        <f t="shared" si="8"/>
        <v>3.0395136778115501E-3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</dc:creator>
  <cp:lastModifiedBy>Vika</cp:lastModifiedBy>
  <dcterms:created xsi:type="dcterms:W3CDTF">2020-02-08T10:40:47Z</dcterms:created>
  <dcterms:modified xsi:type="dcterms:W3CDTF">2020-02-08T21:35:02Z</dcterms:modified>
</cp:coreProperties>
</file>