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fileSharing readOnlyRecommended="1"/>
  <workbookPr/>
  <mc:AlternateContent xmlns:mc="http://schemas.openxmlformats.org/markup-compatibility/2006">
    <mc:Choice Requires="x15">
      <x15ac:absPath xmlns:x15ac="http://schemas.microsoft.com/office/spreadsheetml/2010/11/ac" url="/Users/elenaporras/jhu/senior_year/nlp/nlp-hw-6/hw-tag/"/>
    </mc:Choice>
  </mc:AlternateContent>
  <xr:revisionPtr revIDLastSave="0" documentId="8_{165BAFE9-6587-DE4B-A720-C6AD5380611A}" xr6:coauthVersionLast="47" xr6:coauthVersionMax="47" xr10:uidLastSave="{00000000-0000-0000-0000-000000000000}"/>
  <bookViews>
    <workbookView showHorizontalScroll="0" showVerticalScroll="0" showSheetTabs="0" xWindow="0" yWindow="0" windowWidth="28800" windowHeight="18000" xr2:uid="{FF7488B4-AEF5-D94A-818D-7EBA3A13285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 l="1"/>
  <c r="C27" i="1"/>
  <c r="E59" i="1"/>
  <c r="F59" i="1"/>
  <c r="E58" i="1"/>
  <c r="F58" i="1"/>
  <c r="E57" i="1"/>
  <c r="F57" i="1"/>
  <c r="E56" i="1"/>
  <c r="D27" i="1"/>
  <c r="C28" i="1" s="1"/>
  <c r="M28" i="1"/>
  <c r="M29" i="1"/>
  <c r="M31" i="1"/>
  <c r="M33" i="1"/>
  <c r="M36" i="1"/>
  <c r="M37" i="1"/>
  <c r="M38" i="1"/>
  <c r="M39" i="1"/>
  <c r="M40" i="1"/>
  <c r="M41" i="1"/>
  <c r="M42" i="1"/>
  <c r="M44" i="1"/>
  <c r="M45" i="1"/>
  <c r="M46" i="1"/>
  <c r="M47" i="1"/>
  <c r="M48" i="1"/>
  <c r="M50" i="1"/>
  <c r="M51" i="1"/>
  <c r="M52" i="1"/>
  <c r="M54" i="1"/>
  <c r="M55" i="1"/>
  <c r="M57" i="1"/>
  <c r="P28" i="1"/>
  <c r="P29" i="1"/>
  <c r="P31" i="1"/>
  <c r="P33" i="1"/>
  <c r="P36" i="1"/>
  <c r="P37" i="1"/>
  <c r="P38" i="1"/>
  <c r="P39" i="1"/>
  <c r="P40" i="1"/>
  <c r="P41" i="1"/>
  <c r="P42" i="1"/>
  <c r="P44" i="1"/>
  <c r="P45" i="1"/>
  <c r="P46" i="1"/>
  <c r="P47" i="1"/>
  <c r="P48" i="1"/>
  <c r="P50" i="1"/>
  <c r="P51" i="1"/>
  <c r="P52" i="1"/>
  <c r="P54" i="1"/>
  <c r="P55" i="1"/>
  <c r="P57" i="1"/>
  <c r="N27" i="1"/>
  <c r="N30" i="1"/>
  <c r="N32" i="1"/>
  <c r="N34" i="1"/>
  <c r="N35" i="1"/>
  <c r="N37" i="1"/>
  <c r="N40" i="1"/>
  <c r="N41" i="1"/>
  <c r="N42" i="1"/>
  <c r="N43" i="1"/>
  <c r="N44" i="1"/>
  <c r="N45" i="1"/>
  <c r="N46" i="1"/>
  <c r="N48" i="1"/>
  <c r="N49" i="1"/>
  <c r="N50" i="1"/>
  <c r="N51" i="1"/>
  <c r="N52" i="1"/>
  <c r="N53" i="1"/>
  <c r="N56" i="1"/>
  <c r="N58" i="1"/>
  <c r="N59" i="1"/>
  <c r="Q27" i="1"/>
  <c r="Q30" i="1"/>
  <c r="Q32" i="1"/>
  <c r="Q34" i="1"/>
  <c r="Q35" i="1"/>
  <c r="Q37" i="1"/>
  <c r="Q40" i="1"/>
  <c r="Q41" i="1"/>
  <c r="Q42" i="1"/>
  <c r="Q43" i="1"/>
  <c r="Q44" i="1"/>
  <c r="Q45" i="1"/>
  <c r="Q46" i="1"/>
  <c r="Q48" i="1"/>
  <c r="Q49" i="1"/>
  <c r="Q50" i="1"/>
  <c r="Q51" i="1"/>
  <c r="Q52" i="1"/>
  <c r="Q53" i="1"/>
  <c r="Q56" i="1"/>
  <c r="Q58" i="1"/>
  <c r="Q59" i="1"/>
  <c r="L28" i="1"/>
  <c r="L29" i="1"/>
  <c r="L30" i="1"/>
  <c r="L31" i="1"/>
  <c r="L32" i="1"/>
  <c r="L33" i="1"/>
  <c r="L34" i="1"/>
  <c r="L35" i="1"/>
  <c r="L36" i="1"/>
  <c r="L38" i="1"/>
  <c r="L39" i="1"/>
  <c r="L43" i="1"/>
  <c r="L47" i="1"/>
  <c r="L49" i="1"/>
  <c r="L53" i="1"/>
  <c r="L54" i="1"/>
  <c r="L55" i="1"/>
  <c r="L56" i="1"/>
  <c r="L57" i="1"/>
  <c r="L58" i="1"/>
  <c r="L59" i="1"/>
  <c r="O28" i="1"/>
  <c r="O29" i="1"/>
  <c r="O30" i="1"/>
  <c r="O31" i="1"/>
  <c r="O32" i="1"/>
  <c r="O33" i="1"/>
  <c r="O34" i="1"/>
  <c r="O35" i="1"/>
  <c r="O36" i="1"/>
  <c r="O38" i="1"/>
  <c r="O39" i="1"/>
  <c r="O43" i="1"/>
  <c r="O47" i="1"/>
  <c r="O49" i="1"/>
  <c r="O53" i="1"/>
  <c r="O54" i="1"/>
  <c r="O55" i="1"/>
  <c r="O56" i="1"/>
  <c r="O57" i="1"/>
  <c r="O58" i="1"/>
  <c r="O59" i="1"/>
  <c r="AG28" i="1"/>
  <c r="AG29" i="1"/>
  <c r="AG31" i="1"/>
  <c r="AG33" i="1"/>
  <c r="AG36" i="1"/>
  <c r="AG37" i="1"/>
  <c r="AG38" i="1"/>
  <c r="AG39" i="1"/>
  <c r="AG40" i="1"/>
  <c r="AG41" i="1"/>
  <c r="AG42" i="1"/>
  <c r="AG44" i="1"/>
  <c r="AG45" i="1"/>
  <c r="AG46" i="1"/>
  <c r="AG47" i="1"/>
  <c r="AG48" i="1"/>
  <c r="AG50" i="1"/>
  <c r="AG51" i="1"/>
  <c r="AG52" i="1"/>
  <c r="AG54" i="1"/>
  <c r="AG55" i="1"/>
  <c r="AG57" i="1"/>
  <c r="AJ28" i="1"/>
  <c r="AJ29" i="1"/>
  <c r="AJ31" i="1"/>
  <c r="AJ33" i="1"/>
  <c r="AJ36" i="1"/>
  <c r="AJ37" i="1"/>
  <c r="AJ38" i="1"/>
  <c r="AJ39" i="1"/>
  <c r="AJ40" i="1"/>
  <c r="AJ41" i="1"/>
  <c r="AJ42" i="1"/>
  <c r="AJ44" i="1"/>
  <c r="AJ45" i="1"/>
  <c r="AJ46" i="1"/>
  <c r="AJ47" i="1"/>
  <c r="AJ48" i="1"/>
  <c r="AJ50" i="1"/>
  <c r="AJ51" i="1"/>
  <c r="AJ52" i="1"/>
  <c r="AJ54" i="1"/>
  <c r="AJ55" i="1"/>
  <c r="AJ57" i="1"/>
  <c r="AH27" i="1"/>
  <c r="AH30" i="1"/>
  <c r="AH32" i="1"/>
  <c r="AH34" i="1"/>
  <c r="AH35" i="1"/>
  <c r="AH37" i="1"/>
  <c r="AH40" i="1"/>
  <c r="AH41" i="1"/>
  <c r="AH42" i="1"/>
  <c r="AH43" i="1"/>
  <c r="AH44" i="1"/>
  <c r="AH45" i="1"/>
  <c r="AH46" i="1"/>
  <c r="AH48" i="1"/>
  <c r="AH49" i="1"/>
  <c r="AH50" i="1"/>
  <c r="AH51" i="1"/>
  <c r="AH52" i="1"/>
  <c r="AH53" i="1"/>
  <c r="AH56" i="1"/>
  <c r="AH58" i="1"/>
  <c r="AH59" i="1"/>
  <c r="AK27" i="1"/>
  <c r="AK30" i="1"/>
  <c r="AK32" i="1"/>
  <c r="AK34" i="1"/>
  <c r="AK35" i="1"/>
  <c r="AK37" i="1"/>
  <c r="AK40" i="1"/>
  <c r="AK41" i="1"/>
  <c r="AK42" i="1"/>
  <c r="AK43" i="1"/>
  <c r="AK44" i="1"/>
  <c r="AK45" i="1"/>
  <c r="AK46" i="1"/>
  <c r="AK48" i="1"/>
  <c r="AK49" i="1"/>
  <c r="AK50" i="1"/>
  <c r="AK51" i="1"/>
  <c r="AK52" i="1"/>
  <c r="AK53" i="1"/>
  <c r="AK56" i="1"/>
  <c r="AK58" i="1"/>
  <c r="AK59" i="1"/>
  <c r="AF28" i="1"/>
  <c r="AF29" i="1"/>
  <c r="AF30" i="1"/>
  <c r="AF31" i="1"/>
  <c r="AF32" i="1"/>
  <c r="AF33" i="1"/>
  <c r="AF34" i="1"/>
  <c r="AF35" i="1"/>
  <c r="AF36" i="1"/>
  <c r="AF38" i="1"/>
  <c r="AF39" i="1"/>
  <c r="AF43" i="1"/>
  <c r="AF47" i="1"/>
  <c r="AF49" i="1"/>
  <c r="AF53" i="1"/>
  <c r="AF54" i="1"/>
  <c r="AF55" i="1"/>
  <c r="AF56" i="1"/>
  <c r="AF57" i="1"/>
  <c r="AF58" i="1"/>
  <c r="AF59" i="1"/>
  <c r="AI28" i="1"/>
  <c r="AI29" i="1"/>
  <c r="AI30" i="1"/>
  <c r="AI31" i="1"/>
  <c r="AI32" i="1"/>
  <c r="AI33" i="1"/>
  <c r="AI34" i="1"/>
  <c r="AI35" i="1"/>
  <c r="AI36" i="1"/>
  <c r="AI38" i="1"/>
  <c r="AI39" i="1"/>
  <c r="AI43" i="1"/>
  <c r="AI47" i="1"/>
  <c r="AI49" i="1"/>
  <c r="AI53" i="1"/>
  <c r="AI54" i="1"/>
  <c r="AI55" i="1"/>
  <c r="AI56" i="1"/>
  <c r="AI57" i="1"/>
  <c r="AI58" i="1"/>
  <c r="AI59" i="1"/>
  <c r="BA28" i="1"/>
  <c r="BA29" i="1"/>
  <c r="BA31" i="1"/>
  <c r="BA33" i="1"/>
  <c r="BA36" i="1"/>
  <c r="BA37" i="1"/>
  <c r="BA38" i="1"/>
  <c r="BA39" i="1"/>
  <c r="BA40" i="1"/>
  <c r="BA41" i="1"/>
  <c r="BA42" i="1"/>
  <c r="BA44" i="1"/>
  <c r="BA45" i="1"/>
  <c r="BA46" i="1"/>
  <c r="BA47" i="1"/>
  <c r="BA48" i="1"/>
  <c r="BA50" i="1"/>
  <c r="BA51" i="1"/>
  <c r="BA52" i="1"/>
  <c r="BA54" i="1"/>
  <c r="BA55" i="1"/>
  <c r="BA57" i="1"/>
  <c r="BD28" i="1"/>
  <c r="BD29" i="1"/>
  <c r="BD31" i="1"/>
  <c r="BD33" i="1"/>
  <c r="BD36" i="1"/>
  <c r="BD37" i="1"/>
  <c r="BD38" i="1"/>
  <c r="BD39" i="1"/>
  <c r="BD40" i="1"/>
  <c r="BD41" i="1"/>
  <c r="BD42" i="1"/>
  <c r="BD44" i="1"/>
  <c r="BD45" i="1"/>
  <c r="BD46" i="1"/>
  <c r="BD47" i="1"/>
  <c r="BD48" i="1"/>
  <c r="BD50" i="1"/>
  <c r="BD51" i="1"/>
  <c r="BD52" i="1"/>
  <c r="BD54" i="1"/>
  <c r="BD55" i="1"/>
  <c r="BD57" i="1"/>
  <c r="BB27" i="1"/>
  <c r="BB30" i="1"/>
  <c r="BB32" i="1"/>
  <c r="BB34" i="1"/>
  <c r="BB35" i="1"/>
  <c r="BB37" i="1"/>
  <c r="BB40" i="1"/>
  <c r="BB41" i="1"/>
  <c r="BB42" i="1"/>
  <c r="BB43" i="1"/>
  <c r="BB44" i="1"/>
  <c r="BB45" i="1"/>
  <c r="BB46" i="1"/>
  <c r="BB48" i="1"/>
  <c r="BB49" i="1"/>
  <c r="BB50" i="1"/>
  <c r="BB51" i="1"/>
  <c r="BB52" i="1"/>
  <c r="BB53" i="1"/>
  <c r="BB56" i="1"/>
  <c r="BB58" i="1"/>
  <c r="BB59" i="1"/>
  <c r="BE27" i="1"/>
  <c r="BE30" i="1"/>
  <c r="BE32" i="1"/>
  <c r="BE34" i="1"/>
  <c r="BE35" i="1"/>
  <c r="BE37" i="1"/>
  <c r="BE40" i="1"/>
  <c r="BE41" i="1"/>
  <c r="BE42" i="1"/>
  <c r="BE43" i="1"/>
  <c r="BE44" i="1"/>
  <c r="BE45" i="1"/>
  <c r="BE46" i="1"/>
  <c r="BE48" i="1"/>
  <c r="BE49" i="1"/>
  <c r="BE50" i="1"/>
  <c r="BE51" i="1"/>
  <c r="BE52" i="1"/>
  <c r="BE53" i="1"/>
  <c r="BE56" i="1"/>
  <c r="BE58" i="1"/>
  <c r="BE59" i="1"/>
  <c r="AZ28" i="1"/>
  <c r="AZ29" i="1"/>
  <c r="AZ30" i="1"/>
  <c r="AZ31" i="1"/>
  <c r="AZ32" i="1"/>
  <c r="AZ33" i="1"/>
  <c r="AZ34" i="1"/>
  <c r="AZ35" i="1"/>
  <c r="AZ36" i="1"/>
  <c r="AZ38" i="1"/>
  <c r="AZ39" i="1"/>
  <c r="AZ43" i="1"/>
  <c r="AZ47" i="1"/>
  <c r="AZ49" i="1"/>
  <c r="AZ53" i="1"/>
  <c r="AZ54" i="1"/>
  <c r="AZ55" i="1"/>
  <c r="AZ56" i="1"/>
  <c r="AZ57" i="1"/>
  <c r="AZ58" i="1"/>
  <c r="AZ59" i="1"/>
  <c r="BC28" i="1"/>
  <c r="BC29" i="1"/>
  <c r="BC30" i="1"/>
  <c r="BC31" i="1"/>
  <c r="BC32" i="1"/>
  <c r="BC33" i="1"/>
  <c r="BC34" i="1"/>
  <c r="BC35" i="1"/>
  <c r="BC36" i="1"/>
  <c r="BC38" i="1"/>
  <c r="BC39" i="1"/>
  <c r="BC43" i="1"/>
  <c r="BC47" i="1"/>
  <c r="BC49" i="1"/>
  <c r="BC53" i="1"/>
  <c r="BC54" i="1"/>
  <c r="BC55" i="1"/>
  <c r="BC56" i="1"/>
  <c r="BC57" i="1"/>
  <c r="BC58" i="1"/>
  <c r="BC59" i="1"/>
  <c r="BU28" i="1"/>
  <c r="BU29" i="1"/>
  <c r="BU31" i="1"/>
  <c r="BU33" i="1"/>
  <c r="BU36" i="1"/>
  <c r="BU37" i="1"/>
  <c r="BU38" i="1"/>
  <c r="BU39" i="1"/>
  <c r="BU40" i="1"/>
  <c r="BU41" i="1"/>
  <c r="BU42" i="1"/>
  <c r="BU44" i="1"/>
  <c r="BU45" i="1"/>
  <c r="BU46" i="1"/>
  <c r="BU47" i="1"/>
  <c r="BU48" i="1"/>
  <c r="BU50" i="1"/>
  <c r="BU51" i="1"/>
  <c r="BU52" i="1"/>
  <c r="BU54" i="1"/>
  <c r="BU55" i="1"/>
  <c r="BU57" i="1"/>
  <c r="BX28" i="1"/>
  <c r="BX29" i="1"/>
  <c r="BX31" i="1"/>
  <c r="BX33" i="1"/>
  <c r="BX36" i="1"/>
  <c r="BX37" i="1"/>
  <c r="BX38" i="1"/>
  <c r="BX39" i="1"/>
  <c r="BX40" i="1"/>
  <c r="BX41" i="1"/>
  <c r="BX42" i="1"/>
  <c r="BX44" i="1"/>
  <c r="BX45" i="1"/>
  <c r="BX46" i="1"/>
  <c r="BX47" i="1"/>
  <c r="BX48" i="1"/>
  <c r="BX50" i="1"/>
  <c r="BX51" i="1"/>
  <c r="BX52" i="1"/>
  <c r="BX54" i="1"/>
  <c r="BX55" i="1"/>
  <c r="BX57" i="1"/>
  <c r="BV27" i="1"/>
  <c r="BV30" i="1"/>
  <c r="BV32" i="1"/>
  <c r="BV34" i="1"/>
  <c r="BV35" i="1"/>
  <c r="BV37" i="1"/>
  <c r="BV40" i="1"/>
  <c r="BV41" i="1"/>
  <c r="BV42" i="1"/>
  <c r="BV43" i="1"/>
  <c r="BV44" i="1"/>
  <c r="BV45" i="1"/>
  <c r="BV46" i="1"/>
  <c r="BV48" i="1"/>
  <c r="BV49" i="1"/>
  <c r="BV50" i="1"/>
  <c r="BV51" i="1"/>
  <c r="BV52" i="1"/>
  <c r="BV53" i="1"/>
  <c r="BV56" i="1"/>
  <c r="BV58" i="1"/>
  <c r="BV59" i="1"/>
  <c r="BY27" i="1"/>
  <c r="BY30" i="1"/>
  <c r="BY32" i="1"/>
  <c r="BY34" i="1"/>
  <c r="BY35" i="1"/>
  <c r="BY37" i="1"/>
  <c r="BY40" i="1"/>
  <c r="BY41" i="1"/>
  <c r="BY42" i="1"/>
  <c r="BY43" i="1"/>
  <c r="BY44" i="1"/>
  <c r="BY45" i="1"/>
  <c r="BY46" i="1"/>
  <c r="BY48" i="1"/>
  <c r="BY49" i="1"/>
  <c r="BY50" i="1"/>
  <c r="BY51" i="1"/>
  <c r="BY52" i="1"/>
  <c r="BY53" i="1"/>
  <c r="BY56" i="1"/>
  <c r="BY58" i="1"/>
  <c r="BY59" i="1"/>
  <c r="BT28" i="1"/>
  <c r="BT29" i="1"/>
  <c r="BT30" i="1"/>
  <c r="BT31" i="1"/>
  <c r="BT32" i="1"/>
  <c r="BT33" i="1"/>
  <c r="BT34" i="1"/>
  <c r="BT35" i="1"/>
  <c r="BT36" i="1"/>
  <c r="BT38" i="1"/>
  <c r="BT39" i="1"/>
  <c r="BT43" i="1"/>
  <c r="BT47" i="1"/>
  <c r="BT49" i="1"/>
  <c r="BT53" i="1"/>
  <c r="BT54" i="1"/>
  <c r="BT55" i="1"/>
  <c r="BT56" i="1"/>
  <c r="BT57" i="1"/>
  <c r="BT58" i="1"/>
  <c r="BT59" i="1"/>
  <c r="BW28" i="1"/>
  <c r="BW29" i="1"/>
  <c r="BW30" i="1"/>
  <c r="BW31" i="1"/>
  <c r="BW32" i="1"/>
  <c r="BW33" i="1"/>
  <c r="BW34" i="1"/>
  <c r="BW35" i="1"/>
  <c r="BW36" i="1"/>
  <c r="BW38" i="1"/>
  <c r="BW39" i="1"/>
  <c r="BW43" i="1"/>
  <c r="BW47" i="1"/>
  <c r="BW49" i="1"/>
  <c r="BW53" i="1"/>
  <c r="BW54" i="1"/>
  <c r="BW55" i="1"/>
  <c r="BW56" i="1"/>
  <c r="BW57" i="1"/>
  <c r="BW58" i="1"/>
  <c r="BW59" i="1"/>
  <c r="AP17" i="1"/>
  <c r="BJ17" i="1" s="1"/>
  <c r="CD17" i="1" s="1"/>
  <c r="CX17" i="1" s="1"/>
  <c r="DR17" i="1" s="1"/>
  <c r="EL17" i="1" s="1"/>
  <c r="FF17" i="1" s="1"/>
  <c r="FZ17" i="1" s="1"/>
  <c r="GT17" i="1" s="1"/>
  <c r="GJ28" i="1"/>
  <c r="GJ29" i="1"/>
  <c r="GJ30" i="1"/>
  <c r="GJ31" i="1"/>
  <c r="GJ32" i="1"/>
  <c r="GJ33" i="1"/>
  <c r="GJ34" i="1"/>
  <c r="GJ35" i="1"/>
  <c r="GJ36" i="1"/>
  <c r="CO28" i="1"/>
  <c r="CO29" i="1"/>
  <c r="CO31" i="1"/>
  <c r="CO33" i="1"/>
  <c r="CO36" i="1"/>
  <c r="CO37" i="1"/>
  <c r="CO38" i="1"/>
  <c r="CO39" i="1"/>
  <c r="CO40" i="1"/>
  <c r="CO41" i="1"/>
  <c r="CO42" i="1"/>
  <c r="CO44" i="1"/>
  <c r="CO45" i="1"/>
  <c r="CO46" i="1"/>
  <c r="CO47" i="1"/>
  <c r="CO48" i="1"/>
  <c r="CO50" i="1"/>
  <c r="CO51" i="1"/>
  <c r="CO52" i="1"/>
  <c r="CO54" i="1"/>
  <c r="CO55" i="1"/>
  <c r="CO57" i="1"/>
  <c r="CR28" i="1"/>
  <c r="CR29" i="1"/>
  <c r="CR31" i="1"/>
  <c r="CR33" i="1"/>
  <c r="CR36" i="1"/>
  <c r="CR37" i="1"/>
  <c r="CR38" i="1"/>
  <c r="CR39" i="1"/>
  <c r="CR40" i="1"/>
  <c r="CR41" i="1"/>
  <c r="CR42" i="1"/>
  <c r="CR44" i="1"/>
  <c r="CR45" i="1"/>
  <c r="CR46" i="1"/>
  <c r="CR47" i="1"/>
  <c r="CR48" i="1"/>
  <c r="CR50" i="1"/>
  <c r="CR51" i="1"/>
  <c r="CR52" i="1"/>
  <c r="CR54" i="1"/>
  <c r="CR55" i="1"/>
  <c r="CR57" i="1"/>
  <c r="CP27" i="1"/>
  <c r="CP30" i="1"/>
  <c r="CP32" i="1"/>
  <c r="CP34" i="1"/>
  <c r="CP35" i="1"/>
  <c r="CP37" i="1"/>
  <c r="CP40" i="1"/>
  <c r="CP41" i="1"/>
  <c r="CP42" i="1"/>
  <c r="CP43" i="1"/>
  <c r="CP44" i="1"/>
  <c r="CP45" i="1"/>
  <c r="CP46" i="1"/>
  <c r="CP48" i="1"/>
  <c r="CP49" i="1"/>
  <c r="CP50" i="1"/>
  <c r="CP51" i="1"/>
  <c r="CP52" i="1"/>
  <c r="CP53" i="1"/>
  <c r="CP56" i="1"/>
  <c r="CP58" i="1"/>
  <c r="CP59" i="1"/>
  <c r="CS27" i="1"/>
  <c r="CS30" i="1"/>
  <c r="CS32" i="1"/>
  <c r="CS34" i="1"/>
  <c r="CS35" i="1"/>
  <c r="CS37" i="1"/>
  <c r="CS40" i="1"/>
  <c r="CS41" i="1"/>
  <c r="CS42" i="1"/>
  <c r="CS43" i="1"/>
  <c r="CS44" i="1"/>
  <c r="CS45" i="1"/>
  <c r="CS46" i="1"/>
  <c r="CS48" i="1"/>
  <c r="CS49" i="1"/>
  <c r="CS50" i="1"/>
  <c r="CS51" i="1"/>
  <c r="CS52" i="1"/>
  <c r="CS53" i="1"/>
  <c r="CS56" i="1"/>
  <c r="CS58" i="1"/>
  <c r="CS59" i="1"/>
  <c r="CN28" i="1"/>
  <c r="CN29" i="1"/>
  <c r="CN30" i="1"/>
  <c r="CN31" i="1"/>
  <c r="CN32" i="1"/>
  <c r="CN33" i="1"/>
  <c r="CN34" i="1"/>
  <c r="CN35" i="1"/>
  <c r="CN36" i="1"/>
  <c r="CN38" i="1"/>
  <c r="CN39" i="1"/>
  <c r="CN43" i="1"/>
  <c r="CN47" i="1"/>
  <c r="CN49" i="1"/>
  <c r="CN53" i="1"/>
  <c r="CN54" i="1"/>
  <c r="CN55" i="1"/>
  <c r="CN56" i="1"/>
  <c r="CN57" i="1"/>
  <c r="CN58" i="1"/>
  <c r="CN59" i="1"/>
  <c r="CQ28" i="1"/>
  <c r="CQ29" i="1"/>
  <c r="CQ30" i="1"/>
  <c r="CQ31" i="1"/>
  <c r="CQ32" i="1"/>
  <c r="CQ33" i="1"/>
  <c r="CQ34" i="1"/>
  <c r="CQ35" i="1"/>
  <c r="CQ36" i="1"/>
  <c r="CQ38" i="1"/>
  <c r="CQ39" i="1"/>
  <c r="CQ43" i="1"/>
  <c r="CQ47" i="1"/>
  <c r="CQ49" i="1"/>
  <c r="CQ53" i="1"/>
  <c r="CQ54" i="1"/>
  <c r="CQ55" i="1"/>
  <c r="CQ56" i="1"/>
  <c r="CQ57" i="1"/>
  <c r="CQ58" i="1"/>
  <c r="CQ59" i="1"/>
  <c r="DI28" i="1"/>
  <c r="DI29" i="1"/>
  <c r="DI31" i="1"/>
  <c r="DI33" i="1"/>
  <c r="DI36" i="1"/>
  <c r="DI37" i="1"/>
  <c r="DI38" i="1"/>
  <c r="DI39" i="1"/>
  <c r="DI40" i="1"/>
  <c r="DI41" i="1"/>
  <c r="DI42" i="1"/>
  <c r="DI44" i="1"/>
  <c r="DI45" i="1"/>
  <c r="DI46" i="1"/>
  <c r="DI47" i="1"/>
  <c r="DI48" i="1"/>
  <c r="DI50" i="1"/>
  <c r="DI51" i="1"/>
  <c r="DI52" i="1"/>
  <c r="DI54" i="1"/>
  <c r="DI55" i="1"/>
  <c r="DI57" i="1"/>
  <c r="DL28" i="1"/>
  <c r="DL29" i="1"/>
  <c r="DL31" i="1"/>
  <c r="DL33" i="1"/>
  <c r="DL36" i="1"/>
  <c r="DL37" i="1"/>
  <c r="DL38" i="1"/>
  <c r="DL39" i="1"/>
  <c r="DL40" i="1"/>
  <c r="DL41" i="1"/>
  <c r="DL42" i="1"/>
  <c r="DL44" i="1"/>
  <c r="DL45" i="1"/>
  <c r="DL46" i="1"/>
  <c r="DL47" i="1"/>
  <c r="DL48" i="1"/>
  <c r="DL50" i="1"/>
  <c r="DL51" i="1"/>
  <c r="DL52" i="1"/>
  <c r="DL54" i="1"/>
  <c r="DL55" i="1"/>
  <c r="DL57" i="1"/>
  <c r="DJ27" i="1"/>
  <c r="DJ30" i="1"/>
  <c r="DJ32" i="1"/>
  <c r="DJ34" i="1"/>
  <c r="DJ35" i="1"/>
  <c r="DJ37" i="1"/>
  <c r="DJ40" i="1"/>
  <c r="DJ41" i="1"/>
  <c r="DJ42" i="1"/>
  <c r="DJ43" i="1"/>
  <c r="DJ44" i="1"/>
  <c r="DJ45" i="1"/>
  <c r="DJ46" i="1"/>
  <c r="DJ48" i="1"/>
  <c r="DJ49" i="1"/>
  <c r="DJ50" i="1"/>
  <c r="DJ51" i="1"/>
  <c r="DJ52" i="1"/>
  <c r="DJ53" i="1"/>
  <c r="DJ56" i="1"/>
  <c r="DJ58" i="1"/>
  <c r="DJ59" i="1"/>
  <c r="DM27" i="1"/>
  <c r="DM30" i="1"/>
  <c r="DM32" i="1"/>
  <c r="DM34" i="1"/>
  <c r="DM35" i="1"/>
  <c r="DM37" i="1"/>
  <c r="DM40" i="1"/>
  <c r="DM41" i="1"/>
  <c r="DM42" i="1"/>
  <c r="DM43" i="1"/>
  <c r="DM44" i="1"/>
  <c r="DM45" i="1"/>
  <c r="DM46" i="1"/>
  <c r="DM48" i="1"/>
  <c r="DM49" i="1"/>
  <c r="DM50" i="1"/>
  <c r="DM51" i="1"/>
  <c r="DM52" i="1"/>
  <c r="DM53" i="1"/>
  <c r="DM56" i="1"/>
  <c r="DM58" i="1"/>
  <c r="DM59" i="1"/>
  <c r="DH28" i="1"/>
  <c r="DH29" i="1"/>
  <c r="DH30" i="1"/>
  <c r="DH31" i="1"/>
  <c r="DH32" i="1"/>
  <c r="DH33" i="1"/>
  <c r="DH34" i="1"/>
  <c r="DH35" i="1"/>
  <c r="DH36" i="1"/>
  <c r="DH38" i="1"/>
  <c r="DH39" i="1"/>
  <c r="DH43" i="1"/>
  <c r="DH47" i="1"/>
  <c r="DH49" i="1"/>
  <c r="DH53" i="1"/>
  <c r="DH54" i="1"/>
  <c r="DH55" i="1"/>
  <c r="DH56" i="1"/>
  <c r="DH57" i="1"/>
  <c r="DH58" i="1"/>
  <c r="DH59" i="1"/>
  <c r="DK28" i="1"/>
  <c r="DK29" i="1"/>
  <c r="DK30" i="1"/>
  <c r="DK31" i="1"/>
  <c r="DK32" i="1"/>
  <c r="DK33" i="1"/>
  <c r="DK34" i="1"/>
  <c r="DK35" i="1"/>
  <c r="DK36" i="1"/>
  <c r="DK38" i="1"/>
  <c r="DK39" i="1"/>
  <c r="DK43" i="1"/>
  <c r="DK47" i="1"/>
  <c r="DK49" i="1"/>
  <c r="DK53" i="1"/>
  <c r="DK54" i="1"/>
  <c r="DK55" i="1"/>
  <c r="DK56" i="1"/>
  <c r="DK57" i="1"/>
  <c r="DK58" i="1"/>
  <c r="DK59" i="1"/>
  <c r="EC28" i="1"/>
  <c r="EC29" i="1"/>
  <c r="EC31" i="1"/>
  <c r="EC33" i="1"/>
  <c r="EC36" i="1"/>
  <c r="EC37" i="1"/>
  <c r="EC38" i="1"/>
  <c r="EC39" i="1"/>
  <c r="EC40" i="1"/>
  <c r="EC41" i="1"/>
  <c r="EC42" i="1"/>
  <c r="EC44" i="1"/>
  <c r="EC45" i="1"/>
  <c r="EC46" i="1"/>
  <c r="EC47" i="1"/>
  <c r="EC48" i="1"/>
  <c r="EC50" i="1"/>
  <c r="EC51" i="1"/>
  <c r="EC52" i="1"/>
  <c r="EC54" i="1"/>
  <c r="EC55" i="1"/>
  <c r="EC57" i="1"/>
  <c r="EF28" i="1"/>
  <c r="EF29" i="1"/>
  <c r="EF31" i="1"/>
  <c r="EF33" i="1"/>
  <c r="EF36" i="1"/>
  <c r="EF37" i="1"/>
  <c r="EF38" i="1"/>
  <c r="EF39" i="1"/>
  <c r="EF40" i="1"/>
  <c r="EF41" i="1"/>
  <c r="EF42" i="1"/>
  <c r="EF44" i="1"/>
  <c r="EF45" i="1"/>
  <c r="EF46" i="1"/>
  <c r="EF47" i="1"/>
  <c r="EF48" i="1"/>
  <c r="EF50" i="1"/>
  <c r="EF51" i="1"/>
  <c r="EF52" i="1"/>
  <c r="EF54" i="1"/>
  <c r="EF55" i="1"/>
  <c r="EF57" i="1"/>
  <c r="ED27" i="1"/>
  <c r="ED30" i="1"/>
  <c r="ED32" i="1"/>
  <c r="ED34" i="1"/>
  <c r="ED35" i="1"/>
  <c r="ED37" i="1"/>
  <c r="ED40" i="1"/>
  <c r="ED41" i="1"/>
  <c r="ED42" i="1"/>
  <c r="ED43" i="1"/>
  <c r="ED44" i="1"/>
  <c r="ED45" i="1"/>
  <c r="ED46" i="1"/>
  <c r="ED48" i="1"/>
  <c r="ED49" i="1"/>
  <c r="ED50" i="1"/>
  <c r="ED51" i="1"/>
  <c r="ED52" i="1"/>
  <c r="ED53" i="1"/>
  <c r="ED56" i="1"/>
  <c r="ED58" i="1"/>
  <c r="ED59" i="1"/>
  <c r="EG27" i="1"/>
  <c r="EG30" i="1"/>
  <c r="EG32" i="1"/>
  <c r="EG34" i="1"/>
  <c r="EG35" i="1"/>
  <c r="EG37" i="1"/>
  <c r="EG40" i="1"/>
  <c r="EG41" i="1"/>
  <c r="EG42" i="1"/>
  <c r="EG43" i="1"/>
  <c r="EG44" i="1"/>
  <c r="EG45" i="1"/>
  <c r="EG46" i="1"/>
  <c r="EG48" i="1"/>
  <c r="EG49" i="1"/>
  <c r="EG50" i="1"/>
  <c r="EG51" i="1"/>
  <c r="EG52" i="1"/>
  <c r="EG53" i="1"/>
  <c r="EG56" i="1"/>
  <c r="EG58" i="1"/>
  <c r="EG59" i="1"/>
  <c r="EB28" i="1"/>
  <c r="EB29" i="1"/>
  <c r="EB30" i="1"/>
  <c r="EB31" i="1"/>
  <c r="EB32" i="1"/>
  <c r="EB33" i="1"/>
  <c r="EB34" i="1"/>
  <c r="EB35" i="1"/>
  <c r="EB36" i="1"/>
  <c r="EB38" i="1"/>
  <c r="EB39" i="1"/>
  <c r="EB43" i="1"/>
  <c r="EB47" i="1"/>
  <c r="EB49" i="1"/>
  <c r="EB53" i="1"/>
  <c r="EB54" i="1"/>
  <c r="EB55" i="1"/>
  <c r="EB56" i="1"/>
  <c r="EB57" i="1"/>
  <c r="EB58" i="1"/>
  <c r="EB59" i="1"/>
  <c r="EE28" i="1"/>
  <c r="EE29" i="1"/>
  <c r="EE30" i="1"/>
  <c r="EE31" i="1"/>
  <c r="EE32" i="1"/>
  <c r="EE33" i="1"/>
  <c r="EE34" i="1"/>
  <c r="EE35" i="1"/>
  <c r="EE36" i="1"/>
  <c r="EE38" i="1"/>
  <c r="EE39" i="1"/>
  <c r="EE43" i="1"/>
  <c r="EE47" i="1"/>
  <c r="EE49" i="1"/>
  <c r="EE53" i="1"/>
  <c r="EE54" i="1"/>
  <c r="EE55" i="1"/>
  <c r="EE56" i="1"/>
  <c r="EE57" i="1"/>
  <c r="EE58" i="1"/>
  <c r="EE59" i="1"/>
  <c r="EW28" i="1"/>
  <c r="EW29" i="1"/>
  <c r="EW31" i="1"/>
  <c r="EW33" i="1"/>
  <c r="EW36" i="1"/>
  <c r="EW37" i="1"/>
  <c r="EW38" i="1"/>
  <c r="EW39" i="1"/>
  <c r="EW40" i="1"/>
  <c r="EW41" i="1"/>
  <c r="EW42" i="1"/>
  <c r="EW44" i="1"/>
  <c r="EW45" i="1"/>
  <c r="EW46" i="1"/>
  <c r="EW47" i="1"/>
  <c r="EW48" i="1"/>
  <c r="EW50" i="1"/>
  <c r="EW51" i="1"/>
  <c r="EW52" i="1"/>
  <c r="EW54" i="1"/>
  <c r="EW55" i="1"/>
  <c r="EW57" i="1"/>
  <c r="EZ28" i="1"/>
  <c r="EZ29" i="1"/>
  <c r="EZ31" i="1"/>
  <c r="EZ33" i="1"/>
  <c r="EZ36" i="1"/>
  <c r="EZ37" i="1"/>
  <c r="EZ38" i="1"/>
  <c r="EZ39" i="1"/>
  <c r="EZ40" i="1"/>
  <c r="EZ41" i="1"/>
  <c r="EZ42" i="1"/>
  <c r="EZ44" i="1"/>
  <c r="EZ45" i="1"/>
  <c r="EZ46" i="1"/>
  <c r="EZ47" i="1"/>
  <c r="EZ48" i="1"/>
  <c r="EZ50" i="1"/>
  <c r="EZ51" i="1"/>
  <c r="EZ52" i="1"/>
  <c r="EZ54" i="1"/>
  <c r="EZ55" i="1"/>
  <c r="EZ57" i="1"/>
  <c r="EX27" i="1"/>
  <c r="EX30" i="1"/>
  <c r="EX32" i="1"/>
  <c r="EX34" i="1"/>
  <c r="EX35" i="1"/>
  <c r="EX37" i="1"/>
  <c r="EX40" i="1"/>
  <c r="EX41" i="1"/>
  <c r="EX42" i="1"/>
  <c r="EX43" i="1"/>
  <c r="EX44" i="1"/>
  <c r="EX45" i="1"/>
  <c r="EX46" i="1"/>
  <c r="EX48" i="1"/>
  <c r="EX49" i="1"/>
  <c r="EX50" i="1"/>
  <c r="EX51" i="1"/>
  <c r="EX52" i="1"/>
  <c r="EX53" i="1"/>
  <c r="EX56" i="1"/>
  <c r="EX58" i="1"/>
  <c r="EX59" i="1"/>
  <c r="FA27" i="1"/>
  <c r="FA30" i="1"/>
  <c r="FA32" i="1"/>
  <c r="FA34" i="1"/>
  <c r="FA35" i="1"/>
  <c r="FA37" i="1"/>
  <c r="FA40" i="1"/>
  <c r="FA41" i="1"/>
  <c r="FA42" i="1"/>
  <c r="FA43" i="1"/>
  <c r="FA44" i="1"/>
  <c r="FA45" i="1"/>
  <c r="FA46" i="1"/>
  <c r="FA48" i="1"/>
  <c r="FA49" i="1"/>
  <c r="FA50" i="1"/>
  <c r="FA51" i="1"/>
  <c r="FA52" i="1"/>
  <c r="FA53" i="1"/>
  <c r="FA56" i="1"/>
  <c r="FA58" i="1"/>
  <c r="FA59" i="1"/>
  <c r="EV28" i="1"/>
  <c r="EV29" i="1"/>
  <c r="EV30" i="1"/>
  <c r="EV31" i="1"/>
  <c r="EV32" i="1"/>
  <c r="EV33" i="1"/>
  <c r="EV34" i="1"/>
  <c r="EV35" i="1"/>
  <c r="EV36" i="1"/>
  <c r="EV38" i="1"/>
  <c r="EV39" i="1"/>
  <c r="EV43" i="1"/>
  <c r="EV47" i="1"/>
  <c r="EV49" i="1"/>
  <c r="EV53" i="1"/>
  <c r="EV54" i="1"/>
  <c r="EV55" i="1"/>
  <c r="EV56" i="1"/>
  <c r="EV57" i="1"/>
  <c r="EV58" i="1"/>
  <c r="EV59" i="1"/>
  <c r="EY28" i="1"/>
  <c r="EY29" i="1"/>
  <c r="EY30" i="1"/>
  <c r="EY31" i="1"/>
  <c r="EY32" i="1"/>
  <c r="EY33" i="1"/>
  <c r="EY34" i="1"/>
  <c r="EY35" i="1"/>
  <c r="EY36" i="1"/>
  <c r="EY38" i="1"/>
  <c r="EY39" i="1"/>
  <c r="EY43" i="1"/>
  <c r="EY47" i="1"/>
  <c r="EY49" i="1"/>
  <c r="EY53" i="1"/>
  <c r="EY54" i="1"/>
  <c r="EY55" i="1"/>
  <c r="EY56" i="1"/>
  <c r="EY57" i="1"/>
  <c r="EY58" i="1"/>
  <c r="EY59" i="1"/>
  <c r="FQ28" i="1"/>
  <c r="FQ29" i="1"/>
  <c r="FQ31" i="1"/>
  <c r="FQ33" i="1"/>
  <c r="FQ36" i="1"/>
  <c r="FQ37" i="1"/>
  <c r="FQ38" i="1"/>
  <c r="FQ39" i="1"/>
  <c r="FQ40" i="1"/>
  <c r="FQ41" i="1"/>
  <c r="FQ42" i="1"/>
  <c r="FQ44" i="1"/>
  <c r="FQ45" i="1"/>
  <c r="FQ46" i="1"/>
  <c r="FQ47" i="1"/>
  <c r="FQ48" i="1"/>
  <c r="FQ50" i="1"/>
  <c r="FQ51" i="1"/>
  <c r="FQ52" i="1"/>
  <c r="FQ54" i="1"/>
  <c r="FQ55" i="1"/>
  <c r="FQ57" i="1"/>
  <c r="FT28" i="1"/>
  <c r="FT29" i="1"/>
  <c r="FT31" i="1"/>
  <c r="FT33" i="1"/>
  <c r="FT36" i="1"/>
  <c r="FT37" i="1"/>
  <c r="FT38" i="1"/>
  <c r="FT39" i="1"/>
  <c r="FT40" i="1"/>
  <c r="FT41" i="1"/>
  <c r="FT42" i="1"/>
  <c r="FT44" i="1"/>
  <c r="FT45" i="1"/>
  <c r="FT46" i="1"/>
  <c r="FT47" i="1"/>
  <c r="FT48" i="1"/>
  <c r="FT50" i="1"/>
  <c r="FT51" i="1"/>
  <c r="FT52" i="1"/>
  <c r="FT54" i="1"/>
  <c r="FT55" i="1"/>
  <c r="FT57" i="1"/>
  <c r="FR27" i="1"/>
  <c r="FR30" i="1"/>
  <c r="FR32" i="1"/>
  <c r="FR34" i="1"/>
  <c r="FR35" i="1"/>
  <c r="FR37" i="1"/>
  <c r="FR40" i="1"/>
  <c r="FR41" i="1"/>
  <c r="FR42" i="1"/>
  <c r="FR43" i="1"/>
  <c r="FR44" i="1"/>
  <c r="FR45" i="1"/>
  <c r="FR46" i="1"/>
  <c r="FR48" i="1"/>
  <c r="FR49" i="1"/>
  <c r="FR50" i="1"/>
  <c r="FR51" i="1"/>
  <c r="FR52" i="1"/>
  <c r="FR53" i="1"/>
  <c r="FR56" i="1"/>
  <c r="FR58" i="1"/>
  <c r="FR59" i="1"/>
  <c r="FU27" i="1"/>
  <c r="FU30" i="1"/>
  <c r="FU32" i="1"/>
  <c r="FU34" i="1"/>
  <c r="FU35" i="1"/>
  <c r="FU37" i="1"/>
  <c r="FU40" i="1"/>
  <c r="FU41" i="1"/>
  <c r="FU42" i="1"/>
  <c r="FU43" i="1"/>
  <c r="FU44" i="1"/>
  <c r="FU45" i="1"/>
  <c r="FU46" i="1"/>
  <c r="FU48" i="1"/>
  <c r="FU49" i="1"/>
  <c r="FU50" i="1"/>
  <c r="FU51" i="1"/>
  <c r="FU52" i="1"/>
  <c r="FU53" i="1"/>
  <c r="FU56" i="1"/>
  <c r="FU58" i="1"/>
  <c r="FU59" i="1"/>
  <c r="FP28" i="1"/>
  <c r="FP29" i="1"/>
  <c r="FP30" i="1"/>
  <c r="FP31" i="1"/>
  <c r="FP32" i="1"/>
  <c r="FP33" i="1"/>
  <c r="FP34" i="1"/>
  <c r="FP35" i="1"/>
  <c r="FP36" i="1"/>
  <c r="FP38" i="1"/>
  <c r="FP39" i="1"/>
  <c r="FP43" i="1"/>
  <c r="FP47" i="1"/>
  <c r="FP49" i="1"/>
  <c r="FP53" i="1"/>
  <c r="FP54" i="1"/>
  <c r="FP55" i="1"/>
  <c r="FP56" i="1"/>
  <c r="FP57" i="1"/>
  <c r="FP58" i="1"/>
  <c r="FP59" i="1"/>
  <c r="FS28" i="1"/>
  <c r="FS29" i="1"/>
  <c r="FS30" i="1"/>
  <c r="FS31" i="1"/>
  <c r="FS32" i="1"/>
  <c r="FS33" i="1"/>
  <c r="FS34" i="1"/>
  <c r="FS35" i="1"/>
  <c r="FS36" i="1"/>
  <c r="FS38" i="1"/>
  <c r="FS39" i="1"/>
  <c r="FS43" i="1"/>
  <c r="FS47" i="1"/>
  <c r="FS49" i="1"/>
  <c r="FS53" i="1"/>
  <c r="FS54" i="1"/>
  <c r="FS55" i="1"/>
  <c r="FS56" i="1"/>
  <c r="FS57" i="1"/>
  <c r="FS58" i="1"/>
  <c r="FS59" i="1"/>
  <c r="GJ38" i="1"/>
  <c r="GJ39" i="1"/>
  <c r="GJ43" i="1"/>
  <c r="GJ47" i="1"/>
  <c r="GJ49" i="1"/>
  <c r="GJ53" i="1"/>
  <c r="GJ54" i="1"/>
  <c r="GJ55" i="1"/>
  <c r="GJ56" i="1"/>
  <c r="GJ57" i="1"/>
  <c r="GJ58" i="1"/>
  <c r="GJ59" i="1"/>
  <c r="GM28" i="1"/>
  <c r="GM29" i="1"/>
  <c r="GM30" i="1"/>
  <c r="GM31" i="1"/>
  <c r="GM32" i="1"/>
  <c r="GM33" i="1"/>
  <c r="GM34" i="1"/>
  <c r="GM35" i="1"/>
  <c r="GM36" i="1"/>
  <c r="GM38" i="1"/>
  <c r="GM39" i="1"/>
  <c r="GM43" i="1"/>
  <c r="GM47" i="1"/>
  <c r="GM49" i="1"/>
  <c r="GM53" i="1"/>
  <c r="GM54" i="1"/>
  <c r="GM55" i="1"/>
  <c r="GM56" i="1"/>
  <c r="GM57" i="1"/>
  <c r="GM58" i="1"/>
  <c r="GM59" i="1"/>
  <c r="GK28" i="1"/>
  <c r="GK29" i="1"/>
  <c r="GK31" i="1"/>
  <c r="GK33" i="1"/>
  <c r="GK36" i="1"/>
  <c r="GK37" i="1"/>
  <c r="GK38" i="1"/>
  <c r="GK39" i="1"/>
  <c r="GK40" i="1"/>
  <c r="GK41" i="1"/>
  <c r="GK42" i="1"/>
  <c r="GK44" i="1"/>
  <c r="GK45" i="1"/>
  <c r="GK46" i="1"/>
  <c r="GK47" i="1"/>
  <c r="GK48" i="1"/>
  <c r="GK50" i="1"/>
  <c r="GK51" i="1"/>
  <c r="GK52" i="1"/>
  <c r="GK54" i="1"/>
  <c r="GK55" i="1"/>
  <c r="GK57" i="1"/>
  <c r="GN28" i="1"/>
  <c r="GN29" i="1"/>
  <c r="GN31" i="1"/>
  <c r="GN33" i="1"/>
  <c r="GN36" i="1"/>
  <c r="GN37" i="1"/>
  <c r="GN38" i="1"/>
  <c r="GN39" i="1"/>
  <c r="GN40" i="1"/>
  <c r="GN41" i="1"/>
  <c r="GN42" i="1"/>
  <c r="GN44" i="1"/>
  <c r="GN45" i="1"/>
  <c r="GN46" i="1"/>
  <c r="GN47" i="1"/>
  <c r="GN48" i="1"/>
  <c r="GN50" i="1"/>
  <c r="GN51" i="1"/>
  <c r="GN52" i="1"/>
  <c r="GN54" i="1"/>
  <c r="GN55" i="1"/>
  <c r="GN57" i="1"/>
  <c r="GL27" i="1"/>
  <c r="GL30" i="1"/>
  <c r="GL32" i="1"/>
  <c r="GL34" i="1"/>
  <c r="GL35" i="1"/>
  <c r="GL37" i="1"/>
  <c r="GL40" i="1"/>
  <c r="GL41" i="1"/>
  <c r="GL42" i="1"/>
  <c r="GL43" i="1"/>
  <c r="GL44" i="1"/>
  <c r="GL45" i="1"/>
  <c r="GL46" i="1"/>
  <c r="GL48" i="1"/>
  <c r="GL49" i="1"/>
  <c r="GL50" i="1"/>
  <c r="GL51" i="1"/>
  <c r="GL52" i="1"/>
  <c r="GL53" i="1"/>
  <c r="GL56" i="1"/>
  <c r="GL58" i="1"/>
  <c r="GL59" i="1"/>
  <c r="GO27" i="1"/>
  <c r="GO30" i="1"/>
  <c r="GO32" i="1"/>
  <c r="GO34" i="1"/>
  <c r="GO35" i="1"/>
  <c r="GO37" i="1"/>
  <c r="GO40" i="1"/>
  <c r="GO41" i="1"/>
  <c r="GO42" i="1"/>
  <c r="GO43" i="1"/>
  <c r="GO44" i="1"/>
  <c r="GO45" i="1"/>
  <c r="GO46" i="1"/>
  <c r="GO48" i="1"/>
  <c r="GO49" i="1"/>
  <c r="GO50" i="1"/>
  <c r="GO51" i="1"/>
  <c r="GO52" i="1"/>
  <c r="GO53" i="1"/>
  <c r="GO56" i="1"/>
  <c r="GO58" i="1"/>
  <c r="GO59" i="1"/>
  <c r="HD28" i="1"/>
  <c r="HD29" i="1"/>
  <c r="HD30" i="1"/>
  <c r="HD31" i="1"/>
  <c r="HD32" i="1"/>
  <c r="HD33" i="1"/>
  <c r="HD34" i="1"/>
  <c r="HD35" i="1"/>
  <c r="HD36" i="1"/>
  <c r="HD38" i="1"/>
  <c r="HD39" i="1"/>
  <c r="HD43" i="1"/>
  <c r="HD47" i="1"/>
  <c r="HD49" i="1"/>
  <c r="HD53" i="1"/>
  <c r="HD54" i="1"/>
  <c r="HD55" i="1"/>
  <c r="HD56" i="1"/>
  <c r="HD57" i="1"/>
  <c r="HD58" i="1"/>
  <c r="HD59" i="1"/>
  <c r="HG28" i="1"/>
  <c r="HG29" i="1"/>
  <c r="HG30" i="1"/>
  <c r="HG31" i="1"/>
  <c r="HG32" i="1"/>
  <c r="HG33" i="1"/>
  <c r="HG34" i="1"/>
  <c r="HG35" i="1"/>
  <c r="HG36" i="1"/>
  <c r="HG38" i="1"/>
  <c r="HG39" i="1"/>
  <c r="HG43" i="1"/>
  <c r="HG47" i="1"/>
  <c r="HG49" i="1"/>
  <c r="HG53" i="1"/>
  <c r="HG54" i="1"/>
  <c r="HG55" i="1"/>
  <c r="HG56" i="1"/>
  <c r="HG57" i="1"/>
  <c r="HG58" i="1"/>
  <c r="HG59" i="1"/>
  <c r="HE28" i="1"/>
  <c r="HE29" i="1"/>
  <c r="HE31" i="1"/>
  <c r="HE33" i="1"/>
  <c r="HE36" i="1"/>
  <c r="HE37" i="1"/>
  <c r="HE38" i="1"/>
  <c r="HE39" i="1"/>
  <c r="HE40" i="1"/>
  <c r="HE41" i="1"/>
  <c r="HE42" i="1"/>
  <c r="HE44" i="1"/>
  <c r="HE45" i="1"/>
  <c r="HE46" i="1"/>
  <c r="HE47" i="1"/>
  <c r="HE48" i="1"/>
  <c r="HE50" i="1"/>
  <c r="HE51" i="1"/>
  <c r="HE52" i="1"/>
  <c r="HE54" i="1"/>
  <c r="HE55" i="1"/>
  <c r="HE57" i="1"/>
  <c r="HH28" i="1"/>
  <c r="HH29" i="1"/>
  <c r="HH31" i="1"/>
  <c r="HH33" i="1"/>
  <c r="HH36" i="1"/>
  <c r="HH37" i="1"/>
  <c r="HH38" i="1"/>
  <c r="HH39" i="1"/>
  <c r="HH40" i="1"/>
  <c r="HH41" i="1"/>
  <c r="HH42" i="1"/>
  <c r="HH44" i="1"/>
  <c r="HH45" i="1"/>
  <c r="HH46" i="1"/>
  <c r="HH47" i="1"/>
  <c r="HH48" i="1"/>
  <c r="HH50" i="1"/>
  <c r="HH51" i="1"/>
  <c r="HH52" i="1"/>
  <c r="HH54" i="1"/>
  <c r="HH55" i="1"/>
  <c r="HH57" i="1"/>
  <c r="HF27" i="1"/>
  <c r="HF30" i="1"/>
  <c r="HF32" i="1"/>
  <c r="HF34" i="1"/>
  <c r="HF35" i="1"/>
  <c r="HF37" i="1"/>
  <c r="HF40" i="1"/>
  <c r="HF41" i="1"/>
  <c r="HF42" i="1"/>
  <c r="HF43" i="1"/>
  <c r="HF44" i="1"/>
  <c r="HF45" i="1"/>
  <c r="HF46" i="1"/>
  <c r="HF48" i="1"/>
  <c r="HF49" i="1"/>
  <c r="HF50" i="1"/>
  <c r="HF51" i="1"/>
  <c r="HF52" i="1"/>
  <c r="HF53" i="1"/>
  <c r="HF56" i="1"/>
  <c r="HF58" i="1"/>
  <c r="HF59" i="1"/>
  <c r="HI27" i="1"/>
  <c r="HI30" i="1"/>
  <c r="HI32" i="1"/>
  <c r="HI34" i="1"/>
  <c r="HI35" i="1"/>
  <c r="HI37" i="1"/>
  <c r="HI40" i="1"/>
  <c r="HI41" i="1"/>
  <c r="HI42" i="1"/>
  <c r="HI43" i="1"/>
  <c r="HI44" i="1"/>
  <c r="HI45" i="1"/>
  <c r="HI46" i="1"/>
  <c r="HI48" i="1"/>
  <c r="HI49" i="1"/>
  <c r="HI50" i="1"/>
  <c r="HI51" i="1"/>
  <c r="HI52" i="1"/>
  <c r="HI53" i="1"/>
  <c r="HI56" i="1"/>
  <c r="HI58" i="1"/>
  <c r="HI59" i="1"/>
  <c r="CT27" i="1"/>
  <c r="CU27" i="1"/>
  <c r="DN27" i="1"/>
  <c r="DO27" i="1"/>
  <c r="BF27" i="1"/>
  <c r="BG27" i="1"/>
  <c r="HK27" i="1"/>
  <c r="HJ27" i="1"/>
  <c r="GQ27" i="1"/>
  <c r="GP27" i="1"/>
  <c r="FW27" i="1"/>
  <c r="FV27" i="1"/>
  <c r="FC27" i="1"/>
  <c r="FB27" i="1"/>
  <c r="EI27" i="1"/>
  <c r="EH27" i="1"/>
  <c r="CA27" i="1"/>
  <c r="BZ27" i="1"/>
  <c r="AM27" i="1"/>
  <c r="AL27" i="1"/>
  <c r="S27" i="1"/>
  <c r="R27" i="1"/>
  <c r="D28" i="1" l="1"/>
  <c r="C29" i="1" s="1"/>
  <c r="F56" i="1"/>
  <c r="E55" i="1" s="1"/>
  <c r="D29" i="1" l="1"/>
  <c r="F55" i="1"/>
  <c r="E54" i="1" s="1"/>
  <c r="C30" i="1"/>
  <c r="D30" i="1"/>
  <c r="F54" i="1" l="1"/>
  <c r="E53" i="1" s="1"/>
  <c r="C31" i="1"/>
  <c r="D31" i="1"/>
  <c r="C32" i="1" l="1"/>
  <c r="D32" i="1"/>
  <c r="F53" i="1"/>
  <c r="F52" i="1" s="1"/>
  <c r="C33" i="1" l="1"/>
  <c r="D33" i="1"/>
  <c r="E52" i="1"/>
  <c r="D34" i="1" l="1"/>
  <c r="C34" i="1"/>
  <c r="E51" i="1"/>
  <c r="F51" i="1"/>
  <c r="C35" i="1" l="1"/>
  <c r="D35" i="1"/>
  <c r="F50" i="1"/>
  <c r="E50" i="1"/>
  <c r="E49" i="1" l="1"/>
  <c r="F49" i="1"/>
  <c r="D36" i="1"/>
  <c r="C36" i="1"/>
  <c r="C37" i="1" l="1"/>
  <c r="D37" i="1"/>
  <c r="F48" i="1"/>
  <c r="E48" i="1"/>
  <c r="E47" i="1" l="1"/>
  <c r="F47" i="1"/>
  <c r="D38" i="1"/>
  <c r="C38" i="1"/>
  <c r="F46" i="1" l="1"/>
  <c r="E46" i="1"/>
  <c r="C39" i="1"/>
  <c r="D39" i="1"/>
  <c r="E45" i="1" l="1"/>
  <c r="F45" i="1"/>
  <c r="D40" i="1"/>
  <c r="C40" i="1"/>
  <c r="C41" i="1" l="1"/>
  <c r="D41" i="1"/>
  <c r="F44" i="1"/>
  <c r="E44" i="1"/>
  <c r="E43" i="1" l="1"/>
  <c r="F43" i="1"/>
  <c r="D42" i="1"/>
  <c r="C42" i="1"/>
  <c r="C43" i="1" l="1"/>
  <c r="D43" i="1"/>
  <c r="H42" i="1"/>
  <c r="F42" i="1"/>
  <c r="E42" i="1"/>
  <c r="G42" i="1" s="1"/>
  <c r="I42" i="1" l="1"/>
  <c r="J42" i="1" s="1"/>
  <c r="L42" i="1" s="1"/>
  <c r="K42" i="1"/>
  <c r="O42" i="1" s="1"/>
  <c r="H43" i="1"/>
  <c r="E41" i="1"/>
  <c r="F41" i="1"/>
  <c r="S42" i="1"/>
  <c r="U42" i="1"/>
  <c r="T42" i="1"/>
  <c r="G43" i="1"/>
  <c r="C44" i="1"/>
  <c r="D44" i="1"/>
  <c r="D45" i="1" l="1"/>
  <c r="G44" i="1"/>
  <c r="C45" i="1"/>
  <c r="I43" i="1"/>
  <c r="K43" i="1" s="1"/>
  <c r="P43" i="1" s="1"/>
  <c r="H41" i="1"/>
  <c r="F40" i="1"/>
  <c r="E40" i="1"/>
  <c r="G41" i="1"/>
  <c r="H44" i="1"/>
  <c r="R42" i="1"/>
  <c r="J43" i="1" l="1"/>
  <c r="M43" i="1" s="1"/>
  <c r="R43" i="1"/>
  <c r="U43" i="1"/>
  <c r="S43" i="1"/>
  <c r="T43" i="1"/>
  <c r="C46" i="1"/>
  <c r="G45" i="1"/>
  <c r="D46" i="1"/>
  <c r="I41" i="1"/>
  <c r="K41" i="1" s="1"/>
  <c r="O41" i="1" s="1"/>
  <c r="E39" i="1"/>
  <c r="F39" i="1"/>
  <c r="G40" i="1"/>
  <c r="H40" i="1"/>
  <c r="I44" i="1"/>
  <c r="H45" i="1"/>
  <c r="H46" i="1" l="1"/>
  <c r="S44" i="1"/>
  <c r="U44" i="1"/>
  <c r="T44" i="1"/>
  <c r="R44" i="1"/>
  <c r="F38" i="1"/>
  <c r="E38" i="1"/>
  <c r="G39" i="1"/>
  <c r="G46" i="1"/>
  <c r="D47" i="1"/>
  <c r="C47" i="1"/>
  <c r="J41" i="1"/>
  <c r="L41" i="1" s="1"/>
  <c r="H39" i="1"/>
  <c r="J44" i="1"/>
  <c r="L44" i="1" s="1"/>
  <c r="I45" i="1"/>
  <c r="K45" i="1" s="1"/>
  <c r="O45" i="1" s="1"/>
  <c r="U41" i="1"/>
  <c r="R41" i="1"/>
  <c r="S41" i="1"/>
  <c r="T41" i="1"/>
  <c r="I40" i="1"/>
  <c r="K44" i="1"/>
  <c r="O44" i="1" s="1"/>
  <c r="J45" i="1" l="1"/>
  <c r="L45" i="1" s="1"/>
  <c r="R40" i="1"/>
  <c r="S40" i="1"/>
  <c r="T40" i="1"/>
  <c r="U40" i="1"/>
  <c r="H47" i="1"/>
  <c r="J40" i="1"/>
  <c r="L40" i="1" s="1"/>
  <c r="I39" i="1"/>
  <c r="E37" i="1"/>
  <c r="F37" i="1"/>
  <c r="G38" i="1"/>
  <c r="I46" i="1"/>
  <c r="K46" i="1" s="1"/>
  <c r="O46" i="1" s="1"/>
  <c r="K40" i="1"/>
  <c r="O40" i="1" s="1"/>
  <c r="U45" i="1"/>
  <c r="S45" i="1"/>
  <c r="R45" i="1"/>
  <c r="T45" i="1"/>
  <c r="D48" i="1"/>
  <c r="G47" i="1"/>
  <c r="C48" i="1"/>
  <c r="H38" i="1"/>
  <c r="I47" i="1" l="1"/>
  <c r="F36" i="1"/>
  <c r="E36" i="1"/>
  <c r="G37" i="1"/>
  <c r="I38" i="1"/>
  <c r="J38" i="1" s="1"/>
  <c r="N38" i="1" s="1"/>
  <c r="H37" i="1"/>
  <c r="H48" i="1"/>
  <c r="D49" i="1"/>
  <c r="G48" i="1"/>
  <c r="C49" i="1"/>
  <c r="R46" i="1"/>
  <c r="U46" i="1"/>
  <c r="S46" i="1"/>
  <c r="T46" i="1"/>
  <c r="J46" i="1"/>
  <c r="L46" i="1" s="1"/>
  <c r="R39" i="1"/>
  <c r="S39" i="1"/>
  <c r="U39" i="1"/>
  <c r="T39" i="1"/>
  <c r="K39" i="1"/>
  <c r="Q39" i="1" s="1"/>
  <c r="J39" i="1"/>
  <c r="N39" i="1" s="1"/>
  <c r="H36" i="1" l="1"/>
  <c r="I48" i="1"/>
  <c r="E35" i="1"/>
  <c r="F35" i="1"/>
  <c r="G36" i="1"/>
  <c r="G49" i="1"/>
  <c r="C50" i="1"/>
  <c r="D50" i="1"/>
  <c r="S47" i="1"/>
  <c r="T47" i="1"/>
  <c r="R47" i="1"/>
  <c r="U47" i="1"/>
  <c r="K47" i="1"/>
  <c r="Q47" i="1" s="1"/>
  <c r="S38" i="1"/>
  <c r="R38" i="1"/>
  <c r="U38" i="1"/>
  <c r="T38" i="1"/>
  <c r="J47" i="1"/>
  <c r="N47" i="1" s="1"/>
  <c r="H49" i="1"/>
  <c r="I37" i="1"/>
  <c r="J37" i="1" s="1"/>
  <c r="L37" i="1" s="1"/>
  <c r="K38" i="1"/>
  <c r="Q38" i="1" s="1"/>
  <c r="F34" i="1" l="1"/>
  <c r="E34" i="1"/>
  <c r="G35" i="1"/>
  <c r="K37" i="1"/>
  <c r="O37" i="1" s="1"/>
  <c r="T48" i="1"/>
  <c r="R48" i="1"/>
  <c r="S48" i="1"/>
  <c r="U48" i="1"/>
  <c r="J48" i="1"/>
  <c r="L48" i="1" s="1"/>
  <c r="I49" i="1"/>
  <c r="K49" i="1" s="1"/>
  <c r="P49" i="1" s="1"/>
  <c r="I36" i="1"/>
  <c r="J36" i="1" s="1"/>
  <c r="N36" i="1" s="1"/>
  <c r="H35" i="1"/>
  <c r="D51" i="1"/>
  <c r="C51" i="1"/>
  <c r="G50" i="1"/>
  <c r="S37" i="1"/>
  <c r="T37" i="1"/>
  <c r="U37" i="1"/>
  <c r="R37" i="1"/>
  <c r="H50" i="1"/>
  <c r="K48" i="1"/>
  <c r="O48" i="1" s="1"/>
  <c r="I50" i="1" l="1"/>
  <c r="S36" i="1"/>
  <c r="T36" i="1"/>
  <c r="U36" i="1"/>
  <c r="R36" i="1"/>
  <c r="J49" i="1"/>
  <c r="M49" i="1" s="1"/>
  <c r="E33" i="1"/>
  <c r="F33" i="1"/>
  <c r="G34" i="1"/>
  <c r="H51" i="1"/>
  <c r="K36" i="1"/>
  <c r="Q36" i="1" s="1"/>
  <c r="H34" i="1"/>
  <c r="G51" i="1"/>
  <c r="C52" i="1"/>
  <c r="D52" i="1"/>
  <c r="U49" i="1"/>
  <c r="T49" i="1"/>
  <c r="S49" i="1"/>
  <c r="R49" i="1"/>
  <c r="I35" i="1"/>
  <c r="J35" i="1"/>
  <c r="M35" i="1" s="1"/>
  <c r="K35" i="1"/>
  <c r="P35" i="1" s="1"/>
  <c r="K50" i="1"/>
  <c r="O50" i="1" s="1"/>
  <c r="D53" i="1" l="1"/>
  <c r="G52" i="1"/>
  <c r="C53" i="1"/>
  <c r="U35" i="1"/>
  <c r="T35" i="1"/>
  <c r="S35" i="1"/>
  <c r="R35" i="1"/>
  <c r="H33" i="1"/>
  <c r="U50" i="1"/>
  <c r="R50" i="1"/>
  <c r="S50" i="1"/>
  <c r="T50" i="1"/>
  <c r="I51" i="1"/>
  <c r="I34" i="1"/>
  <c r="K34" i="1" s="1"/>
  <c r="P34" i="1" s="1"/>
  <c r="J34" i="1"/>
  <c r="M34" i="1" s="1"/>
  <c r="H52" i="1"/>
  <c r="F32" i="1"/>
  <c r="E32" i="1"/>
  <c r="G33" i="1"/>
  <c r="J50" i="1"/>
  <c r="L50" i="1" s="1"/>
  <c r="I33" i="1" l="1"/>
  <c r="J33" i="1" s="1"/>
  <c r="N33" i="1" s="1"/>
  <c r="G53" i="1"/>
  <c r="C54" i="1"/>
  <c r="D54" i="1"/>
  <c r="R51" i="1"/>
  <c r="T51" i="1"/>
  <c r="U51" i="1"/>
  <c r="S51" i="1"/>
  <c r="H32" i="1"/>
  <c r="K51" i="1"/>
  <c r="O51" i="1" s="1"/>
  <c r="R34" i="1"/>
  <c r="U34" i="1"/>
  <c r="S34" i="1"/>
  <c r="T34" i="1"/>
  <c r="K33" i="1"/>
  <c r="Q33" i="1" s="1"/>
  <c r="E31" i="1"/>
  <c r="F31" i="1"/>
  <c r="G32" i="1"/>
  <c r="J51" i="1"/>
  <c r="L51" i="1" s="1"/>
  <c r="I52" i="1"/>
  <c r="J52" i="1" s="1"/>
  <c r="L52" i="1" s="1"/>
  <c r="H53" i="1"/>
  <c r="H31" i="1" l="1"/>
  <c r="G54" i="1"/>
  <c r="C55" i="1"/>
  <c r="D55" i="1"/>
  <c r="F30" i="1"/>
  <c r="E30" i="1"/>
  <c r="G31" i="1"/>
  <c r="U52" i="1"/>
  <c r="R52" i="1"/>
  <c r="S52" i="1"/>
  <c r="T52" i="1"/>
  <c r="H54" i="1"/>
  <c r="I53" i="1"/>
  <c r="U33" i="1"/>
  <c r="S33" i="1"/>
  <c r="R33" i="1"/>
  <c r="T33" i="1"/>
  <c r="I32" i="1"/>
  <c r="K32" i="1" s="1"/>
  <c r="P32" i="1" s="1"/>
  <c r="J32" i="1"/>
  <c r="M32" i="1" s="1"/>
  <c r="K52" i="1"/>
  <c r="O52" i="1" s="1"/>
  <c r="H55" i="1" l="1"/>
  <c r="I31" i="1"/>
  <c r="J31" i="1" s="1"/>
  <c r="N31" i="1" s="1"/>
  <c r="C56" i="1"/>
  <c r="D56" i="1"/>
  <c r="G55" i="1"/>
  <c r="I54" i="1"/>
  <c r="K31" i="1"/>
  <c r="Q31" i="1" s="1"/>
  <c r="S53" i="1"/>
  <c r="U53" i="1"/>
  <c r="R53" i="1"/>
  <c r="T53" i="1"/>
  <c r="K53" i="1"/>
  <c r="P53" i="1" s="1"/>
  <c r="R32" i="1"/>
  <c r="T32" i="1"/>
  <c r="U32" i="1"/>
  <c r="S32" i="1"/>
  <c r="E29" i="1"/>
  <c r="F29" i="1"/>
  <c r="G30" i="1"/>
  <c r="H30" i="1"/>
  <c r="J53" i="1"/>
  <c r="M53" i="1" s="1"/>
  <c r="I30" i="1" l="1"/>
  <c r="J30" i="1"/>
  <c r="M30" i="1" s="1"/>
  <c r="I55" i="1"/>
  <c r="K30" i="1"/>
  <c r="P30" i="1" s="1"/>
  <c r="T31" i="1"/>
  <c r="S31" i="1"/>
  <c r="U31" i="1"/>
  <c r="R31" i="1"/>
  <c r="U54" i="1"/>
  <c r="R54" i="1"/>
  <c r="S54" i="1"/>
  <c r="T54" i="1"/>
  <c r="H29" i="1"/>
  <c r="H56" i="1"/>
  <c r="K55" i="1"/>
  <c r="Q55" i="1" s="1"/>
  <c r="C57" i="1"/>
  <c r="D57" i="1"/>
  <c r="G56" i="1"/>
  <c r="J54" i="1"/>
  <c r="N54" i="1" s="1"/>
  <c r="K54" i="1"/>
  <c r="Q54" i="1" s="1"/>
  <c r="F28" i="1"/>
  <c r="E28" i="1"/>
  <c r="G29" i="1"/>
  <c r="H57" i="1" l="1"/>
  <c r="D58" i="1"/>
  <c r="G57" i="1"/>
  <c r="C58" i="1"/>
  <c r="H28" i="1"/>
  <c r="T55" i="1"/>
  <c r="R55" i="1"/>
  <c r="S55" i="1"/>
  <c r="U55" i="1"/>
  <c r="I29" i="1"/>
  <c r="J29" i="1" s="1"/>
  <c r="N29" i="1" s="1"/>
  <c r="I56" i="1"/>
  <c r="K56" i="1" s="1"/>
  <c r="P56" i="1" s="1"/>
  <c r="J56" i="1"/>
  <c r="M56" i="1" s="1"/>
  <c r="K29" i="1"/>
  <c r="Q29" i="1" s="1"/>
  <c r="E27" i="1"/>
  <c r="G27" i="1" s="1"/>
  <c r="F27" i="1"/>
  <c r="H27" i="1" s="1"/>
  <c r="G28" i="1"/>
  <c r="J55" i="1"/>
  <c r="N55" i="1" s="1"/>
  <c r="R30" i="1"/>
  <c r="S30" i="1"/>
  <c r="T30" i="1"/>
  <c r="U30" i="1"/>
  <c r="I28" i="1" l="1"/>
  <c r="I27" i="1"/>
  <c r="HB3" i="1" s="1"/>
  <c r="HB4" i="1" s="1"/>
  <c r="H58" i="1"/>
  <c r="O27" i="1"/>
  <c r="O60" i="1" s="1"/>
  <c r="D59" i="1"/>
  <c r="H59" i="1" s="1"/>
  <c r="G58" i="1"/>
  <c r="C59" i="1"/>
  <c r="G59" i="1" s="1"/>
  <c r="I57" i="1"/>
  <c r="K28" i="1"/>
  <c r="Q28" i="1" s="1"/>
  <c r="U56" i="1"/>
  <c r="R56" i="1"/>
  <c r="S56" i="1"/>
  <c r="T56" i="1"/>
  <c r="S29" i="1"/>
  <c r="R29" i="1"/>
  <c r="T29" i="1"/>
  <c r="U29" i="1"/>
  <c r="Y15" i="1" l="1"/>
  <c r="P27" i="1"/>
  <c r="K58" i="1"/>
  <c r="P58" i="1" s="1"/>
  <c r="U57" i="1"/>
  <c r="R57" i="1"/>
  <c r="T57" i="1"/>
  <c r="S57" i="1"/>
  <c r="J57" i="1"/>
  <c r="N57" i="1" s="1"/>
  <c r="K57" i="1"/>
  <c r="Q57" i="1" s="1"/>
  <c r="Q60" i="1" s="1"/>
  <c r="I59" i="1"/>
  <c r="J59" i="1"/>
  <c r="J27" i="1"/>
  <c r="L27" i="1" s="1"/>
  <c r="L60" i="1" s="1"/>
  <c r="U28" i="1"/>
  <c r="S28" i="1"/>
  <c r="R28" i="1"/>
  <c r="T28" i="1"/>
  <c r="I58" i="1"/>
  <c r="J58" i="1"/>
  <c r="M58" i="1" s="1"/>
  <c r="K59" i="1"/>
  <c r="J28" i="1"/>
  <c r="N28" i="1" s="1"/>
  <c r="N60" i="1" l="1"/>
  <c r="Y14" i="1"/>
  <c r="J60" i="1"/>
  <c r="W11" i="1" s="1"/>
  <c r="M27" i="1"/>
  <c r="K60" i="1"/>
  <c r="X11" i="1" s="1"/>
  <c r="P59" i="1"/>
  <c r="P60" i="1" s="1"/>
  <c r="W16" i="1"/>
  <c r="Y59" i="1" s="1"/>
  <c r="M59" i="1"/>
  <c r="R59" i="1"/>
  <c r="U59" i="1"/>
  <c r="T59" i="1"/>
  <c r="S59" i="1"/>
  <c r="S58" i="1"/>
  <c r="S60" i="1" s="1"/>
  <c r="X14" i="1" s="1"/>
  <c r="U58" i="1"/>
  <c r="U60" i="1" s="1"/>
  <c r="X15" i="1" s="1"/>
  <c r="T58" i="1"/>
  <c r="T60" i="1" s="1"/>
  <c r="W15" i="1" s="1"/>
  <c r="R58" i="1"/>
  <c r="R60" i="1" s="1"/>
  <c r="W14" i="1" l="1"/>
  <c r="X12" i="1"/>
  <c r="X27" i="1" s="1"/>
  <c r="M60" i="1"/>
  <c r="W12" i="1" s="1"/>
  <c r="W27" i="1"/>
  <c r="X16" i="1"/>
  <c r="Z59" i="1" s="1"/>
  <c r="Y58" i="1" s="1"/>
  <c r="W13" i="1"/>
  <c r="X13" i="1"/>
  <c r="Z58" i="1" l="1"/>
  <c r="Y57" i="1"/>
  <c r="Z57" i="1"/>
  <c r="W28" i="1"/>
  <c r="X28" i="1"/>
  <c r="W29" i="1" l="1"/>
  <c r="X29" i="1"/>
  <c r="Y56" i="1"/>
  <c r="Z56" i="1"/>
  <c r="X30" i="1" l="1"/>
  <c r="W30" i="1"/>
  <c r="Z55" i="1"/>
  <c r="Y55" i="1"/>
  <c r="Z54" i="1" l="1"/>
  <c r="Y54" i="1"/>
  <c r="W31" i="1"/>
  <c r="X31" i="1"/>
  <c r="Z53" i="1" l="1"/>
  <c r="Y53" i="1"/>
  <c r="X32" i="1"/>
  <c r="W32" i="1"/>
  <c r="Z52" i="1" l="1"/>
  <c r="Y52" i="1"/>
  <c r="X33" i="1"/>
  <c r="W33" i="1"/>
  <c r="W34" i="1" l="1"/>
  <c r="X34" i="1"/>
  <c r="Z51" i="1"/>
  <c r="Y51" i="1"/>
  <c r="W35" i="1" l="1"/>
  <c r="X35" i="1"/>
  <c r="Y50" i="1"/>
  <c r="Z50" i="1"/>
  <c r="X36" i="1" l="1"/>
  <c r="W36" i="1"/>
  <c r="Z49" i="1"/>
  <c r="Y49" i="1"/>
  <c r="W37" i="1" l="1"/>
  <c r="X37" i="1"/>
  <c r="Z48" i="1"/>
  <c r="Y48" i="1"/>
  <c r="Z47" i="1" l="1"/>
  <c r="Y47" i="1"/>
  <c r="W38" i="1"/>
  <c r="X38" i="1"/>
  <c r="Y46" i="1" l="1"/>
  <c r="Z46" i="1"/>
  <c r="W39" i="1"/>
  <c r="X39" i="1"/>
  <c r="W40" i="1" l="1"/>
  <c r="X40" i="1"/>
  <c r="Z45" i="1"/>
  <c r="Y45" i="1"/>
  <c r="Z44" i="1" l="1"/>
  <c r="Y44" i="1"/>
  <c r="W41" i="1"/>
  <c r="X41" i="1"/>
  <c r="Y43" i="1" l="1"/>
  <c r="Z43" i="1"/>
  <c r="X42" i="1"/>
  <c r="W42" i="1"/>
  <c r="Y42" i="1" l="1"/>
  <c r="Z42" i="1"/>
  <c r="W43" i="1"/>
  <c r="AA42" i="1"/>
  <c r="X43" i="1"/>
  <c r="AB43" i="1" l="1"/>
  <c r="W44" i="1"/>
  <c r="X44" i="1"/>
  <c r="AA43" i="1"/>
  <c r="AB42" i="1"/>
  <c r="Z41" i="1"/>
  <c r="Y41" i="1"/>
  <c r="Y40" i="1" l="1"/>
  <c r="Z40" i="1"/>
  <c r="AA41" i="1"/>
  <c r="AB41" i="1"/>
  <c r="AC43" i="1"/>
  <c r="AE43" i="1" s="1"/>
  <c r="AJ43" i="1" s="1"/>
  <c r="AD43" i="1"/>
  <c r="AG43" i="1" s="1"/>
  <c r="W45" i="1"/>
  <c r="X45" i="1"/>
  <c r="AA44" i="1"/>
  <c r="AC42" i="1"/>
  <c r="AB44" i="1"/>
  <c r="AC44" i="1" l="1"/>
  <c r="AA45" i="1"/>
  <c r="W46" i="1"/>
  <c r="X46" i="1"/>
  <c r="AC41" i="1"/>
  <c r="AD41" i="1" s="1"/>
  <c r="AF41" i="1" s="1"/>
  <c r="AE41" i="1"/>
  <c r="AI41" i="1" s="1"/>
  <c r="AE44" i="1"/>
  <c r="AI44" i="1" s="1"/>
  <c r="AB40" i="1"/>
  <c r="AB45" i="1"/>
  <c r="AL43" i="1"/>
  <c r="AN43" i="1"/>
  <c r="AM43" i="1"/>
  <c r="AO43" i="1"/>
  <c r="AL42" i="1"/>
  <c r="AD42" i="1"/>
  <c r="AF42" i="1" s="1"/>
  <c r="AO42" i="1"/>
  <c r="AN42" i="1"/>
  <c r="AM42" i="1"/>
  <c r="AE42" i="1"/>
  <c r="AI42" i="1" s="1"/>
  <c r="Y39" i="1"/>
  <c r="Z39" i="1"/>
  <c r="AA40" i="1"/>
  <c r="AB39" i="1" l="1"/>
  <c r="AC40" i="1"/>
  <c r="AB46" i="1"/>
  <c r="X47" i="1"/>
  <c r="AA46" i="1"/>
  <c r="W47" i="1"/>
  <c r="Z38" i="1"/>
  <c r="Y38" i="1"/>
  <c r="AA39" i="1"/>
  <c r="AC45" i="1"/>
  <c r="AD45" i="1"/>
  <c r="AF45" i="1" s="1"/>
  <c r="AM44" i="1"/>
  <c r="AO44" i="1"/>
  <c r="AN44" i="1"/>
  <c r="AL44" i="1"/>
  <c r="AM41" i="1"/>
  <c r="AL41" i="1"/>
  <c r="AN41" i="1"/>
  <c r="AO41" i="1"/>
  <c r="AD44" i="1"/>
  <c r="AF44" i="1" s="1"/>
  <c r="AN40" i="1" l="1"/>
  <c r="AL40" i="1"/>
  <c r="AO40" i="1"/>
  <c r="AM40" i="1"/>
  <c r="AE40" i="1"/>
  <c r="AI40" i="1" s="1"/>
  <c r="AB38" i="1"/>
  <c r="W48" i="1"/>
  <c r="X48" i="1"/>
  <c r="AA47" i="1"/>
  <c r="AN45" i="1"/>
  <c r="AL45" i="1"/>
  <c r="AO45" i="1"/>
  <c r="AM45" i="1"/>
  <c r="AC46" i="1"/>
  <c r="AE46" i="1" s="1"/>
  <c r="AI46" i="1" s="1"/>
  <c r="AD46" i="1"/>
  <c r="AF46" i="1" s="1"/>
  <c r="AD40" i="1"/>
  <c r="AF40" i="1" s="1"/>
  <c r="AC39" i="1"/>
  <c r="AD39" i="1"/>
  <c r="AH39" i="1" s="1"/>
  <c r="AE39" i="1"/>
  <c r="AK39" i="1" s="1"/>
  <c r="AB47" i="1"/>
  <c r="Y37" i="1"/>
  <c r="Z37" i="1"/>
  <c r="AA38" i="1"/>
  <c r="AE45" i="1"/>
  <c r="AI45" i="1" s="1"/>
  <c r="Y36" i="1" l="1"/>
  <c r="Z36" i="1"/>
  <c r="AA37" i="1"/>
  <c r="AB37" i="1"/>
  <c r="AB48" i="1"/>
  <c r="AC38" i="1"/>
  <c r="AD38" i="1"/>
  <c r="AH38" i="1" s="1"/>
  <c r="AE38" i="1"/>
  <c r="AK38" i="1" s="1"/>
  <c r="AN39" i="1"/>
  <c r="AO39" i="1"/>
  <c r="AL39" i="1"/>
  <c r="AM39" i="1"/>
  <c r="AC47" i="1"/>
  <c r="AD47" i="1"/>
  <c r="AH47" i="1" s="1"/>
  <c r="AO46" i="1"/>
  <c r="AN46" i="1"/>
  <c r="AM46" i="1"/>
  <c r="AL46" i="1"/>
  <c r="W49" i="1"/>
  <c r="AA48" i="1"/>
  <c r="X49" i="1"/>
  <c r="AB49" i="1" l="1"/>
  <c r="AC37" i="1"/>
  <c r="AD37" i="1"/>
  <c r="AF37" i="1" s="1"/>
  <c r="AO38" i="1"/>
  <c r="AN38" i="1"/>
  <c r="AM38" i="1"/>
  <c r="AL38" i="1"/>
  <c r="AO47" i="1"/>
  <c r="AN47" i="1"/>
  <c r="AL47" i="1"/>
  <c r="AM47" i="1"/>
  <c r="AE37" i="1"/>
  <c r="AI37" i="1" s="1"/>
  <c r="AB36" i="1"/>
  <c r="AC48" i="1"/>
  <c r="AD48" i="1" s="1"/>
  <c r="AF48" i="1" s="1"/>
  <c r="AA49" i="1"/>
  <c r="W50" i="1"/>
  <c r="X50" i="1"/>
  <c r="AE47" i="1"/>
  <c r="AK47" i="1" s="1"/>
  <c r="Y35" i="1"/>
  <c r="Z35" i="1"/>
  <c r="AA36" i="1"/>
  <c r="AB50" i="1" l="1"/>
  <c r="W51" i="1"/>
  <c r="X51" i="1"/>
  <c r="AA50" i="1"/>
  <c r="AM37" i="1"/>
  <c r="AN37" i="1"/>
  <c r="AL37" i="1"/>
  <c r="AO37" i="1"/>
  <c r="AE48" i="1"/>
  <c r="AI48" i="1" s="1"/>
  <c r="AC36" i="1"/>
  <c r="AB35" i="1"/>
  <c r="AC49" i="1"/>
  <c r="AD49" i="1"/>
  <c r="AG49" i="1" s="1"/>
  <c r="Z34" i="1"/>
  <c r="Y34" i="1"/>
  <c r="AA35" i="1"/>
  <c r="AN48" i="1"/>
  <c r="AO48" i="1"/>
  <c r="AL48" i="1"/>
  <c r="AM48" i="1"/>
  <c r="AE49" i="1"/>
  <c r="AJ49" i="1" s="1"/>
  <c r="AM36" i="1" l="1"/>
  <c r="AN36" i="1"/>
  <c r="AL36" i="1"/>
  <c r="AO36" i="1"/>
  <c r="AO49" i="1"/>
  <c r="AL49" i="1"/>
  <c r="AN49" i="1"/>
  <c r="AM49" i="1"/>
  <c r="Y33" i="1"/>
  <c r="Z33" i="1"/>
  <c r="AA34" i="1"/>
  <c r="AD36" i="1"/>
  <c r="AH36" i="1" s="1"/>
  <c r="AC50" i="1"/>
  <c r="W52" i="1"/>
  <c r="X52" i="1"/>
  <c r="AA51" i="1"/>
  <c r="AC35" i="1"/>
  <c r="AB34" i="1"/>
  <c r="AB51" i="1"/>
  <c r="AE36" i="1"/>
  <c r="AK36" i="1" s="1"/>
  <c r="AM35" i="1" l="1"/>
  <c r="AL35" i="1"/>
  <c r="AO35" i="1"/>
  <c r="AN35" i="1"/>
  <c r="AC34" i="1"/>
  <c r="AD34" i="1"/>
  <c r="AG34" i="1" s="1"/>
  <c r="AE34" i="1"/>
  <c r="AJ34" i="1" s="1"/>
  <c r="AB52" i="1"/>
  <c r="Z32" i="1"/>
  <c r="Y32" i="1"/>
  <c r="AA33" i="1"/>
  <c r="AC51" i="1"/>
  <c r="AB33" i="1"/>
  <c r="X53" i="1"/>
  <c r="W53" i="1"/>
  <c r="AA52" i="1"/>
  <c r="AM50" i="1"/>
  <c r="AN50" i="1"/>
  <c r="AO50" i="1"/>
  <c r="AL50" i="1"/>
  <c r="AE35" i="1"/>
  <c r="AJ35" i="1" s="1"/>
  <c r="AE50" i="1"/>
  <c r="AI50" i="1" s="1"/>
  <c r="AD35" i="1"/>
  <c r="AG35" i="1" s="1"/>
  <c r="AD50" i="1"/>
  <c r="AF50" i="1" s="1"/>
  <c r="AN34" i="1" l="1"/>
  <c r="AM34" i="1"/>
  <c r="AO34" i="1"/>
  <c r="AL34" i="1"/>
  <c r="AM51" i="1"/>
  <c r="AO51" i="1"/>
  <c r="AL51" i="1"/>
  <c r="AN51" i="1"/>
  <c r="AB53" i="1"/>
  <c r="Z31" i="1"/>
  <c r="Y31" i="1"/>
  <c r="AA32" i="1"/>
  <c r="AE51" i="1"/>
  <c r="AI51" i="1" s="1"/>
  <c r="X54" i="1"/>
  <c r="AA53" i="1"/>
  <c r="W54" i="1"/>
  <c r="AC33" i="1"/>
  <c r="AE33" i="1" s="1"/>
  <c r="AK33" i="1" s="1"/>
  <c r="AD33" i="1"/>
  <c r="AH33" i="1" s="1"/>
  <c r="AB32" i="1"/>
  <c r="AC52" i="1"/>
  <c r="AD52" i="1"/>
  <c r="AF52" i="1" s="1"/>
  <c r="AD51" i="1"/>
  <c r="AF51" i="1" s="1"/>
  <c r="W55" i="1" l="1"/>
  <c r="AA54" i="1"/>
  <c r="X55" i="1"/>
  <c r="AC53" i="1"/>
  <c r="AD53" i="1"/>
  <c r="AG53" i="1" s="1"/>
  <c r="AO52" i="1"/>
  <c r="AN52" i="1"/>
  <c r="AL52" i="1"/>
  <c r="AM52" i="1"/>
  <c r="AC32" i="1"/>
  <c r="AD32" i="1"/>
  <c r="AG32" i="1" s="1"/>
  <c r="Z30" i="1"/>
  <c r="Y30" i="1"/>
  <c r="AA31" i="1"/>
  <c r="AB31" i="1"/>
  <c r="AB54" i="1"/>
  <c r="AL33" i="1"/>
  <c r="AN33" i="1"/>
  <c r="AO33" i="1"/>
  <c r="AM33" i="1"/>
  <c r="AE52" i="1"/>
  <c r="AI52" i="1" s="1"/>
  <c r="AC31" i="1" l="1"/>
  <c r="AD31" i="1"/>
  <c r="AH31" i="1" s="1"/>
  <c r="AC54" i="1"/>
  <c r="AD54" i="1"/>
  <c r="AH54" i="1" s="1"/>
  <c r="AL32" i="1"/>
  <c r="AN32" i="1"/>
  <c r="AM32" i="1"/>
  <c r="AO32" i="1"/>
  <c r="X56" i="1"/>
  <c r="W56" i="1"/>
  <c r="AA55" i="1"/>
  <c r="AM53" i="1"/>
  <c r="AO53" i="1"/>
  <c r="AL53" i="1"/>
  <c r="AN53" i="1"/>
  <c r="AB55" i="1"/>
  <c r="Y29" i="1"/>
  <c r="Z29" i="1"/>
  <c r="AA30" i="1"/>
  <c r="AE53" i="1"/>
  <c r="AJ53" i="1" s="1"/>
  <c r="AE54" i="1"/>
  <c r="AK54" i="1" s="1"/>
  <c r="AB30" i="1"/>
  <c r="AE32" i="1"/>
  <c r="AJ32" i="1" s="1"/>
  <c r="AB29" i="1" l="1"/>
  <c r="Z28" i="1"/>
  <c r="Y28" i="1"/>
  <c r="AA29" i="1"/>
  <c r="AN54" i="1"/>
  <c r="AM54" i="1"/>
  <c r="AO54" i="1"/>
  <c r="AL54" i="1"/>
  <c r="AB56" i="1"/>
  <c r="AM31" i="1"/>
  <c r="AN31" i="1"/>
  <c r="AL31" i="1"/>
  <c r="AO31" i="1"/>
  <c r="AC55" i="1"/>
  <c r="AD55" i="1"/>
  <c r="AH55" i="1" s="1"/>
  <c r="AA56" i="1"/>
  <c r="X57" i="1"/>
  <c r="W57" i="1"/>
  <c r="AC30" i="1"/>
  <c r="AD30" i="1"/>
  <c r="AG30" i="1" s="1"/>
  <c r="AE31" i="1"/>
  <c r="AK31" i="1" s="1"/>
  <c r="AC56" i="1" l="1"/>
  <c r="AD56" i="1"/>
  <c r="AG56" i="1" s="1"/>
  <c r="AM55" i="1"/>
  <c r="AO55" i="1"/>
  <c r="AL55" i="1"/>
  <c r="AN55" i="1"/>
  <c r="Y27" i="1"/>
  <c r="AA27" i="1" s="1"/>
  <c r="Z27" i="1"/>
  <c r="AB27" i="1" s="1"/>
  <c r="AA28" i="1"/>
  <c r="AB28" i="1"/>
  <c r="W58" i="1"/>
  <c r="X58" i="1"/>
  <c r="AA57" i="1"/>
  <c r="AC29" i="1"/>
  <c r="AD29" i="1"/>
  <c r="AH29" i="1" s="1"/>
  <c r="AE56" i="1"/>
  <c r="AJ56" i="1" s="1"/>
  <c r="AM30" i="1"/>
  <c r="AL30" i="1"/>
  <c r="AO30" i="1"/>
  <c r="AN30" i="1"/>
  <c r="AE30" i="1"/>
  <c r="AJ30" i="1" s="1"/>
  <c r="AE29" i="1"/>
  <c r="AK29" i="1" s="1"/>
  <c r="AB57" i="1"/>
  <c r="AE55" i="1"/>
  <c r="AK55" i="1" s="1"/>
  <c r="AB58" i="1" l="1"/>
  <c r="X59" i="1"/>
  <c r="AB59" i="1" s="1"/>
  <c r="AA58" i="1"/>
  <c r="W59" i="1"/>
  <c r="AA59" i="1" s="1"/>
  <c r="AC27" i="1"/>
  <c r="HC3" i="1" s="1"/>
  <c r="HC4" i="1" s="1"/>
  <c r="AD27" i="1"/>
  <c r="AF27" i="1" s="1"/>
  <c r="AF60" i="1" s="1"/>
  <c r="AE57" i="1"/>
  <c r="AK57" i="1" s="1"/>
  <c r="AO29" i="1"/>
  <c r="AM29" i="1"/>
  <c r="AL29" i="1"/>
  <c r="AN29" i="1"/>
  <c r="AC57" i="1"/>
  <c r="AD57" i="1"/>
  <c r="AH57" i="1" s="1"/>
  <c r="AC28" i="1"/>
  <c r="AE28" i="1" s="1"/>
  <c r="AK28" i="1" s="1"/>
  <c r="AM56" i="1"/>
  <c r="AO56" i="1"/>
  <c r="AN56" i="1"/>
  <c r="AL56" i="1"/>
  <c r="AK60" i="1" l="1"/>
  <c r="AC59" i="1"/>
  <c r="AE59" i="1" s="1"/>
  <c r="AD59" i="1"/>
  <c r="AD28" i="1"/>
  <c r="AH28" i="1" s="1"/>
  <c r="AH60" i="1" s="1"/>
  <c r="AM28" i="1"/>
  <c r="AO28" i="1"/>
  <c r="AL28" i="1"/>
  <c r="AN28" i="1"/>
  <c r="AC58" i="1"/>
  <c r="AE58" i="1" s="1"/>
  <c r="AJ58" i="1" s="1"/>
  <c r="AG27" i="1"/>
  <c r="AS14" i="1"/>
  <c r="AL57" i="1"/>
  <c r="AO57" i="1"/>
  <c r="AN57" i="1"/>
  <c r="AM57" i="1"/>
  <c r="AE27" i="1"/>
  <c r="AI27" i="1" s="1"/>
  <c r="AI60" i="1" s="1"/>
  <c r="AJ27" i="1" l="1"/>
  <c r="AS15" i="1"/>
  <c r="AE60" i="1"/>
  <c r="AG59" i="1"/>
  <c r="AL58" i="1"/>
  <c r="AL60" i="1" s="1"/>
  <c r="AO58" i="1"/>
  <c r="AO60" i="1" s="1"/>
  <c r="AR15" i="1" s="1"/>
  <c r="AN58" i="1"/>
  <c r="AM58" i="1"/>
  <c r="AM60" i="1" s="1"/>
  <c r="AR14" i="1" s="1"/>
  <c r="AJ59" i="1"/>
  <c r="AM59" i="1"/>
  <c r="AL59" i="1"/>
  <c r="AO59" i="1"/>
  <c r="AN59" i="1"/>
  <c r="AD58" i="1"/>
  <c r="AN60" i="1" l="1"/>
  <c r="AJ60" i="1"/>
  <c r="AG58" i="1"/>
  <c r="AG60" i="1" s="1"/>
  <c r="AD60" i="1"/>
  <c r="AR27" i="1"/>
  <c r="AR12" i="1"/>
  <c r="AR11" i="1"/>
  <c r="AR13" i="1"/>
  <c r="AR16" i="1"/>
  <c r="AT59" i="1" s="1"/>
  <c r="AQ11" i="1" l="1"/>
  <c r="AQ16" i="1"/>
  <c r="AS59" i="1" s="1"/>
  <c r="AQ13" i="1"/>
  <c r="AQ12" i="1"/>
  <c r="AQ27" i="1" s="1"/>
  <c r="AQ14" i="1"/>
  <c r="AQ15" i="1"/>
  <c r="AS58" i="1" l="1"/>
  <c r="AQ28" i="1"/>
  <c r="AR28" i="1"/>
  <c r="AT58" i="1"/>
  <c r="AS57" i="1" s="1"/>
  <c r="AR29" i="1" l="1"/>
  <c r="AQ29" i="1"/>
  <c r="AT57" i="1"/>
  <c r="AT56" i="1" s="1"/>
  <c r="AS56" i="1" l="1"/>
  <c r="AR30" i="1"/>
  <c r="AQ30" i="1"/>
  <c r="AR31" i="1" l="1"/>
  <c r="AQ31" i="1"/>
  <c r="AT55" i="1"/>
  <c r="AS55" i="1"/>
  <c r="AT54" i="1" l="1"/>
  <c r="AS54" i="1"/>
  <c r="AQ32" i="1"/>
  <c r="AR32" i="1"/>
  <c r="AT53" i="1" l="1"/>
  <c r="AS53" i="1"/>
  <c r="AQ33" i="1"/>
  <c r="AR33" i="1"/>
  <c r="AQ34" i="1" l="1"/>
  <c r="AR34" i="1"/>
  <c r="AT52" i="1"/>
  <c r="AS52" i="1"/>
  <c r="AT51" i="1" l="1"/>
  <c r="AS51" i="1"/>
  <c r="AQ35" i="1"/>
  <c r="AR35" i="1"/>
  <c r="AQ36" i="1" l="1"/>
  <c r="AR36" i="1"/>
  <c r="AT50" i="1"/>
  <c r="AS50" i="1"/>
  <c r="AT49" i="1" l="1"/>
  <c r="AS49" i="1"/>
  <c r="AQ37" i="1"/>
  <c r="AR37" i="1"/>
  <c r="AQ38" i="1" l="1"/>
  <c r="AR38" i="1"/>
  <c r="AT48" i="1"/>
  <c r="AS48" i="1"/>
  <c r="AQ39" i="1" l="1"/>
  <c r="AR39" i="1"/>
  <c r="AT47" i="1"/>
  <c r="AS47" i="1"/>
  <c r="AT46" i="1" l="1"/>
  <c r="AS46" i="1"/>
  <c r="AQ40" i="1"/>
  <c r="AR40" i="1"/>
  <c r="AT45" i="1" l="1"/>
  <c r="AS45" i="1"/>
  <c r="AQ41" i="1"/>
  <c r="AR41" i="1"/>
  <c r="AQ42" i="1" l="1"/>
  <c r="AR42" i="1"/>
  <c r="AT44" i="1"/>
  <c r="AS44" i="1"/>
  <c r="AT43" i="1" l="1"/>
  <c r="AS43" i="1"/>
  <c r="AR43" i="1"/>
  <c r="AQ43" i="1"/>
  <c r="AV43" i="1" l="1"/>
  <c r="AT42" i="1"/>
  <c r="AS42" i="1"/>
  <c r="AQ44" i="1"/>
  <c r="AU43" i="1"/>
  <c r="AR44" i="1"/>
  <c r="AT41" i="1" l="1"/>
  <c r="AS41" i="1"/>
  <c r="AU42" i="1"/>
  <c r="AV42" i="1"/>
  <c r="AV44" i="1"/>
  <c r="AW43" i="1"/>
  <c r="AX43" i="1"/>
  <c r="BA43" i="1" s="1"/>
  <c r="AY43" i="1"/>
  <c r="BD43" i="1" s="1"/>
  <c r="AU44" i="1"/>
  <c r="AQ45" i="1"/>
  <c r="AR45" i="1"/>
  <c r="AW44" i="1" l="1"/>
  <c r="AX44" i="1" s="1"/>
  <c r="AZ44" i="1" s="1"/>
  <c r="AW42" i="1"/>
  <c r="AX42" i="1"/>
  <c r="AZ42" i="1" s="1"/>
  <c r="BH43" i="1"/>
  <c r="BG43" i="1"/>
  <c r="BI43" i="1"/>
  <c r="BF43" i="1"/>
  <c r="AV45" i="1"/>
  <c r="AT40" i="1"/>
  <c r="AS40" i="1"/>
  <c r="AU41" i="1"/>
  <c r="AU45" i="1"/>
  <c r="AQ46" i="1"/>
  <c r="AR46" i="1"/>
  <c r="AY44" i="1"/>
  <c r="BC44" i="1" s="1"/>
  <c r="AV41" i="1"/>
  <c r="AV46" i="1" l="1"/>
  <c r="AQ47" i="1"/>
  <c r="AR47" i="1"/>
  <c r="AU46" i="1"/>
  <c r="AT39" i="1"/>
  <c r="AS39" i="1"/>
  <c r="AU40" i="1"/>
  <c r="AV40" i="1"/>
  <c r="BG42" i="1"/>
  <c r="BF42" i="1"/>
  <c r="BH42" i="1"/>
  <c r="BI42" i="1"/>
  <c r="AY41" i="1"/>
  <c r="BC41" i="1" s="1"/>
  <c r="AW45" i="1"/>
  <c r="AX45" i="1"/>
  <c r="AZ45" i="1" s="1"/>
  <c r="BH44" i="1"/>
  <c r="BI44" i="1"/>
  <c r="BG44" i="1"/>
  <c r="BF44" i="1"/>
  <c r="AW41" i="1"/>
  <c r="AX41" i="1"/>
  <c r="AZ41" i="1" s="1"/>
  <c r="AY42" i="1"/>
  <c r="BC42" i="1" s="1"/>
  <c r="AT38" i="1" l="1"/>
  <c r="AS38" i="1"/>
  <c r="AU39" i="1"/>
  <c r="BG45" i="1"/>
  <c r="BI45" i="1"/>
  <c r="BF45" i="1"/>
  <c r="BH45" i="1"/>
  <c r="AW46" i="1"/>
  <c r="AX46" i="1" s="1"/>
  <c r="AZ46" i="1" s="1"/>
  <c r="AW40" i="1"/>
  <c r="AX40" i="1"/>
  <c r="AZ40" i="1" s="1"/>
  <c r="BH41" i="1"/>
  <c r="BF41" i="1"/>
  <c r="BI41" i="1"/>
  <c r="BG41" i="1"/>
  <c r="AQ48" i="1"/>
  <c r="AU47" i="1"/>
  <c r="AR48" i="1"/>
  <c r="AV39" i="1"/>
  <c r="AV47" i="1"/>
  <c r="AY40" i="1"/>
  <c r="BC40" i="1" s="1"/>
  <c r="AY45" i="1"/>
  <c r="BC45" i="1" s="1"/>
  <c r="AY46" i="1" l="1"/>
  <c r="BC46" i="1" s="1"/>
  <c r="AV48" i="1"/>
  <c r="AW47" i="1"/>
  <c r="AX47" i="1"/>
  <c r="BB47" i="1" s="1"/>
  <c r="AR49" i="1"/>
  <c r="AU48" i="1"/>
  <c r="AQ49" i="1"/>
  <c r="BI46" i="1"/>
  <c r="BH46" i="1"/>
  <c r="BG46" i="1"/>
  <c r="BF46" i="1"/>
  <c r="AT37" i="1"/>
  <c r="AS37" i="1"/>
  <c r="AU38" i="1"/>
  <c r="AW39" i="1"/>
  <c r="AX39" i="1" s="1"/>
  <c r="BB39" i="1" s="1"/>
  <c r="BG40" i="1"/>
  <c r="BF40" i="1"/>
  <c r="BH40" i="1"/>
  <c r="BI40" i="1"/>
  <c r="AV38" i="1"/>
  <c r="AV49" i="1" l="1"/>
  <c r="BH39" i="1"/>
  <c r="BF39" i="1"/>
  <c r="BG39" i="1"/>
  <c r="BI39" i="1"/>
  <c r="BI47" i="1"/>
  <c r="BF47" i="1"/>
  <c r="BH47" i="1"/>
  <c r="BG47" i="1"/>
  <c r="AT36" i="1"/>
  <c r="AS36" i="1"/>
  <c r="AU37" i="1"/>
  <c r="AW48" i="1"/>
  <c r="AY48" i="1" s="1"/>
  <c r="BC48" i="1" s="1"/>
  <c r="AX48" i="1"/>
  <c r="AZ48" i="1" s="1"/>
  <c r="AW38" i="1"/>
  <c r="AX38" i="1" s="1"/>
  <c r="BB38" i="1" s="1"/>
  <c r="AY39" i="1"/>
  <c r="BE39" i="1" s="1"/>
  <c r="AY47" i="1"/>
  <c r="BE47" i="1" s="1"/>
  <c r="AV37" i="1"/>
  <c r="AQ50" i="1"/>
  <c r="AU49" i="1"/>
  <c r="AR50" i="1"/>
  <c r="AV50" i="1" l="1"/>
  <c r="AT35" i="1"/>
  <c r="AS35" i="1"/>
  <c r="AU36" i="1"/>
  <c r="AW49" i="1"/>
  <c r="AY49" i="1" s="1"/>
  <c r="BD49" i="1" s="1"/>
  <c r="AX49" i="1"/>
  <c r="BA49" i="1" s="1"/>
  <c r="AV36" i="1"/>
  <c r="AQ51" i="1"/>
  <c r="AR51" i="1"/>
  <c r="AU50" i="1"/>
  <c r="BG38" i="1"/>
  <c r="BI38" i="1"/>
  <c r="BH38" i="1"/>
  <c r="BF38" i="1"/>
  <c r="AY38" i="1"/>
  <c r="BE38" i="1" s="1"/>
  <c r="BF48" i="1"/>
  <c r="BI48" i="1"/>
  <c r="BG48" i="1"/>
  <c r="BH48" i="1"/>
  <c r="AW37" i="1"/>
  <c r="AY37" i="1" s="1"/>
  <c r="BC37" i="1" s="1"/>
  <c r="AX37" i="1"/>
  <c r="AZ37" i="1" s="1"/>
  <c r="BI37" i="1" l="1"/>
  <c r="BH37" i="1"/>
  <c r="BF37" i="1"/>
  <c r="BG37" i="1"/>
  <c r="AQ52" i="1"/>
  <c r="AU51" i="1"/>
  <c r="AR52" i="1"/>
  <c r="AV51" i="1"/>
  <c r="AW36" i="1"/>
  <c r="AX36" i="1" s="1"/>
  <c r="BB36" i="1" s="1"/>
  <c r="AT34" i="1"/>
  <c r="AS34" i="1"/>
  <c r="AU35" i="1"/>
  <c r="AV35" i="1"/>
  <c r="AW50" i="1"/>
  <c r="AY50" i="1" s="1"/>
  <c r="BC50" i="1" s="1"/>
  <c r="BG49" i="1"/>
  <c r="BI49" i="1"/>
  <c r="BH49" i="1"/>
  <c r="BF49" i="1"/>
  <c r="AY36" i="1" l="1"/>
  <c r="BE36" i="1" s="1"/>
  <c r="AX50" i="1"/>
  <c r="AZ50" i="1" s="1"/>
  <c r="BG50" i="1"/>
  <c r="BI50" i="1"/>
  <c r="BF50" i="1"/>
  <c r="BH50" i="1"/>
  <c r="AV52" i="1"/>
  <c r="AY35" i="1"/>
  <c r="BD35" i="1" s="1"/>
  <c r="AU52" i="1"/>
  <c r="AR53" i="1"/>
  <c r="AQ53" i="1"/>
  <c r="AW35" i="1"/>
  <c r="AX35" i="1"/>
  <c r="BA35" i="1" s="1"/>
  <c r="AT33" i="1"/>
  <c r="AS33" i="1"/>
  <c r="AU34" i="1"/>
  <c r="AV34" i="1"/>
  <c r="BI36" i="1"/>
  <c r="BH36" i="1"/>
  <c r="BG36" i="1"/>
  <c r="BF36" i="1"/>
  <c r="AW51" i="1"/>
  <c r="AX51" i="1"/>
  <c r="AZ51" i="1" s="1"/>
  <c r="AW34" i="1" l="1"/>
  <c r="AT32" i="1"/>
  <c r="AS32" i="1"/>
  <c r="AU33" i="1"/>
  <c r="AW52" i="1"/>
  <c r="AY52" i="1" s="1"/>
  <c r="BC52" i="1" s="1"/>
  <c r="AR54" i="1"/>
  <c r="AQ54" i="1"/>
  <c r="AU53" i="1"/>
  <c r="BG51" i="1"/>
  <c r="BF51" i="1"/>
  <c r="BI51" i="1"/>
  <c r="BH51" i="1"/>
  <c r="AV53" i="1"/>
  <c r="AV33" i="1"/>
  <c r="AY51" i="1"/>
  <c r="BC51" i="1" s="1"/>
  <c r="AY34" i="1"/>
  <c r="BD34" i="1" s="1"/>
  <c r="BH35" i="1"/>
  <c r="BG35" i="1"/>
  <c r="BF35" i="1"/>
  <c r="BI35" i="1"/>
  <c r="AR55" i="1" l="1"/>
  <c r="AU54" i="1"/>
  <c r="AQ55" i="1"/>
  <c r="AV54" i="1"/>
  <c r="BH34" i="1"/>
  <c r="BF34" i="1"/>
  <c r="BG34" i="1"/>
  <c r="BI34" i="1"/>
  <c r="BH52" i="1"/>
  <c r="BI52" i="1"/>
  <c r="BF52" i="1"/>
  <c r="BG52" i="1"/>
  <c r="AW33" i="1"/>
  <c r="AY33" i="1" s="1"/>
  <c r="BE33" i="1" s="1"/>
  <c r="AX33" i="1"/>
  <c r="BB33" i="1" s="1"/>
  <c r="AW53" i="1"/>
  <c r="AX53" i="1" s="1"/>
  <c r="BA53" i="1" s="1"/>
  <c r="AT31" i="1"/>
  <c r="AS31" i="1"/>
  <c r="AU32" i="1"/>
  <c r="AV32" i="1"/>
  <c r="AX52" i="1"/>
  <c r="AZ52" i="1" s="1"/>
  <c r="AX34" i="1"/>
  <c r="BA34" i="1" s="1"/>
  <c r="AQ56" i="1" l="1"/>
  <c r="AU55" i="1"/>
  <c r="AR56" i="1"/>
  <c r="BI53" i="1"/>
  <c r="BF53" i="1"/>
  <c r="BH53" i="1"/>
  <c r="BG53" i="1"/>
  <c r="AW54" i="1"/>
  <c r="AX54" i="1" s="1"/>
  <c r="BB54" i="1" s="1"/>
  <c r="AW32" i="1"/>
  <c r="AY32" i="1" s="1"/>
  <c r="BD32" i="1" s="1"/>
  <c r="AX32" i="1"/>
  <c r="BA32" i="1" s="1"/>
  <c r="BI33" i="1"/>
  <c r="BG33" i="1"/>
  <c r="BF33" i="1"/>
  <c r="BH33" i="1"/>
  <c r="AY53" i="1"/>
  <c r="BD53" i="1" s="1"/>
  <c r="AV31" i="1"/>
  <c r="AV55" i="1"/>
  <c r="AT30" i="1"/>
  <c r="AS30" i="1"/>
  <c r="AU31" i="1"/>
  <c r="AY54" i="1" l="1"/>
  <c r="BE54" i="1" s="1"/>
  <c r="AV56" i="1"/>
  <c r="AW55" i="1"/>
  <c r="AX55" i="1"/>
  <c r="BB55" i="1" s="1"/>
  <c r="AV30" i="1"/>
  <c r="AW31" i="1"/>
  <c r="AY31" i="1" s="1"/>
  <c r="BE31" i="1" s="1"/>
  <c r="AX31" i="1"/>
  <c r="BB31" i="1" s="1"/>
  <c r="BG32" i="1"/>
  <c r="BF32" i="1"/>
  <c r="BH32" i="1"/>
  <c r="BI32" i="1"/>
  <c r="AT29" i="1"/>
  <c r="AS29" i="1"/>
  <c r="AU30" i="1"/>
  <c r="BI54" i="1"/>
  <c r="BF54" i="1"/>
  <c r="BG54" i="1"/>
  <c r="BH54" i="1"/>
  <c r="AQ57" i="1"/>
  <c r="AU56" i="1"/>
  <c r="AR57" i="1"/>
  <c r="AY55" i="1"/>
  <c r="BE55" i="1" s="1"/>
  <c r="AW30" i="1" l="1"/>
  <c r="AX30" i="1" s="1"/>
  <c r="BA30" i="1" s="1"/>
  <c r="AV57" i="1"/>
  <c r="AW56" i="1"/>
  <c r="AY56" i="1" s="1"/>
  <c r="BD56" i="1" s="1"/>
  <c r="AV29" i="1"/>
  <c r="BI55" i="1"/>
  <c r="BG55" i="1"/>
  <c r="BF55" i="1"/>
  <c r="BH55" i="1"/>
  <c r="AU57" i="1"/>
  <c r="AQ58" i="1"/>
  <c r="AR58" i="1"/>
  <c r="AT28" i="1"/>
  <c r="AS28" i="1"/>
  <c r="AU29" i="1"/>
  <c r="BI31" i="1"/>
  <c r="BF31" i="1"/>
  <c r="BH31" i="1"/>
  <c r="BG31" i="1"/>
  <c r="AX56" i="1" l="1"/>
  <c r="BA56" i="1" s="1"/>
  <c r="AV58" i="1"/>
  <c r="AW29" i="1"/>
  <c r="AX29" i="1"/>
  <c r="BB29" i="1" s="1"/>
  <c r="AT27" i="1"/>
  <c r="AV27" i="1" s="1"/>
  <c r="AS27" i="1"/>
  <c r="AU27" i="1" s="1"/>
  <c r="AU28" i="1"/>
  <c r="AV28" i="1"/>
  <c r="AQ59" i="1"/>
  <c r="AU59" i="1" s="1"/>
  <c r="AU58" i="1"/>
  <c r="AR59" i="1"/>
  <c r="AV59" i="1" s="1"/>
  <c r="BI30" i="1"/>
  <c r="BH30" i="1"/>
  <c r="BG30" i="1"/>
  <c r="BF30" i="1"/>
  <c r="AW57" i="1"/>
  <c r="AY57" i="1" s="1"/>
  <c r="BE57" i="1" s="1"/>
  <c r="BG56" i="1"/>
  <c r="BF56" i="1"/>
  <c r="BH56" i="1"/>
  <c r="BI56" i="1"/>
  <c r="AY30" i="1"/>
  <c r="BD30" i="1" s="1"/>
  <c r="AX57" i="1" l="1"/>
  <c r="BB57" i="1" s="1"/>
  <c r="BG29" i="1"/>
  <c r="BF29" i="1"/>
  <c r="BI29" i="1"/>
  <c r="BH29" i="1"/>
  <c r="AW28" i="1"/>
  <c r="AX28" i="1"/>
  <c r="BB28" i="1" s="1"/>
  <c r="BB60" i="1" s="1"/>
  <c r="AW58" i="1"/>
  <c r="AY58" i="1" s="1"/>
  <c r="BD58" i="1" s="1"/>
  <c r="AY29" i="1"/>
  <c r="BE29" i="1" s="1"/>
  <c r="AW27" i="1"/>
  <c r="HD3" i="1" s="1"/>
  <c r="HD4" i="1" s="1"/>
  <c r="BG57" i="1"/>
  <c r="BF57" i="1"/>
  <c r="BH57" i="1"/>
  <c r="BI57" i="1"/>
  <c r="AW59" i="1"/>
  <c r="AX59" i="1" s="1"/>
  <c r="AX58" i="1" l="1"/>
  <c r="BA58" i="1" s="1"/>
  <c r="AX27" i="1"/>
  <c r="AZ27" i="1" s="1"/>
  <c r="AZ60" i="1" s="1"/>
  <c r="BF28" i="1"/>
  <c r="BI28" i="1"/>
  <c r="BH28" i="1"/>
  <c r="BH60" i="1" s="1"/>
  <c r="BG28" i="1"/>
  <c r="BA59" i="1"/>
  <c r="BG59" i="1"/>
  <c r="BF59" i="1"/>
  <c r="BI59" i="1"/>
  <c r="BH59" i="1"/>
  <c r="AY59" i="1"/>
  <c r="AY28" i="1"/>
  <c r="BE28" i="1" s="1"/>
  <c r="BE60" i="1" s="1"/>
  <c r="BI58" i="1"/>
  <c r="BF58" i="1"/>
  <c r="BG58" i="1"/>
  <c r="BH58" i="1"/>
  <c r="AY27" i="1"/>
  <c r="BC27" i="1" s="1"/>
  <c r="BC60" i="1" s="1"/>
  <c r="BG60" i="1" l="1"/>
  <c r="BD59" i="1"/>
  <c r="BI60" i="1"/>
  <c r="BM15" i="1"/>
  <c r="BD27" i="1"/>
  <c r="BD60" i="1" s="1"/>
  <c r="AY60" i="1"/>
  <c r="BL11" i="1" s="1"/>
  <c r="BF60" i="1"/>
  <c r="BM14" i="1"/>
  <c r="BA27" i="1"/>
  <c r="BA60" i="1" s="1"/>
  <c r="AX60" i="1"/>
  <c r="BL13" i="1" l="1"/>
  <c r="BL15" i="1"/>
  <c r="BL16" i="1"/>
  <c r="BN59" i="1" s="1"/>
  <c r="BL12" i="1"/>
  <c r="BK12" i="1"/>
  <c r="BL27" i="1"/>
  <c r="BK11" i="1"/>
  <c r="BK27" i="1" s="1"/>
  <c r="BK13" i="1"/>
  <c r="BK16" i="1"/>
  <c r="BM59" i="1" s="1"/>
  <c r="BK15" i="1"/>
  <c r="BK14" i="1"/>
  <c r="BL14" i="1"/>
  <c r="BM58" i="1" l="1"/>
  <c r="BL28" i="1"/>
  <c r="BK28" i="1"/>
  <c r="BN58" i="1"/>
  <c r="BN57" i="1" s="1"/>
  <c r="BM57" i="1" l="1"/>
  <c r="BN56" i="1" s="1"/>
  <c r="BK29" i="1"/>
  <c r="BL29" i="1"/>
  <c r="BM56" i="1" l="1"/>
  <c r="BM55" i="1" s="1"/>
  <c r="BK30" i="1"/>
  <c r="BL30" i="1"/>
  <c r="BN55" i="1" l="1"/>
  <c r="BK31" i="1"/>
  <c r="BL31" i="1"/>
  <c r="BN54" i="1"/>
  <c r="BM54" i="1"/>
  <c r="BL32" i="1" l="1"/>
  <c r="BK32" i="1"/>
  <c r="BM53" i="1"/>
  <c r="BN53" i="1"/>
  <c r="BK33" i="1" l="1"/>
  <c r="BL33" i="1"/>
  <c r="BM52" i="1"/>
  <c r="BN52" i="1"/>
  <c r="BL34" i="1" l="1"/>
  <c r="BK34" i="1"/>
  <c r="BN51" i="1"/>
  <c r="BM51" i="1"/>
  <c r="BK35" i="1" l="1"/>
  <c r="BL35" i="1"/>
  <c r="BN50" i="1"/>
  <c r="BM50" i="1"/>
  <c r="BN49" i="1" l="1"/>
  <c r="BM49" i="1"/>
  <c r="BK36" i="1"/>
  <c r="BL36" i="1"/>
  <c r="BN48" i="1" l="1"/>
  <c r="BM48" i="1"/>
  <c r="BK37" i="1"/>
  <c r="BL37" i="1"/>
  <c r="BN47" i="1" l="1"/>
  <c r="BM47" i="1"/>
  <c r="BL38" i="1"/>
  <c r="BK38" i="1"/>
  <c r="BM46" i="1" l="1"/>
  <c r="BN46" i="1"/>
  <c r="BK39" i="1"/>
  <c r="BL39" i="1"/>
  <c r="BK40" i="1" l="1"/>
  <c r="BL40" i="1"/>
  <c r="BN45" i="1"/>
  <c r="BM45" i="1"/>
  <c r="BN44" i="1" l="1"/>
  <c r="BM44" i="1"/>
  <c r="BL41" i="1"/>
  <c r="BK41" i="1"/>
  <c r="BM43" i="1" l="1"/>
  <c r="BN43" i="1"/>
  <c r="BL42" i="1"/>
  <c r="BK42" i="1"/>
  <c r="BN42" i="1" l="1"/>
  <c r="BM42" i="1"/>
  <c r="BO42" i="1" s="1"/>
  <c r="BK43" i="1"/>
  <c r="BL43" i="1"/>
  <c r="BO43" i="1" l="1"/>
  <c r="BK44" i="1"/>
  <c r="BL44" i="1"/>
  <c r="BQ42" i="1"/>
  <c r="CA42" i="1" s="1"/>
  <c r="BN41" i="1"/>
  <c r="BM41" i="1"/>
  <c r="BP43" i="1"/>
  <c r="CC42" i="1"/>
  <c r="BP42" i="1"/>
  <c r="CB42" i="1" l="1"/>
  <c r="BR42" i="1"/>
  <c r="BT42" i="1" s="1"/>
  <c r="BP44" i="1"/>
  <c r="BZ42" i="1"/>
  <c r="BQ43" i="1"/>
  <c r="BS43" i="1" s="1"/>
  <c r="BX43" i="1" s="1"/>
  <c r="BR43" i="1"/>
  <c r="BU43" i="1" s="1"/>
  <c r="BP41" i="1"/>
  <c r="BL45" i="1"/>
  <c r="BO44" i="1"/>
  <c r="BK45" i="1"/>
  <c r="BS42" i="1"/>
  <c r="BW42" i="1" s="1"/>
  <c r="BN40" i="1"/>
  <c r="BM40" i="1"/>
  <c r="BO41" i="1"/>
  <c r="BK46" i="1" l="1"/>
  <c r="BL46" i="1"/>
  <c r="BO45" i="1"/>
  <c r="BP45" i="1"/>
  <c r="BQ41" i="1"/>
  <c r="BS41" i="1" s="1"/>
  <c r="BW41" i="1" s="1"/>
  <c r="BR41" i="1"/>
  <c r="BT41" i="1" s="1"/>
  <c r="BQ44" i="1"/>
  <c r="BN39" i="1"/>
  <c r="BM39" i="1"/>
  <c r="BO40" i="1"/>
  <c r="CC43" i="1"/>
  <c r="CB43" i="1"/>
  <c r="CA43" i="1"/>
  <c r="BZ43" i="1"/>
  <c r="BP40" i="1"/>
  <c r="BP39" i="1" l="1"/>
  <c r="BZ44" i="1"/>
  <c r="CC44" i="1"/>
  <c r="CB44" i="1"/>
  <c r="CA44" i="1"/>
  <c r="BR44" i="1"/>
  <c r="BT44" i="1" s="1"/>
  <c r="BP46" i="1"/>
  <c r="BM38" i="1"/>
  <c r="BN38" i="1"/>
  <c r="BO39" i="1"/>
  <c r="BS44" i="1"/>
  <c r="BW44" i="1" s="1"/>
  <c r="BQ45" i="1"/>
  <c r="BQ40" i="1"/>
  <c r="CB41" i="1"/>
  <c r="BZ41" i="1"/>
  <c r="CA41" i="1"/>
  <c r="CC41" i="1"/>
  <c r="BO46" i="1"/>
  <c r="BK47" i="1"/>
  <c r="BL47" i="1"/>
  <c r="BP47" i="1" l="1"/>
  <c r="BP38" i="1"/>
  <c r="CC45" i="1"/>
  <c r="CB45" i="1"/>
  <c r="CA45" i="1"/>
  <c r="BZ45" i="1"/>
  <c r="BL48" i="1"/>
  <c r="BK48" i="1"/>
  <c r="BO47" i="1"/>
  <c r="CC40" i="1"/>
  <c r="CA40" i="1"/>
  <c r="CB40" i="1"/>
  <c r="BZ40" i="1"/>
  <c r="BR40" i="1"/>
  <c r="BT40" i="1" s="1"/>
  <c r="BR45" i="1"/>
  <c r="BT45" i="1" s="1"/>
  <c r="BQ39" i="1"/>
  <c r="BS39" i="1" s="1"/>
  <c r="BY39" i="1" s="1"/>
  <c r="BS40" i="1"/>
  <c r="BW40" i="1" s="1"/>
  <c r="BM37" i="1"/>
  <c r="BN37" i="1"/>
  <c r="BO38" i="1"/>
  <c r="BQ46" i="1"/>
  <c r="BR46" i="1" s="1"/>
  <c r="BT46" i="1" s="1"/>
  <c r="BS45" i="1"/>
  <c r="BW45" i="1" s="1"/>
  <c r="BR39" i="1" l="1"/>
  <c r="BV39" i="1" s="1"/>
  <c r="CA46" i="1"/>
  <c r="BZ46" i="1"/>
  <c r="CB46" i="1"/>
  <c r="CC46" i="1"/>
  <c r="BP37" i="1"/>
  <c r="BQ38" i="1"/>
  <c r="BS38" i="1" s="1"/>
  <c r="BY38" i="1" s="1"/>
  <c r="BP48" i="1"/>
  <c r="BM36" i="1"/>
  <c r="BN36" i="1"/>
  <c r="BO37" i="1"/>
  <c r="CA39" i="1"/>
  <c r="CB39" i="1"/>
  <c r="CC39" i="1"/>
  <c r="BZ39" i="1"/>
  <c r="BQ47" i="1"/>
  <c r="BR47" i="1" s="1"/>
  <c r="BV47" i="1" s="1"/>
  <c r="BL49" i="1"/>
  <c r="BO48" i="1"/>
  <c r="BK49" i="1"/>
  <c r="BS46" i="1"/>
  <c r="BW46" i="1" s="1"/>
  <c r="BQ37" i="1" l="1"/>
  <c r="BR37" i="1"/>
  <c r="BT37" i="1" s="1"/>
  <c r="BN35" i="1"/>
  <c r="BM35" i="1"/>
  <c r="BO36" i="1"/>
  <c r="BP36" i="1"/>
  <c r="BO49" i="1"/>
  <c r="BK50" i="1"/>
  <c r="BL50" i="1"/>
  <c r="BQ48" i="1"/>
  <c r="CA38" i="1"/>
  <c r="CC38" i="1"/>
  <c r="CB38" i="1"/>
  <c r="BZ38" i="1"/>
  <c r="BP49" i="1"/>
  <c r="BR38" i="1"/>
  <c r="BV38" i="1" s="1"/>
  <c r="CA47" i="1"/>
  <c r="BZ47" i="1"/>
  <c r="CB47" i="1"/>
  <c r="CC47" i="1"/>
  <c r="BS47" i="1"/>
  <c r="BY47" i="1" s="1"/>
  <c r="BP50" i="1" l="1"/>
  <c r="BP35" i="1"/>
  <c r="BO50" i="1"/>
  <c r="BK51" i="1"/>
  <c r="BL51" i="1"/>
  <c r="BQ49" i="1"/>
  <c r="BS49" i="1" s="1"/>
  <c r="BX49" i="1" s="1"/>
  <c r="BR49" i="1"/>
  <c r="BU49" i="1" s="1"/>
  <c r="BM34" i="1"/>
  <c r="BN34" i="1"/>
  <c r="BO35" i="1"/>
  <c r="CA48" i="1"/>
  <c r="CB48" i="1"/>
  <c r="BZ48" i="1"/>
  <c r="CC48" i="1"/>
  <c r="CA37" i="1"/>
  <c r="BZ37" i="1"/>
  <c r="CB37" i="1"/>
  <c r="CC37" i="1"/>
  <c r="BR48" i="1"/>
  <c r="BT48" i="1" s="1"/>
  <c r="BS48" i="1"/>
  <c r="BW48" i="1" s="1"/>
  <c r="BQ36" i="1"/>
  <c r="BS36" i="1" s="1"/>
  <c r="BY36" i="1" s="1"/>
  <c r="BS37" i="1"/>
  <c r="BW37" i="1" s="1"/>
  <c r="BR36" i="1" l="1"/>
  <c r="BV36" i="1" s="1"/>
  <c r="BM33" i="1"/>
  <c r="BN33" i="1"/>
  <c r="BO34" i="1"/>
  <c r="CA49" i="1"/>
  <c r="BZ49" i="1"/>
  <c r="CC49" i="1"/>
  <c r="CB49" i="1"/>
  <c r="BK52" i="1"/>
  <c r="BL52" i="1"/>
  <c r="BO51" i="1"/>
  <c r="BQ35" i="1"/>
  <c r="BS35" i="1" s="1"/>
  <c r="BX35" i="1" s="1"/>
  <c r="BR35" i="1"/>
  <c r="BU35" i="1" s="1"/>
  <c r="BQ50" i="1"/>
  <c r="CC36" i="1"/>
  <c r="CB36" i="1"/>
  <c r="CA36" i="1"/>
  <c r="BZ36" i="1"/>
  <c r="BP34" i="1"/>
  <c r="BP51" i="1"/>
  <c r="BQ51" i="1" l="1"/>
  <c r="BZ50" i="1"/>
  <c r="CC50" i="1"/>
  <c r="CA50" i="1"/>
  <c r="CB50" i="1"/>
  <c r="BS34" i="1"/>
  <c r="BX34" i="1" s="1"/>
  <c r="BP33" i="1"/>
  <c r="BP52" i="1"/>
  <c r="BQ34" i="1"/>
  <c r="BR34" i="1"/>
  <c r="BU34" i="1" s="1"/>
  <c r="BR50" i="1"/>
  <c r="BT50" i="1" s="1"/>
  <c r="BM32" i="1"/>
  <c r="BN32" i="1"/>
  <c r="BO33" i="1"/>
  <c r="BS51" i="1"/>
  <c r="BW51" i="1" s="1"/>
  <c r="BL53" i="1"/>
  <c r="BK53" i="1"/>
  <c r="BO52" i="1"/>
  <c r="BS50" i="1"/>
  <c r="BW50" i="1" s="1"/>
  <c r="CB35" i="1"/>
  <c r="BZ35" i="1"/>
  <c r="CC35" i="1"/>
  <c r="CA35" i="1"/>
  <c r="CC34" i="1" l="1"/>
  <c r="CA34" i="1"/>
  <c r="CB34" i="1"/>
  <c r="BZ34" i="1"/>
  <c r="BO53" i="1"/>
  <c r="BK54" i="1"/>
  <c r="BL54" i="1"/>
  <c r="BP53" i="1"/>
  <c r="BP32" i="1"/>
  <c r="CC51" i="1"/>
  <c r="CB51" i="1"/>
  <c r="CA51" i="1"/>
  <c r="BZ51" i="1"/>
  <c r="BQ33" i="1"/>
  <c r="BR33" i="1"/>
  <c r="BV33" i="1" s="1"/>
  <c r="BS52" i="1"/>
  <c r="BW52" i="1" s="1"/>
  <c r="BQ52" i="1"/>
  <c r="BM31" i="1"/>
  <c r="BN31" i="1"/>
  <c r="BO32" i="1"/>
  <c r="BR51" i="1"/>
  <c r="BT51" i="1" s="1"/>
  <c r="BQ53" i="1" l="1"/>
  <c r="BR53" i="1"/>
  <c r="BU53" i="1" s="1"/>
  <c r="BQ32" i="1"/>
  <c r="BR32" i="1"/>
  <c r="BU32" i="1" s="1"/>
  <c r="BP54" i="1"/>
  <c r="CC33" i="1"/>
  <c r="BZ33" i="1"/>
  <c r="CA33" i="1"/>
  <c r="CB33" i="1"/>
  <c r="BK55" i="1"/>
  <c r="BL55" i="1"/>
  <c r="BO54" i="1"/>
  <c r="BP31" i="1"/>
  <c r="BN30" i="1"/>
  <c r="BM30" i="1"/>
  <c r="BO31" i="1"/>
  <c r="BS53" i="1"/>
  <c r="BX53" i="1" s="1"/>
  <c r="CA52" i="1"/>
  <c r="BZ52" i="1"/>
  <c r="CC52" i="1"/>
  <c r="CB52" i="1"/>
  <c r="BR52" i="1"/>
  <c r="BT52" i="1" s="1"/>
  <c r="BS33" i="1"/>
  <c r="BY33" i="1" s="1"/>
  <c r="BQ54" i="1" l="1"/>
  <c r="BP55" i="1"/>
  <c r="BK56" i="1"/>
  <c r="BO55" i="1"/>
  <c r="BL56" i="1"/>
  <c r="BZ32" i="1"/>
  <c r="CC32" i="1"/>
  <c r="CA32" i="1"/>
  <c r="CB32" i="1"/>
  <c r="BM29" i="1"/>
  <c r="BN29" i="1"/>
  <c r="BO30" i="1"/>
  <c r="BP30" i="1"/>
  <c r="BS32" i="1"/>
  <c r="BX32" i="1" s="1"/>
  <c r="BQ31" i="1"/>
  <c r="BS31" i="1" s="1"/>
  <c r="BY31" i="1" s="1"/>
  <c r="BZ53" i="1"/>
  <c r="CA53" i="1"/>
  <c r="CB53" i="1"/>
  <c r="CC53" i="1"/>
  <c r="BS54" i="1"/>
  <c r="BY54" i="1" s="1"/>
  <c r="BQ30" i="1" l="1"/>
  <c r="BR30" i="1"/>
  <c r="BU30" i="1" s="1"/>
  <c r="BZ31" i="1"/>
  <c r="CC31" i="1"/>
  <c r="CB31" i="1"/>
  <c r="CA31" i="1"/>
  <c r="BP56" i="1"/>
  <c r="CB54" i="1"/>
  <c r="CC54" i="1"/>
  <c r="CA54" i="1"/>
  <c r="BZ54" i="1"/>
  <c r="BR31" i="1"/>
  <c r="BV31" i="1" s="1"/>
  <c r="BP29" i="1"/>
  <c r="BQ55" i="1"/>
  <c r="BR55" i="1" s="1"/>
  <c r="BV55" i="1" s="1"/>
  <c r="BR54" i="1"/>
  <c r="BV54" i="1" s="1"/>
  <c r="BM28" i="1"/>
  <c r="BN28" i="1"/>
  <c r="BO29" i="1"/>
  <c r="BO56" i="1"/>
  <c r="BK57" i="1"/>
  <c r="BL57" i="1"/>
  <c r="BP57" i="1" l="1"/>
  <c r="BL58" i="1"/>
  <c r="BK58" i="1"/>
  <c r="BO57" i="1"/>
  <c r="BP28" i="1"/>
  <c r="BN27" i="1"/>
  <c r="BP27" i="1" s="1"/>
  <c r="BM27" i="1"/>
  <c r="BO27" i="1" s="1"/>
  <c r="BO28" i="1"/>
  <c r="BQ56" i="1"/>
  <c r="BR56" i="1"/>
  <c r="BU56" i="1" s="1"/>
  <c r="BZ55" i="1"/>
  <c r="CB55" i="1"/>
  <c r="CA55" i="1"/>
  <c r="CC55" i="1"/>
  <c r="BS55" i="1"/>
  <c r="BY55" i="1" s="1"/>
  <c r="BQ29" i="1"/>
  <c r="BS56" i="1"/>
  <c r="BX56" i="1" s="1"/>
  <c r="CA30" i="1"/>
  <c r="BZ30" i="1"/>
  <c r="CB30" i="1"/>
  <c r="CC30" i="1"/>
  <c r="BS30" i="1"/>
  <c r="BX30" i="1" s="1"/>
  <c r="BQ28" i="1" l="1"/>
  <c r="BQ27" i="1"/>
  <c r="HE3" i="1" s="1"/>
  <c r="HE4" i="1" s="1"/>
  <c r="BS27" i="1"/>
  <c r="BW27" i="1" s="1"/>
  <c r="BW60" i="1" s="1"/>
  <c r="BQ57" i="1"/>
  <c r="CB29" i="1"/>
  <c r="BZ29" i="1"/>
  <c r="CC29" i="1"/>
  <c r="CA29" i="1"/>
  <c r="BO58" i="1"/>
  <c r="BL59" i="1"/>
  <c r="BP59" i="1" s="1"/>
  <c r="BK59" i="1"/>
  <c r="BO59" i="1" s="1"/>
  <c r="BP58" i="1"/>
  <c r="BS28" i="1"/>
  <c r="BY28" i="1" s="1"/>
  <c r="BS29" i="1"/>
  <c r="BY29" i="1" s="1"/>
  <c r="BR29" i="1"/>
  <c r="BV29" i="1" s="1"/>
  <c r="CC56" i="1"/>
  <c r="BZ56" i="1"/>
  <c r="CA56" i="1"/>
  <c r="CB56" i="1"/>
  <c r="BR27" i="1" l="1"/>
  <c r="BT27" i="1" s="1"/>
  <c r="BT60" i="1" s="1"/>
  <c r="BQ58" i="1"/>
  <c r="BR58" i="1"/>
  <c r="BU58" i="1" s="1"/>
  <c r="BQ59" i="1"/>
  <c r="BR59" i="1"/>
  <c r="CA57" i="1"/>
  <c r="CC57" i="1"/>
  <c r="BZ57" i="1"/>
  <c r="CB57" i="1"/>
  <c r="BS57" i="1"/>
  <c r="BY57" i="1" s="1"/>
  <c r="BY60" i="1" s="1"/>
  <c r="BR57" i="1"/>
  <c r="BV57" i="1" s="1"/>
  <c r="BX27" i="1"/>
  <c r="CG15" i="1"/>
  <c r="CC28" i="1"/>
  <c r="CB28" i="1"/>
  <c r="BZ28" i="1"/>
  <c r="CA28" i="1"/>
  <c r="CG14" i="1"/>
  <c r="BU27" i="1"/>
  <c r="BS58" i="1"/>
  <c r="BX58" i="1" s="1"/>
  <c r="BR28" i="1"/>
  <c r="BV28" i="1" s="1"/>
  <c r="BV60" i="1" s="1"/>
  <c r="BR60" i="1" l="1"/>
  <c r="CE11" i="1" s="1"/>
  <c r="BU59" i="1"/>
  <c r="BU60" i="1" s="1"/>
  <c r="CE12" i="1" s="1"/>
  <c r="CE27" i="1" s="1"/>
  <c r="CC59" i="1"/>
  <c r="CA59" i="1"/>
  <c r="CB59" i="1"/>
  <c r="CB60" i="1" s="1"/>
  <c r="CE15" i="1" s="1"/>
  <c r="BZ59" i="1"/>
  <c r="BS59" i="1"/>
  <c r="BS60" i="1" s="1"/>
  <c r="CF11" i="1" s="1"/>
  <c r="CA58" i="1"/>
  <c r="CC58" i="1"/>
  <c r="CB58" i="1"/>
  <c r="BZ58" i="1"/>
  <c r="CC60" i="1" l="1"/>
  <c r="CF15" i="1" s="1"/>
  <c r="CA60" i="1"/>
  <c r="CF14" i="1"/>
  <c r="BZ60" i="1"/>
  <c r="CE14" i="1" s="1"/>
  <c r="CE13" i="1"/>
  <c r="CF16" i="1"/>
  <c r="CH59" i="1" s="1"/>
  <c r="BX59" i="1"/>
  <c r="BX60" i="1" s="1"/>
  <c r="CF12" i="1" s="1"/>
  <c r="CF27" i="1" s="1"/>
  <c r="CE16" i="1"/>
  <c r="CG59" i="1" s="1"/>
  <c r="CG58" i="1" s="1"/>
  <c r="CF13" i="1"/>
  <c r="CH58" i="1" l="1"/>
  <c r="CH57" i="1" s="1"/>
  <c r="CF28" i="1"/>
  <c r="CG57" i="1"/>
  <c r="CE28" i="1"/>
  <c r="CF29" i="1" l="1"/>
  <c r="CE29" i="1"/>
  <c r="CG56" i="1"/>
  <c r="CH56" i="1"/>
  <c r="CE30" i="1" l="1"/>
  <c r="CF30" i="1"/>
  <c r="CG55" i="1"/>
  <c r="CH55" i="1"/>
  <c r="CG54" i="1" l="1"/>
  <c r="CH54" i="1"/>
  <c r="CE31" i="1"/>
  <c r="CF31" i="1"/>
  <c r="CF32" i="1" l="1"/>
  <c r="CE32" i="1"/>
  <c r="CG53" i="1"/>
  <c r="CH53" i="1"/>
  <c r="CE33" i="1" l="1"/>
  <c r="CF33" i="1"/>
  <c r="CH52" i="1"/>
  <c r="CG52" i="1"/>
  <c r="CH51" i="1" l="1"/>
  <c r="CG51" i="1"/>
  <c r="CE34" i="1"/>
  <c r="CF34" i="1"/>
  <c r="CG50" i="1" l="1"/>
  <c r="CH50" i="1"/>
  <c r="CF35" i="1"/>
  <c r="CE35" i="1"/>
  <c r="CE36" i="1" l="1"/>
  <c r="CF36" i="1"/>
  <c r="CH49" i="1"/>
  <c r="CG49" i="1"/>
  <c r="CF37" i="1" l="1"/>
  <c r="CE37" i="1"/>
  <c r="CH48" i="1"/>
  <c r="CG48" i="1"/>
  <c r="CH47" i="1" l="1"/>
  <c r="CG47" i="1"/>
  <c r="CF38" i="1"/>
  <c r="CE38" i="1"/>
  <c r="CF39" i="1" l="1"/>
  <c r="CE39" i="1"/>
  <c r="CH46" i="1"/>
  <c r="CG46" i="1"/>
  <c r="CE40" i="1" l="1"/>
  <c r="CF40" i="1"/>
  <c r="CG45" i="1"/>
  <c r="CH45" i="1"/>
  <c r="CG44" i="1" l="1"/>
  <c r="CH44" i="1"/>
  <c r="CE41" i="1"/>
  <c r="CF41" i="1"/>
  <c r="CE42" i="1" l="1"/>
  <c r="CF42" i="1"/>
  <c r="CG43" i="1"/>
  <c r="CH43" i="1"/>
  <c r="CE43" i="1" l="1"/>
  <c r="CF43" i="1"/>
  <c r="CG42" i="1"/>
  <c r="CI42" i="1" s="1"/>
  <c r="CH42" i="1"/>
  <c r="CJ43" i="1" l="1"/>
  <c r="CI43" i="1"/>
  <c r="CE44" i="1"/>
  <c r="CF44" i="1"/>
  <c r="CJ42" i="1"/>
  <c r="CH41" i="1"/>
  <c r="CG41" i="1"/>
  <c r="CH40" i="1" l="1"/>
  <c r="CG40" i="1"/>
  <c r="CI41" i="1"/>
  <c r="CK43" i="1"/>
  <c r="CL43" i="1"/>
  <c r="CO43" i="1" s="1"/>
  <c r="CM43" i="1"/>
  <c r="CR43" i="1" s="1"/>
  <c r="CJ44" i="1"/>
  <c r="CJ41" i="1"/>
  <c r="CI44" i="1"/>
  <c r="CF45" i="1"/>
  <c r="CE45" i="1"/>
  <c r="CK42" i="1"/>
  <c r="CM42" i="1" s="1"/>
  <c r="CQ42" i="1" s="1"/>
  <c r="CK44" i="1" l="1"/>
  <c r="CL44" i="1" s="1"/>
  <c r="CN44" i="1" s="1"/>
  <c r="CW43" i="1"/>
  <c r="CU43" i="1"/>
  <c r="CV43" i="1"/>
  <c r="CT43" i="1"/>
  <c r="CT42" i="1"/>
  <c r="CV42" i="1"/>
  <c r="CU42" i="1"/>
  <c r="CL42" i="1"/>
  <c r="CN42" i="1" s="1"/>
  <c r="CW42" i="1"/>
  <c r="CK41" i="1"/>
  <c r="CL41" i="1" s="1"/>
  <c r="CN41" i="1" s="1"/>
  <c r="CF46" i="1"/>
  <c r="CE46" i="1"/>
  <c r="CI45" i="1"/>
  <c r="CG39" i="1"/>
  <c r="CH39" i="1"/>
  <c r="CI40" i="1"/>
  <c r="CJ45" i="1"/>
  <c r="CJ40" i="1"/>
  <c r="CM44" i="1" l="1"/>
  <c r="CQ44" i="1" s="1"/>
  <c r="CK40" i="1"/>
  <c r="CM40" i="1" s="1"/>
  <c r="CQ40" i="1" s="1"/>
  <c r="CL40" i="1"/>
  <c r="CN40" i="1" s="1"/>
  <c r="CJ46" i="1"/>
  <c r="CT41" i="1"/>
  <c r="CU41" i="1"/>
  <c r="CV41" i="1"/>
  <c r="CW41" i="1"/>
  <c r="CJ39" i="1"/>
  <c r="CH38" i="1"/>
  <c r="CG38" i="1"/>
  <c r="CI39" i="1"/>
  <c r="CK45" i="1"/>
  <c r="CM41" i="1"/>
  <c r="CQ41" i="1" s="1"/>
  <c r="CE47" i="1"/>
  <c r="CF47" i="1"/>
  <c r="CI46" i="1"/>
  <c r="CW44" i="1"/>
  <c r="CU44" i="1"/>
  <c r="CV44" i="1"/>
  <c r="CT44" i="1"/>
  <c r="CJ47" i="1" l="1"/>
  <c r="CG37" i="1"/>
  <c r="CH37" i="1"/>
  <c r="CI38" i="1"/>
  <c r="CE48" i="1"/>
  <c r="CF48" i="1"/>
  <c r="CI47" i="1"/>
  <c r="CJ38" i="1"/>
  <c r="CU45" i="1"/>
  <c r="CV45" i="1"/>
  <c r="CW45" i="1"/>
  <c r="CT45" i="1"/>
  <c r="CL45" i="1"/>
  <c r="CN45" i="1" s="1"/>
  <c r="CK39" i="1"/>
  <c r="CL39" i="1" s="1"/>
  <c r="CP39" i="1" s="1"/>
  <c r="CM45" i="1"/>
  <c r="CQ45" i="1" s="1"/>
  <c r="CK46" i="1"/>
  <c r="CL46" i="1" s="1"/>
  <c r="CN46" i="1" s="1"/>
  <c r="CW40" i="1"/>
  <c r="CU40" i="1"/>
  <c r="CV40" i="1"/>
  <c r="CT40" i="1"/>
  <c r="CT39" i="1" l="1"/>
  <c r="CU39" i="1"/>
  <c r="CV39" i="1"/>
  <c r="CW39" i="1"/>
  <c r="CK38" i="1"/>
  <c r="CL38" i="1" s="1"/>
  <c r="CP38" i="1" s="1"/>
  <c r="CK47" i="1"/>
  <c r="CJ37" i="1"/>
  <c r="CJ48" i="1"/>
  <c r="CH36" i="1"/>
  <c r="CG36" i="1"/>
  <c r="CI37" i="1"/>
  <c r="CW46" i="1"/>
  <c r="CV46" i="1"/>
  <c r="CU46" i="1"/>
  <c r="CT46" i="1"/>
  <c r="CM46" i="1"/>
  <c r="CQ46" i="1" s="1"/>
  <c r="CM39" i="1"/>
  <c r="CS39" i="1" s="1"/>
  <c r="CI48" i="1"/>
  <c r="CF49" i="1"/>
  <c r="CE49" i="1"/>
  <c r="CJ36" i="1" l="1"/>
  <c r="CT47" i="1"/>
  <c r="CV47" i="1"/>
  <c r="CW47" i="1"/>
  <c r="CU47" i="1"/>
  <c r="CU38" i="1"/>
  <c r="CW38" i="1"/>
  <c r="CV38" i="1"/>
  <c r="CT38" i="1"/>
  <c r="CF50" i="1"/>
  <c r="CE50" i="1"/>
  <c r="CI49" i="1"/>
  <c r="CJ49" i="1"/>
  <c r="CK48" i="1"/>
  <c r="CL48" i="1"/>
  <c r="CN48" i="1" s="1"/>
  <c r="CK37" i="1"/>
  <c r="CL37" i="1" s="1"/>
  <c r="CN37" i="1" s="1"/>
  <c r="CM47" i="1"/>
  <c r="CS47" i="1" s="1"/>
  <c r="CG35" i="1"/>
  <c r="CH35" i="1"/>
  <c r="CI36" i="1"/>
  <c r="CL47" i="1"/>
  <c r="CP47" i="1" s="1"/>
  <c r="CM38" i="1"/>
  <c r="CS38" i="1" s="1"/>
  <c r="CE51" i="1" l="1"/>
  <c r="CI50" i="1"/>
  <c r="CF51" i="1"/>
  <c r="CK36" i="1"/>
  <c r="CM36" i="1" s="1"/>
  <c r="CS36" i="1" s="1"/>
  <c r="CL36" i="1"/>
  <c r="CP36" i="1" s="1"/>
  <c r="CV37" i="1"/>
  <c r="CT37" i="1"/>
  <c r="CW37" i="1"/>
  <c r="CU37" i="1"/>
  <c r="CU48" i="1"/>
  <c r="CW48" i="1"/>
  <c r="CT48" i="1"/>
  <c r="CV48" i="1"/>
  <c r="CJ50" i="1"/>
  <c r="CJ35" i="1"/>
  <c r="CM48" i="1"/>
  <c r="CQ48" i="1" s="1"/>
  <c r="CH34" i="1"/>
  <c r="CG34" i="1"/>
  <c r="CI35" i="1"/>
  <c r="CM37" i="1"/>
  <c r="CQ37" i="1" s="1"/>
  <c r="CK49" i="1"/>
  <c r="CM49" i="1" s="1"/>
  <c r="CR49" i="1" s="1"/>
  <c r="CL49" i="1" l="1"/>
  <c r="CO49" i="1" s="1"/>
  <c r="CJ34" i="1"/>
  <c r="CE52" i="1"/>
  <c r="CF52" i="1"/>
  <c r="CI51" i="1"/>
  <c r="CW36" i="1"/>
  <c r="CV36" i="1"/>
  <c r="CT36" i="1"/>
  <c r="CU36" i="1"/>
  <c r="CJ51" i="1"/>
  <c r="CK35" i="1"/>
  <c r="CM35" i="1" s="1"/>
  <c r="CR35" i="1" s="1"/>
  <c r="CK50" i="1"/>
  <c r="CM50" i="1" s="1"/>
  <c r="CQ50" i="1" s="1"/>
  <c r="CU49" i="1"/>
  <c r="CT49" i="1"/>
  <c r="CV49" i="1"/>
  <c r="CW49" i="1"/>
  <c r="CG33" i="1"/>
  <c r="CH33" i="1"/>
  <c r="CI34" i="1"/>
  <c r="CU50" i="1" l="1"/>
  <c r="CW50" i="1"/>
  <c r="CV50" i="1"/>
  <c r="CT50" i="1"/>
  <c r="CK34" i="1"/>
  <c r="CL34" i="1"/>
  <c r="CO34" i="1" s="1"/>
  <c r="CJ33" i="1"/>
  <c r="CJ52" i="1"/>
  <c r="CE53" i="1"/>
  <c r="CF53" i="1"/>
  <c r="CI52" i="1"/>
  <c r="CL50" i="1"/>
  <c r="CN50" i="1" s="1"/>
  <c r="CT35" i="1"/>
  <c r="CU35" i="1"/>
  <c r="CW35" i="1"/>
  <c r="CV35" i="1"/>
  <c r="CH32" i="1"/>
  <c r="CG32" i="1"/>
  <c r="CI33" i="1"/>
  <c r="CL35" i="1"/>
  <c r="CO35" i="1" s="1"/>
  <c r="CK51" i="1"/>
  <c r="CE54" i="1" l="1"/>
  <c r="CF54" i="1"/>
  <c r="CI53" i="1"/>
  <c r="CV51" i="1"/>
  <c r="CU51" i="1"/>
  <c r="CW51" i="1"/>
  <c r="CT51" i="1"/>
  <c r="CW34" i="1"/>
  <c r="CV34" i="1"/>
  <c r="CU34" i="1"/>
  <c r="CT34" i="1"/>
  <c r="CK33" i="1"/>
  <c r="CM33" i="1" s="1"/>
  <c r="CS33" i="1" s="1"/>
  <c r="CJ53" i="1"/>
  <c r="CH31" i="1"/>
  <c r="CG31" i="1"/>
  <c r="CI32" i="1"/>
  <c r="CJ32" i="1"/>
  <c r="CM51" i="1"/>
  <c r="CQ51" i="1" s="1"/>
  <c r="CL51" i="1"/>
  <c r="CN51" i="1" s="1"/>
  <c r="CM34" i="1"/>
  <c r="CR34" i="1" s="1"/>
  <c r="CK52" i="1"/>
  <c r="CM52" i="1" s="1"/>
  <c r="CQ52" i="1" s="1"/>
  <c r="CK53" i="1" l="1"/>
  <c r="CM53" i="1" s="1"/>
  <c r="CR53" i="1" s="1"/>
  <c r="CE55" i="1"/>
  <c r="CF55" i="1"/>
  <c r="CI54" i="1"/>
  <c r="CV33" i="1"/>
  <c r="CW33" i="1"/>
  <c r="CT33" i="1"/>
  <c r="CU33" i="1"/>
  <c r="CG30" i="1"/>
  <c r="CH30" i="1"/>
  <c r="CI31" i="1"/>
  <c r="CL33" i="1"/>
  <c r="CP33" i="1" s="1"/>
  <c r="CJ31" i="1"/>
  <c r="CJ54" i="1"/>
  <c r="CU52" i="1"/>
  <c r="CV52" i="1"/>
  <c r="CT52" i="1"/>
  <c r="CW52" i="1"/>
  <c r="CL52" i="1"/>
  <c r="CN52" i="1" s="1"/>
  <c r="CK32" i="1"/>
  <c r="CL32" i="1" s="1"/>
  <c r="CO32" i="1" s="1"/>
  <c r="CJ55" i="1" l="1"/>
  <c r="CG29" i="1"/>
  <c r="CH29" i="1"/>
  <c r="CI30" i="1"/>
  <c r="CK31" i="1"/>
  <c r="CM31" i="1" s="1"/>
  <c r="CS31" i="1" s="1"/>
  <c r="CL31" i="1"/>
  <c r="CP31" i="1" s="1"/>
  <c r="CL53" i="1"/>
  <c r="CO53" i="1" s="1"/>
  <c r="CM32" i="1"/>
  <c r="CR32" i="1" s="1"/>
  <c r="CK54" i="1"/>
  <c r="CL54" i="1"/>
  <c r="CP54" i="1" s="1"/>
  <c r="CI55" i="1"/>
  <c r="CE56" i="1"/>
  <c r="CF56" i="1"/>
  <c r="CV53" i="1"/>
  <c r="CT53" i="1"/>
  <c r="CW53" i="1"/>
  <c r="CU53" i="1"/>
  <c r="CV32" i="1"/>
  <c r="CT32" i="1"/>
  <c r="CW32" i="1"/>
  <c r="CU32" i="1"/>
  <c r="CM54" i="1"/>
  <c r="CS54" i="1" s="1"/>
  <c r="CJ30" i="1"/>
  <c r="CT54" i="1" l="1"/>
  <c r="CW54" i="1"/>
  <c r="CV54" i="1"/>
  <c r="CU54" i="1"/>
  <c r="CJ29" i="1"/>
  <c r="CK30" i="1"/>
  <c r="CG28" i="1"/>
  <c r="CH28" i="1"/>
  <c r="CI29" i="1"/>
  <c r="CJ56" i="1"/>
  <c r="CI56" i="1"/>
  <c r="CE57" i="1"/>
  <c r="CF57" i="1"/>
  <c r="CK55" i="1"/>
  <c r="CL55" i="1" s="1"/>
  <c r="CP55" i="1" s="1"/>
  <c r="CU31" i="1"/>
  <c r="CT31" i="1"/>
  <c r="CW31" i="1"/>
  <c r="CV31" i="1"/>
  <c r="CM55" i="1" l="1"/>
  <c r="CS55" i="1" s="1"/>
  <c r="CJ28" i="1"/>
  <c r="CT30" i="1"/>
  <c r="CV30" i="1"/>
  <c r="CW30" i="1"/>
  <c r="CU30" i="1"/>
  <c r="CM30" i="1"/>
  <c r="CR30" i="1" s="1"/>
  <c r="CK29" i="1"/>
  <c r="CL29" i="1" s="1"/>
  <c r="CP29" i="1" s="1"/>
  <c r="CJ57" i="1"/>
  <c r="CF58" i="1"/>
  <c r="CE58" i="1"/>
  <c r="CI57" i="1"/>
  <c r="CK56" i="1"/>
  <c r="CL56" i="1"/>
  <c r="CO56" i="1" s="1"/>
  <c r="CH27" i="1"/>
  <c r="CJ27" i="1" s="1"/>
  <c r="CG27" i="1"/>
  <c r="CI27" i="1" s="1"/>
  <c r="CI28" i="1"/>
  <c r="CV55" i="1"/>
  <c r="CW55" i="1"/>
  <c r="CU55" i="1"/>
  <c r="CT55" i="1"/>
  <c r="CL30" i="1"/>
  <c r="CO30" i="1" s="1"/>
  <c r="CT56" i="1" l="1"/>
  <c r="CU56" i="1"/>
  <c r="CW56" i="1"/>
  <c r="CV56" i="1"/>
  <c r="CJ58" i="1"/>
  <c r="CK57" i="1"/>
  <c r="CM57" i="1" s="1"/>
  <c r="CS57" i="1" s="1"/>
  <c r="CU29" i="1"/>
  <c r="CT29" i="1"/>
  <c r="CV29" i="1"/>
  <c r="CW29" i="1"/>
  <c r="CK28" i="1"/>
  <c r="CM28" i="1" s="1"/>
  <c r="CS28" i="1" s="1"/>
  <c r="CF59" i="1"/>
  <c r="CJ59" i="1" s="1"/>
  <c r="CE59" i="1"/>
  <c r="CI59" i="1" s="1"/>
  <c r="CI58" i="1"/>
  <c r="CK27" i="1"/>
  <c r="HF3" i="1" s="1"/>
  <c r="HF4" i="1" s="1"/>
  <c r="CM56" i="1"/>
  <c r="CR56" i="1" s="1"/>
  <c r="CM29" i="1"/>
  <c r="CS29" i="1" s="1"/>
  <c r="CL57" i="1" l="1"/>
  <c r="CP57" i="1" s="1"/>
  <c r="CM27" i="1"/>
  <c r="CQ27" i="1" s="1"/>
  <c r="CQ60" i="1" s="1"/>
  <c r="CK59" i="1"/>
  <c r="CK58" i="1"/>
  <c r="CM58" i="1" s="1"/>
  <c r="CR58" i="1" s="1"/>
  <c r="CL58" i="1"/>
  <c r="CO58" i="1" s="1"/>
  <c r="CS60" i="1"/>
  <c r="CM59" i="1"/>
  <c r="CV28" i="1"/>
  <c r="CU28" i="1"/>
  <c r="CT28" i="1"/>
  <c r="CW28" i="1"/>
  <c r="CL27" i="1"/>
  <c r="CN27" i="1" s="1"/>
  <c r="CN60" i="1" s="1"/>
  <c r="CL28" i="1"/>
  <c r="CP28" i="1" s="1"/>
  <c r="CP60" i="1" s="1"/>
  <c r="CW57" i="1"/>
  <c r="CV57" i="1"/>
  <c r="CU57" i="1"/>
  <c r="CT57" i="1"/>
  <c r="DA14" i="1" l="1"/>
  <c r="CO27" i="1"/>
  <c r="CR59" i="1"/>
  <c r="CV58" i="1"/>
  <c r="CU58" i="1"/>
  <c r="CW58" i="1"/>
  <c r="CT58" i="1"/>
  <c r="CT60" i="1" s="1"/>
  <c r="CY14" i="1" s="1"/>
  <c r="CV59" i="1"/>
  <c r="CT59" i="1"/>
  <c r="CU59" i="1"/>
  <c r="CW59" i="1"/>
  <c r="CL59" i="1"/>
  <c r="CL60" i="1" s="1"/>
  <c r="CR27" i="1"/>
  <c r="CR60" i="1" s="1"/>
  <c r="CM60" i="1"/>
  <c r="CZ11" i="1" s="1"/>
  <c r="DA15" i="1"/>
  <c r="CV60" i="1" l="1"/>
  <c r="CW60" i="1"/>
  <c r="CZ15" i="1" s="1"/>
  <c r="CU60" i="1"/>
  <c r="CZ14" i="1" s="1"/>
  <c r="CY11" i="1"/>
  <c r="CY13" i="1"/>
  <c r="CY15" i="1"/>
  <c r="CZ13" i="1"/>
  <c r="CZ16" i="1"/>
  <c r="DB59" i="1" s="1"/>
  <c r="CZ12" i="1"/>
  <c r="CZ27" i="1" s="1"/>
  <c r="CY16" i="1"/>
  <c r="DA59" i="1" s="1"/>
  <c r="CO59" i="1"/>
  <c r="CO60" i="1" s="1"/>
  <c r="CY12" i="1" s="1"/>
  <c r="CY27" i="1" s="1"/>
  <c r="DA58" i="1" l="1"/>
  <c r="DB58" i="1"/>
  <c r="CZ28" i="1"/>
  <c r="CY28" i="1"/>
  <c r="DA57" i="1" l="1"/>
  <c r="DB57" i="1"/>
  <c r="CZ29" i="1"/>
  <c r="CY29" i="1"/>
  <c r="DA56" i="1"/>
  <c r="DB56" i="1" l="1"/>
  <c r="CY30" i="1"/>
  <c r="CZ30" i="1"/>
  <c r="DB55" i="1"/>
  <c r="DA55" i="1"/>
  <c r="DA54" i="1" l="1"/>
  <c r="DB54" i="1"/>
  <c r="CY31" i="1"/>
  <c r="CZ31" i="1"/>
  <c r="CY32" i="1" l="1"/>
  <c r="CZ32" i="1"/>
  <c r="DB53" i="1"/>
  <c r="DA53" i="1"/>
  <c r="CY33" i="1" l="1"/>
  <c r="CZ33" i="1"/>
  <c r="DA52" i="1"/>
  <c r="DB52" i="1"/>
  <c r="CY34" i="1" l="1"/>
  <c r="CZ34" i="1"/>
  <c r="DA51" i="1"/>
  <c r="DB51" i="1"/>
  <c r="CZ35" i="1" l="1"/>
  <c r="CY35" i="1"/>
  <c r="DB50" i="1"/>
  <c r="DA50" i="1"/>
  <c r="CY36" i="1" l="1"/>
  <c r="CZ36" i="1"/>
  <c r="DA49" i="1"/>
  <c r="DB49" i="1"/>
  <c r="CY37" i="1" l="1"/>
  <c r="CZ37" i="1"/>
  <c r="DA48" i="1"/>
  <c r="DB48" i="1"/>
  <c r="CY38" i="1" l="1"/>
  <c r="CZ38" i="1"/>
  <c r="DA47" i="1"/>
  <c r="DB47" i="1"/>
  <c r="CY39" i="1" l="1"/>
  <c r="CZ39" i="1"/>
  <c r="DA46" i="1"/>
  <c r="DB46" i="1"/>
  <c r="DA45" i="1" l="1"/>
  <c r="DB45" i="1"/>
  <c r="CY40" i="1"/>
  <c r="CZ40" i="1"/>
  <c r="DA44" i="1" l="1"/>
  <c r="DB44" i="1"/>
  <c r="CY41" i="1"/>
  <c r="CZ41" i="1"/>
  <c r="CY42" i="1" l="1"/>
  <c r="CZ42" i="1"/>
  <c r="DA43" i="1"/>
  <c r="DB43" i="1"/>
  <c r="CY43" i="1" l="1"/>
  <c r="CZ43" i="1"/>
  <c r="DB42" i="1"/>
  <c r="DD42" i="1" s="1"/>
  <c r="DA42" i="1"/>
  <c r="DC42" i="1" s="1"/>
  <c r="DE42" i="1" l="1"/>
  <c r="DG42" i="1" s="1"/>
  <c r="DK42" i="1" s="1"/>
  <c r="DD43" i="1"/>
  <c r="DC43" i="1"/>
  <c r="CZ44" i="1"/>
  <c r="CY44" i="1"/>
  <c r="DA41" i="1"/>
  <c r="DB41" i="1"/>
  <c r="DN42" i="1"/>
  <c r="DO42" i="1"/>
  <c r="DP42" i="1"/>
  <c r="DF42" i="1" l="1"/>
  <c r="DH42" i="1" s="1"/>
  <c r="DD44" i="1"/>
  <c r="DE43" i="1"/>
  <c r="DG43" i="1" s="1"/>
  <c r="DL43" i="1" s="1"/>
  <c r="DD41" i="1"/>
  <c r="DC44" i="1"/>
  <c r="CY45" i="1"/>
  <c r="CZ45" i="1"/>
  <c r="DA40" i="1"/>
  <c r="DB40" i="1"/>
  <c r="DC41" i="1"/>
  <c r="DQ42" i="1"/>
  <c r="DF43" i="1" l="1"/>
  <c r="DI43" i="1" s="1"/>
  <c r="DD40" i="1"/>
  <c r="DD45" i="1"/>
  <c r="DQ43" i="1"/>
  <c r="DO43" i="1"/>
  <c r="DN43" i="1"/>
  <c r="DP43" i="1"/>
  <c r="DE41" i="1"/>
  <c r="DF41" i="1" s="1"/>
  <c r="DH41" i="1" s="1"/>
  <c r="DB39" i="1"/>
  <c r="DA39" i="1"/>
  <c r="DC40" i="1"/>
  <c r="CY46" i="1"/>
  <c r="CZ46" i="1"/>
  <c r="DC45" i="1"/>
  <c r="DE44" i="1"/>
  <c r="DG44" i="1" s="1"/>
  <c r="DK44" i="1" s="1"/>
  <c r="DF44" i="1"/>
  <c r="DH44" i="1" s="1"/>
  <c r="DD39" i="1" l="1"/>
  <c r="DA38" i="1"/>
  <c r="DB38" i="1"/>
  <c r="DC39" i="1"/>
  <c r="DE45" i="1"/>
  <c r="DF45" i="1"/>
  <c r="DH45" i="1" s="1"/>
  <c r="DD46" i="1"/>
  <c r="DN41" i="1"/>
  <c r="DO41" i="1"/>
  <c r="DQ41" i="1"/>
  <c r="DP41" i="1"/>
  <c r="DG41" i="1"/>
  <c r="DK41" i="1" s="1"/>
  <c r="DC46" i="1"/>
  <c r="CY47" i="1"/>
  <c r="CZ47" i="1"/>
  <c r="DE40" i="1"/>
  <c r="DN44" i="1"/>
  <c r="DP44" i="1"/>
  <c r="DO44" i="1"/>
  <c r="DQ44" i="1"/>
  <c r="DE39" i="1" l="1"/>
  <c r="DF39" i="1"/>
  <c r="DJ39" i="1" s="1"/>
  <c r="DC47" i="1"/>
  <c r="CY48" i="1"/>
  <c r="CZ48" i="1"/>
  <c r="DE46" i="1"/>
  <c r="DQ40" i="1"/>
  <c r="DN40" i="1"/>
  <c r="DP40" i="1"/>
  <c r="DO40" i="1"/>
  <c r="DD47" i="1"/>
  <c r="DD38" i="1"/>
  <c r="DB37" i="1"/>
  <c r="DA37" i="1"/>
  <c r="DC38" i="1"/>
  <c r="DF40" i="1"/>
  <c r="DH40" i="1" s="1"/>
  <c r="DG39" i="1"/>
  <c r="DM39" i="1" s="1"/>
  <c r="DQ45" i="1"/>
  <c r="DN45" i="1"/>
  <c r="DO45" i="1"/>
  <c r="DP45" i="1"/>
  <c r="DG40" i="1"/>
  <c r="DK40" i="1" s="1"/>
  <c r="DG45" i="1"/>
  <c r="DK45" i="1" s="1"/>
  <c r="DQ46" i="1" l="1"/>
  <c r="DN46" i="1"/>
  <c r="DO46" i="1"/>
  <c r="DP46" i="1"/>
  <c r="DD48" i="1"/>
  <c r="DB36" i="1"/>
  <c r="DA36" i="1"/>
  <c r="DC37" i="1"/>
  <c r="DE47" i="1"/>
  <c r="DF47" i="1" s="1"/>
  <c r="DJ47" i="1" s="1"/>
  <c r="CZ49" i="1"/>
  <c r="DC48" i="1"/>
  <c r="CY49" i="1"/>
  <c r="DD37" i="1"/>
  <c r="DE38" i="1"/>
  <c r="DG38" i="1" s="1"/>
  <c r="DM38" i="1" s="1"/>
  <c r="DG46" i="1"/>
  <c r="DK46" i="1" s="1"/>
  <c r="DF46" i="1"/>
  <c r="DH46" i="1" s="1"/>
  <c r="DP39" i="1"/>
  <c r="DQ39" i="1"/>
  <c r="DN39" i="1"/>
  <c r="DO39" i="1"/>
  <c r="DF38" i="1" l="1"/>
  <c r="DJ38" i="1" s="1"/>
  <c r="CY50" i="1"/>
  <c r="CZ50" i="1"/>
  <c r="DC49" i="1"/>
  <c r="DE48" i="1"/>
  <c r="DG48" i="1" s="1"/>
  <c r="DK48" i="1" s="1"/>
  <c r="DF48" i="1"/>
  <c r="DH48" i="1" s="1"/>
  <c r="DO38" i="1"/>
  <c r="DQ38" i="1"/>
  <c r="DP38" i="1"/>
  <c r="DN38" i="1"/>
  <c r="DQ47" i="1"/>
  <c r="DP47" i="1"/>
  <c r="DO47" i="1"/>
  <c r="DN47" i="1"/>
  <c r="DB35" i="1"/>
  <c r="DA35" i="1"/>
  <c r="DC36" i="1"/>
  <c r="DE37" i="1"/>
  <c r="DG37" i="1" s="1"/>
  <c r="DK37" i="1" s="1"/>
  <c r="DF37" i="1"/>
  <c r="DH37" i="1" s="1"/>
  <c r="DD49" i="1"/>
  <c r="DD36" i="1"/>
  <c r="DG47" i="1"/>
  <c r="DM47" i="1" s="1"/>
  <c r="DE49" i="1" l="1"/>
  <c r="DF49" i="1"/>
  <c r="DI49" i="1" s="1"/>
  <c r="DB34" i="1"/>
  <c r="DA34" i="1"/>
  <c r="DC35" i="1"/>
  <c r="DD35" i="1"/>
  <c r="DG49" i="1"/>
  <c r="DL49" i="1" s="1"/>
  <c r="DP37" i="1"/>
  <c r="DN37" i="1"/>
  <c r="DO37" i="1"/>
  <c r="DQ37" i="1"/>
  <c r="DN48" i="1"/>
  <c r="DP48" i="1"/>
  <c r="DO48" i="1"/>
  <c r="DQ48" i="1"/>
  <c r="DD50" i="1"/>
  <c r="CY51" i="1"/>
  <c r="DC50" i="1"/>
  <c r="CZ51" i="1"/>
  <c r="DE36" i="1"/>
  <c r="DF36" i="1"/>
  <c r="DJ36" i="1" s="1"/>
  <c r="DE35" i="1" l="1"/>
  <c r="DF35" i="1" s="1"/>
  <c r="DI35" i="1" s="1"/>
  <c r="DD34" i="1"/>
  <c r="DD51" i="1"/>
  <c r="DE50" i="1"/>
  <c r="DG50" i="1" s="1"/>
  <c r="DK50" i="1" s="1"/>
  <c r="DF50" i="1"/>
  <c r="DH50" i="1" s="1"/>
  <c r="DN36" i="1"/>
  <c r="DO36" i="1"/>
  <c r="DP36" i="1"/>
  <c r="DQ36" i="1"/>
  <c r="DG36" i="1"/>
  <c r="DM36" i="1" s="1"/>
  <c r="DA33" i="1"/>
  <c r="DB33" i="1"/>
  <c r="DC34" i="1"/>
  <c r="DG35" i="1"/>
  <c r="DL35" i="1" s="1"/>
  <c r="DC51" i="1"/>
  <c r="CY52" i="1"/>
  <c r="CZ52" i="1"/>
  <c r="DO49" i="1"/>
  <c r="DQ49" i="1"/>
  <c r="DP49" i="1"/>
  <c r="DN49" i="1"/>
  <c r="DE51" i="1" l="1"/>
  <c r="DF51" i="1" s="1"/>
  <c r="DH51" i="1" s="1"/>
  <c r="DE34" i="1"/>
  <c r="DF34" i="1"/>
  <c r="DI34" i="1" s="1"/>
  <c r="DG34" i="1"/>
  <c r="DL34" i="1" s="1"/>
  <c r="DD33" i="1"/>
  <c r="DO50" i="1"/>
  <c r="DQ50" i="1"/>
  <c r="DN50" i="1"/>
  <c r="DP50" i="1"/>
  <c r="DD52" i="1"/>
  <c r="CZ53" i="1"/>
  <c r="CY53" i="1"/>
  <c r="DC52" i="1"/>
  <c r="DA32" i="1"/>
  <c r="DB32" i="1"/>
  <c r="DC33" i="1"/>
  <c r="DP35" i="1"/>
  <c r="DO35" i="1"/>
  <c r="DN35" i="1"/>
  <c r="DQ35" i="1"/>
  <c r="DG51" i="1" l="1"/>
  <c r="DK51" i="1" s="1"/>
  <c r="DE52" i="1"/>
  <c r="DF52" i="1" s="1"/>
  <c r="DH52" i="1" s="1"/>
  <c r="CZ54" i="1"/>
  <c r="DC53" i="1"/>
  <c r="CY54" i="1"/>
  <c r="DA31" i="1"/>
  <c r="DB31" i="1"/>
  <c r="DC32" i="1"/>
  <c r="DE33" i="1"/>
  <c r="DG33" i="1" s="1"/>
  <c r="DM33" i="1" s="1"/>
  <c r="DO34" i="1"/>
  <c r="DQ34" i="1"/>
  <c r="DN34" i="1"/>
  <c r="DP34" i="1"/>
  <c r="DD53" i="1"/>
  <c r="DG52" i="1"/>
  <c r="DK52" i="1" s="1"/>
  <c r="DD32" i="1"/>
  <c r="DP51" i="1"/>
  <c r="DN51" i="1"/>
  <c r="DQ51" i="1"/>
  <c r="DO51" i="1"/>
  <c r="DF33" i="1" l="1"/>
  <c r="DJ33" i="1" s="1"/>
  <c r="DA30" i="1"/>
  <c r="DB30" i="1"/>
  <c r="DC31" i="1"/>
  <c r="DC54" i="1"/>
  <c r="CY55" i="1"/>
  <c r="CZ55" i="1"/>
  <c r="DP33" i="1"/>
  <c r="DO33" i="1"/>
  <c r="DN33" i="1"/>
  <c r="DQ33" i="1"/>
  <c r="DE53" i="1"/>
  <c r="DG53" i="1" s="1"/>
  <c r="DL53" i="1" s="1"/>
  <c r="DE32" i="1"/>
  <c r="DD54" i="1"/>
  <c r="DD31" i="1"/>
  <c r="DQ52" i="1"/>
  <c r="DP52" i="1"/>
  <c r="DO52" i="1"/>
  <c r="DN52" i="1"/>
  <c r="DF53" i="1" l="1"/>
  <c r="DI53" i="1" s="1"/>
  <c r="DE54" i="1"/>
  <c r="DF54" i="1"/>
  <c r="DJ54" i="1" s="1"/>
  <c r="DG54" i="1"/>
  <c r="DM54" i="1" s="1"/>
  <c r="DE31" i="1"/>
  <c r="DF31" i="1" s="1"/>
  <c r="DJ31" i="1" s="1"/>
  <c r="DG31" i="1"/>
  <c r="DM31" i="1" s="1"/>
  <c r="DP32" i="1"/>
  <c r="DN32" i="1"/>
  <c r="DO32" i="1"/>
  <c r="DQ32" i="1"/>
  <c r="DF32" i="1"/>
  <c r="DI32" i="1" s="1"/>
  <c r="DD55" i="1"/>
  <c r="DD30" i="1"/>
  <c r="DG32" i="1"/>
  <c r="DL32" i="1" s="1"/>
  <c r="DO53" i="1"/>
  <c r="DN53" i="1"/>
  <c r="DP53" i="1"/>
  <c r="DQ53" i="1"/>
  <c r="DC55" i="1"/>
  <c r="CZ56" i="1"/>
  <c r="CY56" i="1"/>
  <c r="DB29" i="1"/>
  <c r="DA29" i="1"/>
  <c r="DC30" i="1"/>
  <c r="DB28" i="1" l="1"/>
  <c r="DA28" i="1"/>
  <c r="DC29" i="1"/>
  <c r="CY57" i="1"/>
  <c r="CZ57" i="1"/>
  <c r="DC56" i="1"/>
  <c r="DE30" i="1"/>
  <c r="DG30" i="1" s="1"/>
  <c r="DL30" i="1" s="1"/>
  <c r="DE55" i="1"/>
  <c r="DF55" i="1" s="1"/>
  <c r="DJ55" i="1" s="1"/>
  <c r="DD29" i="1"/>
  <c r="DQ31" i="1"/>
  <c r="DN31" i="1"/>
  <c r="DP31" i="1"/>
  <c r="DO31" i="1"/>
  <c r="DD56" i="1"/>
  <c r="DN54" i="1"/>
  <c r="DQ54" i="1"/>
  <c r="DO54" i="1"/>
  <c r="DP54" i="1"/>
  <c r="DG55" i="1" l="1"/>
  <c r="DM55" i="1" s="1"/>
  <c r="DD57" i="1"/>
  <c r="DC57" i="1"/>
  <c r="CZ58" i="1"/>
  <c r="CY58" i="1"/>
  <c r="DN55" i="1"/>
  <c r="DP55" i="1"/>
  <c r="DO55" i="1"/>
  <c r="DQ55" i="1"/>
  <c r="DE29" i="1"/>
  <c r="DG29" i="1" s="1"/>
  <c r="DM29" i="1" s="1"/>
  <c r="DF29" i="1"/>
  <c r="DJ29" i="1" s="1"/>
  <c r="DQ30" i="1"/>
  <c r="DN30" i="1"/>
  <c r="DP30" i="1"/>
  <c r="DO30" i="1"/>
  <c r="DF30" i="1"/>
  <c r="DI30" i="1" s="1"/>
  <c r="DE56" i="1"/>
  <c r="DA27" i="1"/>
  <c r="DC27" i="1" s="1"/>
  <c r="DB27" i="1"/>
  <c r="DD27" i="1" s="1"/>
  <c r="DC28" i="1"/>
  <c r="DD28" i="1"/>
  <c r="DE27" i="1" l="1"/>
  <c r="HG3" i="1" s="1"/>
  <c r="HG4" i="1" s="1"/>
  <c r="DN56" i="1"/>
  <c r="DO56" i="1"/>
  <c r="DQ56" i="1"/>
  <c r="DP56" i="1"/>
  <c r="DD58" i="1"/>
  <c r="DP29" i="1"/>
  <c r="DN29" i="1"/>
  <c r="DO29" i="1"/>
  <c r="DQ29" i="1"/>
  <c r="DE28" i="1"/>
  <c r="DF28" i="1"/>
  <c r="DJ28" i="1" s="1"/>
  <c r="DE57" i="1"/>
  <c r="DG57" i="1" s="1"/>
  <c r="DM57" i="1" s="1"/>
  <c r="DF57" i="1"/>
  <c r="DJ57" i="1" s="1"/>
  <c r="DG56" i="1"/>
  <c r="DL56" i="1" s="1"/>
  <c r="DC58" i="1"/>
  <c r="CZ59" i="1"/>
  <c r="DD59" i="1" s="1"/>
  <c r="CY59" i="1"/>
  <c r="DC59" i="1" s="1"/>
  <c r="DF56" i="1"/>
  <c r="DI56" i="1" s="1"/>
  <c r="DG27" i="1"/>
  <c r="DK27" i="1" s="1"/>
  <c r="DK60" i="1" s="1"/>
  <c r="DJ60" i="1" l="1"/>
  <c r="DE59" i="1"/>
  <c r="DF59" i="1"/>
  <c r="DO28" i="1"/>
  <c r="DP28" i="1"/>
  <c r="DN28" i="1"/>
  <c r="DQ28" i="1"/>
  <c r="DE58" i="1"/>
  <c r="DF58" i="1" s="1"/>
  <c r="DI58" i="1" s="1"/>
  <c r="DG28" i="1"/>
  <c r="DM28" i="1" s="1"/>
  <c r="DM60" i="1" s="1"/>
  <c r="DL27" i="1"/>
  <c r="DU15" i="1"/>
  <c r="DN57" i="1"/>
  <c r="DQ57" i="1"/>
  <c r="DO57" i="1"/>
  <c r="DP57" i="1"/>
  <c r="DF27" i="1"/>
  <c r="DH27" i="1" s="1"/>
  <c r="DH60" i="1" s="1"/>
  <c r="DU14" i="1" l="1"/>
  <c r="DI27" i="1"/>
  <c r="DF60" i="1"/>
  <c r="DS16" i="1" s="1"/>
  <c r="DU59" i="1" s="1"/>
  <c r="DI59" i="1"/>
  <c r="DO58" i="1"/>
  <c r="DP58" i="1"/>
  <c r="DQ58" i="1"/>
  <c r="DQ60" i="1" s="1"/>
  <c r="DN58" i="1"/>
  <c r="DQ59" i="1"/>
  <c r="DO59" i="1"/>
  <c r="DP59" i="1"/>
  <c r="DN59" i="1"/>
  <c r="DG59" i="1"/>
  <c r="DG58" i="1"/>
  <c r="DP60" i="1" l="1"/>
  <c r="DS15" i="1" s="1"/>
  <c r="DO60" i="1"/>
  <c r="DI60" i="1"/>
  <c r="DS12" i="1" s="1"/>
  <c r="DN60" i="1"/>
  <c r="DS14" i="1" s="1"/>
  <c r="DL58" i="1"/>
  <c r="DG60" i="1"/>
  <c r="DT16" i="1" s="1"/>
  <c r="DV59" i="1" s="1"/>
  <c r="DL59" i="1"/>
  <c r="DS11" i="1"/>
  <c r="DS13" i="1"/>
  <c r="DS27" i="1" l="1"/>
  <c r="DT11" i="1"/>
  <c r="DT13" i="1"/>
  <c r="DT14" i="1"/>
  <c r="DL60" i="1"/>
  <c r="DT12" i="1" s="1"/>
  <c r="DT27" i="1" s="1"/>
  <c r="DT15" i="1"/>
  <c r="DS28" i="1" l="1"/>
  <c r="DT28" i="1"/>
  <c r="DV58" i="1"/>
  <c r="DU58" i="1"/>
  <c r="DU57" i="1" l="1"/>
  <c r="DV57" i="1"/>
  <c r="DU56" i="1" s="1"/>
  <c r="DS29" i="1"/>
  <c r="DT29" i="1"/>
  <c r="DV56" i="1" l="1"/>
  <c r="DU55" i="1" s="1"/>
  <c r="DV55" i="1"/>
  <c r="DS30" i="1"/>
  <c r="DT30" i="1"/>
  <c r="DS31" i="1" l="1"/>
  <c r="DT31" i="1"/>
  <c r="DU54" i="1"/>
  <c r="DV54" i="1"/>
  <c r="DS32" i="1" l="1"/>
  <c r="DT32" i="1"/>
  <c r="DU53" i="1"/>
  <c r="DV53" i="1"/>
  <c r="DS33" i="1" l="1"/>
  <c r="DT33" i="1"/>
  <c r="DU52" i="1"/>
  <c r="DV52" i="1"/>
  <c r="DT34" i="1" l="1"/>
  <c r="DS34" i="1"/>
  <c r="DU51" i="1"/>
  <c r="DV51" i="1"/>
  <c r="DS35" i="1" l="1"/>
  <c r="DT35" i="1"/>
  <c r="DU50" i="1"/>
  <c r="DV50" i="1"/>
  <c r="DT36" i="1" l="1"/>
  <c r="DS36" i="1"/>
  <c r="DU49" i="1"/>
  <c r="DV49" i="1"/>
  <c r="DS37" i="1" l="1"/>
  <c r="DT37" i="1"/>
  <c r="DU48" i="1"/>
  <c r="DV48" i="1"/>
  <c r="DU47" i="1" l="1"/>
  <c r="DV47" i="1"/>
  <c r="DT38" i="1"/>
  <c r="DS38" i="1"/>
  <c r="DU46" i="1" l="1"/>
  <c r="DV46" i="1"/>
  <c r="DS39" i="1"/>
  <c r="DT39" i="1"/>
  <c r="DS40" i="1" l="1"/>
  <c r="DT40" i="1"/>
  <c r="DU45" i="1"/>
  <c r="DV45" i="1"/>
  <c r="DU44" i="1" l="1"/>
  <c r="DV44" i="1"/>
  <c r="DS41" i="1"/>
  <c r="DT41" i="1"/>
  <c r="DT42" i="1" l="1"/>
  <c r="DS42" i="1"/>
  <c r="DU43" i="1"/>
  <c r="DV43" i="1"/>
  <c r="DS43" i="1" l="1"/>
  <c r="DT43" i="1"/>
  <c r="DU42" i="1"/>
  <c r="DW42" i="1" s="1"/>
  <c r="DV42" i="1"/>
  <c r="DX42" i="1" s="1"/>
  <c r="DX43" i="1" l="1"/>
  <c r="DT44" i="1"/>
  <c r="DW43" i="1"/>
  <c r="DS44" i="1"/>
  <c r="DY42" i="1"/>
  <c r="EA42" i="1" s="1"/>
  <c r="EE42" i="1" s="1"/>
  <c r="EK42" i="1"/>
  <c r="DU41" i="1"/>
  <c r="DV41" i="1"/>
  <c r="EH42" i="1" l="1"/>
  <c r="EI42" i="1"/>
  <c r="DY43" i="1"/>
  <c r="EA43" i="1" s="1"/>
  <c r="EF43" i="1" s="1"/>
  <c r="DU40" i="1"/>
  <c r="DV40" i="1"/>
  <c r="DW41" i="1"/>
  <c r="DX44" i="1"/>
  <c r="EJ42" i="1"/>
  <c r="DZ42" i="1"/>
  <c r="EB42" i="1" s="1"/>
  <c r="DX41" i="1"/>
  <c r="DT45" i="1"/>
  <c r="DS45" i="1"/>
  <c r="DW44" i="1"/>
  <c r="DY41" i="1" l="1"/>
  <c r="DZ41" i="1"/>
  <c r="EB41" i="1" s="1"/>
  <c r="DX40" i="1"/>
  <c r="DY44" i="1"/>
  <c r="DZ44" i="1"/>
  <c r="EB44" i="1" s="1"/>
  <c r="DU39" i="1"/>
  <c r="DV39" i="1"/>
  <c r="DW40" i="1"/>
  <c r="DS46" i="1"/>
  <c r="DW45" i="1"/>
  <c r="DT46" i="1"/>
  <c r="EJ43" i="1"/>
  <c r="EH43" i="1"/>
  <c r="EK43" i="1"/>
  <c r="EI43" i="1"/>
  <c r="DX45" i="1"/>
  <c r="DZ43" i="1"/>
  <c r="EC43" i="1" s="1"/>
  <c r="EJ44" i="1" l="1"/>
  <c r="EK44" i="1"/>
  <c r="EI44" i="1"/>
  <c r="EH44" i="1"/>
  <c r="DW46" i="1"/>
  <c r="DS47" i="1"/>
  <c r="DT47" i="1"/>
  <c r="DY45" i="1"/>
  <c r="DY40" i="1"/>
  <c r="EA44" i="1"/>
  <c r="EE44" i="1" s="1"/>
  <c r="DX46" i="1"/>
  <c r="DX39" i="1"/>
  <c r="EH41" i="1"/>
  <c r="EI41" i="1"/>
  <c r="EK41" i="1"/>
  <c r="EJ41" i="1"/>
  <c r="DU38" i="1"/>
  <c r="DV38" i="1"/>
  <c r="DW39" i="1"/>
  <c r="EA41" i="1"/>
  <c r="EE41" i="1" s="1"/>
  <c r="DW47" i="1" l="1"/>
  <c r="DS48" i="1"/>
  <c r="DT48" i="1"/>
  <c r="DY39" i="1"/>
  <c r="EA39" i="1" s="1"/>
  <c r="EG39" i="1" s="1"/>
  <c r="DY46" i="1"/>
  <c r="DZ46" i="1" s="1"/>
  <c r="EB46" i="1" s="1"/>
  <c r="EI40" i="1"/>
  <c r="EK40" i="1"/>
  <c r="EJ40" i="1"/>
  <c r="EH40" i="1"/>
  <c r="DZ40" i="1"/>
  <c r="EB40" i="1" s="1"/>
  <c r="DX38" i="1"/>
  <c r="EK45" i="1"/>
  <c r="EH45" i="1"/>
  <c r="EJ45" i="1"/>
  <c r="EI45" i="1"/>
  <c r="DU37" i="1"/>
  <c r="DV37" i="1"/>
  <c r="DW38" i="1"/>
  <c r="DZ45" i="1"/>
  <c r="EB45" i="1" s="1"/>
  <c r="EA45" i="1"/>
  <c r="EE45" i="1" s="1"/>
  <c r="EA40" i="1"/>
  <c r="EE40" i="1" s="1"/>
  <c r="DX47" i="1"/>
  <c r="DZ39" i="1" l="1"/>
  <c r="ED39" i="1" s="1"/>
  <c r="EA46" i="1"/>
  <c r="EE46" i="1" s="1"/>
  <c r="DS49" i="1"/>
  <c r="DT49" i="1"/>
  <c r="DW48" i="1"/>
  <c r="DY47" i="1"/>
  <c r="EA47" i="1" s="1"/>
  <c r="EG47" i="1" s="1"/>
  <c r="DU36" i="1"/>
  <c r="DV36" i="1"/>
  <c r="DW37" i="1"/>
  <c r="EK39" i="1"/>
  <c r="EJ39" i="1"/>
  <c r="EI39" i="1"/>
  <c r="EH39" i="1"/>
  <c r="DX48" i="1"/>
  <c r="DY38" i="1"/>
  <c r="DX37" i="1"/>
  <c r="EJ46" i="1"/>
  <c r="EI46" i="1"/>
  <c r="EK46" i="1"/>
  <c r="EH46" i="1"/>
  <c r="DZ47" i="1" l="1"/>
  <c r="ED47" i="1" s="1"/>
  <c r="EK47" i="1"/>
  <c r="EI47" i="1"/>
  <c r="EH47" i="1"/>
  <c r="EJ47" i="1"/>
  <c r="EK38" i="1"/>
  <c r="EJ38" i="1"/>
  <c r="EI38" i="1"/>
  <c r="EH38" i="1"/>
  <c r="EA38" i="1"/>
  <c r="EG38" i="1" s="1"/>
  <c r="DX49" i="1"/>
  <c r="DZ38" i="1"/>
  <c r="ED38" i="1" s="1"/>
  <c r="DY37" i="1"/>
  <c r="DZ37" i="1" s="1"/>
  <c r="EB37" i="1" s="1"/>
  <c r="DY48" i="1"/>
  <c r="EA48" i="1" s="1"/>
  <c r="EE48" i="1" s="1"/>
  <c r="DX36" i="1"/>
  <c r="DU35" i="1"/>
  <c r="DV35" i="1"/>
  <c r="DW36" i="1"/>
  <c r="DW49" i="1"/>
  <c r="DS50" i="1"/>
  <c r="DT50" i="1"/>
  <c r="DZ48" i="1" l="1"/>
  <c r="EB48" i="1" s="1"/>
  <c r="EK37" i="1"/>
  <c r="EH37" i="1"/>
  <c r="EI37" i="1"/>
  <c r="EJ37" i="1"/>
  <c r="DY36" i="1"/>
  <c r="DU34" i="1"/>
  <c r="DV34" i="1"/>
  <c r="DW35" i="1"/>
  <c r="DX50" i="1"/>
  <c r="DW50" i="1"/>
  <c r="DT51" i="1"/>
  <c r="DS51" i="1"/>
  <c r="DY49" i="1"/>
  <c r="DZ49" i="1" s="1"/>
  <c r="EC49" i="1" s="1"/>
  <c r="EA37" i="1"/>
  <c r="EE37" i="1" s="1"/>
  <c r="EA49" i="1"/>
  <c r="EF49" i="1" s="1"/>
  <c r="DX35" i="1"/>
  <c r="EJ48" i="1"/>
  <c r="EK48" i="1"/>
  <c r="EH48" i="1"/>
  <c r="EI48" i="1"/>
  <c r="EI36" i="1" l="1"/>
  <c r="EH36" i="1"/>
  <c r="EJ36" i="1"/>
  <c r="EK36" i="1"/>
  <c r="DY50" i="1"/>
  <c r="DZ50" i="1" s="1"/>
  <c r="EB50" i="1" s="1"/>
  <c r="EA50" i="1"/>
  <c r="EE50" i="1" s="1"/>
  <c r="DY35" i="1"/>
  <c r="EA35" i="1" s="1"/>
  <c r="EF35" i="1" s="1"/>
  <c r="DT52" i="1"/>
  <c r="DW51" i="1"/>
  <c r="DS52" i="1"/>
  <c r="EI49" i="1"/>
  <c r="EJ49" i="1"/>
  <c r="EK49" i="1"/>
  <c r="EH49" i="1"/>
  <c r="DZ36" i="1"/>
  <c r="ED36" i="1" s="1"/>
  <c r="DX51" i="1"/>
  <c r="DX34" i="1"/>
  <c r="DU33" i="1"/>
  <c r="DV33" i="1"/>
  <c r="DW34" i="1"/>
  <c r="EA36" i="1"/>
  <c r="EG36" i="1" s="1"/>
  <c r="DZ35" i="1" l="1"/>
  <c r="EC35" i="1" s="1"/>
  <c r="DY34" i="1"/>
  <c r="DT53" i="1"/>
  <c r="DS53" i="1"/>
  <c r="DW52" i="1"/>
  <c r="EH50" i="1"/>
  <c r="EK50" i="1"/>
  <c r="EI50" i="1"/>
  <c r="EJ50" i="1"/>
  <c r="DX33" i="1"/>
  <c r="DY51" i="1"/>
  <c r="EA51" i="1" s="1"/>
  <c r="EE51" i="1" s="1"/>
  <c r="DU32" i="1"/>
  <c r="DV32" i="1"/>
  <c r="DW33" i="1"/>
  <c r="EA34" i="1"/>
  <c r="EF34" i="1" s="1"/>
  <c r="DX52" i="1"/>
  <c r="EK35" i="1"/>
  <c r="EI35" i="1"/>
  <c r="EJ35" i="1"/>
  <c r="EH35" i="1"/>
  <c r="DW53" i="1" l="1"/>
  <c r="DS54" i="1"/>
  <c r="DT54" i="1"/>
  <c r="DY33" i="1"/>
  <c r="EA33" i="1" s="1"/>
  <c r="EG33" i="1" s="1"/>
  <c r="DZ33" i="1"/>
  <c r="ED33" i="1" s="1"/>
  <c r="DY52" i="1"/>
  <c r="EA52" i="1" s="1"/>
  <c r="EE52" i="1" s="1"/>
  <c r="DX32" i="1"/>
  <c r="DX53" i="1"/>
  <c r="DU31" i="1"/>
  <c r="DV31" i="1"/>
  <c r="DW32" i="1"/>
  <c r="EH51" i="1"/>
  <c r="EK51" i="1"/>
  <c r="EI51" i="1"/>
  <c r="EJ51" i="1"/>
  <c r="EK34" i="1"/>
  <c r="EJ34" i="1"/>
  <c r="EH34" i="1"/>
  <c r="EI34" i="1"/>
  <c r="DZ51" i="1"/>
  <c r="EB51" i="1" s="1"/>
  <c r="DZ34" i="1"/>
  <c r="EC34" i="1" s="1"/>
  <c r="EK33" i="1" l="1"/>
  <c r="EH33" i="1"/>
  <c r="EJ33" i="1"/>
  <c r="EI33" i="1"/>
  <c r="DY32" i="1"/>
  <c r="EA32" i="1" s="1"/>
  <c r="EF32" i="1" s="1"/>
  <c r="DX54" i="1"/>
  <c r="DX31" i="1"/>
  <c r="EH52" i="1"/>
  <c r="EJ52" i="1"/>
  <c r="EI52" i="1"/>
  <c r="EK52" i="1"/>
  <c r="DS55" i="1"/>
  <c r="DT55" i="1"/>
  <c r="DW54" i="1"/>
  <c r="DU30" i="1"/>
  <c r="DV30" i="1"/>
  <c r="DW31" i="1"/>
  <c r="DZ52" i="1"/>
  <c r="EB52" i="1" s="1"/>
  <c r="DY53" i="1"/>
  <c r="DZ53" i="1"/>
  <c r="EC53" i="1" s="1"/>
  <c r="EK53" i="1" l="1"/>
  <c r="EI53" i="1"/>
  <c r="EH53" i="1"/>
  <c r="EJ53" i="1"/>
  <c r="DY54" i="1"/>
  <c r="EA54" i="1" s="1"/>
  <c r="EG54" i="1" s="1"/>
  <c r="DZ54" i="1"/>
  <c r="ED54" i="1" s="1"/>
  <c r="DY31" i="1"/>
  <c r="EA31" i="1" s="1"/>
  <c r="EG31" i="1" s="1"/>
  <c r="DX30" i="1"/>
  <c r="EA53" i="1"/>
  <c r="EF53" i="1" s="1"/>
  <c r="EK32" i="1"/>
  <c r="EI32" i="1"/>
  <c r="EJ32" i="1"/>
  <c r="EH32" i="1"/>
  <c r="DX55" i="1"/>
  <c r="DS56" i="1"/>
  <c r="DW55" i="1"/>
  <c r="DT56" i="1"/>
  <c r="DU29" i="1"/>
  <c r="DV29" i="1"/>
  <c r="DW30" i="1"/>
  <c r="DZ32" i="1"/>
  <c r="EC32" i="1" s="1"/>
  <c r="DZ31" i="1" l="1"/>
  <c r="ED31" i="1" s="1"/>
  <c r="DS57" i="1"/>
  <c r="DT57" i="1"/>
  <c r="DW56" i="1"/>
  <c r="DX29" i="1"/>
  <c r="DX56" i="1"/>
  <c r="DY30" i="1"/>
  <c r="DZ30" i="1"/>
  <c r="EC30" i="1" s="1"/>
  <c r="EH54" i="1"/>
  <c r="EJ54" i="1"/>
  <c r="EK54" i="1"/>
  <c r="EI54" i="1"/>
  <c r="DU28" i="1"/>
  <c r="DV28" i="1"/>
  <c r="DW29" i="1"/>
  <c r="DY55" i="1"/>
  <c r="EI31" i="1"/>
  <c r="EK31" i="1"/>
  <c r="EH31" i="1"/>
  <c r="EJ31" i="1"/>
  <c r="DY29" i="1" l="1"/>
  <c r="DZ29" i="1" s="1"/>
  <c r="ED29" i="1" s="1"/>
  <c r="EH30" i="1"/>
  <c r="EK30" i="1"/>
  <c r="EJ30" i="1"/>
  <c r="EI30" i="1"/>
  <c r="DX28" i="1"/>
  <c r="DY56" i="1"/>
  <c r="DZ56" i="1" s="1"/>
  <c r="EC56" i="1" s="1"/>
  <c r="DU27" i="1"/>
  <c r="DW27" i="1" s="1"/>
  <c r="DV27" i="1"/>
  <c r="DX27" i="1" s="1"/>
  <c r="DW28" i="1"/>
  <c r="DX57" i="1"/>
  <c r="EI55" i="1"/>
  <c r="EK55" i="1"/>
  <c r="EH55" i="1"/>
  <c r="EJ55" i="1"/>
  <c r="EA30" i="1"/>
  <c r="EF30" i="1" s="1"/>
  <c r="DT58" i="1"/>
  <c r="DW57" i="1"/>
  <c r="DS58" i="1"/>
  <c r="DZ55" i="1"/>
  <c r="ED55" i="1" s="1"/>
  <c r="EA55" i="1"/>
  <c r="EG55" i="1" s="1"/>
  <c r="EA29" i="1" l="1"/>
  <c r="EG29" i="1" s="1"/>
  <c r="DS59" i="1"/>
  <c r="DW59" i="1" s="1"/>
  <c r="DW58" i="1"/>
  <c r="DT59" i="1"/>
  <c r="DX59" i="1" s="1"/>
  <c r="DY57" i="1"/>
  <c r="EA57" i="1"/>
  <c r="EG57" i="1" s="1"/>
  <c r="EK56" i="1"/>
  <c r="EI56" i="1"/>
  <c r="EJ56" i="1"/>
  <c r="EH56" i="1"/>
  <c r="DX58" i="1"/>
  <c r="EA56" i="1"/>
  <c r="EF56" i="1" s="1"/>
  <c r="DY28" i="1"/>
  <c r="DZ28" i="1" s="1"/>
  <c r="ED28" i="1" s="1"/>
  <c r="EA28" i="1"/>
  <c r="EG28" i="1" s="1"/>
  <c r="EJ29" i="1"/>
  <c r="EI29" i="1"/>
  <c r="EK29" i="1"/>
  <c r="EH29" i="1"/>
  <c r="DY27" i="1"/>
  <c r="HH3" i="1" s="1"/>
  <c r="HH4" i="1" s="1"/>
  <c r="EA27" i="1" l="1"/>
  <c r="EE27" i="1" s="1"/>
  <c r="EE60" i="1" s="1"/>
  <c r="EK28" i="1"/>
  <c r="EH28" i="1"/>
  <c r="EJ28" i="1"/>
  <c r="EI28" i="1"/>
  <c r="EJ57" i="1"/>
  <c r="EH57" i="1"/>
  <c r="EI57" i="1"/>
  <c r="EK57" i="1"/>
  <c r="DZ57" i="1"/>
  <c r="ED57" i="1" s="1"/>
  <c r="ED60" i="1" s="1"/>
  <c r="DY58" i="1"/>
  <c r="EA58" i="1" s="1"/>
  <c r="EF58" i="1" s="1"/>
  <c r="EG60" i="1"/>
  <c r="DZ27" i="1"/>
  <c r="EB27" i="1" s="1"/>
  <c r="EB60" i="1" s="1"/>
  <c r="DY59" i="1"/>
  <c r="EA59" i="1" s="1"/>
  <c r="DZ59" i="1" l="1"/>
  <c r="DZ58" i="1"/>
  <c r="EC58" i="1" s="1"/>
  <c r="DZ60" i="1"/>
  <c r="EM11" i="1" s="1"/>
  <c r="EO14" i="1"/>
  <c r="EC27" i="1"/>
  <c r="EC60" i="1" s="1"/>
  <c r="EM12" i="1" s="1"/>
  <c r="EH58" i="1"/>
  <c r="EI58" i="1"/>
  <c r="EK58" i="1"/>
  <c r="EK60" i="1" s="1"/>
  <c r="EJ58" i="1"/>
  <c r="EC59" i="1"/>
  <c r="EF59" i="1"/>
  <c r="EK59" i="1"/>
  <c r="EI59" i="1"/>
  <c r="EJ59" i="1"/>
  <c r="EH59" i="1"/>
  <c r="EA60" i="1"/>
  <c r="EN11" i="1" s="1"/>
  <c r="EF27" i="1"/>
  <c r="EO15" i="1"/>
  <c r="EM16" i="1" l="1"/>
  <c r="EO59" i="1" s="1"/>
  <c r="EN16" i="1"/>
  <c r="EP59" i="1" s="1"/>
  <c r="EJ60" i="1"/>
  <c r="EM15" i="1" s="1"/>
  <c r="EH60" i="1"/>
  <c r="EM14" i="1" s="1"/>
  <c r="EF60" i="1"/>
  <c r="EN12" i="1" s="1"/>
  <c r="EN27" i="1" s="1"/>
  <c r="EI60" i="1"/>
  <c r="EN14" i="1" s="1"/>
  <c r="EO58" i="1"/>
  <c r="EN15" i="1"/>
  <c r="EP58" i="1" s="1"/>
  <c r="EO57" i="1" s="1"/>
  <c r="EN13" i="1"/>
  <c r="EM27" i="1"/>
  <c r="EM13" i="1"/>
  <c r="EP57" i="1" l="1"/>
  <c r="EP56" i="1" s="1"/>
  <c r="EN28" i="1"/>
  <c r="EM28" i="1"/>
  <c r="EN29" i="1" l="1"/>
  <c r="EM29" i="1"/>
  <c r="EO56" i="1"/>
  <c r="EM30" i="1" l="1"/>
  <c r="EN30" i="1"/>
  <c r="EP55" i="1"/>
  <c r="EO55" i="1"/>
  <c r="EO54" i="1" l="1"/>
  <c r="EP54" i="1"/>
  <c r="EM31" i="1"/>
  <c r="EN31" i="1"/>
  <c r="EM32" i="1" l="1"/>
  <c r="EN32" i="1"/>
  <c r="EP53" i="1"/>
  <c r="EO53" i="1"/>
  <c r="EM33" i="1" l="1"/>
  <c r="EN33" i="1"/>
  <c r="EO52" i="1"/>
  <c r="EP52" i="1"/>
  <c r="EM34" i="1" l="1"/>
  <c r="EN34" i="1"/>
  <c r="EP51" i="1"/>
  <c r="EO51" i="1"/>
  <c r="EN35" i="1" l="1"/>
  <c r="EM35" i="1"/>
  <c r="EO50" i="1"/>
  <c r="EP50" i="1"/>
  <c r="EP49" i="1" l="1"/>
  <c r="EO49" i="1"/>
  <c r="EM36" i="1"/>
  <c r="EN36" i="1"/>
  <c r="EP48" i="1" l="1"/>
  <c r="EO48" i="1"/>
  <c r="EM37" i="1"/>
  <c r="EN37" i="1"/>
  <c r="EM38" i="1" l="1"/>
  <c r="EN38" i="1"/>
  <c r="EP47" i="1"/>
  <c r="EO47" i="1"/>
  <c r="EM39" i="1" l="1"/>
  <c r="EN39" i="1"/>
  <c r="EP46" i="1"/>
  <c r="EO46" i="1"/>
  <c r="EP45" i="1" l="1"/>
  <c r="EO45" i="1"/>
  <c r="EM40" i="1"/>
  <c r="EN40" i="1"/>
  <c r="EM41" i="1" l="1"/>
  <c r="EN41" i="1"/>
  <c r="EP44" i="1"/>
  <c r="EO44" i="1"/>
  <c r="EP43" i="1" l="1"/>
  <c r="EO43" i="1"/>
  <c r="EM42" i="1"/>
  <c r="EN42" i="1"/>
  <c r="EM43" i="1" l="1"/>
  <c r="EN43" i="1"/>
  <c r="EP42" i="1"/>
  <c r="EO42" i="1"/>
  <c r="EP41" i="1" l="1"/>
  <c r="EO41" i="1"/>
  <c r="EQ42" i="1"/>
  <c r="ER43" i="1"/>
  <c r="EQ43" i="1"/>
  <c r="EN44" i="1"/>
  <c r="EM44" i="1"/>
  <c r="ER42" i="1"/>
  <c r="EQ44" i="1" l="1"/>
  <c r="EM45" i="1"/>
  <c r="EN45" i="1"/>
  <c r="ES42" i="1"/>
  <c r="ET42" i="1"/>
  <c r="EV42" i="1" s="1"/>
  <c r="ER44" i="1"/>
  <c r="ES43" i="1"/>
  <c r="ET43" i="1" s="1"/>
  <c r="EW43" i="1" s="1"/>
  <c r="EP40" i="1"/>
  <c r="EO40" i="1"/>
  <c r="EQ41" i="1"/>
  <c r="ER41" i="1"/>
  <c r="EP39" i="1" l="1"/>
  <c r="EO39" i="1"/>
  <c r="EQ40" i="1"/>
  <c r="FB42" i="1"/>
  <c r="FC42" i="1"/>
  <c r="FE42" i="1"/>
  <c r="FD42" i="1"/>
  <c r="EU41" i="1"/>
  <c r="EY41" i="1" s="1"/>
  <c r="ER45" i="1"/>
  <c r="ER40" i="1"/>
  <c r="FB43" i="1"/>
  <c r="FD43" i="1"/>
  <c r="FC43" i="1"/>
  <c r="FE43" i="1"/>
  <c r="EM46" i="1"/>
  <c r="EN46" i="1"/>
  <c r="EQ45" i="1"/>
  <c r="EU43" i="1"/>
  <c r="EZ43" i="1" s="1"/>
  <c r="ES41" i="1"/>
  <c r="ET41" i="1"/>
  <c r="EV41" i="1" s="1"/>
  <c r="ES44" i="1"/>
  <c r="ET44" i="1"/>
  <c r="EV44" i="1" s="1"/>
  <c r="EU42" i="1"/>
  <c r="EY42" i="1" s="1"/>
  <c r="ES45" i="1" l="1"/>
  <c r="ET45" i="1" s="1"/>
  <c r="EV45" i="1" s="1"/>
  <c r="FE44" i="1"/>
  <c r="FD44" i="1"/>
  <c r="FB44" i="1"/>
  <c r="FC44" i="1"/>
  <c r="ER46" i="1"/>
  <c r="EU44" i="1"/>
  <c r="EY44" i="1" s="1"/>
  <c r="EQ46" i="1"/>
  <c r="EM47" i="1"/>
  <c r="EN47" i="1"/>
  <c r="EU45" i="1"/>
  <c r="EY45" i="1" s="1"/>
  <c r="ES40" i="1"/>
  <c r="EU40" i="1" s="1"/>
  <c r="EY40" i="1" s="1"/>
  <c r="FB41" i="1"/>
  <c r="FD41" i="1"/>
  <c r="FC41" i="1"/>
  <c r="FE41" i="1"/>
  <c r="EO38" i="1"/>
  <c r="EP38" i="1"/>
  <c r="EQ39" i="1"/>
  <c r="ER39" i="1"/>
  <c r="ET40" i="1" l="1"/>
  <c r="EV40" i="1" s="1"/>
  <c r="EP37" i="1"/>
  <c r="EO37" i="1"/>
  <c r="EQ38" i="1"/>
  <c r="ES39" i="1"/>
  <c r="ET39" i="1"/>
  <c r="EX39" i="1" s="1"/>
  <c r="ER47" i="1"/>
  <c r="FB40" i="1"/>
  <c r="FC40" i="1"/>
  <c r="FD40" i="1"/>
  <c r="FE40" i="1"/>
  <c r="EQ47" i="1"/>
  <c r="EM48" i="1"/>
  <c r="EN48" i="1"/>
  <c r="ES46" i="1"/>
  <c r="ET46" i="1"/>
  <c r="EV46" i="1" s="1"/>
  <c r="ER38" i="1"/>
  <c r="FE45" i="1"/>
  <c r="FB45" i="1"/>
  <c r="FC45" i="1"/>
  <c r="FD45" i="1"/>
  <c r="FB39" i="1" l="1"/>
  <c r="FC39" i="1"/>
  <c r="FD39" i="1"/>
  <c r="FE39" i="1"/>
  <c r="ER48" i="1"/>
  <c r="ES38" i="1"/>
  <c r="EU38" i="1" s="1"/>
  <c r="FA38" i="1" s="1"/>
  <c r="ET38" i="1"/>
  <c r="EX38" i="1" s="1"/>
  <c r="EN49" i="1"/>
  <c r="EQ48" i="1"/>
  <c r="EM49" i="1"/>
  <c r="EP36" i="1"/>
  <c r="EO36" i="1"/>
  <c r="EQ37" i="1"/>
  <c r="EU39" i="1"/>
  <c r="FA39" i="1" s="1"/>
  <c r="FD46" i="1"/>
  <c r="FC46" i="1"/>
  <c r="FE46" i="1"/>
  <c r="FB46" i="1"/>
  <c r="EU46" i="1"/>
  <c r="EY46" i="1" s="1"/>
  <c r="ES47" i="1"/>
  <c r="EU47" i="1" s="1"/>
  <c r="FA47" i="1" s="1"/>
  <c r="ET47" i="1"/>
  <c r="EX47" i="1" s="1"/>
  <c r="ER37" i="1"/>
  <c r="ER36" i="1" l="1"/>
  <c r="ER49" i="1"/>
  <c r="EM50" i="1"/>
  <c r="EN50" i="1"/>
  <c r="EQ49" i="1"/>
  <c r="EU48" i="1"/>
  <c r="EY48" i="1" s="1"/>
  <c r="FC47" i="1"/>
  <c r="FE47" i="1"/>
  <c r="FD47" i="1"/>
  <c r="FB47" i="1"/>
  <c r="ES37" i="1"/>
  <c r="EU37" i="1" s="1"/>
  <c r="EY37" i="1" s="1"/>
  <c r="ET37" i="1"/>
  <c r="EV37" i="1" s="1"/>
  <c r="ES48" i="1"/>
  <c r="ET48" i="1"/>
  <c r="EV48" i="1" s="1"/>
  <c r="EP35" i="1"/>
  <c r="EO35" i="1"/>
  <c r="EQ36" i="1"/>
  <c r="FB38" i="1"/>
  <c r="FE38" i="1"/>
  <c r="FD38" i="1"/>
  <c r="FC38" i="1"/>
  <c r="ER35" i="1" l="1"/>
  <c r="EP34" i="1"/>
  <c r="EO34" i="1"/>
  <c r="EQ35" i="1"/>
  <c r="ES49" i="1"/>
  <c r="EU49" i="1" s="1"/>
  <c r="EZ49" i="1" s="1"/>
  <c r="ES36" i="1"/>
  <c r="EU36" i="1" s="1"/>
  <c r="FA36" i="1" s="1"/>
  <c r="ET36" i="1"/>
  <c r="EX36" i="1" s="1"/>
  <c r="FC37" i="1"/>
  <c r="FB37" i="1"/>
  <c r="FE37" i="1"/>
  <c r="FD37" i="1"/>
  <c r="EM51" i="1"/>
  <c r="EQ50" i="1"/>
  <c r="EN51" i="1"/>
  <c r="FE48" i="1"/>
  <c r="FC48" i="1"/>
  <c r="FD48" i="1"/>
  <c r="FB48" i="1"/>
  <c r="ER50" i="1"/>
  <c r="ET49" i="1" l="1"/>
  <c r="EW49" i="1" s="1"/>
  <c r="ER51" i="1"/>
  <c r="EP33" i="1"/>
  <c r="EO33" i="1"/>
  <c r="EQ34" i="1"/>
  <c r="ES50" i="1"/>
  <c r="ET50" i="1"/>
  <c r="EV50" i="1" s="1"/>
  <c r="FD49" i="1"/>
  <c r="FE49" i="1"/>
  <c r="FC49" i="1"/>
  <c r="FB49" i="1"/>
  <c r="EQ51" i="1"/>
  <c r="EM52" i="1"/>
  <c r="EN52" i="1"/>
  <c r="EU50" i="1"/>
  <c r="EY50" i="1" s="1"/>
  <c r="FE36" i="1"/>
  <c r="FC36" i="1"/>
  <c r="FB36" i="1"/>
  <c r="FD36" i="1"/>
  <c r="ER34" i="1"/>
  <c r="ES35" i="1"/>
  <c r="EU35" i="1" s="1"/>
  <c r="EZ35" i="1" s="1"/>
  <c r="ET35" i="1"/>
  <c r="EW35" i="1" s="1"/>
  <c r="ES34" i="1" l="1"/>
  <c r="ET34" i="1" s="1"/>
  <c r="EW34" i="1" s="1"/>
  <c r="EO32" i="1"/>
  <c r="EP32" i="1"/>
  <c r="EQ33" i="1"/>
  <c r="FD35" i="1"/>
  <c r="FC35" i="1"/>
  <c r="FE35" i="1"/>
  <c r="FB35" i="1"/>
  <c r="ES51" i="1"/>
  <c r="ET51" i="1"/>
  <c r="EV51" i="1" s="1"/>
  <c r="EU34" i="1"/>
  <c r="EZ34" i="1" s="1"/>
  <c r="ER33" i="1"/>
  <c r="ER52" i="1"/>
  <c r="EN53" i="1"/>
  <c r="EM53" i="1"/>
  <c r="EQ52" i="1"/>
  <c r="FE50" i="1"/>
  <c r="FC50" i="1"/>
  <c r="FD50" i="1"/>
  <c r="FB50" i="1"/>
  <c r="EU51" i="1"/>
  <c r="EY51" i="1" s="1"/>
  <c r="EP31" i="1" l="1"/>
  <c r="EO31" i="1"/>
  <c r="EQ32" i="1"/>
  <c r="ES52" i="1"/>
  <c r="EU52" i="1" s="1"/>
  <c r="EY52" i="1" s="1"/>
  <c r="ET52" i="1"/>
  <c r="EV52" i="1" s="1"/>
  <c r="ER53" i="1"/>
  <c r="ES33" i="1"/>
  <c r="ET33" i="1" s="1"/>
  <c r="EX33" i="1" s="1"/>
  <c r="FD51" i="1"/>
  <c r="FE51" i="1"/>
  <c r="FB51" i="1"/>
  <c r="FC51" i="1"/>
  <c r="ER32" i="1"/>
  <c r="EN54" i="1"/>
  <c r="EQ53" i="1"/>
  <c r="EM54" i="1"/>
  <c r="FD34" i="1"/>
  <c r="FE34" i="1"/>
  <c r="FB34" i="1"/>
  <c r="FC34" i="1"/>
  <c r="EU33" i="1" l="1"/>
  <c r="FA33" i="1" s="1"/>
  <c r="ER54" i="1"/>
  <c r="FD52" i="1"/>
  <c r="FE52" i="1"/>
  <c r="FC52" i="1"/>
  <c r="FB52" i="1"/>
  <c r="ES32" i="1"/>
  <c r="ET32" i="1" s="1"/>
  <c r="EW32" i="1" s="1"/>
  <c r="EU32" i="1"/>
  <c r="EZ32" i="1" s="1"/>
  <c r="FE33" i="1"/>
  <c r="FD33" i="1"/>
  <c r="FC33" i="1"/>
  <c r="FB33" i="1"/>
  <c r="EQ54" i="1"/>
  <c r="EM55" i="1"/>
  <c r="EN55" i="1"/>
  <c r="EP30" i="1"/>
  <c r="EO30" i="1"/>
  <c r="EQ31" i="1"/>
  <c r="ES53" i="1"/>
  <c r="ET53" i="1"/>
  <c r="EW53" i="1" s="1"/>
  <c r="EU53" i="1"/>
  <c r="EZ53" i="1" s="1"/>
  <c r="ER31" i="1"/>
  <c r="ES54" i="1" l="1"/>
  <c r="ET54" i="1" s="1"/>
  <c r="EX54" i="1" s="1"/>
  <c r="EO29" i="1"/>
  <c r="EP29" i="1"/>
  <c r="EQ30" i="1"/>
  <c r="FD53" i="1"/>
  <c r="FE53" i="1"/>
  <c r="FB53" i="1"/>
  <c r="FC53" i="1"/>
  <c r="EU54" i="1"/>
  <c r="FA54" i="1" s="1"/>
  <c r="ER30" i="1"/>
  <c r="ER55" i="1"/>
  <c r="ES31" i="1"/>
  <c r="ET31" i="1"/>
  <c r="EX31" i="1" s="1"/>
  <c r="EQ55" i="1"/>
  <c r="EN56" i="1"/>
  <c r="EM56" i="1"/>
  <c r="FB32" i="1"/>
  <c r="FD32" i="1"/>
  <c r="FC32" i="1"/>
  <c r="FE32" i="1"/>
  <c r="FE31" i="1" l="1"/>
  <c r="FD31" i="1"/>
  <c r="FB31" i="1"/>
  <c r="FC31" i="1"/>
  <c r="ES30" i="1"/>
  <c r="ET30" i="1" s="1"/>
  <c r="EW30" i="1" s="1"/>
  <c r="ER56" i="1"/>
  <c r="ES55" i="1"/>
  <c r="EU55" i="1" s="1"/>
  <c r="FA55" i="1" s="1"/>
  <c r="ET55" i="1"/>
  <c r="EX55" i="1" s="1"/>
  <c r="ER29" i="1"/>
  <c r="FC54" i="1"/>
  <c r="FE54" i="1"/>
  <c r="FB54" i="1"/>
  <c r="FD54" i="1"/>
  <c r="EO28" i="1"/>
  <c r="EP28" i="1"/>
  <c r="EQ29" i="1"/>
  <c r="EM57" i="1"/>
  <c r="EN57" i="1"/>
  <c r="EQ56" i="1"/>
  <c r="EU31" i="1"/>
  <c r="FA31" i="1" s="1"/>
  <c r="ER28" i="1" l="1"/>
  <c r="EO27" i="1"/>
  <c r="EQ27" i="1" s="1"/>
  <c r="EP27" i="1"/>
  <c r="ER27" i="1" s="1"/>
  <c r="EQ28" i="1"/>
  <c r="ER57" i="1"/>
  <c r="FB30" i="1"/>
  <c r="FC30" i="1"/>
  <c r="FE30" i="1"/>
  <c r="FD30" i="1"/>
  <c r="ES56" i="1"/>
  <c r="ET56" i="1" s="1"/>
  <c r="EW56" i="1" s="1"/>
  <c r="EU30" i="1"/>
  <c r="EZ30" i="1" s="1"/>
  <c r="EQ57" i="1"/>
  <c r="EM58" i="1"/>
  <c r="EN58" i="1"/>
  <c r="FC55" i="1"/>
  <c r="FE55" i="1"/>
  <c r="FB55" i="1"/>
  <c r="FD55" i="1"/>
  <c r="ES29" i="1"/>
  <c r="ET29" i="1"/>
  <c r="EX29" i="1" s="1"/>
  <c r="EU56" i="1"/>
  <c r="EZ56" i="1" s="1"/>
  <c r="ER58" i="1" l="1"/>
  <c r="EQ58" i="1"/>
  <c r="EN59" i="1"/>
  <c r="ER59" i="1" s="1"/>
  <c r="EM59" i="1"/>
  <c r="EQ59" i="1" s="1"/>
  <c r="ES27" i="1"/>
  <c r="HI3" i="1" s="1"/>
  <c r="HI4" i="1" s="1"/>
  <c r="EU27" i="1"/>
  <c r="EY27" i="1" s="1"/>
  <c r="EY60" i="1" s="1"/>
  <c r="ES57" i="1"/>
  <c r="ET57" i="1"/>
  <c r="EX57" i="1" s="1"/>
  <c r="FC56" i="1"/>
  <c r="FE56" i="1"/>
  <c r="FD56" i="1"/>
  <c r="FB56" i="1"/>
  <c r="ES28" i="1"/>
  <c r="ET28" i="1"/>
  <c r="EX28" i="1" s="1"/>
  <c r="FC29" i="1"/>
  <c r="FD29" i="1"/>
  <c r="FE29" i="1"/>
  <c r="FB29" i="1"/>
  <c r="EU29" i="1"/>
  <c r="FA29" i="1" s="1"/>
  <c r="FE57" i="1" l="1"/>
  <c r="FD57" i="1"/>
  <c r="FC57" i="1"/>
  <c r="FB57" i="1"/>
  <c r="ES59" i="1"/>
  <c r="ET59" i="1" s="1"/>
  <c r="EX60" i="1"/>
  <c r="FE28" i="1"/>
  <c r="FC28" i="1"/>
  <c r="FD28" i="1"/>
  <c r="FB28" i="1"/>
  <c r="FI15" i="1"/>
  <c r="EZ27" i="1"/>
  <c r="ES58" i="1"/>
  <c r="EU57" i="1"/>
  <c r="FA57" i="1" s="1"/>
  <c r="EU28" i="1"/>
  <c r="FA28" i="1" s="1"/>
  <c r="ET27" i="1"/>
  <c r="EV27" i="1" s="1"/>
  <c r="EV60" i="1" s="1"/>
  <c r="EU59" i="1" l="1"/>
  <c r="FA60" i="1"/>
  <c r="FC58" i="1"/>
  <c r="FE58" i="1"/>
  <c r="FB58" i="1"/>
  <c r="FD58" i="1"/>
  <c r="FD60" i="1" s="1"/>
  <c r="EZ59" i="1"/>
  <c r="EW59" i="1"/>
  <c r="EU58" i="1"/>
  <c r="FD59" i="1"/>
  <c r="FE59" i="1"/>
  <c r="FC59" i="1"/>
  <c r="FB59" i="1"/>
  <c r="FB60" i="1" s="1"/>
  <c r="FI14" i="1"/>
  <c r="EW27" i="1"/>
  <c r="ET58" i="1"/>
  <c r="EW58" i="1" s="1"/>
  <c r="FC60" i="1" l="1"/>
  <c r="FE60" i="1"/>
  <c r="EW60" i="1"/>
  <c r="ET60" i="1"/>
  <c r="FG12" i="1" s="1"/>
  <c r="EZ58" i="1"/>
  <c r="EZ60" i="1" s="1"/>
  <c r="EU60" i="1"/>
  <c r="FH14" i="1" s="1"/>
  <c r="FH12" i="1" l="1"/>
  <c r="FH11" i="1"/>
  <c r="FH16" i="1"/>
  <c r="FJ59" i="1" s="1"/>
  <c r="FH13" i="1"/>
  <c r="FG11" i="1"/>
  <c r="FG27" i="1" s="1"/>
  <c r="FG16" i="1"/>
  <c r="FI59" i="1" s="1"/>
  <c r="FG13" i="1"/>
  <c r="FG15" i="1"/>
  <c r="FH15" i="1"/>
  <c r="FG14" i="1"/>
  <c r="FJ58" i="1" l="1"/>
  <c r="FH27" i="1"/>
  <c r="FH28" i="1" s="1"/>
  <c r="FI58" i="1"/>
  <c r="FJ57" i="1" s="1"/>
  <c r="FG28" i="1" l="1"/>
  <c r="FG29" i="1" s="1"/>
  <c r="FI57" i="1"/>
  <c r="FH29" i="1" l="1"/>
  <c r="FH30" i="1" s="1"/>
  <c r="FJ56" i="1"/>
  <c r="FI56" i="1"/>
  <c r="FG30" i="1" l="1"/>
  <c r="FG31" i="1" s="1"/>
  <c r="FJ55" i="1"/>
  <c r="FI55" i="1"/>
  <c r="FH31" i="1" l="1"/>
  <c r="FJ54" i="1"/>
  <c r="FI54" i="1"/>
  <c r="FG32" i="1"/>
  <c r="FH32" i="1"/>
  <c r="FG33" i="1" l="1"/>
  <c r="FH33" i="1"/>
  <c r="FJ53" i="1"/>
  <c r="FI53" i="1"/>
  <c r="FJ52" i="1" l="1"/>
  <c r="FI52" i="1"/>
  <c r="FH34" i="1"/>
  <c r="FG34" i="1"/>
  <c r="FH35" i="1" l="1"/>
  <c r="FG35" i="1"/>
  <c r="FJ51" i="1"/>
  <c r="FI51" i="1"/>
  <c r="FG36" i="1" l="1"/>
  <c r="FH36" i="1"/>
  <c r="FJ50" i="1"/>
  <c r="FI50" i="1"/>
  <c r="FH37" i="1" l="1"/>
  <c r="FG37" i="1"/>
  <c r="FJ49" i="1"/>
  <c r="FI49" i="1"/>
  <c r="FH38" i="1" l="1"/>
  <c r="FG38" i="1"/>
  <c r="FJ48" i="1"/>
  <c r="FI48" i="1"/>
  <c r="FG39" i="1" l="1"/>
  <c r="FH39" i="1"/>
  <c r="FJ47" i="1"/>
  <c r="FI47" i="1"/>
  <c r="FJ46" i="1" l="1"/>
  <c r="FI46" i="1"/>
  <c r="FG40" i="1"/>
  <c r="FH40" i="1"/>
  <c r="FG41" i="1" l="1"/>
  <c r="FH41" i="1"/>
  <c r="FJ45" i="1"/>
  <c r="FI45" i="1"/>
  <c r="FH42" i="1" l="1"/>
  <c r="FG42" i="1"/>
  <c r="FJ44" i="1"/>
  <c r="FI44" i="1"/>
  <c r="FG43" i="1" l="1"/>
  <c r="FH43" i="1"/>
  <c r="FJ43" i="1"/>
  <c r="FI43" i="1"/>
  <c r="FJ42" i="1" l="1"/>
  <c r="FI42" i="1"/>
  <c r="FL43" i="1"/>
  <c r="FG44" i="1"/>
  <c r="FH44" i="1"/>
  <c r="FK43" i="1"/>
  <c r="FM43" i="1" l="1"/>
  <c r="FN43" i="1" s="1"/>
  <c r="FQ43" i="1" s="1"/>
  <c r="FJ41" i="1"/>
  <c r="FI41" i="1"/>
  <c r="FK42" i="1"/>
  <c r="FO43" i="1"/>
  <c r="FT43" i="1" s="1"/>
  <c r="FL44" i="1"/>
  <c r="FH45" i="1"/>
  <c r="FK44" i="1"/>
  <c r="FG45" i="1"/>
  <c r="FL42" i="1"/>
  <c r="FM44" i="1" l="1"/>
  <c r="FN44" i="1" s="1"/>
  <c r="FP44" i="1" s="1"/>
  <c r="FG46" i="1"/>
  <c r="FK45" i="1"/>
  <c r="FH46" i="1"/>
  <c r="FM42" i="1"/>
  <c r="FO42" i="1" s="1"/>
  <c r="FS42" i="1" s="1"/>
  <c r="FL41" i="1"/>
  <c r="FJ40" i="1"/>
  <c r="FI40" i="1"/>
  <c r="FK41" i="1"/>
  <c r="FL45" i="1"/>
  <c r="FO44" i="1"/>
  <c r="FS44" i="1" s="1"/>
  <c r="FX43" i="1"/>
  <c r="FY43" i="1"/>
  <c r="FW43" i="1"/>
  <c r="FV43" i="1"/>
  <c r="FN42" i="1" l="1"/>
  <c r="FP42" i="1" s="1"/>
  <c r="FL46" i="1"/>
  <c r="FL40" i="1"/>
  <c r="FJ39" i="1"/>
  <c r="FI39" i="1"/>
  <c r="FK40" i="1"/>
  <c r="FM45" i="1"/>
  <c r="FG47" i="1"/>
  <c r="FK46" i="1"/>
  <c r="FH47" i="1"/>
  <c r="FM41" i="1"/>
  <c r="FO41" i="1" s="1"/>
  <c r="FS41" i="1" s="1"/>
  <c r="FN41" i="1"/>
  <c r="FP41" i="1" s="1"/>
  <c r="FX42" i="1"/>
  <c r="FY42" i="1"/>
  <c r="FV42" i="1"/>
  <c r="FW42" i="1"/>
  <c r="FV44" i="1"/>
  <c r="FX44" i="1"/>
  <c r="FW44" i="1"/>
  <c r="FY44" i="1"/>
  <c r="FG48" i="1" l="1"/>
  <c r="FH48" i="1"/>
  <c r="FK47" i="1"/>
  <c r="FL39" i="1"/>
  <c r="FW45" i="1"/>
  <c r="FY45" i="1"/>
  <c r="FX45" i="1"/>
  <c r="FV45" i="1"/>
  <c r="FN45" i="1"/>
  <c r="FP45" i="1" s="1"/>
  <c r="FL47" i="1"/>
  <c r="FO40" i="1"/>
  <c r="FS40" i="1" s="1"/>
  <c r="FY41" i="1"/>
  <c r="FV41" i="1"/>
  <c r="FX41" i="1"/>
  <c r="FW41" i="1"/>
  <c r="FO45" i="1"/>
  <c r="FS45" i="1" s="1"/>
  <c r="FM40" i="1"/>
  <c r="FN40" i="1" s="1"/>
  <c r="FP40" i="1" s="1"/>
  <c r="FM46" i="1"/>
  <c r="FN46" i="1"/>
  <c r="FP46" i="1" s="1"/>
  <c r="FJ38" i="1"/>
  <c r="FI38" i="1"/>
  <c r="FK39" i="1"/>
  <c r="FY46" i="1" l="1"/>
  <c r="FX46" i="1"/>
  <c r="FW46" i="1"/>
  <c r="FV46" i="1"/>
  <c r="FO46" i="1"/>
  <c r="FS46" i="1" s="1"/>
  <c r="FX40" i="1"/>
  <c r="FV40" i="1"/>
  <c r="FW40" i="1"/>
  <c r="FY40" i="1"/>
  <c r="FM39" i="1"/>
  <c r="FL38" i="1"/>
  <c r="FM47" i="1"/>
  <c r="FL48" i="1"/>
  <c r="FJ37" i="1"/>
  <c r="FI37" i="1"/>
  <c r="FK38" i="1"/>
  <c r="FG49" i="1"/>
  <c r="FK48" i="1"/>
  <c r="FH49" i="1"/>
  <c r="FL49" i="1" l="1"/>
  <c r="FW39" i="1"/>
  <c r="FX39" i="1"/>
  <c r="FV39" i="1"/>
  <c r="FY39" i="1"/>
  <c r="FM48" i="1"/>
  <c r="FN48" i="1" s="1"/>
  <c r="FP48" i="1" s="1"/>
  <c r="FN39" i="1"/>
  <c r="FR39" i="1" s="1"/>
  <c r="FK49" i="1"/>
  <c r="FG50" i="1"/>
  <c r="FH50" i="1"/>
  <c r="FO39" i="1"/>
  <c r="FU39" i="1" s="1"/>
  <c r="FM38" i="1"/>
  <c r="FO38" i="1"/>
  <c r="FU38" i="1" s="1"/>
  <c r="FJ36" i="1"/>
  <c r="FI36" i="1"/>
  <c r="FK37" i="1"/>
  <c r="FL37" i="1"/>
  <c r="FX47" i="1"/>
  <c r="FW47" i="1"/>
  <c r="FV47" i="1"/>
  <c r="FY47" i="1"/>
  <c r="FO47" i="1"/>
  <c r="FU47" i="1" s="1"/>
  <c r="FN47" i="1"/>
  <c r="FR47" i="1" s="1"/>
  <c r="FO48" i="1" l="1"/>
  <c r="FS48" i="1" s="1"/>
  <c r="FL50" i="1"/>
  <c r="FK50" i="1"/>
  <c r="FH51" i="1"/>
  <c r="FG51" i="1"/>
  <c r="FM49" i="1"/>
  <c r="FV38" i="1"/>
  <c r="FY38" i="1"/>
  <c r="FX38" i="1"/>
  <c r="FW38" i="1"/>
  <c r="FN38" i="1"/>
  <c r="FR38" i="1" s="1"/>
  <c r="FJ35" i="1"/>
  <c r="FI35" i="1"/>
  <c r="FK36" i="1"/>
  <c r="FL36" i="1"/>
  <c r="FM37" i="1"/>
  <c r="FY48" i="1"/>
  <c r="FW48" i="1"/>
  <c r="FX48" i="1"/>
  <c r="FV48" i="1"/>
  <c r="FH52" i="1" l="1"/>
  <c r="FK51" i="1"/>
  <c r="FG52" i="1"/>
  <c r="FM50" i="1"/>
  <c r="FO50" i="1" s="1"/>
  <c r="FS50" i="1" s="1"/>
  <c r="FM36" i="1"/>
  <c r="FN36" i="1" s="1"/>
  <c r="FR36" i="1" s="1"/>
  <c r="FL51" i="1"/>
  <c r="FW49" i="1"/>
  <c r="FY49" i="1"/>
  <c r="FX49" i="1"/>
  <c r="FV49" i="1"/>
  <c r="FV37" i="1"/>
  <c r="FX37" i="1"/>
  <c r="FY37" i="1"/>
  <c r="FW37" i="1"/>
  <c r="FN37" i="1"/>
  <c r="FP37" i="1" s="1"/>
  <c r="FJ34" i="1"/>
  <c r="FI34" i="1"/>
  <c r="FK35" i="1"/>
  <c r="FN49" i="1"/>
  <c r="FQ49" i="1" s="1"/>
  <c r="FL35" i="1"/>
  <c r="FO37" i="1"/>
  <c r="FS37" i="1" s="1"/>
  <c r="FO36" i="1"/>
  <c r="FU36" i="1" s="1"/>
  <c r="FO49" i="1"/>
  <c r="FT49" i="1" s="1"/>
  <c r="FJ33" i="1" l="1"/>
  <c r="FI33" i="1"/>
  <c r="FK34" i="1"/>
  <c r="FN50" i="1"/>
  <c r="FP50" i="1" s="1"/>
  <c r="FG53" i="1"/>
  <c r="FK52" i="1"/>
  <c r="FH53" i="1"/>
  <c r="FW50" i="1"/>
  <c r="FY50" i="1"/>
  <c r="FV50" i="1"/>
  <c r="FX50" i="1"/>
  <c r="FM51" i="1"/>
  <c r="FO51" i="1"/>
  <c r="FS51" i="1" s="1"/>
  <c r="FM35" i="1"/>
  <c r="FL34" i="1"/>
  <c r="FW36" i="1"/>
  <c r="FV36" i="1"/>
  <c r="FY36" i="1"/>
  <c r="FX36" i="1"/>
  <c r="FL52" i="1"/>
  <c r="FL53" i="1" l="1"/>
  <c r="FW51" i="1"/>
  <c r="FY51" i="1"/>
  <c r="FX51" i="1"/>
  <c r="FV51" i="1"/>
  <c r="FN51" i="1"/>
  <c r="FP51" i="1" s="1"/>
  <c r="FM52" i="1"/>
  <c r="FO52" i="1" s="1"/>
  <c r="FS52" i="1" s="1"/>
  <c r="FL33" i="1"/>
  <c r="FV35" i="1"/>
  <c r="FY35" i="1"/>
  <c r="FX35" i="1"/>
  <c r="FW35" i="1"/>
  <c r="FM34" i="1"/>
  <c r="FN34" i="1"/>
  <c r="FQ34" i="1" s="1"/>
  <c r="FN35" i="1"/>
  <c r="FQ35" i="1" s="1"/>
  <c r="FJ32" i="1"/>
  <c r="FI32" i="1"/>
  <c r="FK33" i="1"/>
  <c r="FK53" i="1"/>
  <c r="FG54" i="1"/>
  <c r="FH54" i="1"/>
  <c r="FO35" i="1"/>
  <c r="FT35" i="1" s="1"/>
  <c r="FW34" i="1" l="1"/>
  <c r="FV34" i="1"/>
  <c r="FY34" i="1"/>
  <c r="FX34" i="1"/>
  <c r="FO53" i="1"/>
  <c r="FT53" i="1" s="1"/>
  <c r="FL54" i="1"/>
  <c r="FG55" i="1"/>
  <c r="FH55" i="1"/>
  <c r="FK54" i="1"/>
  <c r="FM53" i="1"/>
  <c r="FN53" i="1"/>
  <c r="FQ53" i="1" s="1"/>
  <c r="FO34" i="1"/>
  <c r="FT34" i="1" s="1"/>
  <c r="FV52" i="1"/>
  <c r="FW52" i="1"/>
  <c r="FX52" i="1"/>
  <c r="FY52" i="1"/>
  <c r="FM33" i="1"/>
  <c r="FO33" i="1" s="1"/>
  <c r="FU33" i="1" s="1"/>
  <c r="FN52" i="1"/>
  <c r="FP52" i="1" s="1"/>
  <c r="FL32" i="1"/>
  <c r="FJ31" i="1"/>
  <c r="FI31" i="1"/>
  <c r="FK32" i="1"/>
  <c r="FJ30" i="1" l="1"/>
  <c r="FI30" i="1"/>
  <c r="FK31" i="1"/>
  <c r="FN33" i="1"/>
  <c r="FR33" i="1" s="1"/>
  <c r="FX53" i="1"/>
  <c r="FV53" i="1"/>
  <c r="FW53" i="1"/>
  <c r="FY53" i="1"/>
  <c r="FV33" i="1"/>
  <c r="FY33" i="1"/>
  <c r="FX33" i="1"/>
  <c r="FW33" i="1"/>
  <c r="FL31" i="1"/>
  <c r="FM54" i="1"/>
  <c r="FO54" i="1" s="1"/>
  <c r="FU54" i="1" s="1"/>
  <c r="FL55" i="1"/>
  <c r="FK55" i="1"/>
  <c r="FH56" i="1"/>
  <c r="FG56" i="1"/>
  <c r="FM32" i="1"/>
  <c r="FN32" i="1"/>
  <c r="FQ32" i="1" s="1"/>
  <c r="FN54" i="1" l="1"/>
  <c r="FR54" i="1" s="1"/>
  <c r="FL56" i="1"/>
  <c r="FY32" i="1"/>
  <c r="FX32" i="1"/>
  <c r="FW32" i="1"/>
  <c r="FV32" i="1"/>
  <c r="FO55" i="1"/>
  <c r="FU55" i="1" s="1"/>
  <c r="FG57" i="1"/>
  <c r="FK56" i="1"/>
  <c r="FH57" i="1"/>
  <c r="FO32" i="1"/>
  <c r="FT32" i="1" s="1"/>
  <c r="FM55" i="1"/>
  <c r="FN55" i="1" s="1"/>
  <c r="FR55" i="1" s="1"/>
  <c r="FJ29" i="1"/>
  <c r="FI29" i="1"/>
  <c r="FK30" i="1"/>
  <c r="FX54" i="1"/>
  <c r="FV54" i="1"/>
  <c r="FY54" i="1"/>
  <c r="FW54" i="1"/>
  <c r="FM31" i="1"/>
  <c r="FN31" i="1" s="1"/>
  <c r="FR31" i="1" s="1"/>
  <c r="FL30" i="1"/>
  <c r="FO31" i="1" l="1"/>
  <c r="FU31" i="1" s="1"/>
  <c r="FL29" i="1"/>
  <c r="FL57" i="1"/>
  <c r="FM30" i="1"/>
  <c r="FN30" i="1" s="1"/>
  <c r="FQ30" i="1" s="1"/>
  <c r="FM56" i="1"/>
  <c r="FO56" i="1" s="1"/>
  <c r="FT56" i="1" s="1"/>
  <c r="FN56" i="1"/>
  <c r="FQ56" i="1" s="1"/>
  <c r="FX31" i="1"/>
  <c r="FW31" i="1"/>
  <c r="FV31" i="1"/>
  <c r="FY31" i="1"/>
  <c r="FW55" i="1"/>
  <c r="FX55" i="1"/>
  <c r="FY55" i="1"/>
  <c r="FV55" i="1"/>
  <c r="FJ28" i="1"/>
  <c r="FI28" i="1"/>
  <c r="FK29" i="1"/>
  <c r="FH58" i="1"/>
  <c r="FG58" i="1"/>
  <c r="FK57" i="1"/>
  <c r="FM29" i="1" l="1"/>
  <c r="FV30" i="1"/>
  <c r="FW30" i="1"/>
  <c r="FX30" i="1"/>
  <c r="FY30" i="1"/>
  <c r="FO30" i="1"/>
  <c r="FT30" i="1" s="1"/>
  <c r="FO29" i="1"/>
  <c r="FU29" i="1" s="1"/>
  <c r="FJ27" i="1"/>
  <c r="FL27" i="1" s="1"/>
  <c r="FI27" i="1"/>
  <c r="FK27" i="1" s="1"/>
  <c r="FK28" i="1"/>
  <c r="FL28" i="1"/>
  <c r="FL58" i="1"/>
  <c r="FM57" i="1"/>
  <c r="FO57" i="1"/>
  <c r="FU57" i="1" s="1"/>
  <c r="FK58" i="1"/>
  <c r="FH59" i="1"/>
  <c r="FL59" i="1" s="1"/>
  <c r="FG59" i="1"/>
  <c r="FK59" i="1" s="1"/>
  <c r="FW56" i="1"/>
  <c r="FY56" i="1"/>
  <c r="FX56" i="1"/>
  <c r="FV56" i="1"/>
  <c r="FM27" i="1" l="1"/>
  <c r="HJ3" i="1" s="1"/>
  <c r="HJ4" i="1" s="1"/>
  <c r="FM59" i="1"/>
  <c r="FO59" i="1" s="1"/>
  <c r="FN59" i="1"/>
  <c r="FO58" i="1"/>
  <c r="FT58" i="1" s="1"/>
  <c r="FY29" i="1"/>
  <c r="FX29" i="1"/>
  <c r="FW29" i="1"/>
  <c r="FV29" i="1"/>
  <c r="FM58" i="1"/>
  <c r="FN58" i="1"/>
  <c r="FQ58" i="1" s="1"/>
  <c r="FY57" i="1"/>
  <c r="FX57" i="1"/>
  <c r="FV57" i="1"/>
  <c r="FW57" i="1"/>
  <c r="FM28" i="1"/>
  <c r="FN57" i="1"/>
  <c r="FR57" i="1" s="1"/>
  <c r="FO27" i="1"/>
  <c r="FS27" i="1" s="1"/>
  <c r="FS60" i="1" s="1"/>
  <c r="FN29" i="1"/>
  <c r="FR29" i="1" s="1"/>
  <c r="FN27" i="1" l="1"/>
  <c r="FP27" i="1" s="1"/>
  <c r="FP60" i="1" s="1"/>
  <c r="GC15" i="1"/>
  <c r="FT27" i="1"/>
  <c r="FQ59" i="1"/>
  <c r="FT59" i="1"/>
  <c r="FW59" i="1"/>
  <c r="FX59" i="1"/>
  <c r="FY59" i="1"/>
  <c r="FV59" i="1"/>
  <c r="FV58" i="1"/>
  <c r="FX58" i="1"/>
  <c r="FW58" i="1"/>
  <c r="FY58" i="1"/>
  <c r="FQ27" i="1"/>
  <c r="GC14" i="1"/>
  <c r="FY28" i="1"/>
  <c r="FV28" i="1"/>
  <c r="FV60" i="1" s="1"/>
  <c r="FX28" i="1"/>
  <c r="FW28" i="1"/>
  <c r="FN28" i="1"/>
  <c r="FR28" i="1" s="1"/>
  <c r="FR60" i="1" s="1"/>
  <c r="FO28" i="1"/>
  <c r="FU28" i="1" s="1"/>
  <c r="FU60" i="1" s="1"/>
  <c r="FN60" i="1" l="1"/>
  <c r="GA11" i="1" s="1"/>
  <c r="FW60" i="1"/>
  <c r="GA16" i="1"/>
  <c r="GC59" i="1" s="1"/>
  <c r="GA14" i="1"/>
  <c r="FX60" i="1"/>
  <c r="GA15" i="1" s="1"/>
  <c r="FY60" i="1"/>
  <c r="FQ60" i="1"/>
  <c r="GA12" i="1" s="1"/>
  <c r="GA27" i="1" s="1"/>
  <c r="GA13" i="1"/>
  <c r="FT60" i="1"/>
  <c r="FO60" i="1"/>
  <c r="GB14" i="1" s="1"/>
  <c r="GB13" i="1" l="1"/>
  <c r="GB12" i="1"/>
  <c r="GB11" i="1"/>
  <c r="GB27" i="1" s="1"/>
  <c r="GA28" i="1" s="1"/>
  <c r="GB16" i="1"/>
  <c r="GD59" i="1" s="1"/>
  <c r="GC58" i="1" s="1"/>
  <c r="GB15" i="1"/>
  <c r="GD58" i="1" l="1"/>
  <c r="GB28" i="1"/>
  <c r="GB29" i="1" s="1"/>
  <c r="GC57" i="1"/>
  <c r="GD57" i="1"/>
  <c r="GC56" i="1" l="1"/>
  <c r="GD56" i="1"/>
  <c r="GA29" i="1"/>
  <c r="GC55" i="1" l="1"/>
  <c r="GD55" i="1"/>
  <c r="GA30" i="1"/>
  <c r="GB30" i="1"/>
  <c r="GA31" i="1" l="1"/>
  <c r="GB31" i="1"/>
  <c r="GC54" i="1"/>
  <c r="GD54" i="1"/>
  <c r="GA32" i="1" l="1"/>
  <c r="GB32" i="1"/>
  <c r="GC53" i="1"/>
  <c r="GD53" i="1"/>
  <c r="GB33" i="1" l="1"/>
  <c r="GA33" i="1"/>
  <c r="GC52" i="1"/>
  <c r="GD52" i="1"/>
  <c r="GA34" i="1" l="1"/>
  <c r="GB34" i="1"/>
  <c r="GC51" i="1"/>
  <c r="GD51" i="1"/>
  <c r="GC50" i="1" l="1"/>
  <c r="GD50" i="1"/>
  <c r="GA35" i="1"/>
  <c r="GB35" i="1"/>
  <c r="GB36" i="1" l="1"/>
  <c r="GA36" i="1"/>
  <c r="GC49" i="1"/>
  <c r="GD49" i="1"/>
  <c r="GA37" i="1" l="1"/>
  <c r="GB37" i="1"/>
  <c r="GC48" i="1"/>
  <c r="GD48" i="1"/>
  <c r="GC47" i="1" l="1"/>
  <c r="GD47" i="1"/>
  <c r="GA38" i="1"/>
  <c r="GB38" i="1"/>
  <c r="GA39" i="1" l="1"/>
  <c r="GB39" i="1"/>
  <c r="GC46" i="1"/>
  <c r="GD46" i="1"/>
  <c r="GC45" i="1" l="1"/>
  <c r="GD45" i="1"/>
  <c r="GA40" i="1"/>
  <c r="GB40" i="1"/>
  <c r="GA41" i="1" l="1"/>
  <c r="GB41" i="1"/>
  <c r="GC44" i="1"/>
  <c r="GD44" i="1"/>
  <c r="GA42" i="1" l="1"/>
  <c r="GB42" i="1"/>
  <c r="GC43" i="1"/>
  <c r="GD43" i="1"/>
  <c r="GA43" i="1" l="1"/>
  <c r="GB43" i="1"/>
  <c r="GC42" i="1"/>
  <c r="GE42" i="1" s="1"/>
  <c r="GD42" i="1"/>
  <c r="GF43" i="1" l="1"/>
  <c r="GA44" i="1"/>
  <c r="GB44" i="1"/>
  <c r="GE43" i="1"/>
  <c r="GC41" i="1"/>
  <c r="GD41" i="1"/>
  <c r="GF42" i="1"/>
  <c r="GF41" i="1" l="1"/>
  <c r="GF44" i="1"/>
  <c r="GA45" i="1"/>
  <c r="GB45" i="1"/>
  <c r="GE44" i="1"/>
  <c r="GI42" i="1"/>
  <c r="GM42" i="1" s="1"/>
  <c r="GC40" i="1"/>
  <c r="GD40" i="1"/>
  <c r="GE41" i="1"/>
  <c r="GG42" i="1"/>
  <c r="GG43" i="1"/>
  <c r="GA46" i="1" l="1"/>
  <c r="GE45" i="1"/>
  <c r="GB46" i="1"/>
  <c r="GF45" i="1"/>
  <c r="GF40" i="1"/>
  <c r="GS43" i="1"/>
  <c r="GQ43" i="1"/>
  <c r="GP43" i="1"/>
  <c r="GR43" i="1"/>
  <c r="GI43" i="1"/>
  <c r="GN43" i="1" s="1"/>
  <c r="GR42" i="1"/>
  <c r="GS42" i="1"/>
  <c r="GQ42" i="1"/>
  <c r="GP42" i="1"/>
  <c r="GH42" i="1"/>
  <c r="GJ42" i="1" s="1"/>
  <c r="GG44" i="1"/>
  <c r="GC39" i="1"/>
  <c r="GD39" i="1"/>
  <c r="GE40" i="1"/>
  <c r="GH43" i="1"/>
  <c r="GK43" i="1" s="1"/>
  <c r="GG41" i="1"/>
  <c r="GF39" i="1" l="1"/>
  <c r="GG45" i="1"/>
  <c r="GH45" i="1"/>
  <c r="GJ45" i="1" s="1"/>
  <c r="GS44" i="1"/>
  <c r="GR44" i="1"/>
  <c r="GQ44" i="1"/>
  <c r="GP44" i="1"/>
  <c r="GG40" i="1"/>
  <c r="GH40" i="1" s="1"/>
  <c r="GJ40" i="1" s="1"/>
  <c r="GR41" i="1"/>
  <c r="GS41" i="1"/>
  <c r="GP41" i="1"/>
  <c r="GQ41" i="1"/>
  <c r="GF46" i="1"/>
  <c r="GC38" i="1"/>
  <c r="GD38" i="1"/>
  <c r="GE39" i="1"/>
  <c r="GI41" i="1"/>
  <c r="GM41" i="1" s="1"/>
  <c r="GH41" i="1"/>
  <c r="GJ41" i="1" s="1"/>
  <c r="GH44" i="1"/>
  <c r="GJ44" i="1" s="1"/>
  <c r="GI44" i="1"/>
  <c r="GM44" i="1" s="1"/>
  <c r="GA47" i="1"/>
  <c r="GE46" i="1"/>
  <c r="GB47" i="1"/>
  <c r="GI40" i="1" l="1"/>
  <c r="GM40" i="1" s="1"/>
  <c r="GG46" i="1"/>
  <c r="GH46" i="1" s="1"/>
  <c r="GJ46" i="1" s="1"/>
  <c r="GF38" i="1"/>
  <c r="GC37" i="1"/>
  <c r="GD37" i="1"/>
  <c r="GE38" i="1"/>
  <c r="GR45" i="1"/>
  <c r="GS45" i="1"/>
  <c r="GP45" i="1"/>
  <c r="GQ45" i="1"/>
  <c r="GI46" i="1"/>
  <c r="GM46" i="1" s="1"/>
  <c r="GP40" i="1"/>
  <c r="GR40" i="1"/>
  <c r="GS40" i="1"/>
  <c r="GQ40" i="1"/>
  <c r="GI45" i="1"/>
  <c r="GM45" i="1" s="1"/>
  <c r="GB48" i="1"/>
  <c r="GA48" i="1"/>
  <c r="GE47" i="1"/>
  <c r="GF47" i="1"/>
  <c r="GG39" i="1"/>
  <c r="GI39" i="1" s="1"/>
  <c r="GO39" i="1" s="1"/>
  <c r="GH39" i="1"/>
  <c r="GL39" i="1" s="1"/>
  <c r="GF37" i="1" l="1"/>
  <c r="GA49" i="1"/>
  <c r="GB49" i="1"/>
  <c r="GE48" i="1"/>
  <c r="GF48" i="1"/>
  <c r="GC36" i="1"/>
  <c r="GD36" i="1"/>
  <c r="GE37" i="1"/>
  <c r="GG47" i="1"/>
  <c r="GI47" i="1" s="1"/>
  <c r="GO47" i="1" s="1"/>
  <c r="GH47" i="1"/>
  <c r="GL47" i="1" s="1"/>
  <c r="GG38" i="1"/>
  <c r="GI38" i="1" s="1"/>
  <c r="GO38" i="1" s="1"/>
  <c r="GR39" i="1"/>
  <c r="GP39" i="1"/>
  <c r="GS39" i="1"/>
  <c r="GQ39" i="1"/>
  <c r="GR46" i="1"/>
  <c r="GQ46" i="1"/>
  <c r="GP46" i="1"/>
  <c r="GS46" i="1"/>
  <c r="GG37" i="1" l="1"/>
  <c r="GH37" i="1"/>
  <c r="GJ37" i="1" s="1"/>
  <c r="GG48" i="1"/>
  <c r="GH48" i="1"/>
  <c r="GJ48" i="1" s="1"/>
  <c r="GF49" i="1"/>
  <c r="GB50" i="1"/>
  <c r="GE49" i="1"/>
  <c r="GA50" i="1"/>
  <c r="GF36" i="1"/>
  <c r="GH38" i="1"/>
  <c r="GL38" i="1" s="1"/>
  <c r="GI37" i="1"/>
  <c r="GM37" i="1" s="1"/>
  <c r="GS47" i="1"/>
  <c r="GP47" i="1"/>
  <c r="GQ47" i="1"/>
  <c r="GR47" i="1"/>
  <c r="GP38" i="1"/>
  <c r="GS38" i="1"/>
  <c r="GR38" i="1"/>
  <c r="GQ38" i="1"/>
  <c r="GC35" i="1"/>
  <c r="GD35" i="1"/>
  <c r="GE36" i="1"/>
  <c r="GI48" i="1"/>
  <c r="GM48" i="1" s="1"/>
  <c r="GF50" i="1" l="1"/>
  <c r="GG36" i="1"/>
  <c r="GH36" i="1"/>
  <c r="GL36" i="1" s="1"/>
  <c r="GF35" i="1"/>
  <c r="GC34" i="1"/>
  <c r="GD34" i="1"/>
  <c r="GE35" i="1"/>
  <c r="GE50" i="1"/>
  <c r="GA51" i="1"/>
  <c r="GB51" i="1"/>
  <c r="GP48" i="1"/>
  <c r="GS48" i="1"/>
  <c r="GQ48" i="1"/>
  <c r="GR48" i="1"/>
  <c r="GG49" i="1"/>
  <c r="GI49" i="1" s="1"/>
  <c r="GN49" i="1" s="1"/>
  <c r="GS37" i="1"/>
  <c r="GP37" i="1"/>
  <c r="GR37" i="1"/>
  <c r="GQ37" i="1"/>
  <c r="GG50" i="1" l="1"/>
  <c r="GH50" i="1"/>
  <c r="GJ50" i="1" s="1"/>
  <c r="GP36" i="1"/>
  <c r="GQ36" i="1"/>
  <c r="GR36" i="1"/>
  <c r="GS36" i="1"/>
  <c r="GC33" i="1"/>
  <c r="GD33" i="1"/>
  <c r="GE34" i="1"/>
  <c r="GI50" i="1"/>
  <c r="GM50" i="1" s="1"/>
  <c r="GG35" i="1"/>
  <c r="GH35" i="1" s="1"/>
  <c r="GK35" i="1" s="1"/>
  <c r="GQ49" i="1"/>
  <c r="GS49" i="1"/>
  <c r="GR49" i="1"/>
  <c r="GP49" i="1"/>
  <c r="GF51" i="1"/>
  <c r="GF34" i="1"/>
  <c r="GI36" i="1"/>
  <c r="GO36" i="1" s="1"/>
  <c r="GH49" i="1"/>
  <c r="GK49" i="1" s="1"/>
  <c r="GB52" i="1"/>
  <c r="GE51" i="1"/>
  <c r="GA52" i="1"/>
  <c r="GI35" i="1"/>
  <c r="GN35" i="1" s="1"/>
  <c r="GB53" i="1" l="1"/>
  <c r="GE52" i="1"/>
  <c r="GA53" i="1"/>
  <c r="GF33" i="1"/>
  <c r="GC32" i="1"/>
  <c r="GD32" i="1"/>
  <c r="GE33" i="1"/>
  <c r="GR35" i="1"/>
  <c r="GP35" i="1"/>
  <c r="GS35" i="1"/>
  <c r="GQ35" i="1"/>
  <c r="GG51" i="1"/>
  <c r="GI51" i="1"/>
  <c r="GM51" i="1" s="1"/>
  <c r="GF52" i="1"/>
  <c r="GG34" i="1"/>
  <c r="GH34" i="1" s="1"/>
  <c r="GK34" i="1" s="1"/>
  <c r="GR50" i="1"/>
  <c r="GQ50" i="1"/>
  <c r="GP50" i="1"/>
  <c r="GS50" i="1"/>
  <c r="GI34" i="1" l="1"/>
  <c r="GN34" i="1" s="1"/>
  <c r="GE53" i="1"/>
  <c r="GA54" i="1"/>
  <c r="GB54" i="1"/>
  <c r="GG52" i="1"/>
  <c r="GH52" i="1" s="1"/>
  <c r="GJ52" i="1" s="1"/>
  <c r="GQ51" i="1"/>
  <c r="GP51" i="1"/>
  <c r="GR51" i="1"/>
  <c r="GS51" i="1"/>
  <c r="GH51" i="1"/>
  <c r="GJ51" i="1" s="1"/>
  <c r="GF32" i="1"/>
  <c r="GC31" i="1"/>
  <c r="GD31" i="1"/>
  <c r="GE32" i="1"/>
  <c r="GQ34" i="1"/>
  <c r="GP34" i="1"/>
  <c r="GS34" i="1"/>
  <c r="GR34" i="1"/>
  <c r="GG33" i="1"/>
  <c r="GI33" i="1"/>
  <c r="GO33" i="1" s="1"/>
  <c r="GF53" i="1"/>
  <c r="GQ52" i="1" l="1"/>
  <c r="GP52" i="1"/>
  <c r="GR52" i="1"/>
  <c r="GS52" i="1"/>
  <c r="GG32" i="1"/>
  <c r="GH32" i="1" s="1"/>
  <c r="GK32" i="1" s="1"/>
  <c r="GF31" i="1"/>
  <c r="GF54" i="1"/>
  <c r="GE54" i="1"/>
  <c r="GA55" i="1"/>
  <c r="GB55" i="1"/>
  <c r="GP33" i="1"/>
  <c r="GQ33" i="1"/>
  <c r="GR33" i="1"/>
  <c r="GS33" i="1"/>
  <c r="GG53" i="1"/>
  <c r="GH53" i="1" s="1"/>
  <c r="GK53" i="1" s="1"/>
  <c r="GH33" i="1"/>
  <c r="GL33" i="1" s="1"/>
  <c r="GC30" i="1"/>
  <c r="GD30" i="1"/>
  <c r="GE31" i="1"/>
  <c r="GI52" i="1"/>
  <c r="GM52" i="1" s="1"/>
  <c r="GG54" i="1" l="1"/>
  <c r="GP32" i="1"/>
  <c r="GQ32" i="1"/>
  <c r="GS32" i="1"/>
  <c r="GR32" i="1"/>
  <c r="GF30" i="1"/>
  <c r="GG31" i="1"/>
  <c r="GI32" i="1"/>
  <c r="GN32" i="1" s="1"/>
  <c r="GI54" i="1"/>
  <c r="GO54" i="1" s="1"/>
  <c r="GC29" i="1"/>
  <c r="GD29" i="1"/>
  <c r="GE30" i="1"/>
  <c r="GF55" i="1"/>
  <c r="GQ53" i="1"/>
  <c r="GR53" i="1"/>
  <c r="GP53" i="1"/>
  <c r="GS53" i="1"/>
  <c r="GB56" i="1"/>
  <c r="GE55" i="1"/>
  <c r="GA56" i="1"/>
  <c r="GI53" i="1"/>
  <c r="GN53" i="1" s="1"/>
  <c r="GG55" i="1" l="1"/>
  <c r="GH55" i="1"/>
  <c r="GL55" i="1" s="1"/>
  <c r="GR31" i="1"/>
  <c r="GS31" i="1"/>
  <c r="GQ31" i="1"/>
  <c r="GP31" i="1"/>
  <c r="GB57" i="1"/>
  <c r="GE56" i="1"/>
  <c r="GA57" i="1"/>
  <c r="GC28" i="1"/>
  <c r="GD28" i="1"/>
  <c r="GE29" i="1"/>
  <c r="GF29" i="1"/>
  <c r="GF56" i="1"/>
  <c r="GI55" i="1"/>
  <c r="GO55" i="1" s="1"/>
  <c r="GI31" i="1"/>
  <c r="GO31" i="1" s="1"/>
  <c r="GG30" i="1"/>
  <c r="GH31" i="1"/>
  <c r="GL31" i="1" s="1"/>
  <c r="GS54" i="1"/>
  <c r="GQ54" i="1"/>
  <c r="GP54" i="1"/>
  <c r="GR54" i="1"/>
  <c r="GI30" i="1"/>
  <c r="GN30" i="1" s="1"/>
  <c r="GH54" i="1"/>
  <c r="GL54" i="1" s="1"/>
  <c r="GG29" i="1" l="1"/>
  <c r="GF57" i="1"/>
  <c r="GC27" i="1"/>
  <c r="GE27" i="1" s="1"/>
  <c r="GD27" i="1"/>
  <c r="GF27" i="1" s="1"/>
  <c r="GE28" i="1"/>
  <c r="GG56" i="1"/>
  <c r="GI56" i="1" s="1"/>
  <c r="GN56" i="1" s="1"/>
  <c r="GF28" i="1"/>
  <c r="GA58" i="1"/>
  <c r="GB58" i="1"/>
  <c r="GE57" i="1"/>
  <c r="GP30" i="1"/>
  <c r="GR30" i="1"/>
  <c r="GS30" i="1"/>
  <c r="GQ30" i="1"/>
  <c r="GI29" i="1"/>
  <c r="GO29" i="1" s="1"/>
  <c r="GH30" i="1"/>
  <c r="GK30" i="1" s="1"/>
  <c r="GR55" i="1"/>
  <c r="GP55" i="1"/>
  <c r="GS55" i="1"/>
  <c r="GQ55" i="1"/>
  <c r="GG57" i="1" l="1"/>
  <c r="GH57" i="1" s="1"/>
  <c r="GL57" i="1" s="1"/>
  <c r="GH56" i="1"/>
  <c r="GK56" i="1" s="1"/>
  <c r="GG28" i="1"/>
  <c r="GG27" i="1"/>
  <c r="HK3" i="1" s="1"/>
  <c r="HK4" i="1" s="1"/>
  <c r="GS56" i="1"/>
  <c r="GQ56" i="1"/>
  <c r="GR56" i="1"/>
  <c r="GP56" i="1"/>
  <c r="GI57" i="1"/>
  <c r="GO57" i="1" s="1"/>
  <c r="GE58" i="1"/>
  <c r="GB59" i="1"/>
  <c r="GF59" i="1" s="1"/>
  <c r="GA59" i="1"/>
  <c r="GE59" i="1" s="1"/>
  <c r="GF58" i="1"/>
  <c r="GR29" i="1"/>
  <c r="GP29" i="1"/>
  <c r="GS29" i="1"/>
  <c r="GQ29" i="1"/>
  <c r="GH29" i="1"/>
  <c r="GL29" i="1" s="1"/>
  <c r="GH27" i="1" l="1"/>
  <c r="GJ27" i="1" s="1"/>
  <c r="GJ60" i="1" s="1"/>
  <c r="GI27" i="1"/>
  <c r="GM27" i="1" s="1"/>
  <c r="GM60" i="1" s="1"/>
  <c r="GW14" i="1"/>
  <c r="GK27" i="1"/>
  <c r="GG58" i="1"/>
  <c r="GH58" i="1"/>
  <c r="GK58" i="1" s="1"/>
  <c r="GW15" i="1"/>
  <c r="GN27" i="1"/>
  <c r="GP28" i="1"/>
  <c r="GQ28" i="1"/>
  <c r="GR28" i="1"/>
  <c r="GS28" i="1"/>
  <c r="GH28" i="1"/>
  <c r="GL28" i="1" s="1"/>
  <c r="GL60" i="1" s="1"/>
  <c r="GG59" i="1"/>
  <c r="GH59" i="1" s="1"/>
  <c r="GP57" i="1"/>
  <c r="GS57" i="1"/>
  <c r="GQ57" i="1"/>
  <c r="GR57" i="1"/>
  <c r="GI28" i="1"/>
  <c r="GO28" i="1" s="1"/>
  <c r="GO60" i="1" s="1"/>
  <c r="GK59" i="1" l="1"/>
  <c r="GR59" i="1"/>
  <c r="GP59" i="1"/>
  <c r="GQ59" i="1"/>
  <c r="GS59" i="1"/>
  <c r="GS60" i="1" s="1"/>
  <c r="GP58" i="1"/>
  <c r="GP60" i="1" s="1"/>
  <c r="GR58" i="1"/>
  <c r="GR60" i="1" s="1"/>
  <c r="GU15" i="1" s="1"/>
  <c r="GQ58" i="1"/>
  <c r="GS58" i="1"/>
  <c r="GK60" i="1"/>
  <c r="GH60" i="1"/>
  <c r="GU11" i="1" s="1"/>
  <c r="GI59" i="1"/>
  <c r="GI58" i="1"/>
  <c r="GQ60" i="1" l="1"/>
  <c r="GU13" i="1"/>
  <c r="GU12" i="1"/>
  <c r="GU27" i="1" s="1"/>
  <c r="GN58" i="1"/>
  <c r="GI60" i="1"/>
  <c r="GV14" i="1" s="1"/>
  <c r="GN59" i="1"/>
  <c r="GU14" i="1"/>
  <c r="GU16" i="1"/>
  <c r="GW59" i="1" s="1"/>
  <c r="GN60" i="1" l="1"/>
  <c r="GV12" i="1" s="1"/>
  <c r="GV27" i="1" s="1"/>
  <c r="GU28" i="1" s="1"/>
  <c r="GV11" i="1"/>
  <c r="GV13" i="1"/>
  <c r="GV16" i="1"/>
  <c r="GX59" i="1" s="1"/>
  <c r="GW58" i="1"/>
  <c r="GV15" i="1"/>
  <c r="GX58" i="1" s="1"/>
  <c r="GV28" i="1" l="1"/>
  <c r="GU29" i="1" s="1"/>
  <c r="GW57" i="1"/>
  <c r="GX57" i="1"/>
  <c r="GX56" i="1" s="1"/>
  <c r="GV29" i="1"/>
  <c r="GV30" i="1" l="1"/>
  <c r="GU30" i="1"/>
  <c r="GW56" i="1"/>
  <c r="GV31" i="1" l="1"/>
  <c r="GU31" i="1"/>
  <c r="GW55" i="1"/>
  <c r="GX55" i="1"/>
  <c r="GW54" i="1" l="1"/>
  <c r="GX54" i="1"/>
  <c r="GU32" i="1"/>
  <c r="GV32" i="1"/>
  <c r="GU33" i="1" l="1"/>
  <c r="GV33" i="1"/>
  <c r="GX53" i="1"/>
  <c r="GW53" i="1"/>
  <c r="GV34" i="1" l="1"/>
  <c r="GU34" i="1"/>
  <c r="GW52" i="1"/>
  <c r="GX52" i="1"/>
  <c r="GW51" i="1" l="1"/>
  <c r="GX51" i="1"/>
  <c r="GU35" i="1"/>
  <c r="GV35" i="1"/>
  <c r="GV36" i="1" l="1"/>
  <c r="GU36" i="1"/>
  <c r="GX50" i="1"/>
  <c r="GW50" i="1"/>
  <c r="GX49" i="1" l="1"/>
  <c r="GW49" i="1"/>
  <c r="GU37" i="1"/>
  <c r="GV37" i="1"/>
  <c r="GU38" i="1" l="1"/>
  <c r="GV38" i="1"/>
  <c r="GW48" i="1"/>
  <c r="GX48" i="1"/>
  <c r="GV39" i="1" l="1"/>
  <c r="GU39" i="1"/>
  <c r="GW47" i="1"/>
  <c r="GX47" i="1"/>
  <c r="GU40" i="1" l="1"/>
  <c r="GV40" i="1"/>
  <c r="GX46" i="1"/>
  <c r="GW46" i="1"/>
  <c r="GX45" i="1" l="1"/>
  <c r="GW45" i="1"/>
  <c r="GV41" i="1"/>
  <c r="GU41" i="1"/>
  <c r="GX44" i="1" l="1"/>
  <c r="GW44" i="1"/>
  <c r="GV42" i="1"/>
  <c r="GU42" i="1"/>
  <c r="GX43" i="1" l="1"/>
  <c r="GW43" i="1"/>
  <c r="GU43" i="1"/>
  <c r="GV43" i="1"/>
  <c r="GU44" i="1" l="1"/>
  <c r="GY43" i="1"/>
  <c r="GV44" i="1"/>
  <c r="GZ43" i="1"/>
  <c r="GW42" i="1"/>
  <c r="GX42" i="1"/>
  <c r="GZ44" i="1" l="1"/>
  <c r="GZ42" i="1"/>
  <c r="GX41" i="1"/>
  <c r="GW41" i="1"/>
  <c r="GY42" i="1"/>
  <c r="HA43" i="1"/>
  <c r="HB43" i="1"/>
  <c r="HE43" i="1" s="1"/>
  <c r="GU45" i="1"/>
  <c r="GY44" i="1"/>
  <c r="GV45" i="1"/>
  <c r="GY45" i="1" l="1"/>
  <c r="GV46" i="1"/>
  <c r="GU46" i="1"/>
  <c r="GW40" i="1"/>
  <c r="GX40" i="1"/>
  <c r="GY41" i="1"/>
  <c r="HM43" i="1"/>
  <c r="HL43" i="1"/>
  <c r="HJ43" i="1"/>
  <c r="HK43" i="1"/>
  <c r="GZ45" i="1"/>
  <c r="GZ41" i="1"/>
  <c r="HC43" i="1"/>
  <c r="HH43" i="1" s="1"/>
  <c r="HA42" i="1"/>
  <c r="HB42" i="1" s="1"/>
  <c r="HD42" i="1" s="1"/>
  <c r="HA44" i="1"/>
  <c r="HC44" i="1" s="1"/>
  <c r="HG44" i="1" s="1"/>
  <c r="HB44" i="1"/>
  <c r="HD44" i="1" s="1"/>
  <c r="GZ40" i="1" l="1"/>
  <c r="HK42" i="1"/>
  <c r="HJ42" i="1"/>
  <c r="HM42" i="1"/>
  <c r="HL42" i="1"/>
  <c r="GZ46" i="1"/>
  <c r="GW39" i="1"/>
  <c r="GX39" i="1"/>
  <c r="GY40" i="1"/>
  <c r="HC42" i="1"/>
  <c r="HG42" i="1" s="1"/>
  <c r="GU47" i="1"/>
  <c r="GV47" i="1"/>
  <c r="GY46" i="1"/>
  <c r="HA41" i="1"/>
  <c r="HM44" i="1"/>
  <c r="HL44" i="1"/>
  <c r="HK44" i="1"/>
  <c r="HJ44" i="1"/>
  <c r="HA45" i="1"/>
  <c r="HB45" i="1" s="1"/>
  <c r="HD45" i="1" s="1"/>
  <c r="HK41" i="1" l="1"/>
  <c r="HM41" i="1"/>
  <c r="HL41" i="1"/>
  <c r="HJ41" i="1"/>
  <c r="HM45" i="1"/>
  <c r="HK45" i="1"/>
  <c r="HL45" i="1"/>
  <c r="HJ45" i="1"/>
  <c r="GZ39" i="1"/>
  <c r="GU48" i="1"/>
  <c r="GV48" i="1"/>
  <c r="GY47" i="1"/>
  <c r="HA46" i="1"/>
  <c r="GZ47" i="1"/>
  <c r="GW38" i="1"/>
  <c r="GX38" i="1"/>
  <c r="GY39" i="1"/>
  <c r="HB41" i="1"/>
  <c r="HD41" i="1" s="1"/>
  <c r="HA40" i="1"/>
  <c r="HC40" i="1" s="1"/>
  <c r="HG40" i="1" s="1"/>
  <c r="HB40" i="1"/>
  <c r="HD40" i="1" s="1"/>
  <c r="HC41" i="1"/>
  <c r="HG41" i="1" s="1"/>
  <c r="HC45" i="1"/>
  <c r="HG45" i="1" s="1"/>
  <c r="GW37" i="1" l="1"/>
  <c r="GX37" i="1"/>
  <c r="GY38" i="1"/>
  <c r="HA47" i="1"/>
  <c r="HB47" i="1"/>
  <c r="HF47" i="1" s="1"/>
  <c r="HC47" i="1"/>
  <c r="HI47" i="1" s="1"/>
  <c r="GU49" i="1"/>
  <c r="GY48" i="1"/>
  <c r="GV49" i="1"/>
  <c r="HA39" i="1"/>
  <c r="HK46" i="1"/>
  <c r="HL46" i="1"/>
  <c r="HJ46" i="1"/>
  <c r="HM46" i="1"/>
  <c r="GZ48" i="1"/>
  <c r="HM40" i="1"/>
  <c r="HL40" i="1"/>
  <c r="HK40" i="1"/>
  <c r="HJ40" i="1"/>
  <c r="HB46" i="1"/>
  <c r="HD46" i="1" s="1"/>
  <c r="GZ38" i="1"/>
  <c r="HC46" i="1"/>
  <c r="HG46" i="1" s="1"/>
  <c r="HL39" i="1" l="1"/>
  <c r="HJ39" i="1"/>
  <c r="HM39" i="1"/>
  <c r="HK39" i="1"/>
  <c r="HB39" i="1"/>
  <c r="HF39" i="1" s="1"/>
  <c r="HL47" i="1"/>
  <c r="HM47" i="1"/>
  <c r="HJ47" i="1"/>
  <c r="HK47" i="1"/>
  <c r="HA38" i="1"/>
  <c r="HB38" i="1"/>
  <c r="HF38" i="1" s="1"/>
  <c r="HC39" i="1"/>
  <c r="HI39" i="1" s="1"/>
  <c r="GZ49" i="1"/>
  <c r="HA48" i="1"/>
  <c r="HC48" i="1" s="1"/>
  <c r="HG48" i="1" s="1"/>
  <c r="HB48" i="1"/>
  <c r="HD48" i="1" s="1"/>
  <c r="GZ37" i="1"/>
  <c r="GY49" i="1"/>
  <c r="GU50" i="1"/>
  <c r="GV50" i="1"/>
  <c r="GW36" i="1"/>
  <c r="GX36" i="1"/>
  <c r="GY37" i="1"/>
  <c r="GU51" i="1" l="1"/>
  <c r="GY50" i="1"/>
  <c r="GV51" i="1"/>
  <c r="HA37" i="1"/>
  <c r="HA49" i="1"/>
  <c r="HB49" i="1" s="1"/>
  <c r="HE49" i="1" s="1"/>
  <c r="HC49" i="1"/>
  <c r="HH49" i="1" s="1"/>
  <c r="GZ36" i="1"/>
  <c r="GX35" i="1"/>
  <c r="GW35" i="1"/>
  <c r="GY36" i="1"/>
  <c r="GZ50" i="1"/>
  <c r="HJ38" i="1"/>
  <c r="HK38" i="1"/>
  <c r="HL38" i="1"/>
  <c r="HM38" i="1"/>
  <c r="HJ48" i="1"/>
  <c r="HL48" i="1"/>
  <c r="HK48" i="1"/>
  <c r="HM48" i="1"/>
  <c r="HC38" i="1"/>
  <c r="HI38" i="1" s="1"/>
  <c r="GX34" i="1" l="1"/>
  <c r="GW34" i="1"/>
  <c r="GY35" i="1"/>
  <c r="HL37" i="1"/>
  <c r="HK37" i="1"/>
  <c r="HM37" i="1"/>
  <c r="HJ37" i="1"/>
  <c r="HC37" i="1"/>
  <c r="HG37" i="1" s="1"/>
  <c r="HA36" i="1"/>
  <c r="HB36" i="1" s="1"/>
  <c r="HF36" i="1" s="1"/>
  <c r="GZ51" i="1"/>
  <c r="GZ35" i="1"/>
  <c r="HB37" i="1"/>
  <c r="HD37" i="1" s="1"/>
  <c r="HA50" i="1"/>
  <c r="HB50" i="1" s="1"/>
  <c r="HD50" i="1" s="1"/>
  <c r="HL49" i="1"/>
  <c r="HJ49" i="1"/>
  <c r="HK49" i="1"/>
  <c r="HM49" i="1"/>
  <c r="GU52" i="1"/>
  <c r="GV52" i="1"/>
  <c r="GY51" i="1"/>
  <c r="HK36" i="1" l="1"/>
  <c r="HJ36" i="1"/>
  <c r="HL36" i="1"/>
  <c r="HM36" i="1"/>
  <c r="HA35" i="1"/>
  <c r="GZ52" i="1"/>
  <c r="HA51" i="1"/>
  <c r="HL50" i="1"/>
  <c r="HJ50" i="1"/>
  <c r="HK50" i="1"/>
  <c r="HM50" i="1"/>
  <c r="HC36" i="1"/>
  <c r="HI36" i="1" s="1"/>
  <c r="GX33" i="1"/>
  <c r="GW33" i="1"/>
  <c r="GY34" i="1"/>
  <c r="GY52" i="1"/>
  <c r="GU53" i="1"/>
  <c r="GV53" i="1"/>
  <c r="HC50" i="1"/>
  <c r="HG50" i="1" s="1"/>
  <c r="GZ34" i="1"/>
  <c r="HJ35" i="1" l="1"/>
  <c r="HM35" i="1"/>
  <c r="HK35" i="1"/>
  <c r="HL35" i="1"/>
  <c r="HJ51" i="1"/>
  <c r="HK51" i="1"/>
  <c r="HM51" i="1"/>
  <c r="HL51" i="1"/>
  <c r="GY53" i="1"/>
  <c r="GV54" i="1"/>
  <c r="GU54" i="1"/>
  <c r="HC35" i="1"/>
  <c r="HH35" i="1" s="1"/>
  <c r="GZ33" i="1"/>
  <c r="HC51" i="1"/>
  <c r="HG51" i="1" s="1"/>
  <c r="GZ53" i="1"/>
  <c r="HB35" i="1"/>
  <c r="HE35" i="1" s="1"/>
  <c r="HB51" i="1"/>
  <c r="HD51" i="1" s="1"/>
  <c r="GX32" i="1"/>
  <c r="GW32" i="1"/>
  <c r="GY33" i="1"/>
  <c r="HA52" i="1"/>
  <c r="HC52" i="1" s="1"/>
  <c r="HG52" i="1" s="1"/>
  <c r="HA34" i="1"/>
  <c r="HB34" i="1" s="1"/>
  <c r="HE34" i="1" s="1"/>
  <c r="HC34" i="1" l="1"/>
  <c r="HH34" i="1" s="1"/>
  <c r="HM52" i="1"/>
  <c r="HK52" i="1"/>
  <c r="HL52" i="1"/>
  <c r="HJ52" i="1"/>
  <c r="HA33" i="1"/>
  <c r="HB33" i="1" s="1"/>
  <c r="HF33" i="1" s="1"/>
  <c r="GV55" i="1"/>
  <c r="GY54" i="1"/>
  <c r="GU55" i="1"/>
  <c r="HA53" i="1"/>
  <c r="HB53" i="1" s="1"/>
  <c r="HE53" i="1" s="1"/>
  <c r="GX31" i="1"/>
  <c r="GW31" i="1"/>
  <c r="GY32" i="1"/>
  <c r="GZ54" i="1"/>
  <c r="HJ34" i="1"/>
  <c r="HK34" i="1"/>
  <c r="HL34" i="1"/>
  <c r="HM34" i="1"/>
  <c r="GZ32" i="1"/>
  <c r="HB52" i="1"/>
  <c r="HD52" i="1" s="1"/>
  <c r="HL33" i="1" l="1"/>
  <c r="HJ33" i="1"/>
  <c r="HM33" i="1"/>
  <c r="HK33" i="1"/>
  <c r="GZ31" i="1"/>
  <c r="HC53" i="1"/>
  <c r="HH53" i="1" s="1"/>
  <c r="HC33" i="1"/>
  <c r="HI33" i="1" s="1"/>
  <c r="HM53" i="1"/>
  <c r="HL53" i="1"/>
  <c r="HK53" i="1"/>
  <c r="HJ53" i="1"/>
  <c r="GU56" i="1"/>
  <c r="GY55" i="1"/>
  <c r="GV56" i="1"/>
  <c r="HA32" i="1"/>
  <c r="HA54" i="1"/>
  <c r="GX30" i="1"/>
  <c r="GW30" i="1"/>
  <c r="GY31" i="1"/>
  <c r="GZ55" i="1"/>
  <c r="HJ32" i="1" l="1"/>
  <c r="HK32" i="1"/>
  <c r="HM32" i="1"/>
  <c r="HL32" i="1"/>
  <c r="HA31" i="1"/>
  <c r="HB32" i="1"/>
  <c r="HE32" i="1" s="1"/>
  <c r="HJ54" i="1"/>
  <c r="HM54" i="1"/>
  <c r="HL54" i="1"/>
  <c r="HK54" i="1"/>
  <c r="GZ56" i="1"/>
  <c r="HA55" i="1"/>
  <c r="HC55" i="1" s="1"/>
  <c r="HI55" i="1" s="1"/>
  <c r="GW29" i="1"/>
  <c r="GX29" i="1"/>
  <c r="GY30" i="1"/>
  <c r="HC32" i="1"/>
  <c r="HH32" i="1" s="1"/>
  <c r="GZ30" i="1"/>
  <c r="HC54" i="1"/>
  <c r="HI54" i="1" s="1"/>
  <c r="GU57" i="1"/>
  <c r="GY56" i="1"/>
  <c r="GV57" i="1"/>
  <c r="HB54" i="1"/>
  <c r="HF54" i="1" s="1"/>
  <c r="HB55" i="1" l="1"/>
  <c r="HF55" i="1" s="1"/>
  <c r="HA56" i="1"/>
  <c r="GY57" i="1"/>
  <c r="GV58" i="1"/>
  <c r="GU58" i="1"/>
  <c r="GZ29" i="1"/>
  <c r="GZ57" i="1"/>
  <c r="HA30" i="1"/>
  <c r="HB30" i="1" s="1"/>
  <c r="HE30" i="1" s="1"/>
  <c r="HJ31" i="1"/>
  <c r="HK31" i="1"/>
  <c r="HL31" i="1"/>
  <c r="HM31" i="1"/>
  <c r="HC56" i="1"/>
  <c r="HH56" i="1" s="1"/>
  <c r="HB31" i="1"/>
  <c r="HF31" i="1" s="1"/>
  <c r="HC31" i="1"/>
  <c r="HI31" i="1" s="1"/>
  <c r="GW28" i="1"/>
  <c r="GX28" i="1"/>
  <c r="GY29" i="1"/>
  <c r="HL55" i="1"/>
  <c r="HJ55" i="1"/>
  <c r="HK55" i="1"/>
  <c r="HM55" i="1"/>
  <c r="HC30" i="1" l="1"/>
  <c r="HH30" i="1" s="1"/>
  <c r="HM30" i="1"/>
  <c r="HK30" i="1"/>
  <c r="HJ30" i="1"/>
  <c r="HL30" i="1"/>
  <c r="GX27" i="1"/>
  <c r="GZ27" i="1" s="1"/>
  <c r="GW27" i="1"/>
  <c r="GY27" i="1" s="1"/>
  <c r="GY28" i="1"/>
  <c r="GU59" i="1"/>
  <c r="GY59" i="1" s="1"/>
  <c r="GV59" i="1"/>
  <c r="GZ59" i="1" s="1"/>
  <c r="GY58" i="1"/>
  <c r="HA29" i="1"/>
  <c r="HC29" i="1" s="1"/>
  <c r="HI29" i="1" s="1"/>
  <c r="GZ58" i="1"/>
  <c r="HA57" i="1"/>
  <c r="HB57" i="1"/>
  <c r="HF57" i="1" s="1"/>
  <c r="HL56" i="1"/>
  <c r="HK56" i="1"/>
  <c r="HJ56" i="1"/>
  <c r="HM56" i="1"/>
  <c r="GZ28" i="1"/>
  <c r="HB56" i="1"/>
  <c r="HE56" i="1" s="1"/>
  <c r="HA58" i="1" l="1"/>
  <c r="HB58" i="1" s="1"/>
  <c r="HE58" i="1" s="1"/>
  <c r="HA27" i="1"/>
  <c r="HL3" i="1" s="1"/>
  <c r="HL4" i="1" s="1"/>
  <c r="HB27" i="1"/>
  <c r="HD27" i="1" s="1"/>
  <c r="HD60" i="1" s="1"/>
  <c r="HJ57" i="1"/>
  <c r="HL57" i="1"/>
  <c r="HK57" i="1"/>
  <c r="HM57" i="1"/>
  <c r="HC57" i="1"/>
  <c r="HI57" i="1" s="1"/>
  <c r="HA59" i="1"/>
  <c r="HB59" i="1" s="1"/>
  <c r="HC58" i="1"/>
  <c r="HH58" i="1" s="1"/>
  <c r="HM29" i="1"/>
  <c r="HJ29" i="1"/>
  <c r="HK29" i="1"/>
  <c r="HL29" i="1"/>
  <c r="HC27" i="1"/>
  <c r="HG27" i="1" s="1"/>
  <c r="HG60" i="1" s="1"/>
  <c r="HB29" i="1"/>
  <c r="HF29" i="1" s="1"/>
  <c r="HA28" i="1"/>
  <c r="HB28" i="1"/>
  <c r="HF28" i="1" s="1"/>
  <c r="HF60" i="1" s="1"/>
  <c r="HE59" i="1" l="1"/>
  <c r="HJ28" i="1"/>
  <c r="HL28" i="1"/>
  <c r="HM28" i="1"/>
  <c r="HK28" i="1"/>
  <c r="HC59" i="1"/>
  <c r="HO13" i="1"/>
  <c r="HC28" i="1"/>
  <c r="HI28" i="1" s="1"/>
  <c r="HI60" i="1" s="1"/>
  <c r="HB60" i="1"/>
  <c r="HO11" i="1" s="1"/>
  <c r="HE27" i="1"/>
  <c r="HE60" i="1" s="1"/>
  <c r="HO12" i="1" s="1"/>
  <c r="HQ14" i="1"/>
  <c r="HQ15" i="1"/>
  <c r="HH27" i="1"/>
  <c r="HM59" i="1"/>
  <c r="HL59" i="1"/>
  <c r="HK59" i="1"/>
  <c r="HJ59" i="1"/>
  <c r="HL58" i="1"/>
  <c r="HM58" i="1"/>
  <c r="HK58" i="1"/>
  <c r="HJ58" i="1"/>
  <c r="HK60" i="1" l="1"/>
  <c r="HM60" i="1"/>
  <c r="HH59" i="1"/>
  <c r="HH60" i="1" s="1"/>
  <c r="HC60" i="1"/>
  <c r="HP11" i="1" s="1"/>
  <c r="HL60" i="1"/>
  <c r="HO15" i="1" s="1"/>
  <c r="HJ60" i="1"/>
  <c r="HO14" i="1" s="1"/>
  <c r="HP13" i="1"/>
  <c r="HO16" i="1"/>
  <c r="HP14" i="1" l="1"/>
  <c r="HP12" i="1"/>
  <c r="HP16" i="1"/>
  <c r="HP15" i="1"/>
</calcChain>
</file>

<file path=xl/sharedStrings.xml><?xml version="1.0" encoding="utf-8"?>
<sst xmlns="http://schemas.openxmlformats.org/spreadsheetml/2006/main" count="431" uniqueCount="79">
  <si>
    <r>
      <t xml:space="preserve">As discussed earlier, the forward-backward algorithm adjusts the red parameters so as to </t>
    </r>
    <r>
      <rPr>
        <i/>
        <sz val="10"/>
        <color indexed="48"/>
        <rFont val="Arial"/>
        <family val="2"/>
      </rPr>
      <t>locally</t>
    </r>
    <r>
      <rPr>
        <sz val="10"/>
        <color indexed="48"/>
        <rFont val="Arial"/>
        <family val="2"/>
      </rPr>
      <t xml:space="preserve"> maximize  p(observed data), where the observed data are the words or the ice cream consumption figures.  There may be multiple local maxima: we found two above, namely a parameter set where C represents cold days and another one where C represents hot days.  By symmetry these give equally good values of p(observed data); which one the algorithm picks depends entirely on the initial parameters.  But the initial parameters to the left, which favor weather "anti-inertia," lead to a third, totally different local maximum where p(observed data) is unfortunately lower.  Try it out.  What kind of days does C represent now?  What kind of regularity in the ice cream data does the estimated model exploit to predict p(observed data)?  How could we enlarge the model so that it could find both this regularity and the hot-cold regularity?</t>
    </r>
  </si>
  <si>
    <t>Below are some other interesting initial parameters for you to try; again, you can paste them over the parameter table in the upper left corner of this worksheet.  Also feel free to change the ice cream data being modeled.</t>
  </si>
  <si>
    <t>p(1|…)</t>
  </si>
  <si>
    <t>p(2|…)</t>
  </si>
  <si>
    <t>p(3|…)</t>
  </si>
  <si>
    <t>p(STOP|…)</t>
  </si>
  <si>
    <t>p(…|START)</t>
  </si>
  <si>
    <t>Ice Creams</t>
  </si>
  <si>
    <r>
      <t>a</t>
    </r>
    <r>
      <rPr>
        <sz val="10"/>
        <rFont val="Arial"/>
      </rPr>
      <t>(C)</t>
    </r>
  </si>
  <si>
    <r>
      <t>a</t>
    </r>
    <r>
      <rPr>
        <sz val="10"/>
        <rFont val="Arial"/>
      </rPr>
      <t>(H)</t>
    </r>
  </si>
  <si>
    <r>
      <t>b</t>
    </r>
    <r>
      <rPr>
        <sz val="10"/>
        <rFont val="Arial"/>
      </rPr>
      <t>(C)</t>
    </r>
  </si>
  <si>
    <r>
      <t>b</t>
    </r>
    <r>
      <rPr>
        <sz val="10"/>
        <rFont val="Arial"/>
      </rPr>
      <t>(H)</t>
    </r>
  </si>
  <si>
    <r>
      <t>a</t>
    </r>
    <r>
      <rPr>
        <sz val="10"/>
        <rFont val="Arial"/>
      </rPr>
      <t>(C)*</t>
    </r>
    <r>
      <rPr>
        <sz val="10"/>
        <rFont val="Symbol"/>
        <family val="1"/>
        <charset val="2"/>
      </rPr>
      <t>b</t>
    </r>
    <r>
      <rPr>
        <sz val="10"/>
        <rFont val="Arial"/>
      </rPr>
      <t>(C)</t>
    </r>
  </si>
  <si>
    <r>
      <t>a</t>
    </r>
    <r>
      <rPr>
        <sz val="10"/>
        <rFont val="Arial"/>
      </rPr>
      <t>(H)*</t>
    </r>
    <r>
      <rPr>
        <sz val="10"/>
        <rFont val="Symbol"/>
        <family val="1"/>
        <charset val="2"/>
      </rPr>
      <t>b</t>
    </r>
    <r>
      <rPr>
        <sz val="10"/>
        <rFont val="Arial"/>
      </rPr>
      <t>(H)</t>
    </r>
  </si>
  <si>
    <t>p(C|…)</t>
  </si>
  <si>
    <t>p(H|…)</t>
  </si>
  <si>
    <t>p(…|C)</t>
  </si>
  <si>
    <t>p(…|H)</t>
  </si>
  <si>
    <t>If today is cold or hot, what will tomorrow probably be?</t>
  </si>
  <si>
    <t>Day #</t>
  </si>
  <si>
    <t>Forward-Backward Iteration</t>
  </si>
  <si>
    <t>p(ice cream observations)</t>
  </si>
  <si>
    <t>If today is cold (C) or hot (H), how many cones did I prob. eat?</t>
  </si>
  <si>
    <t>TOTAL:</t>
  </si>
  <si>
    <r>
      <t xml:space="preserve">  a(</t>
    </r>
    <r>
      <rPr>
        <sz val="10"/>
        <rFont val="Arial"/>
        <family val="2"/>
      </rPr>
      <t>C</t>
    </r>
    <r>
      <rPr>
        <sz val="10"/>
        <rFont val="Symbol"/>
        <family val="1"/>
        <charset val="2"/>
      </rPr>
      <t>)*b(</t>
    </r>
    <r>
      <rPr>
        <sz val="10"/>
        <rFont val="Arial"/>
        <family val="2"/>
      </rPr>
      <t>C</t>
    </r>
    <r>
      <rPr>
        <sz val="10"/>
        <rFont val="Symbol"/>
        <family val="1"/>
        <charset val="2"/>
      </rPr>
      <t xml:space="preserve">) </t>
    </r>
    <r>
      <rPr>
        <sz val="10"/>
        <rFont val="Arial"/>
      </rPr>
      <t>+</t>
    </r>
    <r>
      <rPr>
        <sz val="10"/>
        <rFont val="Symbol"/>
        <family val="1"/>
        <charset val="2"/>
      </rPr>
      <t>a</t>
    </r>
    <r>
      <rPr>
        <sz val="10"/>
        <rFont val="Arial"/>
      </rPr>
      <t>(H)*</t>
    </r>
    <r>
      <rPr>
        <sz val="10"/>
        <rFont val="Symbol"/>
        <family val="1"/>
        <charset val="2"/>
      </rPr>
      <t>b</t>
    </r>
    <r>
      <rPr>
        <sz val="10"/>
        <rFont val="Arial"/>
      </rPr>
      <t>(H)</t>
    </r>
  </si>
  <si>
    <r>
      <t xml:space="preserve">How much ice cream did I actually eat on days that the previous model </t>
    </r>
    <r>
      <rPr>
        <i/>
        <sz val="10"/>
        <color indexed="48"/>
        <rFont val="Arial"/>
        <family val="2"/>
      </rPr>
      <t>thought</t>
    </r>
    <r>
      <rPr>
        <sz val="10"/>
        <color indexed="48"/>
        <rFont val="Arial"/>
        <family val="2"/>
      </rPr>
      <t xml:space="preserve"> were in state C (or H)?</t>
    </r>
  </si>
  <si>
    <r>
      <t xml:space="preserve">When the previous model </t>
    </r>
    <r>
      <rPr>
        <i/>
        <sz val="10"/>
        <color indexed="48"/>
        <rFont val="Arial"/>
        <family val="2"/>
      </rPr>
      <t xml:space="preserve">thought </t>
    </r>
    <r>
      <rPr>
        <sz val="10"/>
        <color indexed="48"/>
        <rFont val="Arial"/>
        <family val="2"/>
      </rPr>
      <t xml:space="preserve">the day was in state C (or H), what state did it </t>
    </r>
    <r>
      <rPr>
        <i/>
        <sz val="10"/>
        <color indexed="48"/>
        <rFont val="Arial"/>
        <family val="2"/>
      </rPr>
      <t>think</t>
    </r>
    <r>
      <rPr>
        <sz val="10"/>
        <color indexed="48"/>
        <rFont val="Arial"/>
        <family val="2"/>
      </rPr>
      <t xml:space="preserve"> the next day was in? </t>
    </r>
  </si>
  <si>
    <t>Total prob of all paths from START to STOP that pass through state C (or H) after emitting the ice cream data to date and before emitting the rest of it.</t>
  </si>
  <si>
    <t>This worksheet tries to reconstruct Baltimore weather, circa 2001, based on historical records of my daily ice cream consumption.  It chooses to use a Hidden Markov Model (HMM) with just 2 states, C and H.</t>
  </si>
  <si>
    <r>
      <t xml:space="preserve">Thus, we have gotten a model that better predicts my pattern of ice cream consumption </t>
    </r>
    <r>
      <rPr>
        <b/>
        <sz val="10"/>
        <color indexed="48"/>
        <rFont val="Arial"/>
        <family val="2"/>
      </rPr>
      <t>in terms of a hidden weather variable</t>
    </r>
    <r>
      <rPr>
        <sz val="10"/>
        <color indexed="48"/>
        <rFont val="Arial"/>
        <family val="2"/>
      </rPr>
      <t xml:space="preserve"> that is either C or H and tends to stay the same from day to day.  Analogously, a Hidden Markov Model tagger tries to explain words in terms of a hidden tag variable that varies predictably over time.</t>
    </r>
  </si>
  <si>
    <r>
      <t xml:space="preserve">The </t>
    </r>
    <r>
      <rPr>
        <sz val="10"/>
        <color indexed="10"/>
        <rFont val="Arial"/>
        <family val="2"/>
      </rPr>
      <t>red</t>
    </r>
    <r>
      <rPr>
        <sz val="10"/>
        <color indexed="48"/>
        <rFont val="Arial"/>
        <family val="2"/>
      </rPr>
      <t xml:space="preserve"> numbers below are initial model parameters and the historical records.  Try changing them (making sure each column of probabilities sums to 1) and see what happens!  Double click any other cell to see its formula, with references to other cells color-coded (then press Esc to avoid editing the formula).</t>
    </r>
  </si>
  <si>
    <r>
      <t xml:space="preserve">Total prob of all paths from START  that emit the ice cream data up through today </t>
    </r>
    <r>
      <rPr>
        <i/>
        <sz val="10"/>
        <color indexed="48"/>
        <rFont val="Arial"/>
        <family val="2"/>
      </rPr>
      <t>and</t>
    </r>
    <r>
      <rPr>
        <sz val="10"/>
        <color indexed="48"/>
        <rFont val="Arial"/>
        <family val="2"/>
      </rPr>
      <t xml:space="preserve"> end up in state C (or H).  (See diagram.)</t>
    </r>
  </si>
  <si>
    <t xml:space="preserve">Take a little time to examine the two graphs at left!  </t>
  </si>
  <si>
    <t>You might also want to compare them with the graphs above.</t>
  </si>
  <si>
    <t>Scroll down to see comments below the graphs.</t>
  </si>
  <si>
    <t>This graph shows the model's reconstruction of the hidden state.  We show the probability that the state at the end of the day is H (meaning that it was a hot day).  Note that p(C) = 1-p(H) so we don't bother to show it.  How did the model figure out that day 1 was probably hot even though it wasn't preceded by a hot day and I ate only a medium amount of ice cream?</t>
  </si>
  <si>
    <t>The new probabilities above are plugged right back into the copy below of the spreadsheet at left, and we do it all over again.  Scroll down for a graph of the results.  Scroll all the way right for the result of 10 iterations.</t>
  </si>
  <si>
    <t>No weather inertia here: if today is cold, tomorrow is equally likely to be hot or cold.</t>
  </si>
  <si>
    <t>Only a slight preference to eat more ice cream on hot days.</t>
  </si>
  <si>
    <t>No preference at all for more ice cream on hot days.</t>
  </si>
  <si>
    <t>No weather inertia either.  In short, the model is completely symmetric.</t>
  </si>
  <si>
    <t>The same as above, but now we have broken the symmetry by giving C days a little push to eat more ice cream.  With a lot of iterations, this is enough to make C days hot and H days cold (the reverse of before).</t>
  </si>
  <si>
    <r>
      <t xml:space="preserve">Total prob of all paths from state C (or H) that emit the </t>
    </r>
    <r>
      <rPr>
        <i/>
        <sz val="10"/>
        <color indexed="48"/>
        <rFont val="Arial"/>
        <family val="2"/>
      </rPr>
      <t>rest</t>
    </r>
    <r>
      <rPr>
        <sz val="10"/>
        <color indexed="48"/>
        <rFont val="Arial"/>
        <family val="2"/>
      </rPr>
      <t xml:space="preserve"> of the ice cream data and then STOP.  Found just like </t>
    </r>
    <r>
      <rPr>
        <sz val="10"/>
        <color indexed="48"/>
        <rFont val="Symbol"/>
        <family val="1"/>
        <charset val="2"/>
      </rPr>
      <t>a</t>
    </r>
    <r>
      <rPr>
        <sz val="10"/>
        <color indexed="48"/>
        <rFont val="Arial"/>
        <family val="2"/>
      </rPr>
      <t xml:space="preserve"> but working backwards.</t>
    </r>
  </si>
  <si>
    <r>
      <t xml:space="preserve">Now for the next iteration.  The emission and transition probabilities below are reestimated from the number of times the computation at left  </t>
    </r>
    <r>
      <rPr>
        <i/>
        <sz val="10"/>
        <color indexed="48"/>
        <rFont val="Arial"/>
        <family val="2"/>
      </rPr>
      <t>thought</t>
    </r>
    <r>
      <rPr>
        <sz val="10"/>
        <color indexed="48"/>
        <rFont val="Arial"/>
        <family val="2"/>
      </rPr>
      <t xml:space="preserve"> it </t>
    </r>
    <r>
      <rPr>
        <i/>
        <sz val="10"/>
        <color indexed="48"/>
        <rFont val="Arial"/>
        <family val="2"/>
      </rPr>
      <t>probably</t>
    </r>
    <r>
      <rPr>
        <sz val="10"/>
        <color indexed="48"/>
        <rFont val="Arial"/>
        <family val="2"/>
      </rPr>
      <t xml:space="preserve"> saw each transition and emission in the data.  Double click the probabilities to see how they were computed from the totals of columns at the left (using simple unsmoothed ratios).  </t>
    </r>
    <r>
      <rPr>
        <i/>
        <sz val="10"/>
        <color indexed="48"/>
        <rFont val="Arial"/>
        <family val="2"/>
      </rPr>
      <t/>
    </r>
  </si>
  <si>
    <t xml:space="preserve">For example, p(1 | H) is estimated as the expected number of  (H, 1) days divided by the expected number of H days. </t>
  </si>
  <si>
    <r>
      <t xml:space="preserve">For example, p(C | H) is estimated as the expected number of  H </t>
    </r>
    <r>
      <rPr>
        <sz val="10"/>
        <color indexed="48"/>
        <rFont val="Symbol"/>
        <family val="1"/>
        <charset val="2"/>
      </rPr>
      <t xml:space="preserve"> </t>
    </r>
    <r>
      <rPr>
        <sz val="10"/>
        <color indexed="48"/>
        <rFont val="Arial"/>
        <family val="2"/>
      </rPr>
      <t xml:space="preserve">C transitions divided by the expected number of H days. </t>
    </r>
  </si>
  <si>
    <r>
      <t xml:space="preserve">The numbers above and the graph at right show that this is indeed the case for the 11 iterations we've just performed. The parameters are converging on a (local) maximum of the function that maps the 15 parameters to p(ice cream data).  Thus, we see p(ice cream data) improve on each iteration; it's given by the column </t>
    </r>
    <r>
      <rPr>
        <sz val="10"/>
        <color indexed="48"/>
        <rFont val="Symbol"/>
        <family val="1"/>
        <charset val="2"/>
      </rPr>
      <t>a</t>
    </r>
    <r>
      <rPr>
        <sz val="10"/>
        <color indexed="48"/>
        <rFont val="Arial"/>
        <family val="2"/>
      </rPr>
      <t>(C)*</t>
    </r>
    <r>
      <rPr>
        <sz val="10"/>
        <color indexed="48"/>
        <rFont val="Symbol"/>
        <family val="1"/>
        <charset val="2"/>
      </rPr>
      <t>b</t>
    </r>
    <r>
      <rPr>
        <sz val="10"/>
        <color indexed="48"/>
        <rFont val="Arial"/>
        <family val="2"/>
      </rPr>
      <t>(C) +</t>
    </r>
    <r>
      <rPr>
        <sz val="10"/>
        <color indexed="48"/>
        <rFont val="Symbol"/>
        <family val="1"/>
        <charset val="2"/>
      </rPr>
      <t>a</t>
    </r>
    <r>
      <rPr>
        <sz val="10"/>
        <color indexed="48"/>
        <rFont val="Arial"/>
        <family val="2"/>
      </rPr>
      <t>(H)*</t>
    </r>
    <r>
      <rPr>
        <sz val="10"/>
        <color indexed="48"/>
        <rFont val="Symbol"/>
        <family val="1"/>
        <charset val="2"/>
      </rPr>
      <t>b</t>
    </r>
    <r>
      <rPr>
        <sz val="10"/>
        <color indexed="48"/>
        <rFont val="Arial"/>
        <family val="2"/>
      </rPr>
      <t xml:space="preserve">(H), which sums probs of all paths that emit that data.)  </t>
    </r>
  </si>
  <si>
    <r>
      <t xml:space="preserve">Below are the final parameters after 11 iterations of the forward-backward algorithm.  If the graph at left needs &gt; 11 iterations to converge, you can plug these parameters back into the start of the model and run it again.  To do this, click and drag to highlight the entire table below.  Use Edit / Copy to copy it to the clipboard; and then use Edit / PasteSpecial / Values to paste its </t>
    </r>
    <r>
      <rPr>
        <i/>
        <sz val="10"/>
        <color indexed="48"/>
        <rFont val="Arial"/>
        <family val="2"/>
      </rPr>
      <t>values</t>
    </r>
    <r>
      <rPr>
        <sz val="10"/>
        <color indexed="48"/>
        <rFont val="Arial"/>
        <family val="2"/>
      </rPr>
      <t xml:space="preserve"> (not the formulas!) over the table of initial probabilities at the far left of this worksheet. To repeat, just paste again (no need to return here!), so it's easy to run several 11's of iterations.</t>
    </r>
  </si>
  <si>
    <t>perplexity per obs (including STOP)</t>
  </si>
  <si>
    <t xml:space="preserve">Scroll to the bottom to see a graph of what states and transitions the model thinks are likely on each day.  Those likely states and transitions can be used to reestimate the red probabilities (this is the "forward-backward" or Baum-Welch algorithm), increasing the likelihood of the training data.  Scroll right to see the results of doing so, and scroll all the way right to see the results of doing so for 11 iterations.  </t>
  </si>
  <si>
    <r>
      <t>p(</t>
    </r>
    <r>
      <rPr>
        <sz val="10"/>
        <rFont val="Symbol"/>
        <family val="1"/>
        <charset val="2"/>
      </rPr>
      <t></t>
    </r>
    <r>
      <rPr>
        <sz val="10"/>
        <rFont val="Arial"/>
      </rPr>
      <t>C)</t>
    </r>
  </si>
  <si>
    <r>
      <t>p(</t>
    </r>
    <r>
      <rPr>
        <sz val="10"/>
        <rFont val="Symbol"/>
        <family val="1"/>
        <charset val="2"/>
      </rPr>
      <t></t>
    </r>
    <r>
      <rPr>
        <sz val="10"/>
        <rFont val="Arial"/>
      </rPr>
      <t>H)</t>
    </r>
  </si>
  <si>
    <r>
      <t>p(C</t>
    </r>
    <r>
      <rPr>
        <sz val="10"/>
        <rFont val="Symbol"/>
        <family val="1"/>
        <charset val="2"/>
      </rPr>
      <t></t>
    </r>
    <r>
      <rPr>
        <sz val="10"/>
        <rFont val="Arial"/>
      </rPr>
      <t>C)</t>
    </r>
  </si>
  <si>
    <r>
      <t>p(H</t>
    </r>
    <r>
      <rPr>
        <sz val="10"/>
        <rFont val="Symbol"/>
        <family val="1"/>
        <charset val="2"/>
      </rPr>
      <t></t>
    </r>
    <r>
      <rPr>
        <sz val="10"/>
        <rFont val="Arial"/>
      </rPr>
      <t>C)</t>
    </r>
  </si>
  <si>
    <r>
      <t>p(C</t>
    </r>
    <r>
      <rPr>
        <sz val="10"/>
        <rFont val="Symbol"/>
        <family val="1"/>
        <charset val="2"/>
      </rPr>
      <t></t>
    </r>
    <r>
      <rPr>
        <sz val="10"/>
        <rFont val="Arial"/>
      </rPr>
      <t>H)</t>
    </r>
  </si>
  <si>
    <r>
      <t>p(H</t>
    </r>
    <r>
      <rPr>
        <sz val="10"/>
        <rFont val="Symbol"/>
        <family val="1"/>
        <charset val="2"/>
      </rPr>
      <t></t>
    </r>
    <r>
      <rPr>
        <sz val="10"/>
        <rFont val="Arial"/>
      </rPr>
      <t>H)</t>
    </r>
  </si>
  <si>
    <r>
      <t>p(</t>
    </r>
    <r>
      <rPr>
        <sz val="10"/>
        <rFont val="Symbol"/>
        <family val="1"/>
        <charset val="2"/>
      </rPr>
      <t></t>
    </r>
    <r>
      <rPr>
        <sz val="10"/>
        <rFont val="Arial"/>
      </rPr>
      <t>C,1)</t>
    </r>
  </si>
  <si>
    <r>
      <t>p(</t>
    </r>
    <r>
      <rPr>
        <sz val="10"/>
        <rFont val="Symbol"/>
        <family val="1"/>
        <charset val="2"/>
      </rPr>
      <t></t>
    </r>
    <r>
      <rPr>
        <sz val="10"/>
        <rFont val="Arial"/>
      </rPr>
      <t>C,2)</t>
    </r>
  </si>
  <si>
    <r>
      <t>p(</t>
    </r>
    <r>
      <rPr>
        <sz val="10"/>
        <rFont val="Symbol"/>
        <family val="1"/>
        <charset val="2"/>
      </rPr>
      <t></t>
    </r>
    <r>
      <rPr>
        <sz val="10"/>
        <rFont val="Arial"/>
      </rPr>
      <t>C,3)</t>
    </r>
  </si>
  <si>
    <r>
      <t>p(</t>
    </r>
    <r>
      <rPr>
        <sz val="10"/>
        <rFont val="Symbol"/>
        <family val="1"/>
        <charset val="2"/>
      </rPr>
      <t></t>
    </r>
    <r>
      <rPr>
        <sz val="10"/>
        <rFont val="Arial"/>
      </rPr>
      <t>H,1)</t>
    </r>
  </si>
  <si>
    <r>
      <t>p(</t>
    </r>
    <r>
      <rPr>
        <sz val="10"/>
        <rFont val="Symbol"/>
        <family val="1"/>
        <charset val="2"/>
      </rPr>
      <t></t>
    </r>
    <r>
      <rPr>
        <sz val="10"/>
        <rFont val="Arial"/>
      </rPr>
      <t>H,2)</t>
    </r>
  </si>
  <si>
    <r>
      <t>p(</t>
    </r>
    <r>
      <rPr>
        <sz val="10"/>
        <rFont val="Symbol"/>
        <family val="1"/>
        <charset val="2"/>
      </rPr>
      <t></t>
    </r>
    <r>
      <rPr>
        <sz val="10"/>
        <rFont val="Arial"/>
      </rPr>
      <t>H,3)</t>
    </r>
  </si>
  <si>
    <t>If the iteration-0 perplexity dwarfs the others, delete its cell and the graph will rescale to focus on the difference among iterations 1-10.</t>
  </si>
  <si>
    <t>Scroll to the bottom to see how the graphs have smoothed out since the start!  (If you want additional iterations, scroll all the way right for instructions.)</t>
  </si>
  <si>
    <t xml:space="preserve"> ITERATION</t>
  </si>
  <si>
    <t xml:space="preserve"> ITERATIONS</t>
  </si>
  <si>
    <t>Total prob of START-STOP paths = prob of ice cream data.</t>
  </si>
  <si>
    <r>
      <t xml:space="preserve">Prob we reached state C (or H) at the end of this day - meaning it was a cold (or hot) day - given </t>
    </r>
    <r>
      <rPr>
        <i/>
        <sz val="10"/>
        <color indexed="48"/>
        <rFont val="Arial"/>
        <family val="2"/>
      </rPr>
      <t>all</t>
    </r>
    <r>
      <rPr>
        <sz val="10"/>
        <color indexed="48"/>
        <rFont val="Arial"/>
        <family val="2"/>
      </rPr>
      <t xml:space="preserve"> of the ice cream data.</t>
    </r>
  </si>
  <si>
    <r>
      <t xml:space="preserve">Prob given </t>
    </r>
    <r>
      <rPr>
        <i/>
        <sz val="10"/>
        <color indexed="48"/>
        <rFont val="Arial"/>
        <family val="2"/>
      </rPr>
      <t>all</t>
    </r>
    <r>
      <rPr>
        <sz val="10"/>
        <color indexed="48"/>
        <rFont val="Arial"/>
        <family val="2"/>
      </rPr>
      <t xml:space="preserve"> ice cream data that today we transitioned from (e.g.) state H to state C, i.e., that yesterday was hot and today cold.  This is tricky.  We must find the total p(paths passing through H at the end of yesterday </t>
    </r>
    <r>
      <rPr>
        <i/>
        <sz val="10"/>
        <color indexed="48"/>
        <rFont val="Arial"/>
        <family val="2"/>
      </rPr>
      <t>and</t>
    </r>
    <r>
      <rPr>
        <sz val="10"/>
        <color indexed="48"/>
        <rFont val="Arial"/>
        <family val="2"/>
      </rPr>
      <t xml:space="preserve"> C at the end of today), then divide by p(all paths)=p(ice cream data).</t>
    </r>
  </si>
  <si>
    <t>This graph shows the model's reconstruction of weather changes.  Blue spikes show days when cold weather probably hit, and yellow spikes show days when hot weather probably hit.  Notice that hot weather might have arrived on either day 27 or day 28 (or neither).  Why is the blue spike at day 14 so much bigger than the blue spike at day 11?  What happens if you remove the inertia as discussed at left?</t>
  </si>
  <si>
    <r>
      <t xml:space="preserve">As we become less sure that days 11-13  were hot, the onset of cold weather (blue spike) starts to shift from day 14 to day 11.  We do </t>
    </r>
    <r>
      <rPr>
        <i/>
        <sz val="10"/>
        <color indexed="48"/>
        <rFont val="Arial"/>
        <family val="2"/>
      </rPr>
      <t>not</t>
    </r>
    <r>
      <rPr>
        <sz val="10"/>
        <color indexed="48"/>
        <rFont val="Arial"/>
        <family val="2"/>
      </rPr>
      <t xml:space="preserve"> get blue spikes at days 12 or 13.</t>
    </r>
  </si>
  <si>
    <r>
      <t xml:space="preserve">Terminology note: </t>
    </r>
    <r>
      <rPr>
        <sz val="10"/>
        <color indexed="48"/>
        <rFont val="Arial"/>
        <family val="2"/>
      </rPr>
      <t xml:space="preserve">The computation at left is the </t>
    </r>
    <r>
      <rPr>
        <b/>
        <sz val="10"/>
        <color indexed="48"/>
        <rFont val="Arial"/>
        <family val="2"/>
      </rPr>
      <t xml:space="preserve">expectation </t>
    </r>
    <r>
      <rPr>
        <sz val="10"/>
        <color indexed="48"/>
        <rFont val="Arial"/>
        <family val="2"/>
      </rPr>
      <t xml:space="preserve">step of the </t>
    </r>
    <r>
      <rPr>
        <b/>
        <sz val="10"/>
        <color indexed="48"/>
        <rFont val="Arial"/>
        <family val="2"/>
      </rPr>
      <t>Expectation-Maximization algorithm</t>
    </r>
    <r>
      <rPr>
        <sz val="10"/>
        <color indexed="48"/>
        <rFont val="Arial"/>
        <family val="2"/>
      </rPr>
      <t xml:space="preserve"> - "How many times do we </t>
    </r>
    <r>
      <rPr>
        <i/>
        <sz val="10"/>
        <color indexed="48"/>
        <rFont val="Arial"/>
        <family val="2"/>
      </rPr>
      <t>expect</t>
    </r>
    <r>
      <rPr>
        <sz val="10"/>
        <color indexed="48"/>
        <rFont val="Arial"/>
        <family val="2"/>
      </rPr>
      <t xml:space="preserve"> that various hidden things happened (given the observed data)?"  The computation below is the </t>
    </r>
    <r>
      <rPr>
        <b/>
        <sz val="10"/>
        <color indexed="48"/>
        <rFont val="Arial"/>
        <family val="2"/>
      </rPr>
      <t xml:space="preserve">maximization </t>
    </r>
    <r>
      <rPr>
        <sz val="10"/>
        <color indexed="48"/>
        <rFont val="Arial"/>
        <family val="2"/>
      </rPr>
      <t xml:space="preserve">step - "What parameters would make those </t>
    </r>
    <r>
      <rPr>
        <i/>
        <sz val="10"/>
        <color indexed="48"/>
        <rFont val="Arial"/>
        <family val="2"/>
      </rPr>
      <t>expected</t>
    </r>
    <r>
      <rPr>
        <sz val="10"/>
        <color indexed="48"/>
        <rFont val="Arial"/>
        <family val="2"/>
      </rPr>
      <t xml:space="preserve"> counts </t>
    </r>
    <r>
      <rPr>
        <i/>
        <sz val="10"/>
        <color indexed="48"/>
        <rFont val="Arial"/>
        <family val="2"/>
      </rPr>
      <t>most</t>
    </r>
    <r>
      <rPr>
        <sz val="10"/>
        <color indexed="48"/>
        <rFont val="Arial"/>
        <family val="2"/>
      </rPr>
      <t xml:space="preserve"> probable?" (We just use simple unsmoothed count ratios, known as </t>
    </r>
    <r>
      <rPr>
        <b/>
        <sz val="10"/>
        <color indexed="48"/>
        <rFont val="Arial"/>
        <family val="2"/>
      </rPr>
      <t>maximum likelihood estimates</t>
    </r>
    <r>
      <rPr>
        <sz val="10"/>
        <color indexed="48"/>
        <rFont val="Arial"/>
        <family val="2"/>
      </rPr>
      <t xml:space="preserve"> (MLE), since these </t>
    </r>
    <r>
      <rPr>
        <i/>
        <sz val="10"/>
        <color indexed="48"/>
        <rFont val="Arial"/>
        <family val="2"/>
      </rPr>
      <t>maximize</t>
    </r>
    <r>
      <rPr>
        <sz val="10"/>
        <color indexed="48"/>
        <rFont val="Arial"/>
        <family val="2"/>
      </rPr>
      <t xml:space="preserve"> the probability of the counts.  E.g., counts of 2 heads and 1 tail are most probable with a (2/3, 1/3)-weighted coin.  3 heads + 0 tails are most probable with a (3/3, 0/3) coin, which always comes up heads.)</t>
    </r>
  </si>
  <si>
    <r>
      <t xml:space="preserve">Probability given </t>
    </r>
    <r>
      <rPr>
        <i/>
        <sz val="10"/>
        <color indexed="48"/>
        <rFont val="Arial"/>
        <family val="2"/>
      </rPr>
      <t>all</t>
    </r>
    <r>
      <rPr>
        <sz val="10"/>
        <color indexed="48"/>
        <rFont val="Arial"/>
        <family val="2"/>
      </rPr>
      <t xml:space="preserve"> ice cream data that we reached state C (or H) at the end of this day </t>
    </r>
    <r>
      <rPr>
        <i/>
        <sz val="10"/>
        <color indexed="48"/>
        <rFont val="Arial"/>
        <family val="2"/>
      </rPr>
      <t>and</t>
    </r>
    <r>
      <rPr>
        <sz val="10"/>
        <color indexed="48"/>
        <rFont val="Arial"/>
        <family val="2"/>
      </rPr>
      <t xml:space="preserve"> ate 1 ice cream (or 2 or 3) today.  </t>
    </r>
    <r>
      <rPr>
        <sz val="10"/>
        <color indexed="48"/>
        <rFont val="Arial"/>
        <family val="2"/>
      </rPr>
      <t xml:space="preserve">We need this number so we can reestimate the emission probabilities such as p(1 | C). </t>
    </r>
  </si>
  <si>
    <t>Notice that the weather graph looks like a smoother version of the ice cream graph.  The smoothing effect is because weather has inertia: the model thinks explanations without a lot of weather changes are more likely.  What happens if you remove the inertia by setting p(C | C) = p(H | C) = 0.45 and p(C | H) = p(H | H) = 0.45?  How about putting in "anti-inertia"?</t>
  </si>
  <si>
    <r>
      <t xml:space="preserve">Add up </t>
    </r>
    <r>
      <rPr>
        <b/>
        <u/>
        <sz val="10"/>
        <color indexed="48"/>
        <rFont val="Arial"/>
        <family val="2"/>
      </rPr>
      <t>expected</t>
    </r>
    <r>
      <rPr>
        <b/>
        <sz val="10"/>
        <color indexed="48"/>
        <rFont val="Arial"/>
        <family val="2"/>
      </rPr>
      <t xml:space="preserve"> # of times we ate 1, 2, or 3 ice cream cones in each state.  These six numbers total 33, the total number of days on which we ate ice cream.  We'll use them to get the </t>
    </r>
    <r>
      <rPr>
        <b/>
        <i/>
        <sz val="10"/>
        <color indexed="48"/>
        <rFont val="Arial"/>
        <family val="2"/>
      </rPr>
      <t>relative</t>
    </r>
    <r>
      <rPr>
        <b/>
        <sz val="10"/>
        <color indexed="48"/>
        <rFont val="Arial"/>
        <family val="2"/>
      </rPr>
      <t xml:space="preserve"> </t>
    </r>
    <r>
      <rPr>
        <b/>
        <i/>
        <sz val="10"/>
        <color indexed="48"/>
        <rFont val="Arial"/>
        <family val="2"/>
      </rPr>
      <t>probabilities</t>
    </r>
    <r>
      <rPr>
        <b/>
        <sz val="10"/>
        <color indexed="48"/>
        <rFont val="Arial"/>
        <family val="2"/>
      </rPr>
      <t xml:space="preserve"> of such days, e.g. p(1 | C).</t>
    </r>
  </si>
  <si>
    <r>
      <t xml:space="preserve">Add up </t>
    </r>
    <r>
      <rPr>
        <b/>
        <u/>
        <sz val="10"/>
        <color indexed="48"/>
        <rFont val="Arial"/>
        <family val="2"/>
      </rPr>
      <t>expected</t>
    </r>
    <r>
      <rPr>
        <b/>
        <sz val="10"/>
        <color indexed="48"/>
        <rFont val="Arial"/>
        <family val="2"/>
      </rPr>
      <t xml:space="preserve"> # of days  we were in state C (or H).  (Note that these total 33.)</t>
    </r>
  </si>
  <si>
    <r>
      <t xml:space="preserve">Add </t>
    </r>
    <r>
      <rPr>
        <b/>
        <u/>
        <sz val="10"/>
        <color indexed="48"/>
        <rFont val="Arial"/>
        <family val="2"/>
      </rPr>
      <t>expected</t>
    </r>
    <r>
      <rPr>
        <b/>
        <sz val="10"/>
        <color indexed="48"/>
        <rFont val="Arial"/>
        <family val="2"/>
      </rPr>
      <t xml:space="preserve"> # of transitions from C to C, from H to H, etc.  (These total 32, the total # of transitions between days.)  We'll use them to get relative probs of transitions, e.g. p(C|H).</t>
    </r>
  </si>
  <si>
    <r>
      <t xml:space="preserve">We generally say a model is good to the degree that it assigns high probability (equivalently, low perplexity) to test data.  Obviously </t>
    </r>
    <r>
      <rPr>
        <b/>
        <sz val="10"/>
        <color indexed="48"/>
        <rFont val="Arial"/>
        <family val="2"/>
      </rPr>
      <t>no</t>
    </r>
    <r>
      <rPr>
        <sz val="10"/>
        <color indexed="48"/>
        <rFont val="Arial"/>
        <family val="2"/>
      </rPr>
      <t xml:space="preserve"> modeling technique can guarantee that the model will assign high probability to </t>
    </r>
    <r>
      <rPr>
        <i/>
        <sz val="10"/>
        <color indexed="48"/>
        <rFont val="Arial"/>
        <family val="2"/>
      </rPr>
      <t>test data it has never seen</t>
    </r>
    <r>
      <rPr>
        <sz val="10"/>
        <color indexed="48"/>
        <rFont val="Arial"/>
        <family val="2"/>
      </rPr>
      <t xml:space="preserve">  ... but the forward-backward algorithm </t>
    </r>
    <r>
      <rPr>
        <b/>
        <sz val="10"/>
        <color indexed="48"/>
        <rFont val="Arial"/>
        <family val="2"/>
      </rPr>
      <t>is guaranteed</t>
    </r>
    <r>
      <rPr>
        <sz val="10"/>
        <color indexed="48"/>
        <rFont val="Arial"/>
        <family val="2"/>
      </rPr>
      <t xml:space="preserve"> at every iteration to at least improve the probability of the observed </t>
    </r>
    <r>
      <rPr>
        <i/>
        <sz val="10"/>
        <color indexed="48"/>
        <rFont val="Arial"/>
        <family val="2"/>
      </rPr>
      <t xml:space="preserve">training data! </t>
    </r>
  </si>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</sst>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7" formatCode="[&gt;=0.001]0.0###;[=0]0;0.0E-00;"/>
  </numFmts>
  <fonts count="15" x14ac:knownFonts="1">
    <font>
      <sz val="10"/>
      <name val="Arial"/>
    </font>
    <font>
      <b/>
      <sz val="10"/>
      <name val="Arial"/>
      <family val="2"/>
    </font>
    <font>
      <sz val="10"/>
      <name val="Symbol"/>
      <family val="1"/>
      <charset val="2"/>
    </font>
    <font>
      <b/>
      <sz val="10"/>
      <color indexed="10"/>
      <name val="Arial"/>
      <family val="2"/>
    </font>
    <font>
      <sz val="10"/>
      <name val="Arial"/>
      <family val="2"/>
    </font>
    <font>
      <sz val="10"/>
      <color indexed="48"/>
      <name val="Arial"/>
      <family val="2"/>
    </font>
    <font>
      <i/>
      <sz val="10"/>
      <color indexed="48"/>
      <name val="Arial"/>
      <family val="2"/>
    </font>
    <font>
      <sz val="10"/>
      <color indexed="48"/>
      <name val="Symbol"/>
      <family val="1"/>
      <charset val="2"/>
    </font>
    <font>
      <sz val="10"/>
      <color indexed="48"/>
      <name val="Arial"/>
      <family val="2"/>
    </font>
    <font>
      <b/>
      <sz val="10"/>
      <color indexed="48"/>
      <name val="Arial"/>
      <family val="2"/>
    </font>
    <font>
      <sz val="10"/>
      <color indexed="10"/>
      <name val="Arial"/>
      <family val="2"/>
    </font>
    <font>
      <b/>
      <u/>
      <sz val="10"/>
      <color indexed="48"/>
      <name val="Arial"/>
      <family val="2"/>
    </font>
    <font>
      <b/>
      <i/>
      <sz val="10"/>
      <color indexed="48"/>
      <name val="Arial"/>
      <family val="2"/>
    </font>
    <font>
      <sz val="10"/>
      <color indexed="30"/>
      <name val="Arial"/>
      <family val="2"/>
    </font>
    <font>
      <b/>
      <sz val="18"/>
      <color indexed="10"/>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right/>
      <top style="thick">
        <color indexed="64"/>
      </top>
      <bottom/>
      <diagonal/>
    </border>
    <border>
      <left/>
      <right/>
      <top/>
      <bottom style="thick">
        <color indexed="64"/>
      </bottom>
      <diagonal/>
    </border>
    <border>
      <left style="thin">
        <color indexed="64"/>
      </left>
      <right/>
      <top/>
      <bottom/>
      <diagonal/>
    </border>
    <border>
      <left style="thin">
        <color indexed="64"/>
      </left>
      <right/>
      <top style="thick">
        <color indexed="64"/>
      </top>
      <bottom/>
      <diagonal/>
    </border>
    <border>
      <left style="thin">
        <color indexed="64"/>
      </left>
      <right/>
      <top/>
      <bottom style="thick">
        <color indexed="64"/>
      </bottom>
      <diagonal/>
    </border>
  </borders>
  <cellStyleXfs count="1">
    <xf numFmtId="0" fontId="0" fillId="0" borderId="0"/>
  </cellStyleXfs>
  <cellXfs count="71">
    <xf numFmtId="0" fontId="0" fillId="0" borderId="0" xfId="0"/>
    <xf numFmtId="0" fontId="1" fillId="0" borderId="0" xfId="0" applyFont="1" applyAlignment="1">
      <alignment horizontal="right"/>
    </xf>
    <xf numFmtId="0" fontId="0" fillId="0" borderId="0" xfId="0" applyBorder="1"/>
    <xf numFmtId="0" fontId="0" fillId="0" borderId="0" xfId="0" applyBorder="1" applyAlignment="1">
      <alignment horizontal="right"/>
    </xf>
    <xf numFmtId="0" fontId="0" fillId="0" borderId="0" xfId="0" applyBorder="1" applyAlignment="1">
      <alignment wrapText="1"/>
    </xf>
    <xf numFmtId="0" fontId="0" fillId="0" borderId="0" xfId="0" applyAlignment="1"/>
    <xf numFmtId="0" fontId="0" fillId="0" borderId="0" xfId="0" applyBorder="1" applyAlignment="1"/>
    <xf numFmtId="0" fontId="3" fillId="0" borderId="0" xfId="0" applyFont="1" applyBorder="1"/>
    <xf numFmtId="0" fontId="0" fillId="2" borderId="0" xfId="0" applyFill="1"/>
    <xf numFmtId="0" fontId="2" fillId="2" borderId="0" xfId="0" applyFont="1" applyFill="1"/>
    <xf numFmtId="0" fontId="0" fillId="2" borderId="1" xfId="0" applyFill="1" applyBorder="1" applyAlignment="1">
      <alignment horizontal="right"/>
    </xf>
    <xf numFmtId="0" fontId="0" fillId="2" borderId="0" xfId="0" applyFill="1" applyBorder="1" applyAlignment="1">
      <alignment horizontal="right"/>
    </xf>
    <xf numFmtId="0" fontId="0" fillId="2" borderId="2" xfId="0" applyFill="1" applyBorder="1" applyAlignment="1">
      <alignment horizontal="right"/>
    </xf>
    <xf numFmtId="0" fontId="0" fillId="2" borderId="0" xfId="0" applyFill="1" applyBorder="1"/>
    <xf numFmtId="0" fontId="5" fillId="0" borderId="0" xfId="0" applyFont="1"/>
    <xf numFmtId="0" fontId="5" fillId="0" borderId="0" xfId="0" applyFont="1" applyAlignment="1">
      <alignment vertical="top"/>
    </xf>
    <xf numFmtId="0" fontId="9" fillId="0" borderId="0" xfId="0" applyFont="1"/>
    <xf numFmtId="0" fontId="9" fillId="0" borderId="0" xfId="0" applyFont="1" applyAlignment="1">
      <alignment wrapText="1"/>
    </xf>
    <xf numFmtId="0" fontId="0" fillId="0" borderId="0" xfId="0" applyNumberFormat="1" applyAlignment="1">
      <alignment horizontal="left"/>
    </xf>
    <xf numFmtId="165" fontId="0" fillId="0" borderId="0" xfId="0" applyNumberFormat="1" applyAlignment="1">
      <alignment horizontal="left"/>
    </xf>
    <xf numFmtId="165" fontId="4" fillId="0" borderId="0" xfId="0" applyNumberFormat="1" applyFont="1" applyAlignment="1">
      <alignment horizontal="left"/>
    </xf>
    <xf numFmtId="165" fontId="1" fillId="0" borderId="0" xfId="0" applyNumberFormat="1" applyFont="1" applyAlignment="1">
      <alignment horizontal="left"/>
    </xf>
    <xf numFmtId="0" fontId="3" fillId="0" borderId="0" xfId="0" applyFont="1" applyAlignment="1">
      <alignment horizontal="center"/>
    </xf>
    <xf numFmtId="165" fontId="0" fillId="2" borderId="0" xfId="0" applyNumberFormat="1" applyFill="1" applyAlignment="1">
      <alignment horizontal="left"/>
    </xf>
    <xf numFmtId="0" fontId="0" fillId="0" borderId="0" xfId="0" applyAlignment="1">
      <alignment wrapText="1"/>
    </xf>
    <xf numFmtId="0" fontId="13" fillId="0" borderId="0" xfId="0" applyFont="1" applyAlignment="1">
      <alignment wrapText="1"/>
    </xf>
    <xf numFmtId="0" fontId="0" fillId="0" borderId="3" xfId="0" applyBorder="1"/>
    <xf numFmtId="0" fontId="0" fillId="2" borderId="4" xfId="0" applyFill="1" applyBorder="1" applyAlignment="1">
      <alignment horizontal="right"/>
    </xf>
    <xf numFmtId="0" fontId="0" fillId="2" borderId="3" xfId="0" applyFill="1" applyBorder="1" applyAlignment="1">
      <alignment horizontal="right"/>
    </xf>
    <xf numFmtId="0" fontId="0" fillId="2" borderId="5" xfId="0" applyFill="1" applyBorder="1" applyAlignment="1">
      <alignment horizontal="right"/>
    </xf>
    <xf numFmtId="0" fontId="0" fillId="0" borderId="3" xfId="0" applyBorder="1" applyAlignment="1">
      <alignment horizontal="right"/>
    </xf>
    <xf numFmtId="0" fontId="5" fillId="0" borderId="0" xfId="0" applyFont="1" applyBorder="1" applyAlignment="1"/>
    <xf numFmtId="167" fontId="4" fillId="0" borderId="1" xfId="0" applyNumberFormat="1" applyFont="1" applyBorder="1" applyAlignment="1">
      <alignment horizontal="left" indent="1"/>
    </xf>
    <xf numFmtId="167" fontId="4" fillId="0" borderId="0" xfId="0" applyNumberFormat="1" applyFont="1" applyBorder="1" applyAlignment="1">
      <alignment horizontal="left" indent="1"/>
    </xf>
    <xf numFmtId="167" fontId="4" fillId="0" borderId="2" xfId="0" applyNumberFormat="1" applyFont="1" applyBorder="1" applyAlignment="1">
      <alignment horizontal="left" indent="1"/>
    </xf>
    <xf numFmtId="167" fontId="3" fillId="0" borderId="1" xfId="0" applyNumberFormat="1" applyFont="1" applyBorder="1" applyAlignment="1">
      <alignment horizontal="left" indent="1"/>
    </xf>
    <xf numFmtId="167" fontId="3" fillId="0" borderId="0" xfId="0" applyNumberFormat="1" applyFont="1" applyBorder="1" applyAlignment="1">
      <alignment horizontal="left" indent="1"/>
    </xf>
    <xf numFmtId="167" fontId="3" fillId="0" borderId="2" xfId="0" applyNumberFormat="1" applyFont="1" applyBorder="1" applyAlignment="1">
      <alignment horizontal="left" indent="1"/>
    </xf>
    <xf numFmtId="0" fontId="5" fillId="0" borderId="1" xfId="0" applyFont="1" applyBorder="1" applyAlignment="1">
      <alignment wrapText="1"/>
    </xf>
    <xf numFmtId="0" fontId="5" fillId="0" borderId="0" xfId="0" applyFont="1" applyBorder="1" applyAlignment="1">
      <alignment wrapText="1"/>
    </xf>
    <xf numFmtId="0" fontId="5" fillId="0" borderId="0" xfId="0" applyFont="1" applyAlignment="1">
      <alignment wrapText="1"/>
    </xf>
    <xf numFmtId="0" fontId="0" fillId="0" borderId="0" xfId="0" applyAlignment="1"/>
    <xf numFmtId="0" fontId="9" fillId="0" borderId="0" xfId="0" applyFont="1" applyAlignment="1">
      <alignment vertical="top" wrapText="1"/>
    </xf>
    <xf numFmtId="0" fontId="0" fillId="2" borderId="0" xfId="0" applyFill="1" applyAlignment="1">
      <alignment wrapText="1"/>
    </xf>
    <xf numFmtId="0" fontId="0" fillId="0" borderId="0" xfId="0" applyAlignment="1">
      <alignment wrapText="1"/>
    </xf>
    <xf numFmtId="0" fontId="5" fillId="0" borderId="0" xfId="0" applyFont="1" applyBorder="1" applyAlignment="1">
      <alignment vertical="top" wrapText="1"/>
    </xf>
    <xf numFmtId="0" fontId="0" fillId="0" borderId="0" xfId="0"/>
    <xf numFmtId="0" fontId="5" fillId="0" borderId="3" xfId="0" applyFont="1" applyBorder="1" applyAlignment="1">
      <alignment wrapText="1"/>
    </xf>
    <xf numFmtId="0" fontId="0" fillId="0" borderId="0" xfId="0" applyBorder="1"/>
    <xf numFmtId="0" fontId="0" fillId="0" borderId="3" xfId="0" applyBorder="1"/>
    <xf numFmtId="0" fontId="0" fillId="0" borderId="0" xfId="0" applyBorder="1" applyAlignment="1">
      <alignment wrapText="1"/>
    </xf>
    <xf numFmtId="0" fontId="5" fillId="0" borderId="0" xfId="0" applyFont="1" applyAlignment="1">
      <alignment vertical="top" wrapText="1"/>
    </xf>
    <xf numFmtId="0" fontId="0" fillId="0" borderId="0" xfId="0" applyAlignment="1">
      <alignment vertical="top" wrapText="1"/>
    </xf>
    <xf numFmtId="0" fontId="2" fillId="2" borderId="0" xfId="0" applyFont="1" applyFill="1" applyAlignment="1">
      <alignment wrapText="1"/>
    </xf>
    <xf numFmtId="0" fontId="5" fillId="0" borderId="0" xfId="0" applyFont="1" applyBorder="1" applyAlignment="1">
      <alignment horizontal="left" wrapText="1"/>
    </xf>
    <xf numFmtId="0" fontId="5" fillId="0" borderId="2" xfId="0" applyFont="1" applyBorder="1" applyAlignment="1">
      <alignment wrapText="1"/>
    </xf>
    <xf numFmtId="0" fontId="0" fillId="0" borderId="3" xfId="0" applyBorder="1" applyAlignment="1">
      <alignment wrapText="1"/>
    </xf>
    <xf numFmtId="0" fontId="8" fillId="0" borderId="0" xfId="0" applyFont="1" applyAlignment="1">
      <alignment vertical="top" wrapText="1"/>
    </xf>
    <xf numFmtId="0" fontId="14" fillId="0" borderId="1" xfId="0" applyFont="1" applyBorder="1" applyAlignment="1">
      <alignment horizontal="left"/>
    </xf>
    <xf numFmtId="0" fontId="0" fillId="0" borderId="1" xfId="0" applyBorder="1" applyAlignment="1">
      <alignment horizontal="left"/>
    </xf>
    <xf numFmtId="0" fontId="14"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2" borderId="0" xfId="0" applyFill="1" applyBorder="1" applyAlignment="1">
      <alignment horizontal="right"/>
    </xf>
    <xf numFmtId="0" fontId="0" fillId="0" borderId="0" xfId="0" applyBorder="1" applyAlignment="1"/>
    <xf numFmtId="0" fontId="9" fillId="0" borderId="0" xfId="0" applyFont="1" applyAlignment="1">
      <alignment wrapText="1"/>
    </xf>
    <xf numFmtId="0" fontId="13" fillId="0" borderId="0" xfId="0" applyFont="1" applyAlignment="1">
      <alignment wrapText="1"/>
    </xf>
    <xf numFmtId="0" fontId="14" fillId="0" borderId="1" xfId="0" applyFont="1" applyBorder="1" applyAlignment="1">
      <alignment horizontal="right"/>
    </xf>
    <xf numFmtId="0" fontId="14" fillId="0" borderId="0" xfId="0" applyFont="1" applyBorder="1" applyAlignment="1">
      <alignment horizontal="right"/>
    </xf>
    <xf numFmtId="0" fontId="14" fillId="0" borderId="0" xfId="0" applyFont="1" applyAlignment="1">
      <alignment horizontal="right"/>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23842954371470737"/>
          <c:y val="3.3784928022730594E-2"/>
        </c:manualLayout>
      </c:layout>
      <c:overlay val="0"/>
      <c:spPr>
        <a:noFill/>
        <a:ln w="25400">
          <a:noFill/>
        </a:ln>
      </c:spPr>
    </c:title>
    <c:autoTitleDeleted val="0"/>
    <c:plotArea>
      <c:layout>
        <c:manualLayout>
          <c:layoutTarget val="inner"/>
          <c:xMode val="edge"/>
          <c:yMode val="edge"/>
          <c:x val="4.4598331917858933E-2"/>
          <c:y val="0.11824724807955707"/>
          <c:w val="0.93828029073341679"/>
          <c:h val="0.68245554605915792"/>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F27A-B145-911E-FDFCCDC50170}"/>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Sheet1!$K$27:$K$59</c:f>
              <c:numCache>
                <c:formatCode>[=0]0;0.0##</c:formatCode>
                <c:ptCount val="33"/>
                <c:pt idx="0">
                  <c:v>0.49085215099339286</c:v>
                </c:pt>
                <c:pt idx="1">
                  <c:v>0.91763852403480917</c:v>
                </c:pt>
                <c:pt idx="2">
                  <c:v>0.97488776212813666</c:v>
                </c:pt>
                <c:pt idx="3">
                  <c:v>0.96533279777595959</c:v>
                </c:pt>
                <c:pt idx="4">
                  <c:v>0.98532277296511328</c:v>
                </c:pt>
                <c:pt idx="5">
                  <c:v>0.96685580870807752</c:v>
                </c:pt>
                <c:pt idx="6">
                  <c:v>0.97803048309917373</c:v>
                </c:pt>
                <c:pt idx="7">
                  <c:v>0.93093832403184551</c:v>
                </c:pt>
                <c:pt idx="8">
                  <c:v>0.91120732839511065</c:v>
                </c:pt>
                <c:pt idx="9">
                  <c:v>0.91758473456124001</c:v>
                </c:pt>
                <c:pt idx="10">
                  <c:v>0.75222805625672906</c:v>
                </c:pt>
                <c:pt idx="11">
                  <c:v>0.85581185383408287</c:v>
                </c:pt>
                <c:pt idx="12">
                  <c:v>0.77869679513458778</c:v>
                </c:pt>
                <c:pt idx="13">
                  <c:v>0.11309984866794265</c:v>
                </c:pt>
                <c:pt idx="14">
                  <c:v>2.0281808570175242E-2</c:v>
                </c:pt>
                <c:pt idx="15">
                  <c:v>9.4225625782616649E-3</c:v>
                </c:pt>
                <c:pt idx="16">
                  <c:v>2.309861488008751E-2</c:v>
                </c:pt>
                <c:pt idx="17">
                  <c:v>6.4952141584268463E-3</c:v>
                </c:pt>
                <c:pt idx="18">
                  <c:v>6.4748137555348259E-3</c:v>
                </c:pt>
                <c:pt idx="19">
                  <c:v>2.2929536710993775E-2</c:v>
                </c:pt>
                <c:pt idx="20">
                  <c:v>0.14287165951489506</c:v>
                </c:pt>
                <c:pt idx="21">
                  <c:v>3.8263517523544198E-2</c:v>
                </c:pt>
                <c:pt idx="22">
                  <c:v>3.9368114999690604E-2</c:v>
                </c:pt>
                <c:pt idx="23">
                  <c:v>1.1226243586928492E-2</c:v>
                </c:pt>
                <c:pt idx="24">
                  <c:v>1.5348916231083979E-2</c:v>
                </c:pt>
                <c:pt idx="25">
                  <c:v>7.3536751086738933E-2</c:v>
                </c:pt>
                <c:pt idx="26">
                  <c:v>0.49348596330896655</c:v>
                </c:pt>
                <c:pt idx="27">
                  <c:v>0.91302158590001747</c:v>
                </c:pt>
                <c:pt idx="28">
                  <c:v>0.9677815973952395</c:v>
                </c:pt>
                <c:pt idx="29">
                  <c:v>0.94733594520247311</c:v>
                </c:pt>
                <c:pt idx="30">
                  <c:v>0.95529257524478428</c:v>
                </c:pt>
                <c:pt idx="31">
                  <c:v>0.85411644741261006</c:v>
                </c:pt>
                <c:pt idx="32">
                  <c:v>0.77542390354314117</c:v>
                </c:pt>
              </c:numCache>
            </c:numRef>
          </c:val>
          <c:smooth val="0"/>
          <c:extLst>
            <c:ext xmlns:c16="http://schemas.microsoft.com/office/drawing/2014/chart" uri="{C3380CC4-5D6E-409C-BE32-E72D297353CC}">
              <c16:uniqueId val="{00000001-F27A-B145-911E-FDFCCDC50170}"/>
            </c:ext>
          </c:extLst>
        </c:ser>
        <c:dLbls>
          <c:showLegendKey val="0"/>
          <c:showVal val="0"/>
          <c:showCatName val="0"/>
          <c:showSerName val="0"/>
          <c:showPercent val="0"/>
          <c:showBubbleSize val="0"/>
        </c:dLbls>
        <c:marker val="1"/>
        <c:smooth val="0"/>
        <c:axId val="1811475199"/>
        <c:axId val="1"/>
      </c:lineChart>
      <c:catAx>
        <c:axId val="1811475199"/>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7342844651265636"/>
              <c:y val="0.875029635788722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1475199"/>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79590869268794406"/>
          <c:y val="0.10135478406819177"/>
          <c:w val="0.11835711162816409"/>
          <c:h val="9.1219305661372596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270925811945908"/>
          <c:y val="4.3772397589550538E-2"/>
        </c:manualLayout>
      </c:layout>
      <c:overlay val="0"/>
      <c:spPr>
        <a:noFill/>
        <a:ln w="25400">
          <a:noFill/>
        </a:ln>
      </c:spPr>
    </c:title>
    <c:autoTitleDeleted val="0"/>
    <c:plotArea>
      <c:layout>
        <c:manualLayout>
          <c:layoutTarget val="inner"/>
          <c:xMode val="edge"/>
          <c:yMode val="edge"/>
          <c:x val="5.856045234562151E-2"/>
          <c:y val="0.12121587024798611"/>
          <c:w val="0.91894863680821448"/>
          <c:h val="0.68015571639147765"/>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5798-A249-A38A-E7D68FE0819B}"/>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Sheet1!$R$27:$R$59</c:f>
              <c:numCache>
                <c:formatCode>[=0]0;0.0##</c:formatCode>
                <c:ptCount val="33"/>
                <c:pt idx="0">
                  <c:v>#N/A</c:v>
                </c:pt>
                <c:pt idx="1">
                  <c:v>8.0916537790362911E-2</c:v>
                </c:pt>
                <c:pt idx="2">
                  <c:v>2.0412086398519946E-2</c:v>
                </c:pt>
                <c:pt idx="3">
                  <c:v>1.4450302180876142E-2</c:v>
                </c:pt>
                <c:pt idx="4">
                  <c:v>9.2327967623878453E-3</c:v>
                </c:pt>
                <c:pt idx="5">
                  <c:v>9.0424203958731023E-3</c:v>
                </c:pt>
                <c:pt idx="6">
                  <c:v>1.2688565328842888E-2</c:v>
                </c:pt>
                <c:pt idx="7">
                  <c:v>1.7178250913371891E-2</c:v>
                </c:pt>
                <c:pt idx="8">
                  <c:v>5.0589828265403411E-2</c:v>
                </c:pt>
                <c:pt idx="9">
                  <c:v>5.7266623000706139E-2</c:v>
                </c:pt>
                <c:pt idx="10">
                  <c:v>7.7139032018003817E-2</c:v>
                </c:pt>
                <c:pt idx="11">
                  <c:v>0.13119030265426626</c:v>
                </c:pt>
                <c:pt idx="12">
                  <c:v>0.12788171029453393</c:v>
                </c:pt>
                <c:pt idx="13">
                  <c:v>0.22072071094030149</c:v>
                </c:pt>
                <c:pt idx="14">
                  <c:v>0.8843338241841624</c:v>
                </c:pt>
                <c:pt idx="15">
                  <c:v>0.97505144951263323</c:v>
                </c:pt>
                <c:pt idx="16">
                  <c:v>0.97258674399146006</c:v>
                </c:pt>
                <c:pt idx="17">
                  <c:v>0.97405041820137739</c:v>
                </c:pt>
                <c:pt idx="18">
                  <c:v>0.98859624418536096</c:v>
                </c:pt>
                <c:pt idx="19">
                  <c:v>0.9742162119518647</c:v>
                </c:pt>
                <c:pt idx="20">
                  <c:v>0.85486897191242484</c:v>
                </c:pt>
                <c:pt idx="21">
                  <c:v>0.85295222431085616</c:v>
                </c:pt>
                <c:pt idx="22">
                  <c:v>0.94351782576165988</c:v>
                </c:pt>
                <c:pt idx="23">
                  <c:v>0.95703646272996779</c:v>
                </c:pt>
                <c:pt idx="24">
                  <c:v>0.97805326165249851</c:v>
                </c:pt>
                <c:pt idx="25">
                  <c:v>0.92353156759016453</c:v>
                </c:pt>
                <c:pt idx="26">
                  <c:v>0.50516165139701708</c:v>
                </c:pt>
                <c:pt idx="27">
                  <c:v>8.541923399037786E-2</c:v>
                </c:pt>
                <c:pt idx="28">
                  <c:v>2.613227972959373E-2</c:v>
                </c:pt>
                <c:pt idx="29">
                  <c:v>2.184298481678678E-2</c:v>
                </c:pt>
                <c:pt idx="30">
                  <c:v>2.8087495892014341E-2</c:v>
                </c:pt>
                <c:pt idx="31">
                  <c:v>3.9739933115747222E-2</c:v>
                </c:pt>
                <c:pt idx="32">
                  <c:v>0.12967426896656886</c:v>
                </c:pt>
              </c:numCache>
            </c:numRef>
          </c:val>
          <c:smooth val="0"/>
          <c:extLst>
            <c:ext xmlns:c16="http://schemas.microsoft.com/office/drawing/2014/chart" uri="{C3380CC4-5D6E-409C-BE32-E72D297353CC}">
              <c16:uniqueId val="{00000001-5798-A249-A38A-E7D68FE0819B}"/>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Sheet1!$S$27:$S$59</c:f>
              <c:numCache>
                <c:formatCode>[=0]0;0.0##</c:formatCode>
                <c:ptCount val="33"/>
                <c:pt idx="0">
                  <c:v>#N/A</c:v>
                </c:pt>
                <c:pt idx="1">
                  <c:v>1.4449381748279095E-3</c:v>
                </c:pt>
                <c:pt idx="2">
                  <c:v>4.7001514733434092E-3</c:v>
                </c:pt>
                <c:pt idx="3">
                  <c:v>2.0216900043164284E-2</c:v>
                </c:pt>
                <c:pt idx="4">
                  <c:v>5.4444302724989072E-3</c:v>
                </c:pt>
                <c:pt idx="5">
                  <c:v>2.4101770896049389E-2</c:v>
                </c:pt>
                <c:pt idx="6">
                  <c:v>9.2809515719834354E-3</c:v>
                </c:pt>
                <c:pt idx="7">
                  <c:v>5.188342505478262E-2</c:v>
                </c:pt>
                <c:pt idx="8">
                  <c:v>3.8202843339485947E-2</c:v>
                </c:pt>
                <c:pt idx="9">
                  <c:v>2.5148642438053852E-2</c:v>
                </c:pt>
                <c:pt idx="10">
                  <c:v>0.17063291172526704</c:v>
                </c:pt>
                <c:pt idx="11">
                  <c:v>1.2997843511650784E-2</c:v>
                </c:pt>
                <c:pt idx="12">
                  <c:v>9.3421494570878297E-2</c:v>
                </c:pt>
                <c:pt idx="13">
                  <c:v>0.66617944039175592</c:v>
                </c:pt>
                <c:pt idx="14">
                  <c:v>9.5384367245662321E-2</c:v>
                </c:pt>
                <c:pt idx="15">
                  <c:v>1.5525987909105048E-2</c:v>
                </c:pt>
                <c:pt idx="16">
                  <c:v>4.3146411284524381E-3</c:v>
                </c:pt>
                <c:pt idx="17">
                  <c:v>1.9454367640195692E-2</c:v>
                </c:pt>
                <c:pt idx="18">
                  <c:v>4.9289420591041144E-3</c:v>
                </c:pt>
                <c:pt idx="19">
                  <c:v>2.8542513371412259E-3</c:v>
                </c:pt>
                <c:pt idx="20">
                  <c:v>2.2593685726801523E-3</c:v>
                </c:pt>
                <c:pt idx="21">
                  <c:v>0.10878425816559976</c:v>
                </c:pt>
                <c:pt idx="22">
                  <c:v>1.7114059238649504E-2</c:v>
                </c:pt>
                <c:pt idx="23">
                  <c:v>3.1737293683103761E-2</c:v>
                </c:pt>
                <c:pt idx="24">
                  <c:v>6.5978221164174821E-3</c:v>
                </c:pt>
                <c:pt idx="25">
                  <c:v>2.9316813230966647E-3</c:v>
                </c:pt>
                <c:pt idx="26">
                  <c:v>1.3523852940162781E-3</c:v>
                </c:pt>
                <c:pt idx="27">
                  <c:v>1.5591801096046408E-3</c:v>
                </c:pt>
                <c:pt idx="28">
                  <c:v>6.0861228751667665E-3</c:v>
                </c:pt>
                <c:pt idx="29">
                  <c:v>3.0821069980740121E-2</c:v>
                </c:pt>
                <c:pt idx="30">
                  <c:v>1.6619928863201284E-2</c:v>
                </c:pt>
                <c:pt idx="31">
                  <c:v>0.10614361947164272</c:v>
                </c:pt>
                <c:pt idx="32">
                  <c:v>9.4901827490290039E-2</c:v>
                </c:pt>
              </c:numCache>
            </c:numRef>
          </c:val>
          <c:smooth val="0"/>
          <c:extLst>
            <c:ext xmlns:c16="http://schemas.microsoft.com/office/drawing/2014/chart" uri="{C3380CC4-5D6E-409C-BE32-E72D297353CC}">
              <c16:uniqueId val="{00000002-5798-A249-A38A-E7D68FE0819B}"/>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Sheet1!$T$27:$T$59</c:f>
              <c:numCache>
                <c:formatCode>[=0]0;0.0##</c:formatCode>
                <c:ptCount val="33"/>
                <c:pt idx="0">
                  <c:v>#N/A</c:v>
                </c:pt>
                <c:pt idx="1">
                  <c:v>0.42823131121624419</c:v>
                </c:pt>
                <c:pt idx="2">
                  <c:v>6.194938956667087E-2</c:v>
                </c:pt>
                <c:pt idx="3">
                  <c:v>1.0661935690987208E-2</c:v>
                </c:pt>
                <c:pt idx="4">
                  <c:v>2.5434405461652595E-2</c:v>
                </c:pt>
                <c:pt idx="5">
                  <c:v>5.6348066390136502E-3</c:v>
                </c:pt>
                <c:pt idx="6">
                  <c:v>2.0455625963079604E-2</c:v>
                </c:pt>
                <c:pt idx="7">
                  <c:v>4.7912659874544336E-3</c:v>
                </c:pt>
                <c:pt idx="8">
                  <c:v>1.8471847702751117E-2</c:v>
                </c:pt>
                <c:pt idx="9">
                  <c:v>3.1526048604183204E-2</c:v>
                </c:pt>
                <c:pt idx="10">
                  <c:v>5.2762334207561495E-3</c:v>
                </c:pt>
                <c:pt idx="11">
                  <c:v>0.11658164108900466</c:v>
                </c:pt>
                <c:pt idx="12">
                  <c:v>1.6306435871383123E-2</c:v>
                </c:pt>
                <c:pt idx="13">
                  <c:v>5.8249392511074626E-4</c:v>
                </c:pt>
                <c:pt idx="14">
                  <c:v>2.5663271478949231E-3</c:v>
                </c:pt>
                <c:pt idx="15">
                  <c:v>4.6667419171914715E-3</c:v>
                </c:pt>
                <c:pt idx="16">
                  <c:v>1.799069343027828E-2</c:v>
                </c:pt>
                <c:pt idx="17">
                  <c:v>2.8509669185350275E-3</c:v>
                </c:pt>
                <c:pt idx="18">
                  <c:v>4.9085416562120914E-3</c:v>
                </c:pt>
                <c:pt idx="19">
                  <c:v>1.9308974292600176E-2</c:v>
                </c:pt>
                <c:pt idx="20">
                  <c:v>0.12220149137658141</c:v>
                </c:pt>
                <c:pt idx="21">
                  <c:v>4.1761161742489561E-3</c:v>
                </c:pt>
                <c:pt idx="22">
                  <c:v>1.8218656714795917E-2</c:v>
                </c:pt>
                <c:pt idx="23">
                  <c:v>3.5954222703416536E-3</c:v>
                </c:pt>
                <c:pt idx="24">
                  <c:v>1.072049476057297E-2</c:v>
                </c:pt>
                <c:pt idx="25">
                  <c:v>6.1119516178751609E-2</c:v>
                </c:pt>
                <c:pt idx="26">
                  <c:v>0.42130159751624391</c:v>
                </c:pt>
                <c:pt idx="27">
                  <c:v>0.42109480270065563</c:v>
                </c:pt>
                <c:pt idx="28">
                  <c:v>6.0846134370388771E-2</c:v>
                </c:pt>
                <c:pt idx="29">
                  <c:v>1.0375417787973719E-2</c:v>
                </c:pt>
                <c:pt idx="30">
                  <c:v>2.4576558905512549E-2</c:v>
                </c:pt>
                <c:pt idx="31">
                  <c:v>4.9674916394684028E-3</c:v>
                </c:pt>
                <c:pt idx="32">
                  <c:v>1.6209283620821108E-2</c:v>
                </c:pt>
              </c:numCache>
            </c:numRef>
          </c:val>
          <c:smooth val="0"/>
          <c:extLst>
            <c:ext xmlns:c16="http://schemas.microsoft.com/office/drawing/2014/chart" uri="{C3380CC4-5D6E-409C-BE32-E72D297353CC}">
              <c16:uniqueId val="{00000003-5798-A249-A38A-E7D68FE0819B}"/>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Sheet1!$U$27:$U$59</c:f>
              <c:numCache>
                <c:formatCode>[=0]0;0.0##</c:formatCode>
                <c:ptCount val="33"/>
                <c:pt idx="0">
                  <c:v>#N/A</c:v>
                </c:pt>
                <c:pt idx="1">
                  <c:v>0.48940721281856492</c:v>
                </c:pt>
                <c:pt idx="2">
                  <c:v>0.91293837256146571</c:v>
                </c:pt>
                <c:pt idx="3">
                  <c:v>0.9546708620849722</c:v>
                </c:pt>
                <c:pt idx="4">
                  <c:v>0.95988836750346074</c:v>
                </c:pt>
                <c:pt idx="5">
                  <c:v>0.9612210020690638</c:v>
                </c:pt>
                <c:pt idx="6">
                  <c:v>0.95757485713609392</c:v>
                </c:pt>
                <c:pt idx="7">
                  <c:v>0.92614705804439101</c:v>
                </c:pt>
                <c:pt idx="8">
                  <c:v>0.89273548069235964</c:v>
                </c:pt>
                <c:pt idx="9">
                  <c:v>0.88605868595705706</c:v>
                </c:pt>
                <c:pt idx="10">
                  <c:v>0.74695182283597283</c:v>
                </c:pt>
                <c:pt idx="11">
                  <c:v>0.73923021274507827</c:v>
                </c:pt>
                <c:pt idx="12">
                  <c:v>0.76239035926320464</c:v>
                </c:pt>
                <c:pt idx="13">
                  <c:v>0.11251735474283188</c:v>
                </c:pt>
                <c:pt idx="14">
                  <c:v>1.771548142228032E-2</c:v>
                </c:pt>
                <c:pt idx="15">
                  <c:v>4.7558206610701943E-3</c:v>
                </c:pt>
                <c:pt idx="16">
                  <c:v>5.1079214498092286E-3</c:v>
                </c:pt>
                <c:pt idx="17">
                  <c:v>3.644247239891818E-3</c:v>
                </c:pt>
                <c:pt idx="18">
                  <c:v>1.5662720993227326E-3</c:v>
                </c:pt>
                <c:pt idx="19">
                  <c:v>3.6205624183935996E-3</c:v>
                </c:pt>
                <c:pt idx="20">
                  <c:v>2.0670168138313627E-2</c:v>
                </c:pt>
                <c:pt idx="21">
                  <c:v>3.4087401349295249E-2</c:v>
                </c:pt>
                <c:pt idx="22">
                  <c:v>2.1149458284894694E-2</c:v>
                </c:pt>
                <c:pt idx="23">
                  <c:v>7.6308213165868395E-3</c:v>
                </c:pt>
                <c:pt idx="24">
                  <c:v>4.6284214705110127E-3</c:v>
                </c:pt>
                <c:pt idx="25">
                  <c:v>1.2417234907987315E-2</c:v>
                </c:pt>
                <c:pt idx="26">
                  <c:v>7.2184365792722638E-2</c:v>
                </c:pt>
                <c:pt idx="27">
                  <c:v>0.49192678319936189</c:v>
                </c:pt>
                <c:pt idx="28">
                  <c:v>0.90693546302485073</c:v>
                </c:pt>
                <c:pt idx="29">
                  <c:v>0.93696052741449942</c:v>
                </c:pt>
                <c:pt idx="30">
                  <c:v>0.93071601633927181</c:v>
                </c:pt>
                <c:pt idx="31">
                  <c:v>0.84914895577314176</c:v>
                </c:pt>
                <c:pt idx="32">
                  <c:v>0.75921461992232031</c:v>
                </c:pt>
              </c:numCache>
            </c:numRef>
          </c:val>
          <c:smooth val="0"/>
          <c:extLst>
            <c:ext xmlns:c16="http://schemas.microsoft.com/office/drawing/2014/chart" uri="{C3380CC4-5D6E-409C-BE32-E72D297353CC}">
              <c16:uniqueId val="{00000004-5798-A249-A38A-E7D68FE0819B}"/>
            </c:ext>
          </c:extLst>
        </c:ser>
        <c:dLbls>
          <c:showLegendKey val="0"/>
          <c:showVal val="0"/>
          <c:showCatName val="0"/>
          <c:showSerName val="0"/>
          <c:showPercent val="0"/>
          <c:showBubbleSize val="0"/>
        </c:dLbls>
        <c:marker val="1"/>
        <c:smooth val="0"/>
        <c:axId val="1713163775"/>
        <c:axId val="1"/>
      </c:lineChart>
      <c:catAx>
        <c:axId val="1713163775"/>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623129367475591"/>
              <c:y val="0.875447951791010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13163775"/>
        <c:crosses val="autoZero"/>
        <c:crossBetween val="midCat"/>
      </c:valAx>
      <c:spPr>
        <a:solidFill>
          <a:srgbClr val="C0C0C0"/>
        </a:solidFill>
        <a:ln w="12700">
          <a:solidFill>
            <a:srgbClr val="808080"/>
          </a:solidFill>
          <a:prstDash val="solid"/>
        </a:ln>
      </c:spPr>
    </c:plotArea>
    <c:legend>
      <c:legendPos val="r"/>
      <c:layout>
        <c:manualLayout>
          <c:xMode val="edge"/>
          <c:yMode val="edge"/>
          <c:x val="0.79507075684632289"/>
          <c:y val="1.3468430027554013E-2"/>
          <c:w val="0.15541043122491863"/>
          <c:h val="0.222229095454641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US"/>
              <a:t>Weather States that Best Predict Ice Cream Consumption</a:t>
            </a:r>
          </a:p>
        </c:rich>
      </c:tx>
      <c:overlay val="0"/>
      <c:spPr>
        <a:noFill/>
        <a:ln w="25400">
          <a:noFill/>
        </a:ln>
      </c:spPr>
    </c:title>
    <c:autoTitleDeleted val="0"/>
    <c:plotArea>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4813-2E4A-BAF5-54338CDFE8E6}"/>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Sheet1!#REF!</c:f>
              <c:numCache>
                <c:formatCode>General</c:formatCode>
                <c:ptCount val="1"/>
                <c:pt idx="0">
                  <c:v>1</c:v>
                </c:pt>
              </c:numCache>
            </c:numRef>
          </c:val>
          <c:smooth val="0"/>
          <c:extLst>
            <c:ext xmlns:c16="http://schemas.microsoft.com/office/drawing/2014/chart" uri="{C3380CC4-5D6E-409C-BE32-E72D297353CC}">
              <c16:uniqueId val="{00000001-4813-2E4A-BAF5-54338CDFE8E6}"/>
            </c:ext>
          </c:extLst>
        </c:ser>
        <c:dLbls>
          <c:showLegendKey val="0"/>
          <c:showVal val="0"/>
          <c:showCatName val="0"/>
          <c:showSerName val="0"/>
          <c:showPercent val="0"/>
          <c:showBubbleSize val="0"/>
        </c:dLbls>
        <c:marker val="1"/>
        <c:smooth val="0"/>
        <c:axId val="1713191023"/>
        <c:axId val="1"/>
      </c:lineChart>
      <c:catAx>
        <c:axId val="1713191023"/>
        <c:scaling>
          <c:orientation val="minMax"/>
        </c:scaling>
        <c:delete val="0"/>
        <c:axPos val="b"/>
        <c:title>
          <c:tx>
            <c:rich>
              <a:bodyPr/>
              <a:lstStyle/>
              <a:p>
                <a:pPr>
                  <a:defRPr sz="150" b="1" i="0" u="none" strike="noStrike" baseline="0">
                    <a:solidFill>
                      <a:srgbClr val="000000"/>
                    </a:solidFill>
                    <a:latin typeface="Arial"/>
                    <a:ea typeface="Arial"/>
                    <a:cs typeface="Arial"/>
                  </a:defRPr>
                </a:pPr>
                <a:r>
                  <a:rPr lang="en-US"/>
                  <a:t>Diary Day</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
        <c:crosses val="autoZero"/>
        <c:auto val="1"/>
        <c:lblAlgn val="ctr"/>
        <c:lblOffset val="100"/>
        <c:tickLblSkip val="27"/>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713191023"/>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a:t>Every Iteration of Forward-Backward Is Guaranteed to Increase P(Observations)</a:t>
            </a:r>
          </a:p>
        </c:rich>
      </c:tx>
      <c:layout>
        <c:manualLayout>
          <c:xMode val="edge"/>
          <c:yMode val="edge"/>
          <c:x val="0.11983872307151296"/>
          <c:y val="3.6291575251777175E-2"/>
        </c:manualLayout>
      </c:layout>
      <c:overlay val="0"/>
      <c:spPr>
        <a:noFill/>
        <a:ln w="25400">
          <a:noFill/>
        </a:ln>
      </c:spPr>
    </c:title>
    <c:autoTitleDeleted val="0"/>
    <c:plotArea>
      <c:layout>
        <c:manualLayout>
          <c:layoutTarget val="inner"/>
          <c:xMode val="edge"/>
          <c:yMode val="edge"/>
          <c:x val="0.18182426948781277"/>
          <c:y val="0.22178184876086049"/>
          <c:w val="0.77275314532320427"/>
          <c:h val="0.5927623957790271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Sheet1!$HB$2:$HL$2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Sheet1!$HB$4:$HL$4</c:f>
              <c:numCache>
                <c:formatCode>General</c:formatCode>
                <c:ptCount val="11"/>
                <c:pt idx="0">
                  <c:v>3.4049203319471211</c:v>
                </c:pt>
                <c:pt idx="1">
                  <c:v>3.0750105601600608</c:v>
                </c:pt>
                <c:pt idx="2">
                  <c:v>3.031186043611219</c:v>
                </c:pt>
                <c:pt idx="3">
                  <c:v>3.0071700353516917</c:v>
                </c:pt>
                <c:pt idx="4">
                  <c:v>2.985636605139991</c:v>
                </c:pt>
                <c:pt idx="5">
                  <c:v>2.9692486029767835</c:v>
                </c:pt>
                <c:pt idx="6">
                  <c:v>2.9592262695596281</c:v>
                </c:pt>
                <c:pt idx="7">
                  <c:v>2.9534579474854925</c:v>
                </c:pt>
                <c:pt idx="8">
                  <c:v>2.9501168176977384</c:v>
                </c:pt>
                <c:pt idx="9">
                  <c:v>2.9482071780804016</c:v>
                </c:pt>
                <c:pt idx="10">
                  <c:v>2.947143069917328</c:v>
                </c:pt>
              </c:numCache>
            </c:numRef>
          </c:val>
          <c:extLst>
            <c:ext xmlns:c16="http://schemas.microsoft.com/office/drawing/2014/chart" uri="{C3380CC4-5D6E-409C-BE32-E72D297353CC}">
              <c16:uniqueId val="{00000000-929B-F84E-A7B8-40887AAAE279}"/>
            </c:ext>
          </c:extLst>
        </c:ser>
        <c:dLbls>
          <c:showLegendKey val="0"/>
          <c:showVal val="0"/>
          <c:showCatName val="0"/>
          <c:showSerName val="0"/>
          <c:showPercent val="0"/>
          <c:showBubbleSize val="0"/>
        </c:dLbls>
        <c:gapWidth val="150"/>
        <c:axId val="1713242447"/>
        <c:axId val="1"/>
      </c:barChart>
      <c:catAx>
        <c:axId val="1713242447"/>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Iterations of Forward-Backward</a:t>
                </a:r>
              </a:p>
            </c:rich>
          </c:tx>
          <c:layout>
            <c:manualLayout>
              <c:xMode val="edge"/>
              <c:yMode val="edge"/>
              <c:x val="0.34298669017019229"/>
              <c:y val="0.8911597922936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Perplexity per day of # of cones</a:t>
                </a:r>
              </a:p>
            </c:rich>
          </c:tx>
          <c:layout>
            <c:manualLayout>
              <c:xMode val="edge"/>
              <c:yMode val="edge"/>
              <c:x val="5.3720806894126498E-2"/>
              <c:y val="0.3024297937648097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13242447"/>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43"/>
      <c:hPercent val="75"/>
      <c:rotY val="48"/>
      <c:depthPercent val="170"/>
      <c:rAngAx val="0"/>
      <c:perspective val="24"/>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1477410925717388E-2"/>
          <c:y val="2.9070738427185931E-2"/>
          <c:w val="0.81764956531204125"/>
          <c:h val="0.89537874355732672"/>
        </c:manualLayout>
      </c:layout>
      <c:surface3DChart>
        <c:wireframe val="0"/>
        <c:ser>
          <c:idx val="0"/>
          <c:order val="0"/>
          <c:spPr>
            <a:solidFill>
              <a:srgbClr val="9999FF"/>
            </a:solidFill>
            <a:ln w="12700">
              <a:solidFill>
                <a:srgbClr val="000000"/>
              </a:solidFill>
              <a:prstDash val="solid"/>
            </a:ln>
            <a:sp3d prstMaterial="flat"/>
          </c:spPr>
          <c:val>
            <c:numRef>
              <c:f>Sheet1!$K$27:$K$59</c:f>
              <c:numCache>
                <c:formatCode>[=0]0;0.0##</c:formatCode>
                <c:ptCount val="33"/>
                <c:pt idx="0">
                  <c:v>0.49085215099339286</c:v>
                </c:pt>
                <c:pt idx="1">
                  <c:v>0.91763852403480917</c:v>
                </c:pt>
                <c:pt idx="2">
                  <c:v>0.97488776212813666</c:v>
                </c:pt>
                <c:pt idx="3">
                  <c:v>0.96533279777595959</c:v>
                </c:pt>
                <c:pt idx="4">
                  <c:v>0.98532277296511328</c:v>
                </c:pt>
                <c:pt idx="5">
                  <c:v>0.96685580870807752</c:v>
                </c:pt>
                <c:pt idx="6">
                  <c:v>0.97803048309917373</c:v>
                </c:pt>
                <c:pt idx="7">
                  <c:v>0.93093832403184551</c:v>
                </c:pt>
                <c:pt idx="8">
                  <c:v>0.91120732839511065</c:v>
                </c:pt>
                <c:pt idx="9">
                  <c:v>0.91758473456124001</c:v>
                </c:pt>
                <c:pt idx="10">
                  <c:v>0.75222805625672906</c:v>
                </c:pt>
                <c:pt idx="11">
                  <c:v>0.85581185383408287</c:v>
                </c:pt>
                <c:pt idx="12">
                  <c:v>0.77869679513458778</c:v>
                </c:pt>
                <c:pt idx="13">
                  <c:v>0.11309984866794265</c:v>
                </c:pt>
                <c:pt idx="14">
                  <c:v>2.0281808570175242E-2</c:v>
                </c:pt>
                <c:pt idx="15">
                  <c:v>9.4225625782616649E-3</c:v>
                </c:pt>
                <c:pt idx="16">
                  <c:v>2.309861488008751E-2</c:v>
                </c:pt>
                <c:pt idx="17">
                  <c:v>6.4952141584268463E-3</c:v>
                </c:pt>
                <c:pt idx="18">
                  <c:v>6.4748137555348259E-3</c:v>
                </c:pt>
                <c:pt idx="19">
                  <c:v>2.2929536710993775E-2</c:v>
                </c:pt>
                <c:pt idx="20">
                  <c:v>0.14287165951489506</c:v>
                </c:pt>
                <c:pt idx="21">
                  <c:v>3.8263517523544198E-2</c:v>
                </c:pt>
                <c:pt idx="22">
                  <c:v>3.9368114999690604E-2</c:v>
                </c:pt>
                <c:pt idx="23">
                  <c:v>1.1226243586928492E-2</c:v>
                </c:pt>
                <c:pt idx="24">
                  <c:v>1.5348916231083979E-2</c:v>
                </c:pt>
                <c:pt idx="25">
                  <c:v>7.3536751086738933E-2</c:v>
                </c:pt>
                <c:pt idx="26">
                  <c:v>0.49348596330896655</c:v>
                </c:pt>
                <c:pt idx="27">
                  <c:v>0.91302158590001747</c:v>
                </c:pt>
                <c:pt idx="28">
                  <c:v>0.9677815973952395</c:v>
                </c:pt>
                <c:pt idx="29">
                  <c:v>0.94733594520247311</c:v>
                </c:pt>
                <c:pt idx="30">
                  <c:v>0.95529257524478428</c:v>
                </c:pt>
                <c:pt idx="31">
                  <c:v>0.85411644741261006</c:v>
                </c:pt>
                <c:pt idx="32">
                  <c:v>0.77542390354314117</c:v>
                </c:pt>
              </c:numCache>
            </c:numRef>
          </c:val>
          <c:extLst>
            <c:ext xmlns:c16="http://schemas.microsoft.com/office/drawing/2014/chart" uri="{C3380CC4-5D6E-409C-BE32-E72D297353CC}">
              <c16:uniqueId val="{00000000-479D-C946-89B8-87F7B10C7EE6}"/>
            </c:ext>
          </c:extLst>
        </c:ser>
        <c:ser>
          <c:idx val="1"/>
          <c:order val="1"/>
          <c:spPr>
            <a:solidFill>
              <a:srgbClr val="993366"/>
            </a:solidFill>
            <a:ln w="12700">
              <a:solidFill>
                <a:srgbClr val="000000"/>
              </a:solidFill>
              <a:prstDash val="solid"/>
            </a:ln>
            <a:sp3d prstMaterial="flat"/>
          </c:spPr>
          <c:val>
            <c:numRef>
              <c:f>Sheet1!$AE$27:$AE$59</c:f>
              <c:numCache>
                <c:formatCode>[=0]0;0.0##</c:formatCode>
                <c:ptCount val="33"/>
                <c:pt idx="0">
                  <c:v>0.38998720359176653</c:v>
                </c:pt>
                <c:pt idx="1">
                  <c:v>0.86957057392621318</c:v>
                </c:pt>
                <c:pt idx="2">
                  <c:v>0.9621032659708022</c:v>
                </c:pt>
                <c:pt idx="3">
                  <c:v>0.97307674215985662</c:v>
                </c:pt>
                <c:pt idx="4">
                  <c:v>0.98721381433988864</c:v>
                </c:pt>
                <c:pt idx="5">
                  <c:v>0.98154313618939659</c:v>
                </c:pt>
                <c:pt idx="6">
                  <c:v>0.98542088257177152</c:v>
                </c:pt>
                <c:pt idx="7">
                  <c:v>0.96508172902480727</c:v>
                </c:pt>
                <c:pt idx="8">
                  <c:v>0.94187682912078718</c:v>
                </c:pt>
                <c:pt idx="9">
                  <c:v>0.90398073138980173</c:v>
                </c:pt>
                <c:pt idx="10">
                  <c:v>0.66113593821149663</c:v>
                </c:pt>
                <c:pt idx="11">
                  <c:v>0.75493543170771205</c:v>
                </c:pt>
                <c:pt idx="12">
                  <c:v>0.66389621562733325</c:v>
                </c:pt>
                <c:pt idx="13">
                  <c:v>8.745745417550875E-2</c:v>
                </c:pt>
                <c:pt idx="14">
                  <c:v>1.5873071499463334E-2</c:v>
                </c:pt>
                <c:pt idx="15">
                  <c:v>1.0991602780082163E-2</c:v>
                </c:pt>
                <c:pt idx="16">
                  <c:v>4.2934705983673681E-2</c:v>
                </c:pt>
                <c:pt idx="17">
                  <c:v>8.3908058583212937E-3</c:v>
                </c:pt>
                <c:pt idx="18">
                  <c:v>5.620711138283158E-3</c:v>
                </c:pt>
                <c:pt idx="19">
                  <c:v>1.7669312148798362E-2</c:v>
                </c:pt>
                <c:pt idx="20">
                  <c:v>0.11828331151450065</c:v>
                </c:pt>
                <c:pt idx="21">
                  <c:v>4.0185814659100004E-2</c:v>
                </c:pt>
                <c:pt idx="22">
                  <c:v>6.3831291891912736E-2</c:v>
                </c:pt>
                <c:pt idx="23">
                  <c:v>1.4418980333881648E-2</c:v>
                </c:pt>
                <c:pt idx="24">
                  <c:v>1.6710263400421446E-2</c:v>
                </c:pt>
                <c:pt idx="25">
                  <c:v>8.4729555277834753E-2</c:v>
                </c:pt>
                <c:pt idx="26">
                  <c:v>0.63480722381911681</c:v>
                </c:pt>
                <c:pt idx="27">
                  <c:v>0.91982924821996304</c:v>
                </c:pt>
                <c:pt idx="28">
                  <c:v>0.97415053898072024</c:v>
                </c:pt>
                <c:pt idx="29">
                  <c:v>0.97710977294251267</c:v>
                </c:pt>
                <c:pt idx="30">
                  <c:v>0.98643975041276843</c:v>
                </c:pt>
                <c:pt idx="31">
                  <c:v>0.97462910651116996</c:v>
                </c:pt>
                <c:pt idx="32">
                  <c:v>0.96731844156603308</c:v>
                </c:pt>
              </c:numCache>
            </c:numRef>
          </c:val>
          <c:extLst>
            <c:ext xmlns:c16="http://schemas.microsoft.com/office/drawing/2014/chart" uri="{C3380CC4-5D6E-409C-BE32-E72D297353CC}">
              <c16:uniqueId val="{00000001-479D-C946-89B8-87F7B10C7EE6}"/>
            </c:ext>
          </c:extLst>
        </c:ser>
        <c:ser>
          <c:idx val="2"/>
          <c:order val="2"/>
          <c:spPr>
            <a:solidFill>
              <a:srgbClr val="FFFFCC"/>
            </a:solidFill>
            <a:ln w="12700">
              <a:solidFill>
                <a:srgbClr val="000000"/>
              </a:solidFill>
              <a:prstDash val="solid"/>
            </a:ln>
            <a:sp3d prstMaterial="flat"/>
          </c:spPr>
          <c:val>
            <c:numRef>
              <c:f>Sheet1!$AY$27:$AY$59</c:f>
              <c:numCache>
                <c:formatCode>[=0]0;0.0##</c:formatCode>
                <c:ptCount val="33"/>
                <c:pt idx="0">
                  <c:v>0.24316421519431675</c:v>
                </c:pt>
                <c:pt idx="1">
                  <c:v>0.8084408109734087</c:v>
                </c:pt>
                <c:pt idx="2">
                  <c:v>0.94306559364037967</c:v>
                </c:pt>
                <c:pt idx="3">
                  <c:v>0.97221829936841619</c:v>
                </c:pt>
                <c:pt idx="4">
                  <c:v>0.98645901364723743</c:v>
                </c:pt>
                <c:pt idx="5">
                  <c:v>0.98585682688944543</c:v>
                </c:pt>
                <c:pt idx="6">
                  <c:v>0.98660184183666411</c:v>
                </c:pt>
                <c:pt idx="7">
                  <c:v>0.97280225906379381</c:v>
                </c:pt>
                <c:pt idx="8">
                  <c:v>0.94478685335893164</c:v>
                </c:pt>
                <c:pt idx="9">
                  <c:v>0.8742910466967857</c:v>
                </c:pt>
                <c:pt idx="10">
                  <c:v>0.5638427204662978</c:v>
                </c:pt>
                <c:pt idx="11">
                  <c:v>0.6442198881184007</c:v>
                </c:pt>
                <c:pt idx="12">
                  <c:v>0.55129845191342841</c:v>
                </c:pt>
                <c:pt idx="13">
                  <c:v>6.0631118334006577E-2</c:v>
                </c:pt>
                <c:pt idx="14">
                  <c:v>9.8624869458460926E-3</c:v>
                </c:pt>
                <c:pt idx="15">
                  <c:v>8.6175629152561561E-3</c:v>
                </c:pt>
                <c:pt idx="16">
                  <c:v>4.7323757840272845E-2</c:v>
                </c:pt>
                <c:pt idx="17">
                  <c:v>7.0284005809658446E-3</c:v>
                </c:pt>
                <c:pt idx="18">
                  <c:v>3.6479702254120822E-3</c:v>
                </c:pt>
                <c:pt idx="19">
                  <c:v>1.11893397874723E-2</c:v>
                </c:pt>
                <c:pt idx="20">
                  <c:v>8.7640326218910117E-2</c:v>
                </c:pt>
                <c:pt idx="21">
                  <c:v>3.0640409625654924E-2</c:v>
                </c:pt>
                <c:pt idx="22">
                  <c:v>6.426215919472078E-2</c:v>
                </c:pt>
                <c:pt idx="23">
                  <c:v>1.1406151528412472E-2</c:v>
                </c:pt>
                <c:pt idx="24">
                  <c:v>1.2423580911491905E-2</c:v>
                </c:pt>
                <c:pt idx="25">
                  <c:v>7.5137762239461697E-2</c:v>
                </c:pt>
                <c:pt idx="26">
                  <c:v>0.68177655043958107</c:v>
                </c:pt>
                <c:pt idx="27">
                  <c:v>0.91670146744654024</c:v>
                </c:pt>
                <c:pt idx="28">
                  <c:v>0.97226962065006861</c:v>
                </c:pt>
                <c:pt idx="29">
                  <c:v>0.98270323154896944</c:v>
                </c:pt>
                <c:pt idx="30">
                  <c:v>0.99035649502675516</c:v>
                </c:pt>
                <c:pt idx="31">
                  <c:v>0.99065049455199761</c:v>
                </c:pt>
                <c:pt idx="32">
                  <c:v>0.99763848939689592</c:v>
                </c:pt>
              </c:numCache>
            </c:numRef>
          </c:val>
          <c:extLst>
            <c:ext xmlns:c16="http://schemas.microsoft.com/office/drawing/2014/chart" uri="{C3380CC4-5D6E-409C-BE32-E72D297353CC}">
              <c16:uniqueId val="{00000002-479D-C946-89B8-87F7B10C7EE6}"/>
            </c:ext>
          </c:extLst>
        </c:ser>
        <c:ser>
          <c:idx val="3"/>
          <c:order val="3"/>
          <c:spPr>
            <a:solidFill>
              <a:srgbClr val="CCFFFF"/>
            </a:solidFill>
            <a:ln w="12700">
              <a:solidFill>
                <a:srgbClr val="000000"/>
              </a:solidFill>
              <a:prstDash val="solid"/>
            </a:ln>
            <a:sp3d prstMaterial="flat"/>
          </c:spPr>
          <c:val>
            <c:numRef>
              <c:f>Sheet1!$BS$27:$BS$59</c:f>
              <c:numCache>
                <c:formatCode>[=0]0;0.0##</c:formatCode>
                <c:ptCount val="33"/>
                <c:pt idx="0">
                  <c:v>0.10819458548286616</c:v>
                </c:pt>
                <c:pt idx="1">
                  <c:v>0.74232708916137635</c:v>
                </c:pt>
                <c:pt idx="2">
                  <c:v>0.91852106208169648</c:v>
                </c:pt>
                <c:pt idx="3">
                  <c:v>0.96625024726932041</c:v>
                </c:pt>
                <c:pt idx="4">
                  <c:v>0.98326633915639172</c:v>
                </c:pt>
                <c:pt idx="5">
                  <c:v>0.98571118714096395</c:v>
                </c:pt>
                <c:pt idx="6">
                  <c:v>0.98478798503164278</c:v>
                </c:pt>
                <c:pt idx="7">
                  <c:v>0.97197026926204588</c:v>
                </c:pt>
                <c:pt idx="8">
                  <c:v>0.93647680317562487</c:v>
                </c:pt>
                <c:pt idx="9">
                  <c:v>0.83155549749381563</c:v>
                </c:pt>
                <c:pt idx="10">
                  <c:v>0.44912245447432153</c:v>
                </c:pt>
                <c:pt idx="11">
                  <c:v>0.52824963047846007</c:v>
                </c:pt>
                <c:pt idx="12">
                  <c:v>0.44401313473202791</c:v>
                </c:pt>
                <c:pt idx="13">
                  <c:v>3.8895016462219385E-2</c:v>
                </c:pt>
                <c:pt idx="14">
                  <c:v>5.5357256037071173E-3</c:v>
                </c:pt>
                <c:pt idx="15">
                  <c:v>6.3407540691804987E-3</c:v>
                </c:pt>
                <c:pt idx="16">
                  <c:v>4.9456953359483732E-2</c:v>
                </c:pt>
                <c:pt idx="17">
                  <c:v>5.6145435667643269E-3</c:v>
                </c:pt>
                <c:pt idx="18">
                  <c:v>2.4050395797911078E-3</c:v>
                </c:pt>
                <c:pt idx="19">
                  <c:v>7.3484068474097136E-3</c:v>
                </c:pt>
                <c:pt idx="20">
                  <c:v>7.0471297557305246E-2</c:v>
                </c:pt>
                <c:pt idx="21">
                  <c:v>2.2605902954769021E-2</c:v>
                </c:pt>
                <c:pt idx="22">
                  <c:v>6.199534677213512E-2</c:v>
                </c:pt>
                <c:pt idx="23">
                  <c:v>8.1089394347837011E-3</c:v>
                </c:pt>
                <c:pt idx="24">
                  <c:v>7.9750365830607538E-3</c:v>
                </c:pt>
                <c:pt idx="25">
                  <c:v>6.0238547440288052E-2</c:v>
                </c:pt>
                <c:pt idx="26">
                  <c:v>0.69380382772538485</c:v>
                </c:pt>
                <c:pt idx="27">
                  <c:v>0.90786040039758287</c:v>
                </c:pt>
                <c:pt idx="28">
                  <c:v>0.96716669585444059</c:v>
                </c:pt>
                <c:pt idx="29">
                  <c:v>0.98262246183013946</c:v>
                </c:pt>
                <c:pt idx="30">
                  <c:v>0.98960997183843924</c:v>
                </c:pt>
                <c:pt idx="31">
                  <c:v>0.99222696314733683</c:v>
                </c:pt>
                <c:pt idx="32">
                  <c:v>0.99987121850119898</c:v>
                </c:pt>
              </c:numCache>
            </c:numRef>
          </c:val>
          <c:extLst>
            <c:ext xmlns:c16="http://schemas.microsoft.com/office/drawing/2014/chart" uri="{C3380CC4-5D6E-409C-BE32-E72D297353CC}">
              <c16:uniqueId val="{00000003-479D-C946-89B8-87F7B10C7EE6}"/>
            </c:ext>
          </c:extLst>
        </c:ser>
        <c:ser>
          <c:idx val="4"/>
          <c:order val="4"/>
          <c:spPr>
            <a:solidFill>
              <a:srgbClr val="660066"/>
            </a:solidFill>
            <a:ln w="12700">
              <a:solidFill>
                <a:srgbClr val="000000"/>
              </a:solidFill>
              <a:prstDash val="solid"/>
            </a:ln>
            <a:sp3d prstMaterial="flat"/>
          </c:spPr>
          <c:val>
            <c:numRef>
              <c:f>Sheet1!$CM$27:$CM$59</c:f>
              <c:numCache>
                <c:formatCode>[=0]0;0.0##</c:formatCode>
                <c:ptCount val="33"/>
                <c:pt idx="0">
                  <c:v>3.0750594682059543E-2</c:v>
                </c:pt>
                <c:pt idx="1">
                  <c:v>0.68765102816809598</c:v>
                </c:pt>
                <c:pt idx="2">
                  <c:v>0.89440067071025997</c:v>
                </c:pt>
                <c:pt idx="3">
                  <c:v>0.95948583786657049</c:v>
                </c:pt>
                <c:pt idx="4">
                  <c:v>0.97909476104398574</c:v>
                </c:pt>
                <c:pt idx="5">
                  <c:v>0.98419886048613336</c:v>
                </c:pt>
                <c:pt idx="6">
                  <c:v>0.9817505652149997</c:v>
                </c:pt>
                <c:pt idx="7">
                  <c:v>0.96878486884821335</c:v>
                </c:pt>
                <c:pt idx="8">
                  <c:v>0.92461293726240434</c:v>
                </c:pt>
                <c:pt idx="9">
                  <c:v>0.7810286611712165</c:v>
                </c:pt>
                <c:pt idx="10">
                  <c:v>0.32515144790044431</c:v>
                </c:pt>
                <c:pt idx="11">
                  <c:v>0.41165006835051782</c:v>
                </c:pt>
                <c:pt idx="12">
                  <c:v>0.34421992923054934</c:v>
                </c:pt>
                <c:pt idx="13">
                  <c:v>2.2250093956009818E-2</c:v>
                </c:pt>
                <c:pt idx="14">
                  <c:v>2.7871324855542642E-3</c:v>
                </c:pt>
                <c:pt idx="15">
                  <c:v>4.5387023772973465E-3</c:v>
                </c:pt>
                <c:pt idx="16">
                  <c:v>5.2819717733443211E-2</c:v>
                </c:pt>
                <c:pt idx="17">
                  <c:v>4.3014263184897256E-3</c:v>
                </c:pt>
                <c:pt idx="18">
                  <c:v>1.5473559811725805E-3</c:v>
                </c:pt>
                <c:pt idx="19">
                  <c:v>4.7537544708575489E-3</c:v>
                </c:pt>
                <c:pt idx="20">
                  <c:v>6.026173710726259E-2</c:v>
                </c:pt>
                <c:pt idx="21">
                  <c:v>1.6120933619559255E-2</c:v>
                </c:pt>
                <c:pt idx="22">
                  <c:v>6.1557750755378934E-2</c:v>
                </c:pt>
                <c:pt idx="23">
                  <c:v>5.4352855294513194E-3</c:v>
                </c:pt>
                <c:pt idx="24">
                  <c:v>4.4288161510534279E-3</c:v>
                </c:pt>
                <c:pt idx="25">
                  <c:v>4.3992142676495753E-2</c:v>
                </c:pt>
                <c:pt idx="26">
                  <c:v>0.69592215274943259</c:v>
                </c:pt>
                <c:pt idx="27">
                  <c:v>0.89730692987031091</c:v>
                </c:pt>
                <c:pt idx="28">
                  <c:v>0.96079215450936306</c:v>
                </c:pt>
                <c:pt idx="29">
                  <c:v>0.98110264843879769</c:v>
                </c:pt>
                <c:pt idx="30">
                  <c:v>0.98789180284402556</c:v>
                </c:pt>
                <c:pt idx="31">
                  <c:v>0.99219362076644235</c:v>
                </c:pt>
                <c:pt idx="32">
                  <c:v>0.99999396635118265</c:v>
                </c:pt>
              </c:numCache>
            </c:numRef>
          </c:val>
          <c:extLst>
            <c:ext xmlns:c16="http://schemas.microsoft.com/office/drawing/2014/chart" uri="{C3380CC4-5D6E-409C-BE32-E72D297353CC}">
              <c16:uniqueId val="{00000004-479D-C946-89B8-87F7B10C7EE6}"/>
            </c:ext>
          </c:extLst>
        </c:ser>
        <c:ser>
          <c:idx val="5"/>
          <c:order val="5"/>
          <c:spPr>
            <a:solidFill>
              <a:srgbClr val="FF8080"/>
            </a:solidFill>
            <a:ln w="12700">
              <a:solidFill>
                <a:srgbClr val="000000"/>
              </a:solidFill>
              <a:prstDash val="solid"/>
            </a:ln>
            <a:sp3d prstMaterial="flat"/>
          </c:spPr>
          <c:val>
            <c:numRef>
              <c:f>Sheet1!$DG$27:$DG$59</c:f>
              <c:numCache>
                <c:formatCode>[=0]0;0.0##</c:formatCode>
                <c:ptCount val="33"/>
                <c:pt idx="0">
                  <c:v>5.3597858108095251E-3</c:v>
                </c:pt>
                <c:pt idx="1">
                  <c:v>0.6478445367675657</c:v>
                </c:pt>
                <c:pt idx="2">
                  <c:v>0.87314299201047285</c:v>
                </c:pt>
                <c:pt idx="3">
                  <c:v>0.95336395417809383</c:v>
                </c:pt>
                <c:pt idx="4">
                  <c:v>0.97475811755062935</c:v>
                </c:pt>
                <c:pt idx="5">
                  <c:v>0.98241398862470997</c:v>
                </c:pt>
                <c:pt idx="6">
                  <c:v>0.97838255833283971</c:v>
                </c:pt>
                <c:pt idx="7">
                  <c:v>0.96529748434249441</c:v>
                </c:pt>
                <c:pt idx="8">
                  <c:v>0.91275015363838274</c:v>
                </c:pt>
                <c:pt idx="9">
                  <c:v>0.72983252136235599</c:v>
                </c:pt>
                <c:pt idx="10">
                  <c:v>0.21215311549406368</c:v>
                </c:pt>
                <c:pt idx="11">
                  <c:v>0.30610767883703716</c:v>
                </c:pt>
                <c:pt idx="12">
                  <c:v>0.25841166425828022</c:v>
                </c:pt>
                <c:pt idx="13">
                  <c:v>1.145923773791856E-2</c:v>
                </c:pt>
                <c:pt idx="14">
                  <c:v>1.3386354640971113E-3</c:v>
                </c:pt>
                <c:pt idx="15">
                  <c:v>3.107539722155305E-3</c:v>
                </c:pt>
                <c:pt idx="16">
                  <c:v>5.608193318361631E-2</c:v>
                </c:pt>
                <c:pt idx="17">
                  <c:v>3.0504040439785565E-3</c:v>
                </c:pt>
                <c:pt idx="18">
                  <c:v>9.4218119462070914E-4</c:v>
                </c:pt>
                <c:pt idx="19">
                  <c:v>2.8995262161378215E-3</c:v>
                </c:pt>
                <c:pt idx="20">
                  <c:v>5.2426739919380953E-2</c:v>
                </c:pt>
                <c:pt idx="21">
                  <c:v>1.0713827863499515E-2</c:v>
                </c:pt>
                <c:pt idx="22">
                  <c:v>6.1712554635600998E-2</c:v>
                </c:pt>
                <c:pt idx="23">
                  <c:v>3.4756881499200549E-3</c:v>
                </c:pt>
                <c:pt idx="24">
                  <c:v>2.2025807934781625E-3</c:v>
                </c:pt>
                <c:pt idx="25">
                  <c:v>2.9596920577177561E-2</c:v>
                </c:pt>
                <c:pt idx="26">
                  <c:v>0.69453020709029212</c:v>
                </c:pt>
                <c:pt idx="27">
                  <c:v>0.886129086850871</c:v>
                </c:pt>
                <c:pt idx="28">
                  <c:v>0.9537797988905693</c:v>
                </c:pt>
                <c:pt idx="29">
                  <c:v>0.9791888699182435</c:v>
                </c:pt>
                <c:pt idx="30">
                  <c:v>0.98591880724800474</c:v>
                </c:pt>
                <c:pt idx="31">
                  <c:v>0.99194729405399107</c:v>
                </c:pt>
                <c:pt idx="32">
                  <c:v>0.99999974487618581</c:v>
                </c:pt>
              </c:numCache>
            </c:numRef>
          </c:val>
          <c:extLst>
            <c:ext xmlns:c16="http://schemas.microsoft.com/office/drawing/2014/chart" uri="{C3380CC4-5D6E-409C-BE32-E72D297353CC}">
              <c16:uniqueId val="{00000005-479D-C946-89B8-87F7B10C7EE6}"/>
            </c:ext>
          </c:extLst>
        </c:ser>
        <c:ser>
          <c:idx val="6"/>
          <c:order val="6"/>
          <c:spPr>
            <a:solidFill>
              <a:srgbClr val="0066CC"/>
            </a:solidFill>
            <a:ln w="12700">
              <a:solidFill>
                <a:srgbClr val="000000"/>
              </a:solidFill>
              <a:prstDash val="solid"/>
            </a:ln>
            <a:sp3d prstMaterial="flat"/>
          </c:spPr>
          <c:val>
            <c:numRef>
              <c:f>Sheet1!$EA$27:$EA$59</c:f>
              <c:numCache>
                <c:formatCode>[=0]0;0.0##</c:formatCode>
                <c:ptCount val="33"/>
                <c:pt idx="0">
                  <c:v>5.7197194026162518E-4</c:v>
                </c:pt>
                <c:pt idx="1">
                  <c:v>0.61716879063376584</c:v>
                </c:pt>
                <c:pt idx="2">
                  <c:v>0.85426400403493197</c:v>
                </c:pt>
                <c:pt idx="3">
                  <c:v>0.94774670871429789</c:v>
                </c:pt>
                <c:pt idx="4">
                  <c:v>0.97057157808709138</c:v>
                </c:pt>
                <c:pt idx="5">
                  <c:v>0.98067233030433099</c:v>
                </c:pt>
                <c:pt idx="6">
                  <c:v>0.97520365454891178</c:v>
                </c:pt>
                <c:pt idx="7">
                  <c:v>0.96222363511929132</c:v>
                </c:pt>
                <c:pt idx="8">
                  <c:v>0.90280736771321524</c:v>
                </c:pt>
                <c:pt idx="9">
                  <c:v>0.6858272367106697</c:v>
                </c:pt>
                <c:pt idx="10">
                  <c:v>0.12793093970937577</c:v>
                </c:pt>
                <c:pt idx="11">
                  <c:v>0.22469627926361374</c:v>
                </c:pt>
                <c:pt idx="12">
                  <c:v>0.19407741060299111</c:v>
                </c:pt>
                <c:pt idx="13">
                  <c:v>5.6112249925987043E-3</c:v>
                </c:pt>
                <c:pt idx="14">
                  <c:v>6.6275976517012752E-4</c:v>
                </c:pt>
                <c:pt idx="15">
                  <c:v>2.0120568783497973E-3</c:v>
                </c:pt>
                <c:pt idx="16">
                  <c:v>5.7981650046016166E-2</c:v>
                </c:pt>
                <c:pt idx="17">
                  <c:v>2.0007629712110735E-3</c:v>
                </c:pt>
                <c:pt idx="18">
                  <c:v>5.5023484554669443E-4</c:v>
                </c:pt>
                <c:pt idx="19">
                  <c:v>1.6821339861569471E-3</c:v>
                </c:pt>
                <c:pt idx="20">
                  <c:v>4.5933295348506369E-2</c:v>
                </c:pt>
                <c:pt idx="21">
                  <c:v>6.6475391617405559E-3</c:v>
                </c:pt>
                <c:pt idx="22">
                  <c:v>6.1379062606467333E-2</c:v>
                </c:pt>
                <c:pt idx="23">
                  <c:v>2.1421944167854244E-3</c:v>
                </c:pt>
                <c:pt idx="24">
                  <c:v>1.0450605618303249E-3</c:v>
                </c:pt>
                <c:pt idx="25">
                  <c:v>1.8795879285862304E-2</c:v>
                </c:pt>
                <c:pt idx="26">
                  <c:v>0.69110677645241769</c:v>
                </c:pt>
                <c:pt idx="27">
                  <c:v>0.87511352335124581</c:v>
                </c:pt>
                <c:pt idx="28">
                  <c:v>0.94673851986443713</c:v>
                </c:pt>
                <c:pt idx="29">
                  <c:v>0.97724240207567936</c:v>
                </c:pt>
                <c:pt idx="30">
                  <c:v>0.98405552213453695</c:v>
                </c:pt>
                <c:pt idx="31">
                  <c:v>0.9917427499998257</c:v>
                </c:pt>
                <c:pt idx="32">
                  <c:v>0.99999998997767658</c:v>
                </c:pt>
              </c:numCache>
            </c:numRef>
          </c:val>
          <c:extLst>
            <c:ext xmlns:c16="http://schemas.microsoft.com/office/drawing/2014/chart" uri="{C3380CC4-5D6E-409C-BE32-E72D297353CC}">
              <c16:uniqueId val="{00000006-479D-C946-89B8-87F7B10C7EE6}"/>
            </c:ext>
          </c:extLst>
        </c:ser>
        <c:ser>
          <c:idx val="7"/>
          <c:order val="7"/>
          <c:spPr>
            <a:solidFill>
              <a:srgbClr val="CCCCFF"/>
            </a:solidFill>
            <a:ln w="12700">
              <a:solidFill>
                <a:srgbClr val="000000"/>
              </a:solidFill>
              <a:prstDash val="solid"/>
            </a:ln>
            <a:sp3d prstMaterial="flat"/>
          </c:spPr>
          <c:val>
            <c:numRef>
              <c:f>Sheet1!$EU$27:$EU$59</c:f>
              <c:numCache>
                <c:formatCode>[=0]0;0.0##</c:formatCode>
                <c:ptCount val="33"/>
                <c:pt idx="0">
                  <c:v>3.6771147084027891E-5</c:v>
                </c:pt>
                <c:pt idx="1">
                  <c:v>0.59334864325655745</c:v>
                </c:pt>
                <c:pt idx="2">
                  <c:v>0.83844283499917038</c:v>
                </c:pt>
                <c:pt idx="3">
                  <c:v>0.94286663001376725</c:v>
                </c:pt>
                <c:pt idx="4">
                  <c:v>0.96693132885206334</c:v>
                </c:pt>
                <c:pt idx="5">
                  <c:v>0.97915741059960415</c:v>
                </c:pt>
                <c:pt idx="6">
                  <c:v>0.97257586619910219</c:v>
                </c:pt>
                <c:pt idx="7">
                  <c:v>0.95981532270041436</c:v>
                </c:pt>
                <c:pt idx="8">
                  <c:v>0.89544174285328892</c:v>
                </c:pt>
                <c:pt idx="9">
                  <c:v>0.65289314745448679</c:v>
                </c:pt>
                <c:pt idx="10">
                  <c:v>7.3595109144518847E-2</c:v>
                </c:pt>
                <c:pt idx="11">
                  <c:v>0.16968877006619881</c:v>
                </c:pt>
                <c:pt idx="12">
                  <c:v>0.15126805596951054</c:v>
                </c:pt>
                <c:pt idx="13">
                  <c:v>2.7341917620179292E-3</c:v>
                </c:pt>
                <c:pt idx="14">
                  <c:v>3.4281151472545697E-4</c:v>
                </c:pt>
                <c:pt idx="15">
                  <c:v>1.23252828365834E-3</c:v>
                </c:pt>
                <c:pt idx="16">
                  <c:v>5.8555144983043018E-2</c:v>
                </c:pt>
                <c:pt idx="17">
                  <c:v>1.2305352391925935E-3</c:v>
                </c:pt>
                <c:pt idx="18">
                  <c:v>3.1230790200007229E-4</c:v>
                </c:pt>
                <c:pt idx="19">
                  <c:v>9.4543476350151124E-4</c:v>
                </c:pt>
                <c:pt idx="20">
                  <c:v>4.0953002155529092E-2</c:v>
                </c:pt>
                <c:pt idx="21">
                  <c:v>3.9179525005368027E-3</c:v>
                </c:pt>
                <c:pt idx="22">
                  <c:v>6.0516294593525241E-2</c:v>
                </c:pt>
                <c:pt idx="23">
                  <c:v>1.2742987793367222E-3</c:v>
                </c:pt>
                <c:pt idx="24">
                  <c:v>4.9179284612754022E-4</c:v>
                </c:pt>
                <c:pt idx="25">
                  <c:v>1.14217640439505E-2</c:v>
                </c:pt>
                <c:pt idx="26">
                  <c:v>0.68702220445565665</c:v>
                </c:pt>
                <c:pt idx="27">
                  <c:v>0.86556021064618782</c:v>
                </c:pt>
                <c:pt idx="28">
                  <c:v>0.94056165216871823</c:v>
                </c:pt>
                <c:pt idx="29">
                  <c:v>0.97553821547457664</c:v>
                </c:pt>
                <c:pt idx="30">
                  <c:v>0.98254410775800582</c:v>
                </c:pt>
                <c:pt idx="31">
                  <c:v>0.99161974294548849</c:v>
                </c:pt>
                <c:pt idx="32">
                  <c:v>0.99999999962714126</c:v>
                </c:pt>
              </c:numCache>
            </c:numRef>
          </c:val>
          <c:extLst>
            <c:ext xmlns:c16="http://schemas.microsoft.com/office/drawing/2014/chart" uri="{C3380CC4-5D6E-409C-BE32-E72D297353CC}">
              <c16:uniqueId val="{00000007-479D-C946-89B8-87F7B10C7EE6}"/>
            </c:ext>
          </c:extLst>
        </c:ser>
        <c:ser>
          <c:idx val="8"/>
          <c:order val="8"/>
          <c:spPr>
            <a:solidFill>
              <a:srgbClr val="000080"/>
            </a:solidFill>
            <a:ln w="12700">
              <a:solidFill>
                <a:srgbClr val="000000"/>
              </a:solidFill>
              <a:prstDash val="solid"/>
            </a:ln>
            <a:sp3d prstMaterial="flat"/>
          </c:spPr>
          <c:val>
            <c:numRef>
              <c:f>Sheet1!$FO$27:$FO$59</c:f>
              <c:numCache>
                <c:formatCode>[=0]0;0.0##</c:formatCode>
                <c:ptCount val="33"/>
                <c:pt idx="0">
                  <c:v>1.383352550955475E-6</c:v>
                </c:pt>
                <c:pt idx="1">
                  <c:v>0.57616354716515594</c:v>
                </c:pt>
                <c:pt idx="2">
                  <c:v>0.82651227759713819</c:v>
                </c:pt>
                <c:pt idx="3">
                  <c:v>0.93905808236371768</c:v>
                </c:pt>
                <c:pt idx="4">
                  <c:v>0.96411776083418577</c:v>
                </c:pt>
                <c:pt idx="5">
                  <c:v>0.97797256133078614</c:v>
                </c:pt>
                <c:pt idx="6">
                  <c:v>0.97062758903749569</c:v>
                </c:pt>
                <c:pt idx="7">
                  <c:v>0.95806682817258648</c:v>
                </c:pt>
                <c:pt idx="8">
                  <c:v>0.89039916020817556</c:v>
                </c:pt>
                <c:pt idx="9">
                  <c:v>0.6305577136892252</c:v>
                </c:pt>
                <c:pt idx="10">
                  <c:v>4.1197009681615306E-2</c:v>
                </c:pt>
                <c:pt idx="11">
                  <c:v>0.13544899262596524</c:v>
                </c:pt>
                <c:pt idx="12">
                  <c:v>0.12482720161875416</c:v>
                </c:pt>
                <c:pt idx="13">
                  <c:v>1.3547305392086579E-3</c:v>
                </c:pt>
                <c:pt idx="14">
                  <c:v>1.8181863620437273E-4</c:v>
                </c:pt>
                <c:pt idx="15">
                  <c:v>7.2079368982960355E-4</c:v>
                </c:pt>
                <c:pt idx="16">
                  <c:v>5.8383956431958851E-2</c:v>
                </c:pt>
                <c:pt idx="17">
                  <c:v>7.2046451150684955E-4</c:v>
                </c:pt>
                <c:pt idx="18">
                  <c:v>1.7361034454129609E-4</c:v>
                </c:pt>
                <c:pt idx="19">
                  <c:v>5.210375296760332E-4</c:v>
                </c:pt>
                <c:pt idx="20">
                  <c:v>3.7481912539690208E-2</c:v>
                </c:pt>
                <c:pt idx="21">
                  <c:v>2.227168649650359E-3</c:v>
                </c:pt>
                <c:pt idx="22">
                  <c:v>5.9483527302144498E-2</c:v>
                </c:pt>
                <c:pt idx="23">
                  <c:v>7.3342785243308336E-4</c:v>
                </c:pt>
                <c:pt idx="24">
                  <c:v>2.3444122988644915E-4</c:v>
                </c:pt>
                <c:pt idx="25">
                  <c:v>6.6854977397975282E-3</c:v>
                </c:pt>
                <c:pt idx="26">
                  <c:v>0.68332301428332753</c:v>
                </c:pt>
                <c:pt idx="27">
                  <c:v>0.85825364453225084</c:v>
                </c:pt>
                <c:pt idx="28">
                  <c:v>0.93580624752241626</c:v>
                </c:pt>
                <c:pt idx="29">
                  <c:v>0.97422239786719855</c:v>
                </c:pt>
                <c:pt idx="30">
                  <c:v>0.98145769397150884</c:v>
                </c:pt>
                <c:pt idx="31">
                  <c:v>0.99155620095251984</c:v>
                </c:pt>
                <c:pt idx="32">
                  <c:v>0.99999999998665789</c:v>
                </c:pt>
              </c:numCache>
            </c:numRef>
          </c:val>
          <c:extLst>
            <c:ext xmlns:c16="http://schemas.microsoft.com/office/drawing/2014/chart" uri="{C3380CC4-5D6E-409C-BE32-E72D297353CC}">
              <c16:uniqueId val="{00000008-479D-C946-89B8-87F7B10C7EE6}"/>
            </c:ext>
          </c:extLst>
        </c:ser>
        <c:ser>
          <c:idx val="9"/>
          <c:order val="9"/>
          <c:spPr>
            <a:solidFill>
              <a:srgbClr val="FF00FF"/>
            </a:solidFill>
            <a:ln w="12700">
              <a:solidFill>
                <a:srgbClr val="000000"/>
              </a:solidFill>
              <a:prstDash val="solid"/>
            </a:ln>
            <a:sp3d prstMaterial="flat"/>
          </c:spPr>
          <c:val>
            <c:numRef>
              <c:f>Sheet1!$GI$27:$GI$59</c:f>
              <c:numCache>
                <c:formatCode>[=0]0;0.0##</c:formatCode>
                <c:ptCount val="33"/>
                <c:pt idx="0">
                  <c:v>2.9619035927555148E-8</c:v>
                </c:pt>
                <c:pt idx="1">
                  <c:v>0.56468448633602286</c:v>
                </c:pt>
                <c:pt idx="2">
                  <c:v>0.81830690797461159</c:v>
                </c:pt>
                <c:pt idx="3">
                  <c:v>0.93635177271260217</c:v>
                </c:pt>
                <c:pt idx="4">
                  <c:v>0.96213981032618767</c:v>
                </c:pt>
                <c:pt idx="5">
                  <c:v>0.97712141670885455</c:v>
                </c:pt>
                <c:pt idx="6">
                  <c:v>0.9692928250052204</c:v>
                </c:pt>
                <c:pt idx="7">
                  <c:v>0.95686284750076744</c:v>
                </c:pt>
                <c:pt idx="8">
                  <c:v>0.88711441520887291</c:v>
                </c:pt>
                <c:pt idx="9">
                  <c:v>0.61638767114369775</c:v>
                </c:pt>
                <c:pt idx="10">
                  <c:v>2.2678865372414401E-2</c:v>
                </c:pt>
                <c:pt idx="11">
                  <c:v>0.11511779049312057</c:v>
                </c:pt>
                <c:pt idx="12">
                  <c:v>0.10916086859393463</c:v>
                </c:pt>
                <c:pt idx="13">
                  <c:v>6.8643202311355876E-4</c:v>
                </c:pt>
                <c:pt idx="14">
                  <c:v>9.7378051869234414E-5</c:v>
                </c:pt>
                <c:pt idx="15">
                  <c:v>4.0757656962361568E-4</c:v>
                </c:pt>
                <c:pt idx="16">
                  <c:v>5.7956413440246247E-2</c:v>
                </c:pt>
                <c:pt idx="17">
                  <c:v>4.0752410792910265E-4</c:v>
                </c:pt>
                <c:pt idx="18">
                  <c:v>9.5144434415646233E-5</c:v>
                </c:pt>
                <c:pt idx="19">
                  <c:v>2.8373909377785742E-4</c:v>
                </c:pt>
                <c:pt idx="20">
                  <c:v>3.5226557787504935E-2</c:v>
                </c:pt>
                <c:pt idx="21">
                  <c:v>1.2359654222782645E-3</c:v>
                </c:pt>
                <c:pt idx="22">
                  <c:v>5.8561449967310115E-2</c:v>
                </c:pt>
                <c:pt idx="23">
                  <c:v>4.1128091613124468E-4</c:v>
                </c:pt>
                <c:pt idx="24">
                  <c:v>1.1465902535081291E-4</c:v>
                </c:pt>
                <c:pt idx="25">
                  <c:v>3.7980349262330729E-3</c:v>
                </c:pt>
                <c:pt idx="26">
                  <c:v>0.68044957034107156</c:v>
                </c:pt>
                <c:pt idx="27">
                  <c:v>0.85316906912595292</c:v>
                </c:pt>
                <c:pt idx="28">
                  <c:v>0.93249017382680832</c:v>
                </c:pt>
                <c:pt idx="29">
                  <c:v>0.97329613402774506</c:v>
                </c:pt>
                <c:pt idx="30">
                  <c:v>0.98074041723868266</c:v>
                </c:pt>
                <c:pt idx="31">
                  <c:v>0.99152532807074301</c:v>
                </c:pt>
                <c:pt idx="32">
                  <c:v>0.99999999999953482</c:v>
                </c:pt>
              </c:numCache>
            </c:numRef>
          </c:val>
          <c:extLst>
            <c:ext xmlns:c16="http://schemas.microsoft.com/office/drawing/2014/chart" uri="{C3380CC4-5D6E-409C-BE32-E72D297353CC}">
              <c16:uniqueId val="{00000009-479D-C946-89B8-87F7B10C7EE6}"/>
            </c:ext>
          </c:extLst>
        </c:ser>
        <c:ser>
          <c:idx val="10"/>
          <c:order val="10"/>
          <c:spPr>
            <a:solidFill>
              <a:srgbClr val="FFFF00"/>
            </a:solidFill>
            <a:ln w="12700">
              <a:solidFill>
                <a:srgbClr val="000000"/>
              </a:solidFill>
              <a:prstDash val="solid"/>
            </a:ln>
            <a:sp3d prstMaterial="flat"/>
          </c:spPr>
          <c:val>
            <c:numRef>
              <c:f>Sheet1!$HC$27:$HC$59</c:f>
              <c:numCache>
                <c:formatCode>[=0]0;0.0##</c:formatCode>
                <c:ptCount val="33"/>
                <c:pt idx="0">
                  <c:v>3.5336191456597193E-10</c:v>
                </c:pt>
                <c:pt idx="1">
                  <c:v>0.55743501043313159</c:v>
                </c:pt>
                <c:pt idx="2">
                  <c:v>0.81302138514841549</c:v>
                </c:pt>
                <c:pt idx="3">
                  <c:v>0.93455576264959106</c:v>
                </c:pt>
                <c:pt idx="4">
                  <c:v>0.96084089885155732</c:v>
                </c:pt>
                <c:pt idx="5">
                  <c:v>0.97654846065344392</c:v>
                </c:pt>
                <c:pt idx="6">
                  <c:v>0.96842835609286482</c:v>
                </c:pt>
                <c:pt idx="7">
                  <c:v>0.95606852035754653</c:v>
                </c:pt>
                <c:pt idx="8">
                  <c:v>0.88504854356596552</c:v>
                </c:pt>
                <c:pt idx="9">
                  <c:v>0.60779157198983902</c:v>
                </c:pt>
                <c:pt idx="10">
                  <c:v>1.2355467464407563E-2</c:v>
                </c:pt>
                <c:pt idx="11">
                  <c:v>0.10337528862813412</c:v>
                </c:pt>
                <c:pt idx="12">
                  <c:v>0.100093291513785</c:v>
                </c:pt>
                <c:pt idx="13">
                  <c:v>3.5479129975937669E-4</c:v>
                </c:pt>
                <c:pt idx="14">
                  <c:v>5.2298030972007388E-5</c:v>
                </c:pt>
                <c:pt idx="15">
                  <c:v>2.2547148190838021E-4</c:v>
                </c:pt>
                <c:pt idx="16">
                  <c:v>5.7527815683880268E-2</c:v>
                </c:pt>
                <c:pt idx="17">
                  <c:v>2.2546325947341603E-4</c:v>
                </c:pt>
                <c:pt idx="18">
                  <c:v>5.1679973270631702E-5</c:v>
                </c:pt>
                <c:pt idx="19">
                  <c:v>1.5345485720241221E-4</c:v>
                </c:pt>
                <c:pt idx="20">
                  <c:v>3.3826329265548953E-2</c:v>
                </c:pt>
                <c:pt idx="21">
                  <c:v>6.7579032889095766E-4</c:v>
                </c:pt>
                <c:pt idx="22">
                  <c:v>5.785695939234807E-2</c:v>
                </c:pt>
                <c:pt idx="23">
                  <c:v>2.2654360781140307E-4</c:v>
                </c:pt>
                <c:pt idx="24">
                  <c:v>5.7695400913467859E-5</c:v>
                </c:pt>
                <c:pt idx="25">
                  <c:v>2.111909570954619E-3</c:v>
                </c:pt>
                <c:pt idx="26">
                  <c:v>0.67842309278393831</c:v>
                </c:pt>
                <c:pt idx="27">
                  <c:v>0.8498560200702725</c:v>
                </c:pt>
                <c:pt idx="28">
                  <c:v>0.93033219647715848</c:v>
                </c:pt>
                <c:pt idx="29">
                  <c:v>0.97268554895909376</c:v>
                </c:pt>
                <c:pt idx="30">
                  <c:v>0.98029314674513479</c:v>
                </c:pt>
                <c:pt idx="31">
                  <c:v>0.991510567014246</c:v>
                </c:pt>
                <c:pt idx="32">
                  <c:v>0.99999999999998401</c:v>
                </c:pt>
              </c:numCache>
            </c:numRef>
          </c:val>
          <c:extLst>
            <c:ext xmlns:c16="http://schemas.microsoft.com/office/drawing/2014/chart" uri="{C3380CC4-5D6E-409C-BE32-E72D297353CC}">
              <c16:uniqueId val="{0000000A-479D-C946-89B8-87F7B10C7EE6}"/>
            </c:ext>
          </c:extLst>
        </c:ser>
        <c:bandFmts>
          <c:bandFmt>
            <c:idx val="0"/>
            <c:spPr>
              <a:solidFill>
                <a:srgbClr val="9999FF"/>
              </a:solidFill>
              <a:ln w="12700">
                <a:solidFill>
                  <a:srgbClr val="000000"/>
                </a:solidFill>
                <a:prstDash val="solid"/>
              </a:ln>
              <a:sp3d prstMaterial="flat"/>
            </c:spPr>
          </c:bandFmt>
          <c:bandFmt>
            <c:idx val="1"/>
            <c:spPr>
              <a:solidFill>
                <a:srgbClr val="993366"/>
              </a:solidFill>
              <a:ln w="12700">
                <a:solidFill>
                  <a:srgbClr val="000000"/>
                </a:solidFill>
                <a:prstDash val="solid"/>
              </a:ln>
              <a:sp3d prstMaterial="flat"/>
            </c:spPr>
          </c:bandFmt>
          <c:bandFmt>
            <c:idx val="2"/>
            <c:spPr>
              <a:solidFill>
                <a:srgbClr val="FFFFCC"/>
              </a:solidFill>
              <a:ln w="12700">
                <a:solidFill>
                  <a:srgbClr val="000000"/>
                </a:solidFill>
                <a:prstDash val="solid"/>
              </a:ln>
              <a:sp3d prstMaterial="flat"/>
            </c:spPr>
          </c:bandFmt>
          <c:bandFmt>
            <c:idx val="3"/>
            <c:spPr>
              <a:solidFill>
                <a:srgbClr val="CCFFFF"/>
              </a:solidFill>
              <a:ln w="12700">
                <a:solidFill>
                  <a:srgbClr val="000000"/>
                </a:solidFill>
                <a:prstDash val="solid"/>
              </a:ln>
              <a:sp3d prstMaterial="flat"/>
            </c:spPr>
          </c:bandFmt>
          <c:bandFmt>
            <c:idx val="4"/>
            <c:spPr>
              <a:solidFill>
                <a:srgbClr val="660066"/>
              </a:solidFill>
              <a:ln w="12700">
                <a:solidFill>
                  <a:srgbClr val="000000"/>
                </a:solidFill>
                <a:prstDash val="solid"/>
              </a:ln>
              <a:sp3d prstMaterial="flat"/>
            </c:spPr>
          </c:bandFmt>
        </c:bandFmts>
        <c:axId val="1713304607"/>
        <c:axId val="1"/>
        <c:axId val="2"/>
      </c:surface3DChart>
      <c:catAx>
        <c:axId val="1713304607"/>
        <c:scaling>
          <c:orientation val="minMax"/>
        </c:scaling>
        <c:delete val="0"/>
        <c:axPos val="b"/>
        <c:title>
          <c:tx>
            <c:rich>
              <a:bodyPr rot="2280000" vert="horz"/>
              <a:lstStyle/>
              <a:p>
                <a:pPr algn="ctr">
                  <a:defRPr sz="1200" b="1" i="0" u="none" strike="noStrike" baseline="0">
                    <a:solidFill>
                      <a:srgbClr val="000000"/>
                    </a:solidFill>
                    <a:latin typeface="Arial"/>
                    <a:ea typeface="Arial"/>
                    <a:cs typeface="Arial"/>
                  </a:defRPr>
                </a:pPr>
                <a:r>
                  <a:rPr lang="en-US"/>
                  <a:t>Diary Day</a:t>
                </a:r>
              </a:p>
            </c:rich>
          </c:tx>
          <c:layout>
            <c:manualLayout>
              <c:xMode val="edge"/>
              <c:yMode val="edge"/>
              <c:x val="0.18853072683886665"/>
              <c:y val="0.6279279500272161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auto val="1"/>
        <c:lblAlgn val="ctr"/>
        <c:lblOffset val="100"/>
        <c:tickLblSkip val="4"/>
        <c:tickMarkSkip val="1"/>
        <c:noMultiLvlLbl val="1"/>
      </c:catAx>
      <c:valAx>
        <c:axId val="1"/>
        <c:scaling>
          <c:orientation val="minMax"/>
        </c:scaling>
        <c:delete val="0"/>
        <c:axPos val="r"/>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p(H)</a:t>
                </a:r>
              </a:p>
            </c:rich>
          </c:tx>
          <c:layout>
            <c:manualLayout>
              <c:xMode val="edge"/>
              <c:yMode val="edge"/>
              <c:x val="0.84224052968232821"/>
              <c:y val="0.5029237747903165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713304607"/>
        <c:crosses val="max"/>
        <c:crossBetween val="midCat"/>
      </c:valAx>
      <c:serAx>
        <c:axId val="2"/>
        <c:scaling>
          <c:orientation val="minMax"/>
        </c:scaling>
        <c:delete val="0"/>
        <c:axPos val="b"/>
        <c:title>
          <c:tx>
            <c:rich>
              <a:bodyPr rot="-2220000" vert="horz"/>
              <a:lstStyle/>
              <a:p>
                <a:pPr algn="ctr">
                  <a:defRPr sz="1200" b="1" i="0" u="none" strike="noStrike" baseline="0">
                    <a:solidFill>
                      <a:srgbClr val="000000"/>
                    </a:solidFill>
                    <a:latin typeface="Arial"/>
                    <a:ea typeface="Arial"/>
                    <a:cs typeface="Arial"/>
                  </a:defRPr>
                </a:pPr>
                <a:r>
                  <a:rPr lang="en-US"/>
                  <a:t>Iteration</a:t>
                </a:r>
              </a:p>
            </c:rich>
          </c:tx>
          <c:layout>
            <c:manualLayout>
              <c:xMode val="edge"/>
              <c:yMode val="edge"/>
              <c:x val="0.65370980284346158"/>
              <c:y val="0.7645604206349899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tickLblSkip val="3"/>
        <c:tickMarkSkip val="1"/>
      </c:serAx>
      <c:spPr>
        <a:noFill/>
        <a:ln w="25400">
          <a:noFill/>
        </a:ln>
      </c:spPr>
    </c:plotArea>
    <c:legend>
      <c:legendPos val="r"/>
      <c:layout>
        <c:manualLayout>
          <c:xMode val="edge"/>
          <c:yMode val="edge"/>
          <c:x val="0.74797516626289495"/>
          <c:y val="4.3606107640778893E-2"/>
          <c:w val="0.10246235154286232"/>
          <c:h val="0.22093761204661308"/>
        </c:manualLayout>
      </c:layout>
      <c:overlay val="0"/>
      <c:spPr>
        <a:solidFill>
          <a:srgbClr val="FFFFFF"/>
        </a:solidFill>
        <a:ln w="3175">
          <a:solidFill>
            <a:srgbClr val="000000"/>
          </a:solidFill>
          <a:prstDash val="solid"/>
        </a:ln>
      </c:spPr>
      <c:txPr>
        <a:bodyPr/>
        <a:lstStyle/>
        <a:p>
          <a:pPr rtl="0">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28491743353680904"/>
          <c:y val="3.3671075068885031E-2"/>
        </c:manualLayout>
      </c:layout>
      <c:overlay val="0"/>
      <c:spPr>
        <a:noFill/>
        <a:ln w="25400">
          <a:noFill/>
        </a:ln>
      </c:spPr>
    </c:title>
    <c:autoTitleDeleted val="0"/>
    <c:plotArea>
      <c:layout>
        <c:manualLayout>
          <c:layoutTarget val="inner"/>
          <c:xMode val="edge"/>
          <c:yMode val="edge"/>
          <c:x val="3.6672540950282349E-2"/>
          <c:y val="0.11784876274109761"/>
          <c:w val="0.94925461767461616"/>
          <c:h val="0.66332017885703509"/>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B974-3A4F-B7B5-033D68DA82C9}"/>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Sheet1!$AE$27:$AE$59</c:f>
              <c:numCache>
                <c:formatCode>[=0]0;0.0##</c:formatCode>
                <c:ptCount val="33"/>
                <c:pt idx="0">
                  <c:v>0.38998720359176653</c:v>
                </c:pt>
                <c:pt idx="1">
                  <c:v>0.86957057392621318</c:v>
                </c:pt>
                <c:pt idx="2">
                  <c:v>0.9621032659708022</c:v>
                </c:pt>
                <c:pt idx="3">
                  <c:v>0.97307674215985662</c:v>
                </c:pt>
                <c:pt idx="4">
                  <c:v>0.98721381433988864</c:v>
                </c:pt>
                <c:pt idx="5">
                  <c:v>0.98154313618939659</c:v>
                </c:pt>
                <c:pt idx="6">
                  <c:v>0.98542088257177152</c:v>
                </c:pt>
                <c:pt idx="7">
                  <c:v>0.96508172902480727</c:v>
                </c:pt>
                <c:pt idx="8">
                  <c:v>0.94187682912078718</c:v>
                </c:pt>
                <c:pt idx="9">
                  <c:v>0.90398073138980173</c:v>
                </c:pt>
                <c:pt idx="10">
                  <c:v>0.66113593821149663</c:v>
                </c:pt>
                <c:pt idx="11">
                  <c:v>0.75493543170771205</c:v>
                </c:pt>
                <c:pt idx="12">
                  <c:v>0.66389621562733325</c:v>
                </c:pt>
                <c:pt idx="13">
                  <c:v>8.745745417550875E-2</c:v>
                </c:pt>
                <c:pt idx="14">
                  <c:v>1.5873071499463334E-2</c:v>
                </c:pt>
                <c:pt idx="15">
                  <c:v>1.0991602780082163E-2</c:v>
                </c:pt>
                <c:pt idx="16">
                  <c:v>4.2934705983673681E-2</c:v>
                </c:pt>
                <c:pt idx="17">
                  <c:v>8.3908058583212937E-3</c:v>
                </c:pt>
                <c:pt idx="18">
                  <c:v>5.620711138283158E-3</c:v>
                </c:pt>
                <c:pt idx="19">
                  <c:v>1.7669312148798362E-2</c:v>
                </c:pt>
                <c:pt idx="20">
                  <c:v>0.11828331151450065</c:v>
                </c:pt>
                <c:pt idx="21">
                  <c:v>4.0185814659100004E-2</c:v>
                </c:pt>
                <c:pt idx="22">
                  <c:v>6.3831291891912736E-2</c:v>
                </c:pt>
                <c:pt idx="23">
                  <c:v>1.4418980333881648E-2</c:v>
                </c:pt>
                <c:pt idx="24">
                  <c:v>1.6710263400421446E-2</c:v>
                </c:pt>
                <c:pt idx="25">
                  <c:v>8.4729555277834753E-2</c:v>
                </c:pt>
                <c:pt idx="26">
                  <c:v>0.63480722381911681</c:v>
                </c:pt>
                <c:pt idx="27">
                  <c:v>0.91982924821996304</c:v>
                </c:pt>
                <c:pt idx="28">
                  <c:v>0.97415053898072024</c:v>
                </c:pt>
                <c:pt idx="29">
                  <c:v>0.97710977294251267</c:v>
                </c:pt>
                <c:pt idx="30">
                  <c:v>0.98643975041276843</c:v>
                </c:pt>
                <c:pt idx="31">
                  <c:v>0.97462910651116996</c:v>
                </c:pt>
                <c:pt idx="32">
                  <c:v>0.96731844156603308</c:v>
                </c:pt>
              </c:numCache>
            </c:numRef>
          </c:val>
          <c:smooth val="0"/>
          <c:extLst>
            <c:ext xmlns:c16="http://schemas.microsoft.com/office/drawing/2014/chart" uri="{C3380CC4-5D6E-409C-BE32-E72D297353CC}">
              <c16:uniqueId val="{00000001-B974-3A4F-B7B5-033D68DA82C9}"/>
            </c:ext>
          </c:extLst>
        </c:ser>
        <c:dLbls>
          <c:showLegendKey val="0"/>
          <c:showVal val="0"/>
          <c:showCatName val="0"/>
          <c:showSerName val="0"/>
          <c:showPercent val="0"/>
          <c:showBubbleSize val="0"/>
        </c:dLbls>
        <c:marker val="1"/>
        <c:smooth val="0"/>
        <c:axId val="1587142319"/>
        <c:axId val="1"/>
      </c:lineChart>
      <c:catAx>
        <c:axId val="1587142319"/>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7815351469791217"/>
              <c:y val="0.85524530674967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87142319"/>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81949024200438636"/>
          <c:y val="0.1077474402204321"/>
          <c:w val="9.732328175267238E-2"/>
          <c:h val="9.091190268598958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450109973190969"/>
          <c:y val="4.3920406429549773E-2"/>
        </c:manualLayout>
      </c:layout>
      <c:overlay val="0"/>
      <c:spPr>
        <a:noFill/>
        <a:ln w="25400">
          <a:noFill/>
        </a:ln>
      </c:spPr>
    </c:title>
    <c:autoTitleDeleted val="0"/>
    <c:plotArea>
      <c:layout>
        <c:manualLayout>
          <c:layoutTarget val="inner"/>
          <c:xMode val="edge"/>
          <c:yMode val="edge"/>
          <c:x val="5.8428885637688485E-2"/>
          <c:y val="0.12162574088183013"/>
          <c:w val="0.91913131637748424"/>
          <c:h val="0.6588060964432465"/>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B2E3-4D47-B001-68C5C5DD7B10}"/>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Sheet1!$AL$27:$AL$59</c:f>
              <c:numCache>
                <c:formatCode>[=0]0;0.0##</c:formatCode>
                <c:ptCount val="33"/>
                <c:pt idx="0">
                  <c:v>#N/A</c:v>
                </c:pt>
                <c:pt idx="1">
                  <c:v>0.12868434889805969</c:v>
                </c:pt>
                <c:pt idx="2">
                  <c:v>3.2977512983097965E-2</c:v>
                </c:pt>
                <c:pt idx="3">
                  <c:v>1.5662411186916126E-2</c:v>
                </c:pt>
                <c:pt idx="4">
                  <c:v>7.034307870517357E-3</c:v>
                </c:pt>
                <c:pt idx="5">
                  <c:v>5.6180012197179583E-3</c:v>
                </c:pt>
                <c:pt idx="6">
                  <c:v>6.2340610646559897E-3</c:v>
                </c:pt>
                <c:pt idx="7">
                  <c:v>8.9878190834038543E-3</c:v>
                </c:pt>
                <c:pt idx="8">
                  <c:v>2.394976202736639E-2</c:v>
                </c:pt>
                <c:pt idx="9">
                  <c:v>4.4944354123924522E-2</c:v>
                </c:pt>
                <c:pt idx="10">
                  <c:v>9.1908290548199614E-2</c:v>
                </c:pt>
                <c:pt idx="11">
                  <c:v>0.22406036155584252</c:v>
                </c:pt>
                <c:pt idx="12">
                  <c:v>0.22359860661643607</c:v>
                </c:pt>
                <c:pt idx="13">
                  <c:v>0.33525812725090859</c:v>
                </c:pt>
                <c:pt idx="14">
                  <c:v>0.90983243949051185</c:v>
                </c:pt>
                <c:pt idx="15">
                  <c:v>0.97763142842087269</c:v>
                </c:pt>
                <c:pt idx="16">
                  <c:v>0.95363703846313286</c:v>
                </c:pt>
                <c:pt idx="17">
                  <c:v>0.95453068460005086</c:v>
                </c:pt>
                <c:pt idx="18">
                  <c:v>0.98761540251403324</c:v>
                </c:pt>
                <c:pt idx="19">
                  <c:v>0.97938854916971796</c:v>
                </c:pt>
                <c:pt idx="20">
                  <c:v>0.87949545628734871</c:v>
                </c:pt>
                <c:pt idx="21">
                  <c:v>0.87572876740577621</c:v>
                </c:pt>
                <c:pt idx="22">
                  <c:v>0.9240090364181005</c:v>
                </c:pt>
                <c:pt idx="23">
                  <c:v>0.93286264269649644</c:v>
                </c:pt>
                <c:pt idx="24">
                  <c:v>0.97464283647948113</c:v>
                </c:pt>
                <c:pt idx="25">
                  <c:v>0.91230146702737203</c:v>
                </c:pt>
                <c:pt idx="26">
                  <c:v>0.36426141761227993</c:v>
                </c:pt>
                <c:pt idx="27">
                  <c:v>7.7317208975720392E-2</c:v>
                </c:pt>
                <c:pt idx="28">
                  <c:v>2.0549924994985199E-2</c:v>
                </c:pt>
                <c:pt idx="29">
                  <c:v>1.0967712326549457E-2</c:v>
                </c:pt>
                <c:pt idx="30">
                  <c:v>6.7450810898968634E-3</c:v>
                </c:pt>
                <c:pt idx="31">
                  <c:v>7.1600611100644685E-3</c:v>
                </c:pt>
                <c:pt idx="32">
                  <c:v>1.3730233367931569E-2</c:v>
                </c:pt>
              </c:numCache>
            </c:numRef>
          </c:val>
          <c:smooth val="0"/>
          <c:extLst>
            <c:ext xmlns:c16="http://schemas.microsoft.com/office/drawing/2014/chart" uri="{C3380CC4-5D6E-409C-BE32-E72D297353CC}">
              <c16:uniqueId val="{00000001-B2E3-4D47-B001-68C5C5DD7B10}"/>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Sheet1!$AM$27:$AM$59</c:f>
              <c:numCache>
                <c:formatCode>[=0]0;0.0##</c:formatCode>
                <c:ptCount val="33"/>
                <c:pt idx="0">
                  <c:v>#N/A</c:v>
                </c:pt>
                <c:pt idx="1">
                  <c:v>1.7450771757270614E-3</c:v>
                </c:pt>
                <c:pt idx="2">
                  <c:v>4.9192210460997947E-3</c:v>
                </c:pt>
                <c:pt idx="3">
                  <c:v>1.126084665322733E-2</c:v>
                </c:pt>
                <c:pt idx="4">
                  <c:v>5.7518777895939274E-3</c:v>
                </c:pt>
                <c:pt idx="5">
                  <c:v>1.2838862590885536E-2</c:v>
                </c:pt>
                <c:pt idx="6">
                  <c:v>8.3450563635724569E-3</c:v>
                </c:pt>
                <c:pt idx="7">
                  <c:v>2.5930451891788938E-2</c:v>
                </c:pt>
                <c:pt idx="8">
                  <c:v>3.4173408851846429E-2</c:v>
                </c:pt>
                <c:pt idx="9">
                  <c:v>5.1074914486273715E-2</c:v>
                </c:pt>
                <c:pt idx="10">
                  <c:v>0.24695577124030377</c:v>
                </c:pt>
                <c:pt idx="11">
                  <c:v>2.1004206736445423E-2</c:v>
                </c:pt>
                <c:pt idx="12">
                  <c:v>0.11250517775623062</c:v>
                </c:pt>
                <c:pt idx="13">
                  <c:v>0.5772844185735827</c:v>
                </c:pt>
                <c:pt idx="14">
                  <c:v>7.4294489010024625E-2</c:v>
                </c:pt>
                <c:pt idx="15">
                  <c:v>1.137696879904514E-2</c:v>
                </c:pt>
                <c:pt idx="16">
                  <c:v>3.4282555531933595E-3</c:v>
                </c:pt>
                <c:pt idx="17">
                  <c:v>3.7078509541627828E-2</c:v>
                </c:pt>
                <c:pt idx="18">
                  <c:v>6.7638863476838272E-3</c:v>
                </c:pt>
                <c:pt idx="19">
                  <c:v>2.9421386814833242E-3</c:v>
                </c:pt>
                <c:pt idx="20">
                  <c:v>2.2212321981505776E-3</c:v>
                </c:pt>
                <c:pt idx="21">
                  <c:v>8.4085417935123918E-2</c:v>
                </c:pt>
                <c:pt idx="22">
                  <c:v>1.2159671689986761E-2</c:v>
                </c:pt>
                <c:pt idx="23">
                  <c:v>5.2718376969621721E-2</c:v>
                </c:pt>
                <c:pt idx="24">
                  <c:v>8.6469001200973027E-3</c:v>
                </c:pt>
                <c:pt idx="25">
                  <c:v>2.9689776947931976E-3</c:v>
                </c:pt>
                <c:pt idx="26">
                  <c:v>9.3135856860340489E-4</c:v>
                </c:pt>
                <c:pt idx="27">
                  <c:v>2.8535428043166434E-3</c:v>
                </c:pt>
                <c:pt idx="28">
                  <c:v>5.299536024294592E-3</c:v>
                </c:pt>
                <c:pt idx="29">
                  <c:v>1.1922514730937903E-2</c:v>
                </c:pt>
                <c:pt idx="30">
                  <c:v>6.8151684973347566E-3</c:v>
                </c:pt>
                <c:pt idx="31">
                  <c:v>1.8210832378765543E-2</c:v>
                </c:pt>
                <c:pt idx="32">
                  <c:v>1.8951325066035356E-2</c:v>
                </c:pt>
              </c:numCache>
            </c:numRef>
          </c:val>
          <c:smooth val="0"/>
          <c:extLst>
            <c:ext xmlns:c16="http://schemas.microsoft.com/office/drawing/2014/chart" uri="{C3380CC4-5D6E-409C-BE32-E72D297353CC}">
              <c16:uniqueId val="{00000002-B2E3-4D47-B001-68C5C5DD7B10}"/>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Sheet1!$AN$27:$AN$59</c:f>
              <c:numCache>
                <c:formatCode>[=0]0;0.0##</c:formatCode>
                <c:ptCount val="33"/>
                <c:pt idx="0">
                  <c:v>#N/A</c:v>
                </c:pt>
                <c:pt idx="1">
                  <c:v>0.48132844751017378</c:v>
                </c:pt>
                <c:pt idx="2">
                  <c:v>9.7451913090688805E-2</c:v>
                </c:pt>
                <c:pt idx="3">
                  <c:v>2.2234322842281645E-2</c:v>
                </c:pt>
                <c:pt idx="4">
                  <c:v>1.9888949969626098E-2</c:v>
                </c:pt>
                <c:pt idx="5">
                  <c:v>7.1681844403933288E-3</c:v>
                </c:pt>
                <c:pt idx="6">
                  <c:v>1.2222802745947498E-2</c:v>
                </c:pt>
                <c:pt idx="7">
                  <c:v>5.5912983448245905E-3</c:v>
                </c:pt>
                <c:pt idx="8">
                  <c:v>1.0968508947826399E-2</c:v>
                </c:pt>
                <c:pt idx="9">
                  <c:v>1.3178816755288286E-2</c:v>
                </c:pt>
                <c:pt idx="10">
                  <c:v>4.1109780619986158E-3</c:v>
                </c:pt>
                <c:pt idx="11">
                  <c:v>0.11480370023266087</c:v>
                </c:pt>
                <c:pt idx="12">
                  <c:v>2.1465961675851797E-2</c:v>
                </c:pt>
                <c:pt idx="13">
                  <c:v>8.4565712175812928E-4</c:v>
                </c:pt>
                <c:pt idx="14">
                  <c:v>2.7101063339791901E-3</c:v>
                </c:pt>
                <c:pt idx="15">
                  <c:v>6.4955000796639642E-3</c:v>
                </c:pt>
                <c:pt idx="16">
                  <c:v>3.5371358756784876E-2</c:v>
                </c:pt>
                <c:pt idx="17">
                  <c:v>2.5346094162754409E-3</c:v>
                </c:pt>
                <c:pt idx="18">
                  <c:v>3.9937916276456906E-3</c:v>
                </c:pt>
                <c:pt idx="19">
                  <c:v>1.4990739691998533E-2</c:v>
                </c:pt>
                <c:pt idx="20">
                  <c:v>0.10283523156385285</c:v>
                </c:pt>
                <c:pt idx="21">
                  <c:v>5.9879210797232699E-3</c:v>
                </c:pt>
                <c:pt idx="22">
                  <c:v>3.5805148922799485E-2</c:v>
                </c:pt>
                <c:pt idx="23">
                  <c:v>3.3060654115906122E-3</c:v>
                </c:pt>
                <c:pt idx="24">
                  <c:v>1.0938183186637099E-2</c:v>
                </c:pt>
                <c:pt idx="25">
                  <c:v>7.0988269572206511E-2</c:v>
                </c:pt>
                <c:pt idx="26">
                  <c:v>0.55100902710988542</c:v>
                </c:pt>
                <c:pt idx="27">
                  <c:v>0.28787556720516294</c:v>
                </c:pt>
                <c:pt idx="28">
                  <c:v>5.9620826785051831E-2</c:v>
                </c:pt>
                <c:pt idx="29">
                  <c:v>1.4881748692730333E-2</c:v>
                </c:pt>
                <c:pt idx="30">
                  <c:v>1.6145145967590511E-2</c:v>
                </c:pt>
                <c:pt idx="31">
                  <c:v>6.4001884771671498E-3</c:v>
                </c:pt>
                <c:pt idx="32">
                  <c:v>1.1640660120898436E-2</c:v>
                </c:pt>
              </c:numCache>
            </c:numRef>
          </c:val>
          <c:smooth val="0"/>
          <c:extLst>
            <c:ext xmlns:c16="http://schemas.microsoft.com/office/drawing/2014/chart" uri="{C3380CC4-5D6E-409C-BE32-E72D297353CC}">
              <c16:uniqueId val="{00000003-B2E3-4D47-B001-68C5C5DD7B10}"/>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Sheet1!$AO$27:$AO$59</c:f>
              <c:numCache>
                <c:formatCode>[=0]0;0.0##</c:formatCode>
                <c:ptCount val="33"/>
                <c:pt idx="0">
                  <c:v>#N/A</c:v>
                </c:pt>
                <c:pt idx="1">
                  <c:v>0.3882421264160395</c:v>
                </c:pt>
                <c:pt idx="2">
                  <c:v>0.86465135288011352</c:v>
                </c:pt>
                <c:pt idx="3">
                  <c:v>0.95084241931757496</c:v>
                </c:pt>
                <c:pt idx="4">
                  <c:v>0.96732486437026255</c:v>
                </c:pt>
                <c:pt idx="5">
                  <c:v>0.97437495174900313</c:v>
                </c:pt>
                <c:pt idx="6">
                  <c:v>0.97319807982582396</c:v>
                </c:pt>
                <c:pt idx="7">
                  <c:v>0.95949043067998241</c:v>
                </c:pt>
                <c:pt idx="8">
                  <c:v>0.93090832017296077</c:v>
                </c:pt>
                <c:pt idx="9">
                  <c:v>0.8908019146345133</c:v>
                </c:pt>
                <c:pt idx="10">
                  <c:v>0.65702496014949807</c:v>
                </c:pt>
                <c:pt idx="11">
                  <c:v>0.6401317314750512</c:v>
                </c:pt>
                <c:pt idx="12">
                  <c:v>0.64243025395148146</c:v>
                </c:pt>
                <c:pt idx="13">
                  <c:v>8.6611797053750633E-2</c:v>
                </c:pt>
                <c:pt idx="14">
                  <c:v>1.3162965165484144E-2</c:v>
                </c:pt>
                <c:pt idx="15">
                  <c:v>4.4961027004181975E-3</c:v>
                </c:pt>
                <c:pt idx="16">
                  <c:v>7.5633472268888035E-3</c:v>
                </c:pt>
                <c:pt idx="17">
                  <c:v>5.8561964420458515E-3</c:v>
                </c:pt>
                <c:pt idx="18">
                  <c:v>1.6269195106374677E-3</c:v>
                </c:pt>
                <c:pt idx="19">
                  <c:v>2.6785724567998325E-3</c:v>
                </c:pt>
                <c:pt idx="20">
                  <c:v>1.5448079950647788E-2</c:v>
                </c:pt>
                <c:pt idx="21">
                  <c:v>3.4197893579376741E-2</c:v>
                </c:pt>
                <c:pt idx="22">
                  <c:v>2.8026142969113248E-2</c:v>
                </c:pt>
                <c:pt idx="23">
                  <c:v>1.1112914922291037E-2</c:v>
                </c:pt>
                <c:pt idx="24">
                  <c:v>5.772080213784345E-3</c:v>
                </c:pt>
                <c:pt idx="25">
                  <c:v>1.3741285705628253E-2</c:v>
                </c:pt>
                <c:pt idx="26">
                  <c:v>8.379819670923136E-2</c:v>
                </c:pt>
                <c:pt idx="27">
                  <c:v>0.63195368101480009</c:v>
                </c:pt>
                <c:pt idx="28">
                  <c:v>0.91452971219566837</c:v>
                </c:pt>
                <c:pt idx="29">
                  <c:v>0.96222802424978238</c:v>
                </c:pt>
                <c:pt idx="30">
                  <c:v>0.97029460444517801</c:v>
                </c:pt>
                <c:pt idx="31">
                  <c:v>0.96822891803400279</c:v>
                </c:pt>
                <c:pt idx="32">
                  <c:v>0.95567778144513438</c:v>
                </c:pt>
              </c:numCache>
            </c:numRef>
          </c:val>
          <c:smooth val="0"/>
          <c:extLst>
            <c:ext xmlns:c16="http://schemas.microsoft.com/office/drawing/2014/chart" uri="{C3380CC4-5D6E-409C-BE32-E72D297353CC}">
              <c16:uniqueId val="{00000004-B2E3-4D47-B001-68C5C5DD7B10}"/>
            </c:ext>
          </c:extLst>
        </c:ser>
        <c:dLbls>
          <c:showLegendKey val="0"/>
          <c:showVal val="0"/>
          <c:showCatName val="0"/>
          <c:showSerName val="0"/>
          <c:showPercent val="0"/>
          <c:showBubbleSize val="0"/>
        </c:dLbls>
        <c:marker val="1"/>
        <c:smooth val="0"/>
        <c:axId val="423658864"/>
        <c:axId val="1"/>
      </c:lineChart>
      <c:catAx>
        <c:axId val="4236588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518382026928912"/>
              <c:y val="0.85475867897508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23658864"/>
        <c:crosses val="autoZero"/>
        <c:crossBetween val="midCat"/>
      </c:valAx>
      <c:spPr>
        <a:solidFill>
          <a:srgbClr val="C0C0C0"/>
        </a:solidFill>
        <a:ln w="12700">
          <a:solidFill>
            <a:srgbClr val="808080"/>
          </a:solidFill>
          <a:prstDash val="solid"/>
        </a:ln>
      </c:spPr>
    </c:plotArea>
    <c:legend>
      <c:legendPos val="r"/>
      <c:layout>
        <c:manualLayout>
          <c:xMode val="edge"/>
          <c:yMode val="edge"/>
          <c:x val="0.79103722094101336"/>
          <c:y val="1.3513971209092236E-2"/>
          <c:w val="0.15506127342309636"/>
          <c:h val="0.2229805249500219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20463951604462549"/>
          <c:y val="3.3671075068885031E-2"/>
        </c:manualLayout>
      </c:layout>
      <c:overlay val="0"/>
      <c:spPr>
        <a:noFill/>
        <a:ln w="25400">
          <a:noFill/>
        </a:ln>
      </c:spPr>
    </c:title>
    <c:autoTitleDeleted val="0"/>
    <c:plotArea>
      <c:layout>
        <c:manualLayout>
          <c:layoutTarget val="inner"/>
          <c:xMode val="edge"/>
          <c:yMode val="edge"/>
          <c:x val="5.019459827509682E-2"/>
          <c:y val="0.13805140778242864"/>
          <c:w val="0.93053062956141031"/>
          <c:h val="0.67342150137770063"/>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FB5E-6E4E-B3BE-FEA33F6510FB}"/>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Sheet1!$HC$27:$HC$59</c:f>
              <c:numCache>
                <c:formatCode>[=0]0;0.0##</c:formatCode>
                <c:ptCount val="33"/>
                <c:pt idx="0">
                  <c:v>3.5336191456597193E-10</c:v>
                </c:pt>
                <c:pt idx="1">
                  <c:v>0.55743501043313159</c:v>
                </c:pt>
                <c:pt idx="2">
                  <c:v>0.81302138514841549</c:v>
                </c:pt>
                <c:pt idx="3">
                  <c:v>0.93455576264959106</c:v>
                </c:pt>
                <c:pt idx="4">
                  <c:v>0.96084089885155732</c:v>
                </c:pt>
                <c:pt idx="5">
                  <c:v>0.97654846065344392</c:v>
                </c:pt>
                <c:pt idx="6">
                  <c:v>0.96842835609286482</c:v>
                </c:pt>
                <c:pt idx="7">
                  <c:v>0.95606852035754653</c:v>
                </c:pt>
                <c:pt idx="8">
                  <c:v>0.88504854356596552</c:v>
                </c:pt>
                <c:pt idx="9">
                  <c:v>0.60779157198983902</c:v>
                </c:pt>
                <c:pt idx="10">
                  <c:v>1.2355467464407563E-2</c:v>
                </c:pt>
                <c:pt idx="11">
                  <c:v>0.10337528862813412</c:v>
                </c:pt>
                <c:pt idx="12">
                  <c:v>0.100093291513785</c:v>
                </c:pt>
                <c:pt idx="13">
                  <c:v>3.5479129975937669E-4</c:v>
                </c:pt>
                <c:pt idx="14">
                  <c:v>5.2298030972007388E-5</c:v>
                </c:pt>
                <c:pt idx="15">
                  <c:v>2.2547148190838021E-4</c:v>
                </c:pt>
                <c:pt idx="16">
                  <c:v>5.7527815683880268E-2</c:v>
                </c:pt>
                <c:pt idx="17">
                  <c:v>2.2546325947341603E-4</c:v>
                </c:pt>
                <c:pt idx="18">
                  <c:v>5.1679973270631702E-5</c:v>
                </c:pt>
                <c:pt idx="19">
                  <c:v>1.5345485720241221E-4</c:v>
                </c:pt>
                <c:pt idx="20">
                  <c:v>3.3826329265548953E-2</c:v>
                </c:pt>
                <c:pt idx="21">
                  <c:v>6.7579032889095766E-4</c:v>
                </c:pt>
                <c:pt idx="22">
                  <c:v>5.785695939234807E-2</c:v>
                </c:pt>
                <c:pt idx="23">
                  <c:v>2.2654360781140307E-4</c:v>
                </c:pt>
                <c:pt idx="24">
                  <c:v>5.7695400913467859E-5</c:v>
                </c:pt>
                <c:pt idx="25">
                  <c:v>2.111909570954619E-3</c:v>
                </c:pt>
                <c:pt idx="26">
                  <c:v>0.67842309278393831</c:v>
                </c:pt>
                <c:pt idx="27">
                  <c:v>0.8498560200702725</c:v>
                </c:pt>
                <c:pt idx="28">
                  <c:v>0.93033219647715848</c:v>
                </c:pt>
                <c:pt idx="29">
                  <c:v>0.97268554895909376</c:v>
                </c:pt>
                <c:pt idx="30">
                  <c:v>0.98029314674513479</c:v>
                </c:pt>
                <c:pt idx="31">
                  <c:v>0.991510567014246</c:v>
                </c:pt>
                <c:pt idx="32">
                  <c:v>0.99999999999998401</c:v>
                </c:pt>
              </c:numCache>
            </c:numRef>
          </c:val>
          <c:smooth val="0"/>
          <c:extLst>
            <c:ext xmlns:c16="http://schemas.microsoft.com/office/drawing/2014/chart" uri="{C3380CC4-5D6E-409C-BE32-E72D297353CC}">
              <c16:uniqueId val="{00000001-FB5E-6E4E-B3BE-FEA33F6510FB}"/>
            </c:ext>
          </c:extLst>
        </c:ser>
        <c:dLbls>
          <c:showLegendKey val="0"/>
          <c:showVal val="0"/>
          <c:showCatName val="0"/>
          <c:showSerName val="0"/>
          <c:showPercent val="0"/>
          <c:showBubbleSize val="0"/>
        </c:dLbls>
        <c:marker val="1"/>
        <c:smooth val="0"/>
        <c:axId val="423684656"/>
        <c:axId val="1"/>
      </c:lineChart>
      <c:catAx>
        <c:axId val="4236846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7105699919706245"/>
              <c:y val="0.885549274311676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23684656"/>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81662750270638285"/>
          <c:y val="0.10101322520665509"/>
          <c:w val="0.13320874157621848"/>
          <c:h val="9.091190268598958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227935631463198"/>
          <c:y val="4.3920406429549773E-2"/>
        </c:manualLayout>
      </c:layout>
      <c:overlay val="0"/>
      <c:spPr>
        <a:noFill/>
        <a:ln w="25400">
          <a:noFill/>
        </a:ln>
      </c:spPr>
    </c:title>
    <c:autoTitleDeleted val="0"/>
    <c:plotArea>
      <c:layout>
        <c:manualLayout>
          <c:layoutTarget val="inner"/>
          <c:xMode val="edge"/>
          <c:yMode val="edge"/>
          <c:x val="5.9092845664948671E-2"/>
          <c:y val="0.15878916170683377"/>
          <c:w val="0.91821190956304855"/>
          <c:h val="0.62502116842051592"/>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1</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A604-2D49-BB59-661C5C78FC2D}"/>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Sheet1!$HJ$27:$HJ$59</c:f>
              <c:numCache>
                <c:formatCode>[=0]0;0.0##</c:formatCode>
                <c:ptCount val="33"/>
                <c:pt idx="0">
                  <c:v>#N/A</c:v>
                </c:pt>
                <c:pt idx="1">
                  <c:v>0.4425649895623382</c:v>
                </c:pt>
                <c:pt idx="2">
                  <c:v>0.18075368561814162</c:v>
                </c:pt>
                <c:pt idx="3">
                  <c:v>5.9312260178764627E-2</c:v>
                </c:pt>
                <c:pt idx="4">
                  <c:v>2.7920888691083324E-2</c:v>
                </c:pt>
                <c:pt idx="5">
                  <c:v>1.4398288638816537E-2</c:v>
                </c:pt>
                <c:pt idx="6">
                  <c:v>1.2786994683492691E-2</c:v>
                </c:pt>
                <c:pt idx="7">
                  <c:v>1.9381999407654792E-2</c:v>
                </c:pt>
                <c:pt idx="8">
                  <c:v>3.7088773053666924E-2</c:v>
                </c:pt>
                <c:pt idx="9">
                  <c:v>0.11104985432716286</c:v>
                </c:pt>
                <c:pt idx="10">
                  <c:v>0.39207679466381384</c:v>
                </c:pt>
                <c:pt idx="11">
                  <c:v>0.89493973278450323</c:v>
                </c:pt>
                <c:pt idx="12">
                  <c:v>0.8666861658437216</c:v>
                </c:pt>
                <c:pt idx="13">
                  <c:v>0.89986109979127149</c:v>
                </c:pt>
                <c:pt idx="14">
                  <c:v>0.99959401796751945</c:v>
                </c:pt>
                <c:pt idx="15">
                  <c:v>0.99972293954619729</c:v>
                </c:pt>
                <c:pt idx="16">
                  <c:v>0.94242441721395176</c:v>
                </c:pt>
                <c:pt idx="17">
                  <c:v>0.94242441896009133</c:v>
                </c:pt>
                <c:pt idx="18">
                  <c:v>0.99972355744673536</c:v>
                </c:pt>
                <c:pt idx="19">
                  <c:v>0.99979534409980297</c:v>
                </c:pt>
                <c:pt idx="20">
                  <c:v>0.9661247035250774</c:v>
                </c:pt>
                <c:pt idx="21">
                  <c:v>0.96595649967029995</c:v>
                </c:pt>
                <c:pt idx="22">
                  <c:v>0.94199987164489463</c:v>
                </c:pt>
                <c:pt idx="23">
                  <c:v>0.94209527495368484</c:v>
                </c:pt>
                <c:pt idx="24">
                  <c:v>0.99971654665062615</c:v>
                </c:pt>
                <c:pt idx="25">
                  <c:v>0.99783698665438569</c:v>
                </c:pt>
                <c:pt idx="26">
                  <c:v>0.32156060918695895</c:v>
                </c:pt>
                <c:pt idx="27">
                  <c:v>0.14153126372028912</c:v>
                </c:pt>
                <c:pt idx="28">
                  <c:v>6.0410825627555377E-2</c:v>
                </c:pt>
                <c:pt idx="29">
                  <c:v>2.0856934767304429E-2</c:v>
                </c:pt>
                <c:pt idx="30">
                  <c:v>1.024708556370579E-2</c:v>
                </c:pt>
                <c:pt idx="31">
                  <c:v>4.1850032913743522E-3</c:v>
                </c:pt>
                <c:pt idx="32">
                  <c:v>5.4828659888077636E-15</c:v>
                </c:pt>
              </c:numCache>
            </c:numRef>
          </c:val>
          <c:smooth val="0"/>
          <c:extLst>
            <c:ext xmlns:c16="http://schemas.microsoft.com/office/drawing/2014/chart" uri="{C3380CC4-5D6E-409C-BE32-E72D297353CC}">
              <c16:uniqueId val="{00000001-A604-2D49-BB59-661C5C78FC2D}"/>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Sheet1!$HK$27:$HK$59</c:f>
              <c:numCache>
                <c:formatCode>[=0]0;0.0##</c:formatCode>
                <c:ptCount val="33"/>
                <c:pt idx="0">
                  <c:v>#N/A</c:v>
                </c:pt>
                <c:pt idx="1">
                  <c:v>4.5301989624387604E-12</c:v>
                </c:pt>
                <c:pt idx="2">
                  <c:v>6.224929233442901E-3</c:v>
                </c:pt>
                <c:pt idx="3">
                  <c:v>6.1319771716443943E-3</c:v>
                </c:pt>
                <c:pt idx="4">
                  <c:v>1.1238212457359387E-2</c:v>
                </c:pt>
                <c:pt idx="5">
                  <c:v>9.0532507077395515E-3</c:v>
                </c:pt>
                <c:pt idx="6">
                  <c:v>1.8784649223642452E-2</c:v>
                </c:pt>
                <c:pt idx="7">
                  <c:v>2.4549480234798693E-2</c:v>
                </c:pt>
                <c:pt idx="8">
                  <c:v>7.7862683380367559E-2</c:v>
                </c:pt>
                <c:pt idx="9">
                  <c:v>0.28115857368299829</c:v>
                </c:pt>
                <c:pt idx="10">
                  <c:v>0.59556773787177864</c:v>
                </c:pt>
                <c:pt idx="11">
                  <c:v>1.6849785873627374E-3</c:v>
                </c:pt>
                <c:pt idx="12">
                  <c:v>3.3220542642493446E-2</c:v>
                </c:pt>
                <c:pt idx="13">
                  <c:v>9.978410890896923E-2</c:v>
                </c:pt>
                <c:pt idx="14">
                  <c:v>3.5368400150849303E-4</c:v>
                </c:pt>
                <c:pt idx="15">
                  <c:v>5.1588971894310285E-5</c:v>
                </c:pt>
                <c:pt idx="16">
                  <c:v>4.7767102168075248E-5</c:v>
                </c:pt>
                <c:pt idx="17">
                  <c:v>5.7350117780435292E-2</c:v>
                </c:pt>
                <c:pt idx="18">
                  <c:v>2.2476257999398436E-4</c:v>
                </c:pt>
                <c:pt idx="19">
                  <c:v>5.1201042994527379E-5</c:v>
                </c:pt>
                <c:pt idx="20">
                  <c:v>4.896720937365371E-5</c:v>
                </c:pt>
                <c:pt idx="21">
                  <c:v>3.3367710000809181E-2</c:v>
                </c:pt>
                <c:pt idx="22">
                  <c:v>1.4316896275727451E-4</c:v>
                </c:pt>
                <c:pt idx="23">
                  <c:v>5.7678181438503784E-2</c:v>
                </c:pt>
                <c:pt idx="24">
                  <c:v>2.257579484603415E-4</c:v>
                </c:pt>
                <c:pt idx="25">
                  <c:v>5.1103774659626846E-5</c:v>
                </c:pt>
                <c:pt idx="26">
                  <c:v>1.629802910284515E-5</c:v>
                </c:pt>
                <c:pt idx="27">
                  <c:v>8.6127162094383741E-3</c:v>
                </c:pt>
                <c:pt idx="28">
                  <c:v>9.2569778952861937E-3</c:v>
                </c:pt>
                <c:pt idx="29">
                  <c:v>6.4575162736018963E-3</c:v>
                </c:pt>
                <c:pt idx="30">
                  <c:v>9.4597676911594014E-3</c:v>
                </c:pt>
                <c:pt idx="31">
                  <c:v>4.3044296943797475E-3</c:v>
                </c:pt>
                <c:pt idx="32">
                  <c:v>1.0474777162939701E-14</c:v>
                </c:pt>
              </c:numCache>
            </c:numRef>
          </c:val>
          <c:smooth val="0"/>
          <c:extLst>
            <c:ext xmlns:c16="http://schemas.microsoft.com/office/drawing/2014/chart" uri="{C3380CC4-5D6E-409C-BE32-E72D297353CC}">
              <c16:uniqueId val="{00000002-A604-2D49-BB59-661C5C78FC2D}"/>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Sheet1!$HL$27:$HL$59</c:f>
              <c:numCache>
                <c:formatCode>[=0]0;0.0##</c:formatCode>
                <c:ptCount val="33"/>
                <c:pt idx="0">
                  <c:v>#N/A</c:v>
                </c:pt>
                <c:pt idx="1">
                  <c:v>0.55743501008429985</c:v>
                </c:pt>
                <c:pt idx="2">
                  <c:v>0.26181130394872681</c:v>
                </c:pt>
                <c:pt idx="3">
                  <c:v>0.12766635467281989</c:v>
                </c:pt>
                <c:pt idx="4">
                  <c:v>3.752334865932571E-2</c:v>
                </c:pt>
                <c:pt idx="5">
                  <c:v>2.4760812509626161E-2</c:v>
                </c:pt>
                <c:pt idx="6">
                  <c:v>1.0664544663063403E-2</c:v>
                </c:pt>
                <c:pt idx="7">
                  <c:v>1.2189644499480351E-2</c:v>
                </c:pt>
                <c:pt idx="8">
                  <c:v>6.8427065887865495E-3</c:v>
                </c:pt>
                <c:pt idx="9">
                  <c:v>3.9016021068716232E-3</c:v>
                </c:pt>
                <c:pt idx="10">
                  <c:v>1.3163334634726497E-4</c:v>
                </c:pt>
                <c:pt idx="11">
                  <c:v>9.2704799751089292E-2</c:v>
                </c:pt>
                <c:pt idx="12">
                  <c:v>2.9938545528144345E-2</c:v>
                </c:pt>
                <c:pt idx="13">
                  <c:v>4.5608694943587425E-5</c:v>
                </c:pt>
                <c:pt idx="14">
                  <c:v>5.119073272112366E-5</c:v>
                </c:pt>
                <c:pt idx="15">
                  <c:v>2.2476242283068313E-4</c:v>
                </c:pt>
                <c:pt idx="16">
                  <c:v>5.7350111304139972E-2</c:v>
                </c:pt>
                <c:pt idx="17">
                  <c:v>4.7765356028448416E-5</c:v>
                </c:pt>
                <c:pt idx="18">
                  <c:v>5.0979293791200062E-5</c:v>
                </c:pt>
                <c:pt idx="19">
                  <c:v>1.5297592692630792E-4</c:v>
                </c:pt>
                <c:pt idx="20">
                  <c:v>3.3721841617720204E-2</c:v>
                </c:pt>
                <c:pt idx="21">
                  <c:v>2.1717106415117333E-4</c:v>
                </c:pt>
                <c:pt idx="22">
                  <c:v>5.7324338026214387E-2</c:v>
                </c:pt>
                <c:pt idx="23">
                  <c:v>4.7765653967121803E-5</c:v>
                </c:pt>
                <c:pt idx="24">
                  <c:v>5.6909741562406289E-5</c:v>
                </c:pt>
                <c:pt idx="25">
                  <c:v>2.1053179447007779E-3</c:v>
                </c:pt>
                <c:pt idx="26">
                  <c:v>0.67632748124208653</c:v>
                </c:pt>
                <c:pt idx="27">
                  <c:v>0.18004564349577262</c:v>
                </c:pt>
                <c:pt idx="28">
                  <c:v>8.9733154302172144E-2</c:v>
                </c:pt>
                <c:pt idx="29">
                  <c:v>4.8810868755537154E-2</c:v>
                </c:pt>
                <c:pt idx="30">
                  <c:v>1.7067365477200547E-2</c:v>
                </c:pt>
                <c:pt idx="31">
                  <c:v>1.5521849963490845E-2</c:v>
                </c:pt>
                <c:pt idx="32">
                  <c:v>8.4894329857486163E-3</c:v>
                </c:pt>
              </c:numCache>
            </c:numRef>
          </c:val>
          <c:smooth val="0"/>
          <c:extLst>
            <c:ext xmlns:c16="http://schemas.microsoft.com/office/drawing/2014/chart" uri="{C3380CC4-5D6E-409C-BE32-E72D297353CC}">
              <c16:uniqueId val="{00000003-A604-2D49-BB59-661C5C78FC2D}"/>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Sheet1!$HM$27:$HM$59</c:f>
              <c:numCache>
                <c:formatCode>[=0]0;0.0##</c:formatCode>
                <c:ptCount val="33"/>
                <c:pt idx="0">
                  <c:v>#N/A</c:v>
                </c:pt>
                <c:pt idx="1">
                  <c:v>3.4883171560353312E-10</c:v>
                </c:pt>
                <c:pt idx="2">
                  <c:v>0.55121008119968873</c:v>
                </c:pt>
                <c:pt idx="3">
                  <c:v>0.80688940797677122</c:v>
                </c:pt>
                <c:pt idx="4">
                  <c:v>0.92331755019223183</c:v>
                </c:pt>
                <c:pt idx="5">
                  <c:v>0.95178764814381767</c:v>
                </c:pt>
                <c:pt idx="6">
                  <c:v>0.95776381142980138</c:v>
                </c:pt>
                <c:pt idx="7">
                  <c:v>0.94387887585806618</c:v>
                </c:pt>
                <c:pt idx="8">
                  <c:v>0.87820583697717902</c:v>
                </c:pt>
                <c:pt idx="9">
                  <c:v>0.60388996988296728</c:v>
                </c:pt>
                <c:pt idx="10">
                  <c:v>1.2223834118060299E-2</c:v>
                </c:pt>
                <c:pt idx="11">
                  <c:v>1.0670488877044826E-2</c:v>
                </c:pt>
                <c:pt idx="12">
                  <c:v>7.0154745985640671E-2</c:v>
                </c:pt>
                <c:pt idx="13">
                  <c:v>3.0918260481578932E-4</c:v>
                </c:pt>
                <c:pt idx="14">
                  <c:v>1.1072982508837308E-6</c:v>
                </c:pt>
                <c:pt idx="15">
                  <c:v>7.0905907769711088E-7</c:v>
                </c:pt>
                <c:pt idx="16">
                  <c:v>1.77704379740305E-4</c:v>
                </c:pt>
                <c:pt idx="17">
                  <c:v>1.7769790344496759E-4</c:v>
                </c:pt>
                <c:pt idx="18">
                  <c:v>7.0067947943164938E-7</c:v>
                </c:pt>
                <c:pt idx="19">
                  <c:v>4.7893027610431805E-7</c:v>
                </c:pt>
                <c:pt idx="20">
                  <c:v>1.044876478287585E-4</c:v>
                </c:pt>
                <c:pt idx="21">
                  <c:v>4.586192647397843E-4</c:v>
                </c:pt>
                <c:pt idx="22">
                  <c:v>5.3262136613368299E-4</c:v>
                </c:pt>
                <c:pt idx="23">
                  <c:v>1.7877795384428128E-4</c:v>
                </c:pt>
                <c:pt idx="24">
                  <c:v>7.856593510615707E-7</c:v>
                </c:pt>
                <c:pt idx="25">
                  <c:v>6.5916262538409986E-6</c:v>
                </c:pt>
                <c:pt idx="26">
                  <c:v>2.0956115418517738E-3</c:v>
                </c:pt>
                <c:pt idx="27">
                  <c:v>0.66981037657449982</c:v>
                </c:pt>
                <c:pt idx="28">
                  <c:v>0.84059904217498638</c:v>
                </c:pt>
                <c:pt idx="29">
                  <c:v>0.92387468020355656</c:v>
                </c:pt>
                <c:pt idx="30">
                  <c:v>0.96322578126793434</c:v>
                </c:pt>
                <c:pt idx="31">
                  <c:v>0.97598871705075518</c:v>
                </c:pt>
                <c:pt idx="32">
                  <c:v>0.99151056701423534</c:v>
                </c:pt>
              </c:numCache>
            </c:numRef>
          </c:val>
          <c:smooth val="0"/>
          <c:extLst>
            <c:ext xmlns:c16="http://schemas.microsoft.com/office/drawing/2014/chart" uri="{C3380CC4-5D6E-409C-BE32-E72D297353CC}">
              <c16:uniqueId val="{00000004-A604-2D49-BB59-661C5C78FC2D}"/>
            </c:ext>
          </c:extLst>
        </c:ser>
        <c:dLbls>
          <c:showLegendKey val="0"/>
          <c:showVal val="0"/>
          <c:showCatName val="0"/>
          <c:showSerName val="0"/>
          <c:showPercent val="0"/>
          <c:showBubbleSize val="0"/>
        </c:dLbls>
        <c:marker val="1"/>
        <c:smooth val="0"/>
        <c:axId val="423723536"/>
        <c:axId val="1"/>
      </c:lineChart>
      <c:catAx>
        <c:axId val="42372353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592436005055682"/>
              <c:y val="0.858137171777357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23723536"/>
        <c:crosses val="autoZero"/>
        <c:crossBetween val="midCat"/>
      </c:valAx>
      <c:spPr>
        <a:solidFill>
          <a:srgbClr val="C0C0C0"/>
        </a:solidFill>
        <a:ln w="12700">
          <a:solidFill>
            <a:srgbClr val="808080"/>
          </a:solidFill>
          <a:prstDash val="solid"/>
        </a:ln>
      </c:spPr>
    </c:plotArea>
    <c:legend>
      <c:legendPos val="r"/>
      <c:layout>
        <c:manualLayout>
          <c:xMode val="edge"/>
          <c:yMode val="edge"/>
          <c:x val="0.79775341647680698"/>
          <c:y val="3.7163420825003651E-2"/>
          <c:w val="0.15682332118774839"/>
          <c:h val="0.2229805249500219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12700</xdr:colOff>
      <xdr:row>66</xdr:row>
      <xdr:rowOff>12700</xdr:rowOff>
    </xdr:from>
    <xdr:to>
      <xdr:col>10</xdr:col>
      <xdr:colOff>152400</xdr:colOff>
      <xdr:row>88</xdr:row>
      <xdr:rowOff>139700</xdr:rowOff>
    </xdr:to>
    <xdr:graphicFrame macro="">
      <xdr:nvGraphicFramePr>
        <xdr:cNvPr id="1026" name="Chart 2">
          <a:extLst>
            <a:ext uri="{FF2B5EF4-FFF2-40B4-BE49-F238E27FC236}">
              <a16:creationId xmlns:a16="http://schemas.microsoft.com/office/drawing/2014/main" id="{46023AC3-60F5-F04A-9EF8-650EDEC6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330200</xdr:colOff>
      <xdr:row>66</xdr:row>
      <xdr:rowOff>0</xdr:rowOff>
    </xdr:from>
    <xdr:to>
      <xdr:col>20</xdr:col>
      <xdr:colOff>381000</xdr:colOff>
      <xdr:row>88</xdr:row>
      <xdr:rowOff>139700</xdr:rowOff>
    </xdr:to>
    <xdr:graphicFrame macro="">
      <xdr:nvGraphicFramePr>
        <xdr:cNvPr id="1027" name="Chart 3">
          <a:extLst>
            <a:ext uri="{FF2B5EF4-FFF2-40B4-BE49-F238E27FC236}">
              <a16:creationId xmlns:a16="http://schemas.microsoft.com/office/drawing/2014/main" id="{1091C2B0-0285-3A33-244A-3D79B003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221</xdr:col>
      <xdr:colOff>0</xdr:colOff>
      <xdr:row>65</xdr:row>
      <xdr:rowOff>76200</xdr:rowOff>
    </xdr:from>
    <xdr:to>
      <xdr:col>221</xdr:col>
      <xdr:colOff>0</xdr:colOff>
      <xdr:row>88</xdr:row>
      <xdr:rowOff>63500</xdr:rowOff>
    </xdr:to>
    <xdr:graphicFrame macro="">
      <xdr:nvGraphicFramePr>
        <xdr:cNvPr id="1072" name="Chart 48">
          <a:extLst>
            <a:ext uri="{FF2B5EF4-FFF2-40B4-BE49-F238E27FC236}">
              <a16:creationId xmlns:a16="http://schemas.microsoft.com/office/drawing/2014/main" id="{C2F24907-7F31-1E41-3E87-3AAC1CD6D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213</xdr:col>
      <xdr:colOff>279400</xdr:colOff>
      <xdr:row>4</xdr:row>
      <xdr:rowOff>114300</xdr:rowOff>
    </xdr:from>
    <xdr:to>
      <xdr:col>218</xdr:col>
      <xdr:colOff>647700</xdr:colOff>
      <xdr:row>23</xdr:row>
      <xdr:rowOff>152400</xdr:rowOff>
    </xdr:to>
    <xdr:graphicFrame macro="">
      <xdr:nvGraphicFramePr>
        <xdr:cNvPr id="1078" name="Chart 54">
          <a:extLst>
            <a:ext uri="{FF2B5EF4-FFF2-40B4-BE49-F238E27FC236}">
              <a16:creationId xmlns:a16="http://schemas.microsoft.com/office/drawing/2014/main" id="{FD127BCD-9AF8-A1FE-EAE4-C6260DCDB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12700</xdr:colOff>
      <xdr:row>60</xdr:row>
      <xdr:rowOff>12700</xdr:rowOff>
    </xdr:from>
    <xdr:to>
      <xdr:col>10</xdr:col>
      <xdr:colOff>279400</xdr:colOff>
      <xdr:row>68</xdr:row>
      <xdr:rowOff>139700</xdr:rowOff>
    </xdr:to>
    <xdr:sp macro="" textlink="">
      <xdr:nvSpPr>
        <xdr:cNvPr id="1351" name="Line 327">
          <a:extLst>
            <a:ext uri="{FF2B5EF4-FFF2-40B4-BE49-F238E27FC236}">
              <a16:creationId xmlns:a16="http://schemas.microsoft.com/office/drawing/2014/main" id="{3219F2C7-7A1A-D712-3CB7-76A7674FC4CE}"/>
            </a:ext>
          </a:extLst>
        </xdr:cNvPr>
        <xdr:cNvSpPr>
          <a:spLocks noChangeShapeType="1"/>
        </xdr:cNvSpPr>
      </xdr:nvSpPr>
      <xdr:spPr bwMode="auto">
        <a:xfrm flipH="1">
          <a:off x="8166100" y="10185400"/>
          <a:ext cx="825500" cy="144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50800</xdr:colOff>
      <xdr:row>60</xdr:row>
      <xdr:rowOff>12700</xdr:rowOff>
    </xdr:from>
    <xdr:to>
      <xdr:col>20</xdr:col>
      <xdr:colOff>215900</xdr:colOff>
      <xdr:row>70</xdr:row>
      <xdr:rowOff>152400</xdr:rowOff>
    </xdr:to>
    <xdr:sp macro="" textlink="">
      <xdr:nvSpPr>
        <xdr:cNvPr id="1352" name="Line 328">
          <a:extLst>
            <a:ext uri="{FF2B5EF4-FFF2-40B4-BE49-F238E27FC236}">
              <a16:creationId xmlns:a16="http://schemas.microsoft.com/office/drawing/2014/main" id="{F09042E4-A7E6-0513-DF89-55AE28873B32}"/>
            </a:ext>
          </a:extLst>
        </xdr:cNvPr>
        <xdr:cNvSpPr>
          <a:spLocks noChangeShapeType="1"/>
        </xdr:cNvSpPr>
      </xdr:nvSpPr>
      <xdr:spPr bwMode="auto">
        <a:xfrm flipH="1">
          <a:off x="14351000" y="10185400"/>
          <a:ext cx="165100" cy="1790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221</xdr:col>
      <xdr:colOff>762000</xdr:colOff>
      <xdr:row>69</xdr:row>
      <xdr:rowOff>50800</xdr:rowOff>
    </xdr:from>
    <xdr:to>
      <xdr:col>230</xdr:col>
      <xdr:colOff>647700</xdr:colOff>
      <xdr:row>95</xdr:row>
      <xdr:rowOff>127000</xdr:rowOff>
    </xdr:to>
    <xdr:graphicFrame macro="">
      <xdr:nvGraphicFramePr>
        <xdr:cNvPr id="1360" name="Chart 336">
          <a:extLst>
            <a:ext uri="{FF2B5EF4-FFF2-40B4-BE49-F238E27FC236}">
              <a16:creationId xmlns:a16="http://schemas.microsoft.com/office/drawing/2014/main" id="{45E82273-C6D9-521F-E1ED-FDFD952C7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101600</xdr:colOff>
      <xdr:row>0</xdr:row>
      <xdr:rowOff>0</xdr:rowOff>
    </xdr:from>
    <xdr:to>
      <xdr:col>21</xdr:col>
      <xdr:colOff>215900</xdr:colOff>
      <xdr:row>14</xdr:row>
      <xdr:rowOff>127000</xdr:rowOff>
    </xdr:to>
    <xdr:pic>
      <xdr:nvPicPr>
        <xdr:cNvPr id="1477" name="Picture 453">
          <a:extLst>
            <a:ext uri="{FF2B5EF4-FFF2-40B4-BE49-F238E27FC236}">
              <a16:creationId xmlns:a16="http://schemas.microsoft.com/office/drawing/2014/main" id="{991D836D-813A-4D93-F535-46138B41C6A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5000" y="0"/>
          <a:ext cx="6819900"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25400</xdr:colOff>
      <xdr:row>65</xdr:row>
      <xdr:rowOff>101600</xdr:rowOff>
    </xdr:from>
    <xdr:to>
      <xdr:col>30</xdr:col>
      <xdr:colOff>190500</xdr:colOff>
      <xdr:row>88</xdr:row>
      <xdr:rowOff>76200</xdr:rowOff>
    </xdr:to>
    <xdr:graphicFrame macro="">
      <xdr:nvGraphicFramePr>
        <xdr:cNvPr id="1478" name="Chart 454">
          <a:extLst>
            <a:ext uri="{FF2B5EF4-FFF2-40B4-BE49-F238E27FC236}">
              <a16:creationId xmlns:a16="http://schemas.microsoft.com/office/drawing/2014/main" id="{AB8C3EE6-2940-925C-81B5-C01A6C05D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355600</xdr:colOff>
      <xdr:row>65</xdr:row>
      <xdr:rowOff>101600</xdr:rowOff>
    </xdr:from>
    <xdr:to>
      <xdr:col>40</xdr:col>
      <xdr:colOff>419100</xdr:colOff>
      <xdr:row>88</xdr:row>
      <xdr:rowOff>63500</xdr:rowOff>
    </xdr:to>
    <xdr:graphicFrame macro="">
      <xdr:nvGraphicFramePr>
        <xdr:cNvPr id="1479" name="Chart 455">
          <a:extLst>
            <a:ext uri="{FF2B5EF4-FFF2-40B4-BE49-F238E27FC236}">
              <a16:creationId xmlns:a16="http://schemas.microsoft.com/office/drawing/2014/main" id="{F7DC2873-A918-7F9E-7B54-2B59C245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202</xdr:col>
      <xdr:colOff>25400</xdr:colOff>
      <xdr:row>65</xdr:row>
      <xdr:rowOff>101600</xdr:rowOff>
    </xdr:from>
    <xdr:to>
      <xdr:col>210</xdr:col>
      <xdr:colOff>381000</xdr:colOff>
      <xdr:row>88</xdr:row>
      <xdr:rowOff>76200</xdr:rowOff>
    </xdr:to>
    <xdr:graphicFrame macro="">
      <xdr:nvGraphicFramePr>
        <xdr:cNvPr id="1480" name="Chart 456">
          <a:extLst>
            <a:ext uri="{FF2B5EF4-FFF2-40B4-BE49-F238E27FC236}">
              <a16:creationId xmlns:a16="http://schemas.microsoft.com/office/drawing/2014/main" id="{F6DC0E90-656C-DB57-03B2-3E6C92575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211</xdr:col>
      <xdr:colOff>0</xdr:colOff>
      <xdr:row>65</xdr:row>
      <xdr:rowOff>101600</xdr:rowOff>
    </xdr:from>
    <xdr:to>
      <xdr:col>221</xdr:col>
      <xdr:colOff>0</xdr:colOff>
      <xdr:row>88</xdr:row>
      <xdr:rowOff>63500</xdr:rowOff>
    </xdr:to>
    <xdr:graphicFrame macro="">
      <xdr:nvGraphicFramePr>
        <xdr:cNvPr id="1481" name="Chart 457">
          <a:extLst>
            <a:ext uri="{FF2B5EF4-FFF2-40B4-BE49-F238E27FC236}">
              <a16:creationId xmlns:a16="http://schemas.microsoft.com/office/drawing/2014/main" id="{312B01A5-19F5-1CE5-606A-5751C0529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0.00818</cdr:x>
      <cdr:y>0.92613</cdr:y>
    </cdr:from>
    <cdr:to>
      <cdr:x>0.22483</cdr:x>
      <cdr:y>0.98694</cdr:y>
    </cdr:to>
    <cdr:sp macro="" textlink="">
      <cdr:nvSpPr>
        <cdr:cNvPr id="7169" name="Text Box 1">
          <a:extLst xmlns:a="http://schemas.openxmlformats.org/drawingml/2006/main">
            <a:ext uri="{FF2B5EF4-FFF2-40B4-BE49-F238E27FC236}">
              <a16:creationId xmlns:a16="http://schemas.microsoft.com/office/drawing/2014/main" id="{59BE8738-D038-3FFD-BF00-92BCAF72A049}"/>
            </a:ext>
          </a:extLst>
        </cdr:cNvPr>
        <cdr:cNvSpPr txBox="1">
          <a:spLocks xmlns:a="http://schemas.openxmlformats.org/drawingml/2006/main" noChangeArrowheads="1"/>
        </cdr:cNvSpPr>
      </cdr:nvSpPr>
      <cdr:spPr bwMode="auto">
        <a:xfrm xmlns:a="http://schemas.openxmlformats.org/drawingml/2006/main">
          <a:off x="50800" y="4057856"/>
          <a:ext cx="1345441" cy="26642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0-10 Iterations</a:t>
          </a:r>
        </a:p>
      </cdr:txBody>
    </cdr:sp>
  </cdr:relSizeAnchor>
</c:userShapes>
</file>

<file path=xl/drawings/drawing3.xml><?xml version="1.0" encoding="utf-8"?>
<c:userShapes xmlns:c="http://schemas.openxmlformats.org/drawingml/2006/chart">
  <cdr:relSizeAnchor xmlns:cdr="http://schemas.openxmlformats.org/drawingml/2006/chartDrawing">
    <cdr:from>
      <cdr:x>0.00563</cdr:x>
      <cdr:y>0.90118</cdr:y>
    </cdr:from>
    <cdr:to>
      <cdr:x>0.11266</cdr:x>
      <cdr:y>0.97174</cdr:y>
    </cdr:to>
    <cdr:sp macro="" textlink="">
      <cdr:nvSpPr>
        <cdr:cNvPr id="3073" name="Text Box 1025">
          <a:extLst xmlns:a="http://schemas.openxmlformats.org/drawingml/2006/main">
            <a:ext uri="{FF2B5EF4-FFF2-40B4-BE49-F238E27FC236}">
              <a16:creationId xmlns:a16="http://schemas.microsoft.com/office/drawing/2014/main" id="{60C4E3B4-EDC6-6941-4F65-661178A3559E}"/>
            </a:ext>
          </a:extLst>
        </cdr:cNvPr>
        <cdr:cNvSpPr txBox="1">
          <a:spLocks xmlns:a="http://schemas.openxmlformats.org/drawingml/2006/main" noChangeArrowheads="1"/>
        </cdr:cNvSpPr>
      </cdr:nvSpPr>
      <cdr:spPr bwMode="auto">
        <a:xfrm xmlns:a="http://schemas.openxmlformats.org/drawingml/2006/main">
          <a:off x="50800" y="3410617"/>
          <a:ext cx="965092" cy="26701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 Iteration</a:t>
          </a:r>
        </a:p>
      </cdr:txBody>
    </cdr:sp>
  </cdr:relSizeAnchor>
</c:userShapes>
</file>

<file path=xl/drawings/drawing4.xml><?xml version="1.0" encoding="utf-8"?>
<c:userShapes xmlns:c="http://schemas.openxmlformats.org/drawingml/2006/chart">
  <cdr:relSizeAnchor xmlns:cdr="http://schemas.openxmlformats.org/drawingml/2006/chartDrawing">
    <cdr:from>
      <cdr:x>0.00897</cdr:x>
      <cdr:y>0.90869</cdr:y>
    </cdr:from>
    <cdr:to>
      <cdr:x>0.18157</cdr:x>
      <cdr:y>0.97948</cdr:y>
    </cdr:to>
    <cdr:sp macro="" textlink="">
      <cdr:nvSpPr>
        <cdr:cNvPr id="4097" name="Text Box 1">
          <a:extLst xmlns:a="http://schemas.openxmlformats.org/drawingml/2006/main">
            <a:ext uri="{FF2B5EF4-FFF2-40B4-BE49-F238E27FC236}">
              <a16:creationId xmlns:a16="http://schemas.microsoft.com/office/drawing/2014/main" id="{38B7DB5F-76EE-5C0D-6DE3-E5C755ECEFC7}"/>
            </a:ext>
          </a:extLst>
        </cdr:cNvPr>
        <cdr:cNvSpPr txBox="1">
          <a:spLocks xmlns:a="http://schemas.openxmlformats.org/drawingml/2006/main" noChangeArrowheads="1"/>
        </cdr:cNvSpPr>
      </cdr:nvSpPr>
      <cdr:spPr bwMode="auto">
        <a:xfrm xmlns:a="http://schemas.openxmlformats.org/drawingml/2006/main">
          <a:off x="50800" y="3427476"/>
          <a:ext cx="977627" cy="26701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 Iteration</a:t>
          </a:r>
        </a:p>
      </cdr:txBody>
    </cdr:sp>
  </cdr:relSizeAnchor>
</c:userShapes>
</file>

<file path=xl/drawings/drawing5.xml><?xml version="1.0" encoding="utf-8"?>
<c:userShapes xmlns:c="http://schemas.openxmlformats.org/drawingml/2006/chart">
  <cdr:relSizeAnchor xmlns:cdr="http://schemas.openxmlformats.org/drawingml/2006/chartDrawing">
    <cdr:from>
      <cdr:x>0.00771</cdr:x>
      <cdr:y>0.90483</cdr:y>
    </cdr:from>
    <cdr:to>
      <cdr:x>0.1869</cdr:x>
      <cdr:y>0.97539</cdr:y>
    </cdr:to>
    <cdr:sp macro="" textlink="">
      <cdr:nvSpPr>
        <cdr:cNvPr id="5121" name="Text Box 1">
          <a:extLst xmlns:a="http://schemas.openxmlformats.org/drawingml/2006/main">
            <a:ext uri="{FF2B5EF4-FFF2-40B4-BE49-F238E27FC236}">
              <a16:creationId xmlns:a16="http://schemas.microsoft.com/office/drawing/2014/main" id="{ABF51CF3-306E-DAB4-3F11-0B07F4B16B75}"/>
            </a:ext>
          </a:extLst>
        </cdr:cNvPr>
        <cdr:cNvSpPr txBox="1">
          <a:spLocks xmlns:a="http://schemas.openxmlformats.org/drawingml/2006/main" noChangeArrowheads="1"/>
        </cdr:cNvSpPr>
      </cdr:nvSpPr>
      <cdr:spPr bwMode="auto">
        <a:xfrm xmlns:a="http://schemas.openxmlformats.org/drawingml/2006/main">
          <a:off x="50800" y="3424428"/>
          <a:ext cx="1181125" cy="267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10 Iterations</a:t>
          </a:r>
        </a:p>
      </cdr:txBody>
    </cdr:sp>
  </cdr:relSizeAnchor>
</c:userShapes>
</file>

<file path=xl/drawings/drawing6.xml><?xml version="1.0" encoding="utf-8"?>
<c:userShapes xmlns:c="http://schemas.openxmlformats.org/drawingml/2006/chart">
  <cdr:relSizeAnchor xmlns:cdr="http://schemas.openxmlformats.org/drawingml/2006/chartDrawing">
    <cdr:from>
      <cdr:x>0.00907</cdr:x>
      <cdr:y>0.90163</cdr:y>
    </cdr:from>
    <cdr:to>
      <cdr:x>0.21992</cdr:x>
      <cdr:y>0.97242</cdr:y>
    </cdr:to>
    <cdr:sp macro="" textlink="">
      <cdr:nvSpPr>
        <cdr:cNvPr id="6145" name="Text Box 1">
          <a:extLst xmlns:a="http://schemas.openxmlformats.org/drawingml/2006/main">
            <a:ext uri="{FF2B5EF4-FFF2-40B4-BE49-F238E27FC236}">
              <a16:creationId xmlns:a16="http://schemas.microsoft.com/office/drawing/2014/main" id="{A0F78937-3EBC-153D-C00C-E087B4E01C61}"/>
            </a:ext>
          </a:extLst>
        </cdr:cNvPr>
        <cdr:cNvSpPr txBox="1">
          <a:spLocks xmlns:a="http://schemas.openxmlformats.org/drawingml/2006/main" noChangeArrowheads="1"/>
        </cdr:cNvSpPr>
      </cdr:nvSpPr>
      <cdr:spPr bwMode="auto">
        <a:xfrm xmlns:a="http://schemas.openxmlformats.org/drawingml/2006/main">
          <a:off x="50800" y="3400866"/>
          <a:ext cx="1180932" cy="267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10 Iterations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7745C-6723-6A41-9281-5891B3D04542}">
  <dimension ref="A1:HW97"/>
  <sheetViews>
    <sheetView showRowColHeaders="0" tabSelected="1" topLeftCell="A2" zoomScale="90" workbookViewId="0">
      <selection activeCell="J34" sqref="J34"/>
    </sheetView>
  </sheetViews>
  <sheetFormatPr baseColWidth="10" defaultRowHeight="13" x14ac:dyDescent="0.15"/>
  <cols>
    <col min="1" max="2" width="9.5" customWidth="1"/>
    <col min="3" max="3" width="12.6640625" bestFit="1" customWidth="1"/>
    <col min="4" max="4" width="12.33203125" bestFit="1" customWidth="1"/>
    <col min="5" max="6" width="13.33203125" bestFit="1" customWidth="1"/>
    <col min="7" max="7" width="13.5" bestFit="1" customWidth="1"/>
    <col min="8" max="8" width="13.1640625" bestFit="1" customWidth="1"/>
    <col min="9" max="9" width="9.6640625" customWidth="1"/>
    <col min="10" max="21" width="7.33203125" customWidth="1"/>
    <col min="22" max="22" width="9.6640625" bestFit="1" customWidth="1"/>
    <col min="23" max="25" width="17.6640625" bestFit="1" customWidth="1"/>
    <col min="26" max="28" width="15.33203125" bestFit="1" customWidth="1"/>
    <col min="29" max="29" width="9.6640625" customWidth="1"/>
    <col min="30" max="41" width="7.33203125" customWidth="1"/>
    <col min="42" max="42" width="9.6640625" bestFit="1" customWidth="1"/>
    <col min="43" max="45" width="17.6640625" bestFit="1" customWidth="1"/>
    <col min="46" max="48" width="15.33203125" bestFit="1" customWidth="1"/>
    <col min="49" max="49" width="9.6640625" customWidth="1"/>
    <col min="50" max="61" width="7.33203125" customWidth="1"/>
    <col min="62" max="62" width="9.5" bestFit="1" customWidth="1"/>
    <col min="63" max="65" width="17.6640625" bestFit="1" customWidth="1"/>
    <col min="66" max="66" width="15.33203125" bestFit="1" customWidth="1"/>
    <col min="67" max="67" width="9.6640625" bestFit="1" customWidth="1"/>
    <col min="68" max="68" width="9.5" bestFit="1" customWidth="1"/>
    <col min="69" max="69" width="9.6640625" customWidth="1"/>
    <col min="70" max="81" width="7.33203125" customWidth="1"/>
    <col min="82" max="82" width="9.33203125" bestFit="1" customWidth="1"/>
    <col min="83" max="83" width="10.5" bestFit="1" customWidth="1"/>
    <col min="84" max="84" width="9.83203125" bestFit="1" customWidth="1"/>
    <col min="85" max="85" width="10.1640625" bestFit="1" customWidth="1"/>
    <col min="86" max="87" width="9.6640625" bestFit="1" customWidth="1"/>
    <col min="88" max="88" width="9.33203125" bestFit="1" customWidth="1"/>
    <col min="89" max="89" width="9.6640625" customWidth="1"/>
    <col min="90" max="101" width="7.33203125" customWidth="1"/>
    <col min="102" max="108" width="8.83203125" customWidth="1"/>
    <col min="109" max="109" width="9.6640625" customWidth="1"/>
    <col min="110" max="121" width="7.33203125" customWidth="1"/>
    <col min="122" max="128" width="8.83203125" customWidth="1"/>
    <col min="129" max="129" width="9.6640625" customWidth="1"/>
    <col min="130" max="141" width="7.33203125" customWidth="1"/>
    <col min="142" max="148" width="8.83203125" customWidth="1"/>
    <col min="149" max="149" width="9.6640625" customWidth="1"/>
    <col min="150" max="161" width="7.33203125" customWidth="1"/>
    <col min="162" max="168" width="8.83203125" customWidth="1"/>
    <col min="169" max="169" width="9.6640625" customWidth="1"/>
    <col min="170" max="181" width="7.33203125" customWidth="1"/>
    <col min="182" max="188" width="8.83203125" customWidth="1"/>
    <col min="189" max="189" width="9.6640625" customWidth="1"/>
    <col min="190" max="201" width="7.33203125" customWidth="1"/>
    <col min="202" max="202" width="8.83203125" customWidth="1"/>
    <col min="203" max="203" width="9.6640625" bestFit="1" customWidth="1"/>
    <col min="204" max="204" width="9.5" bestFit="1" customWidth="1"/>
    <col min="205" max="205" width="9.6640625" bestFit="1" customWidth="1"/>
    <col min="206" max="206" width="8.83203125" customWidth="1"/>
    <col min="207" max="208" width="13.5" bestFit="1" customWidth="1"/>
    <col min="209" max="209" width="9.6640625" customWidth="1"/>
    <col min="210" max="221" width="7.33203125" customWidth="1"/>
    <col min="222" max="222" width="10.1640625" customWidth="1"/>
    <col min="223" max="225" width="9.5" bestFit="1" customWidth="1"/>
    <col min="226" max="256" width="8.83203125" customWidth="1"/>
  </cols>
  <sheetData>
    <row r="1" spans="1:231" ht="12.75" customHeight="1" x14ac:dyDescent="0.15">
      <c r="A1" s="51" t="s">
        <v>28</v>
      </c>
      <c r="B1" s="40"/>
      <c r="C1" s="40"/>
      <c r="D1" s="40"/>
      <c r="E1" s="40"/>
      <c r="F1" s="40"/>
      <c r="G1" s="40"/>
      <c r="H1" s="40"/>
      <c r="I1" s="40"/>
      <c r="J1" t="s">
        <v>78</v>
      </c>
      <c r="V1" s="40" t="s">
        <v>43</v>
      </c>
      <c r="W1" s="44"/>
      <c r="X1" s="44"/>
      <c r="Y1" s="44"/>
      <c r="Z1" s="44"/>
      <c r="AA1" s="44"/>
      <c r="AB1" s="44"/>
      <c r="AC1" s="44"/>
      <c r="AD1" s="44"/>
      <c r="AE1" s="44"/>
      <c r="AF1" s="44"/>
      <c r="AG1" s="5"/>
      <c r="HN1" s="47" t="s">
        <v>47</v>
      </c>
      <c r="HO1" s="39"/>
      <c r="HP1" s="39"/>
      <c r="HQ1" s="39"/>
      <c r="HR1" s="39"/>
      <c r="HS1" s="39"/>
      <c r="HT1" s="2"/>
      <c r="HU1" s="2"/>
      <c r="HV1" s="2"/>
      <c r="HW1" s="2"/>
    </row>
    <row r="2" spans="1:231" x14ac:dyDescent="0.15">
      <c r="A2" s="40"/>
      <c r="B2" s="40"/>
      <c r="C2" s="40"/>
      <c r="D2" s="40"/>
      <c r="E2" s="40"/>
      <c r="F2" s="40"/>
      <c r="G2" s="40"/>
      <c r="H2" s="40"/>
      <c r="I2" s="40"/>
      <c r="V2" s="44"/>
      <c r="W2" s="44"/>
      <c r="X2" s="44"/>
      <c r="Y2" s="44"/>
      <c r="Z2" s="44"/>
      <c r="AA2" s="44"/>
      <c r="AB2" s="44"/>
      <c r="AC2" s="44"/>
      <c r="AD2" s="44"/>
      <c r="AE2" s="44"/>
      <c r="AF2" s="44"/>
      <c r="AG2" s="5"/>
      <c r="GX2" s="63" t="s">
        <v>20</v>
      </c>
      <c r="GY2" s="64"/>
      <c r="GZ2" s="64"/>
      <c r="HA2" s="64"/>
      <c r="HB2">
        <v>0</v>
      </c>
      <c r="HC2">
        <v>1</v>
      </c>
      <c r="HD2">
        <v>2</v>
      </c>
      <c r="HE2">
        <v>3</v>
      </c>
      <c r="HF2">
        <v>4</v>
      </c>
      <c r="HG2">
        <v>5</v>
      </c>
      <c r="HH2">
        <v>6</v>
      </c>
      <c r="HI2">
        <v>7</v>
      </c>
      <c r="HJ2">
        <v>8</v>
      </c>
      <c r="HK2">
        <v>9</v>
      </c>
      <c r="HL2">
        <v>10</v>
      </c>
      <c r="HN2" s="47"/>
      <c r="HO2" s="39"/>
      <c r="HP2" s="39"/>
      <c r="HQ2" s="39"/>
      <c r="HR2" s="39"/>
      <c r="HS2" s="39"/>
      <c r="HT2" s="2"/>
      <c r="HU2" s="2"/>
      <c r="HV2" s="2"/>
      <c r="HW2" s="2"/>
    </row>
    <row r="3" spans="1:231" ht="12.75" customHeight="1" x14ac:dyDescent="0.15">
      <c r="A3" s="51" t="s">
        <v>30</v>
      </c>
      <c r="B3" s="40"/>
      <c r="C3" s="40"/>
      <c r="D3" s="40"/>
      <c r="E3" s="40"/>
      <c r="F3" s="40"/>
      <c r="G3" s="40"/>
      <c r="H3" s="40"/>
      <c r="I3" s="40"/>
      <c r="J3" s="5"/>
      <c r="V3" s="44"/>
      <c r="W3" s="44"/>
      <c r="X3" s="44"/>
      <c r="Y3" s="44"/>
      <c r="Z3" s="44"/>
      <c r="AA3" s="44"/>
      <c r="AB3" s="44"/>
      <c r="AC3" s="44"/>
      <c r="AD3" s="44"/>
      <c r="AE3" s="44"/>
      <c r="AF3" s="44"/>
      <c r="AG3" s="5"/>
      <c r="GX3" s="63" t="s">
        <v>21</v>
      </c>
      <c r="GY3" s="64"/>
      <c r="GZ3" s="64"/>
      <c r="HA3" s="64"/>
      <c r="HB3">
        <f>I27</f>
        <v>8.0977345745315219E-19</v>
      </c>
      <c r="HC3">
        <f>AC27</f>
        <v>2.5894957757099156E-17</v>
      </c>
      <c r="HD3">
        <f>AW27</f>
        <v>4.2186340087880264E-17</v>
      </c>
      <c r="HE3">
        <f>BQ27</f>
        <v>5.5287697240745581E-17</v>
      </c>
      <c r="HF3">
        <f>CK27</f>
        <v>7.0590102288755053E-17</v>
      </c>
      <c r="HG3">
        <f>DE27</f>
        <v>8.5117122341136384E-17</v>
      </c>
      <c r="HH3">
        <f>DY27</f>
        <v>9.5486526760167696E-17</v>
      </c>
      <c r="HI3">
        <f>ES27</f>
        <v>1.0203592039424999E-16</v>
      </c>
      <c r="HJ3">
        <f>FM27</f>
        <v>1.0603927402133599E-16</v>
      </c>
      <c r="HK3">
        <f>GG27</f>
        <v>1.0839968635633578E-16</v>
      </c>
      <c r="HL3">
        <f>HA27</f>
        <v>1.0973837965937165E-16</v>
      </c>
      <c r="HN3" s="47"/>
      <c r="HO3" s="39"/>
      <c r="HP3" s="39"/>
      <c r="HQ3" s="39"/>
      <c r="HR3" s="39"/>
      <c r="HS3" s="39"/>
      <c r="HT3" s="2"/>
      <c r="HU3" s="2"/>
      <c r="HV3" s="2"/>
      <c r="HW3" s="2"/>
    </row>
    <row r="4" spans="1:231" x14ac:dyDescent="0.15">
      <c r="A4" s="40"/>
      <c r="B4" s="40"/>
      <c r="C4" s="40"/>
      <c r="D4" s="40"/>
      <c r="E4" s="40"/>
      <c r="F4" s="40"/>
      <c r="G4" s="40"/>
      <c r="H4" s="40"/>
      <c r="I4" s="40"/>
      <c r="J4" s="5"/>
      <c r="V4" s="70" t="s">
        <v>71</v>
      </c>
      <c r="W4" s="44"/>
      <c r="X4" s="44"/>
      <c r="Y4" s="44"/>
      <c r="Z4" s="44"/>
      <c r="AA4" s="44"/>
      <c r="AB4" s="44"/>
      <c r="AC4" s="44"/>
      <c r="AD4" s="44"/>
      <c r="AE4" s="44"/>
      <c r="AF4" s="44"/>
      <c r="AG4" s="44"/>
      <c r="GX4" s="63" t="s">
        <v>48</v>
      </c>
      <c r="GY4" s="64"/>
      <c r="GZ4" s="64"/>
      <c r="HA4" s="64"/>
      <c r="HB4">
        <f>2^(-LOG(HB3,2)/34)</f>
        <v>3.4049203319471211</v>
      </c>
      <c r="HC4">
        <f t="shared" ref="HC4:HL4" si="0">2^(-LOG(HC3,2)/34)</f>
        <v>3.0750105601600608</v>
      </c>
      <c r="HD4">
        <f t="shared" si="0"/>
        <v>3.031186043611219</v>
      </c>
      <c r="HE4">
        <f t="shared" si="0"/>
        <v>3.0071700353516917</v>
      </c>
      <c r="HF4">
        <f t="shared" si="0"/>
        <v>2.985636605139991</v>
      </c>
      <c r="HG4">
        <f t="shared" si="0"/>
        <v>2.9692486029767835</v>
      </c>
      <c r="HH4">
        <f t="shared" si="0"/>
        <v>2.9592262695596281</v>
      </c>
      <c r="HI4">
        <f t="shared" si="0"/>
        <v>2.9534579474854925</v>
      </c>
      <c r="HJ4">
        <f t="shared" si="0"/>
        <v>2.9501168176977384</v>
      </c>
      <c r="HK4">
        <f t="shared" si="0"/>
        <v>2.9482071780804016</v>
      </c>
      <c r="HL4">
        <f t="shared" si="0"/>
        <v>2.947143069917328</v>
      </c>
      <c r="HN4" s="47"/>
      <c r="HO4" s="39"/>
      <c r="HP4" s="39"/>
      <c r="HQ4" s="39"/>
      <c r="HR4" s="39"/>
      <c r="HS4" s="39"/>
      <c r="HT4" s="2"/>
      <c r="HU4" s="2"/>
      <c r="HV4" s="2"/>
      <c r="HW4" s="2"/>
    </row>
    <row r="5" spans="1:231" x14ac:dyDescent="0.15">
      <c r="A5" s="40"/>
      <c r="B5" s="40"/>
      <c r="C5" s="40"/>
      <c r="D5" s="40"/>
      <c r="E5" s="40"/>
      <c r="F5" s="40"/>
      <c r="G5" s="40"/>
      <c r="H5" s="40"/>
      <c r="I5" s="40"/>
      <c r="J5" s="5"/>
      <c r="V5" s="44"/>
      <c r="W5" s="44"/>
      <c r="X5" s="44"/>
      <c r="Y5" s="44"/>
      <c r="Z5" s="44"/>
      <c r="AA5" s="44"/>
      <c r="AB5" s="44"/>
      <c r="AC5" s="44"/>
      <c r="AD5" s="44"/>
      <c r="AE5" s="44"/>
      <c r="AF5" s="44"/>
      <c r="AG5" s="44"/>
      <c r="HN5" s="47"/>
      <c r="HO5" s="39"/>
      <c r="HP5" s="39"/>
      <c r="HQ5" s="39"/>
      <c r="HR5" s="39"/>
      <c r="HS5" s="39"/>
      <c r="HT5" s="2"/>
      <c r="HU5" s="2"/>
      <c r="HV5" s="2"/>
      <c r="HW5" s="2"/>
    </row>
    <row r="6" spans="1:231" ht="12.75" customHeight="1" x14ac:dyDescent="0.15">
      <c r="A6" s="51" t="s">
        <v>49</v>
      </c>
      <c r="B6" s="51"/>
      <c r="C6" s="51"/>
      <c r="D6" s="51"/>
      <c r="E6" s="51"/>
      <c r="F6" s="51"/>
      <c r="G6" s="51"/>
      <c r="H6" s="51"/>
      <c r="I6" s="51"/>
      <c r="V6" s="44"/>
      <c r="W6" s="44"/>
      <c r="X6" s="44"/>
      <c r="Y6" s="44"/>
      <c r="Z6" s="44"/>
      <c r="AA6" s="44"/>
      <c r="AB6" s="44"/>
      <c r="AC6" s="44"/>
      <c r="AD6" s="44"/>
      <c r="AE6" s="44"/>
      <c r="AF6" s="44"/>
      <c r="AG6" s="44"/>
      <c r="GY6" s="57" t="s">
        <v>77</v>
      </c>
      <c r="GZ6" s="41"/>
      <c r="HA6" s="41"/>
      <c r="HB6" s="41"/>
      <c r="HC6" s="41"/>
      <c r="HD6" s="41"/>
      <c r="HE6" s="41"/>
      <c r="HN6" s="47"/>
      <c r="HO6" s="39"/>
      <c r="HP6" s="39"/>
      <c r="HQ6" s="39"/>
      <c r="HR6" s="39"/>
      <c r="HS6" s="39"/>
      <c r="HT6" s="2"/>
      <c r="HU6" s="2"/>
      <c r="HV6" s="2"/>
      <c r="HW6" s="2"/>
    </row>
    <row r="7" spans="1:231" x14ac:dyDescent="0.15">
      <c r="A7" s="51"/>
      <c r="B7" s="51"/>
      <c r="C7" s="51"/>
      <c r="D7" s="51"/>
      <c r="E7" s="51"/>
      <c r="F7" s="51"/>
      <c r="G7" s="51"/>
      <c r="H7" s="51"/>
      <c r="I7" s="51"/>
      <c r="V7" s="44"/>
      <c r="W7" s="44"/>
      <c r="X7" s="44"/>
      <c r="Y7" s="44"/>
      <c r="Z7" s="44"/>
      <c r="AA7" s="44"/>
      <c r="AB7" s="44"/>
      <c r="AC7" s="44"/>
      <c r="AD7" s="44"/>
      <c r="AE7" s="44"/>
      <c r="AF7" s="44"/>
      <c r="AG7" s="44"/>
      <c r="GY7" s="41"/>
      <c r="GZ7" s="41"/>
      <c r="HA7" s="41"/>
      <c r="HB7" s="41"/>
      <c r="HC7" s="41"/>
      <c r="HD7" s="41"/>
      <c r="HE7" s="41"/>
      <c r="HN7" s="47"/>
      <c r="HO7" s="39"/>
      <c r="HP7" s="39"/>
      <c r="HQ7" s="39"/>
      <c r="HR7" s="39"/>
      <c r="HS7" s="39"/>
      <c r="HT7" s="2"/>
      <c r="HU7" s="2"/>
      <c r="HV7" s="2"/>
      <c r="HW7" s="2"/>
    </row>
    <row r="8" spans="1:231" x14ac:dyDescent="0.15">
      <c r="A8" s="51"/>
      <c r="B8" s="51"/>
      <c r="C8" s="51"/>
      <c r="D8" s="51"/>
      <c r="E8" s="51"/>
      <c r="F8" s="51"/>
      <c r="G8" s="51"/>
      <c r="H8" s="51"/>
      <c r="I8" s="51"/>
      <c r="V8" s="44"/>
      <c r="W8" s="44"/>
      <c r="X8" s="44"/>
      <c r="Y8" s="44"/>
      <c r="Z8" s="44"/>
      <c r="AA8" s="44"/>
      <c r="AB8" s="44"/>
      <c r="AC8" s="44"/>
      <c r="AD8" s="44"/>
      <c r="AE8" s="44"/>
      <c r="AF8" s="44"/>
      <c r="AG8" s="44"/>
      <c r="GY8" s="41"/>
      <c r="GZ8" s="41"/>
      <c r="HA8" s="41"/>
      <c r="HB8" s="41"/>
      <c r="HC8" s="41"/>
      <c r="HD8" s="41"/>
      <c r="HE8" s="41"/>
      <c r="HN8" s="47"/>
      <c r="HO8" s="39"/>
      <c r="HP8" s="39"/>
      <c r="HQ8" s="39"/>
      <c r="HR8" s="39"/>
      <c r="HS8" s="39"/>
      <c r="HT8" s="2"/>
      <c r="HU8" s="2"/>
      <c r="HV8" s="2"/>
      <c r="HW8" s="2"/>
    </row>
    <row r="9" spans="1:231" ht="12.75" customHeight="1" x14ac:dyDescent="0.15">
      <c r="A9" s="51"/>
      <c r="B9" s="51"/>
      <c r="C9" s="51"/>
      <c r="D9" s="51"/>
      <c r="E9" s="51"/>
      <c r="F9" s="51"/>
      <c r="G9" s="51"/>
      <c r="H9" s="51"/>
      <c r="I9" s="51"/>
      <c r="V9" s="44"/>
      <c r="W9" s="44"/>
      <c r="X9" s="44"/>
      <c r="Y9" s="44"/>
      <c r="Z9" s="44"/>
      <c r="AA9" s="44"/>
      <c r="AB9" s="44"/>
      <c r="AC9" s="44"/>
      <c r="AD9" s="44"/>
      <c r="AE9" s="44"/>
      <c r="AF9" s="44"/>
      <c r="AG9" s="44"/>
      <c r="GY9" s="41"/>
      <c r="GZ9" s="41"/>
      <c r="HA9" s="41"/>
      <c r="HB9" s="41"/>
      <c r="HC9" s="41"/>
      <c r="HD9" s="41"/>
      <c r="HE9" s="41"/>
      <c r="HM9" s="25"/>
      <c r="HN9" s="56"/>
      <c r="HO9" s="50"/>
      <c r="HP9" s="50"/>
      <c r="HQ9" s="50"/>
      <c r="HR9" s="50"/>
      <c r="HS9" s="50"/>
      <c r="HT9" s="2"/>
      <c r="HU9" s="2"/>
      <c r="HV9" s="2"/>
      <c r="HW9" s="2"/>
    </row>
    <row r="10" spans="1:231" ht="14" thickBot="1" x14ac:dyDescent="0.2">
      <c r="B10" s="2"/>
      <c r="C10" s="13" t="s">
        <v>16</v>
      </c>
      <c r="D10" s="13" t="s">
        <v>17</v>
      </c>
      <c r="E10" s="13" t="s">
        <v>6</v>
      </c>
      <c r="W10" s="13" t="s">
        <v>16</v>
      </c>
      <c r="X10" s="13" t="s">
        <v>17</v>
      </c>
      <c r="Y10" s="13" t="s">
        <v>6</v>
      </c>
      <c r="AQ10" s="13" t="s">
        <v>16</v>
      </c>
      <c r="AR10" s="13" t="s">
        <v>17</v>
      </c>
      <c r="AS10" s="13" t="s">
        <v>6</v>
      </c>
      <c r="BK10" s="13" t="s">
        <v>16</v>
      </c>
      <c r="BL10" s="13" t="s">
        <v>17</v>
      </c>
      <c r="BM10" s="13" t="s">
        <v>6</v>
      </c>
      <c r="CE10" s="13" t="s">
        <v>16</v>
      </c>
      <c r="CF10" s="13" t="s">
        <v>17</v>
      </c>
      <c r="CG10" s="13" t="s">
        <v>6</v>
      </c>
      <c r="CY10" s="13" t="s">
        <v>16</v>
      </c>
      <c r="CZ10" s="13" t="s">
        <v>17</v>
      </c>
      <c r="DA10" s="13" t="s">
        <v>6</v>
      </c>
      <c r="DS10" s="13" t="s">
        <v>16</v>
      </c>
      <c r="DT10" s="13" t="s">
        <v>17</v>
      </c>
      <c r="DU10" s="13" t="s">
        <v>6</v>
      </c>
      <c r="EM10" s="13" t="s">
        <v>16</v>
      </c>
      <c r="EN10" s="13" t="s">
        <v>17</v>
      </c>
      <c r="EO10" s="13" t="s">
        <v>6</v>
      </c>
      <c r="FG10" s="13" t="s">
        <v>16</v>
      </c>
      <c r="FH10" s="13" t="s">
        <v>17</v>
      </c>
      <c r="FI10" s="13" t="s">
        <v>6</v>
      </c>
      <c r="GA10" s="13" t="s">
        <v>16</v>
      </c>
      <c r="GB10" s="13" t="s">
        <v>17</v>
      </c>
      <c r="GC10" s="13" t="s">
        <v>6</v>
      </c>
      <c r="GU10" s="13" t="s">
        <v>16</v>
      </c>
      <c r="GV10" s="13" t="s">
        <v>17</v>
      </c>
      <c r="GW10" s="13" t="s">
        <v>6</v>
      </c>
      <c r="GY10" s="41"/>
      <c r="GZ10" s="41"/>
      <c r="HA10" s="41"/>
      <c r="HB10" s="41"/>
      <c r="HC10" s="41"/>
      <c r="HD10" s="41"/>
      <c r="HE10" s="41"/>
      <c r="HL10" s="25"/>
      <c r="HM10" s="25"/>
      <c r="HN10" s="26"/>
      <c r="HO10" s="13" t="s">
        <v>16</v>
      </c>
      <c r="HP10" s="13" t="s">
        <v>17</v>
      </c>
      <c r="HQ10" s="13" t="s">
        <v>6</v>
      </c>
      <c r="HR10" s="2"/>
      <c r="HS10" s="2"/>
      <c r="HT10" s="2"/>
      <c r="HU10" s="2"/>
      <c r="HV10" s="2"/>
      <c r="HW10" s="2"/>
    </row>
    <row r="11" spans="1:231" ht="13.5" customHeight="1" thickTop="1" x14ac:dyDescent="0.15">
      <c r="B11" s="10" t="s">
        <v>2</v>
      </c>
      <c r="C11" s="35">
        <v>0.7</v>
      </c>
      <c r="D11" s="35">
        <v>0.1</v>
      </c>
      <c r="E11" s="35"/>
      <c r="F11" s="54" t="s">
        <v>22</v>
      </c>
      <c r="G11" s="39"/>
      <c r="H11" s="6"/>
      <c r="V11" s="10" t="s">
        <v>2</v>
      </c>
      <c r="W11" s="32">
        <f>L60/J60</f>
        <v>0.68929234597712741</v>
      </c>
      <c r="X11" s="32">
        <f>O60/K60</f>
        <v>8.7383019901441539E-2</v>
      </c>
      <c r="Y11" s="32"/>
      <c r="Z11" s="14" t="s">
        <v>25</v>
      </c>
      <c r="AP11" s="10" t="s">
        <v>2</v>
      </c>
      <c r="AQ11" s="32">
        <f>AF60/AD60</f>
        <v>0.70984557036713836</v>
      </c>
      <c r="AR11" s="32">
        <f>AI60/AE60</f>
        <v>7.5171124881255755E-2</v>
      </c>
      <c r="AS11" s="32"/>
      <c r="BJ11" s="10" t="s">
        <v>2</v>
      </c>
      <c r="BK11" s="32">
        <f>AZ60/AX60</f>
        <v>0.70447765042315247</v>
      </c>
      <c r="BL11" s="32">
        <f>BC60/AY60</f>
        <v>5.9498502465234034E-2</v>
      </c>
      <c r="BM11" s="32"/>
      <c r="CD11" s="10" t="s">
        <v>2</v>
      </c>
      <c r="CE11" s="32">
        <f>BT60/BR60</f>
        <v>0.69317950177426912</v>
      </c>
      <c r="CF11" s="32">
        <f>BW60/BS60</f>
        <v>4.3177470098815153E-2</v>
      </c>
      <c r="CG11" s="32"/>
      <c r="CX11" s="10" t="s">
        <v>2</v>
      </c>
      <c r="CY11" s="32">
        <f>CN60/CL60</f>
        <v>0.68138425526469837</v>
      </c>
      <c r="CZ11" s="32">
        <f>CQ60/CM60</f>
        <v>2.8996709581656087E-2</v>
      </c>
      <c r="DA11" s="32"/>
      <c r="DR11" s="10" t="s">
        <v>2</v>
      </c>
      <c r="DS11" s="32">
        <f>DH60/DF60</f>
        <v>0.67051603943839555</v>
      </c>
      <c r="DT11" s="32">
        <f>DK60/DG60</f>
        <v>1.843487067092027E-2</v>
      </c>
      <c r="DU11" s="32"/>
      <c r="EL11" s="10" t="s">
        <v>2</v>
      </c>
      <c r="EM11" s="32">
        <f>EB60/DZ60</f>
        <v>0.66151213454898272</v>
      </c>
      <c r="EN11" s="32">
        <f>EE60/EA60</f>
        <v>1.1223237297509306E-2</v>
      </c>
      <c r="EO11" s="32"/>
      <c r="FF11" s="10" t="s">
        <v>2</v>
      </c>
      <c r="FG11" s="32">
        <f>EV60/ET60</f>
        <v>0.65480315784906284</v>
      </c>
      <c r="FH11" s="32">
        <f>EY60/EU60</f>
        <v>6.5800835328386261E-3</v>
      </c>
      <c r="FI11" s="32"/>
      <c r="FZ11" s="10" t="s">
        <v>2</v>
      </c>
      <c r="GA11" s="32">
        <f>FP60/FN60</f>
        <v>0.65020440418150605</v>
      </c>
      <c r="GB11" s="32">
        <f>FS60/FO60</f>
        <v>3.7427958916681748E-3</v>
      </c>
      <c r="GC11" s="32"/>
      <c r="GT11" s="10" t="s">
        <v>2</v>
      </c>
      <c r="GU11" s="32">
        <f>GJ60/GH60</f>
        <v>0.64723126709649725</v>
      </c>
      <c r="GV11" s="32">
        <f>GM60/GI60</f>
        <v>2.0830187595515539E-3</v>
      </c>
      <c r="GW11" s="32"/>
      <c r="GY11" s="41"/>
      <c r="GZ11" s="41"/>
      <c r="HA11" s="41"/>
      <c r="HB11" s="41"/>
      <c r="HC11" s="41"/>
      <c r="HD11" s="41"/>
      <c r="HE11" s="41"/>
      <c r="HL11" s="66" t="s">
        <v>62</v>
      </c>
      <c r="HM11" s="66"/>
      <c r="HN11" s="27" t="s">
        <v>2</v>
      </c>
      <c r="HO11" s="32">
        <f>HD60/HB60</f>
        <v>0.64538536498523602</v>
      </c>
      <c r="HP11" s="32">
        <f>HG60/HC60</f>
        <v>1.1426382321185517E-3</v>
      </c>
      <c r="HQ11" s="32"/>
      <c r="HR11" s="2"/>
      <c r="HS11" s="2"/>
      <c r="HT11" s="2"/>
      <c r="HU11" s="2"/>
      <c r="HV11" s="2"/>
      <c r="HW11" s="2"/>
    </row>
    <row r="12" spans="1:231" ht="12.75" customHeight="1" x14ac:dyDescent="0.15">
      <c r="B12" s="11" t="s">
        <v>3</v>
      </c>
      <c r="C12" s="36">
        <v>0.2</v>
      </c>
      <c r="D12" s="36">
        <v>0.2</v>
      </c>
      <c r="E12" s="36"/>
      <c r="F12" s="39"/>
      <c r="G12" s="39"/>
      <c r="H12" s="6"/>
      <c r="V12" s="11" t="s">
        <v>3</v>
      </c>
      <c r="W12" s="33">
        <f>M60/J60</f>
        <v>0.20420510102818085</v>
      </c>
      <c r="X12" s="33">
        <f>P60/K60</f>
        <v>0.38686353189387745</v>
      </c>
      <c r="Y12" s="33"/>
      <c r="Z12" s="14" t="s">
        <v>44</v>
      </c>
      <c r="AP12" s="11" t="s">
        <v>3</v>
      </c>
      <c r="AQ12" s="33">
        <f>AG60/AD60</f>
        <v>0.16519932207082033</v>
      </c>
      <c r="AR12" s="33">
        <f>AJ60/AE60</f>
        <v>0.41787256042077842</v>
      </c>
      <c r="AS12" s="33"/>
      <c r="BJ12" s="11" t="s">
        <v>3</v>
      </c>
      <c r="BK12" s="33">
        <f>BA60/AX60</f>
        <v>0.15165955166633308</v>
      </c>
      <c r="BL12" s="33">
        <f>BD60/AY60</f>
        <v>0.43810072538938549</v>
      </c>
      <c r="BM12" s="33"/>
      <c r="CD12" s="11" t="s">
        <v>3</v>
      </c>
      <c r="CE12" s="33">
        <f>BU60/BR60</f>
        <v>0.14503390569359451</v>
      </c>
      <c r="CF12" s="33">
        <f>BX60/BS60</f>
        <v>0.45667134365258577</v>
      </c>
      <c r="CG12" s="33"/>
      <c r="CX12" s="11" t="s">
        <v>3</v>
      </c>
      <c r="CY12" s="33">
        <f>CO60/CL60</f>
        <v>0.14056220735627631</v>
      </c>
      <c r="CZ12" s="33">
        <f>CR60/CM60</f>
        <v>0.4741353481422223</v>
      </c>
      <c r="DA12" s="33"/>
      <c r="DR12" s="11" t="s">
        <v>3</v>
      </c>
      <c r="DS12" s="33">
        <f>DI60/DF60</f>
        <v>0.13753622466400289</v>
      </c>
      <c r="DT12" s="33">
        <f>DL60/DG60</f>
        <v>0.48919057180561509</v>
      </c>
      <c r="DU12" s="33"/>
      <c r="EL12" s="11" t="s">
        <v>3</v>
      </c>
      <c r="EM12" s="33">
        <f>EC60/DZ60</f>
        <v>0.13571489498682293</v>
      </c>
      <c r="EN12" s="33">
        <f>EF60/EA60</f>
        <v>0.50097908500948862</v>
      </c>
      <c r="EO12" s="33"/>
      <c r="FF12" s="11" t="s">
        <v>3</v>
      </c>
      <c r="FG12" s="33">
        <f>EW60/ET60</f>
        <v>0.13475519438926156</v>
      </c>
      <c r="FH12" s="33">
        <f>EZ60/EU60</f>
        <v>0.50938516738854911</v>
      </c>
      <c r="FI12" s="33"/>
      <c r="FZ12" s="11" t="s">
        <v>3</v>
      </c>
      <c r="GA12" s="33">
        <f>FQ60/FN60</f>
        <v>0.13431295589419265</v>
      </c>
      <c r="GB12" s="33">
        <f>FT60/FO60</f>
        <v>0.5149181600492716</v>
      </c>
      <c r="GC12" s="33"/>
      <c r="GT12" s="11" t="s">
        <v>3</v>
      </c>
      <c r="GU12" s="33">
        <f>GK60/GH60</f>
        <v>0.13413992638638414</v>
      </c>
      <c r="GV12" s="33">
        <f>GN60/GI60</f>
        <v>0.51834757371495577</v>
      </c>
      <c r="GW12" s="33"/>
      <c r="GY12" s="57" t="s">
        <v>46</v>
      </c>
      <c r="GZ12" s="41"/>
      <c r="HA12" s="41"/>
      <c r="HB12" s="41"/>
      <c r="HC12" s="41"/>
      <c r="HD12" s="41"/>
      <c r="HE12" s="41"/>
      <c r="HL12" s="66"/>
      <c r="HM12" s="66"/>
      <c r="HN12" s="28" t="s">
        <v>3</v>
      </c>
      <c r="HO12" s="33">
        <f>HE60/HB60</f>
        <v>0.1340896154810152</v>
      </c>
      <c r="HP12" s="33">
        <f>HH60/HC60</f>
        <v>0.52038666954415025</v>
      </c>
      <c r="HQ12" s="33"/>
      <c r="HR12" s="2"/>
      <c r="HS12" s="2"/>
      <c r="HT12" s="2"/>
      <c r="HU12" s="2"/>
      <c r="HV12" s="2"/>
      <c r="HW12" s="2"/>
    </row>
    <row r="13" spans="1:231" ht="13.5" customHeight="1" thickBot="1" x14ac:dyDescent="0.2">
      <c r="B13" s="11" t="s">
        <v>4</v>
      </c>
      <c r="C13" s="36">
        <v>0.1</v>
      </c>
      <c r="D13" s="36">
        <v>0.7</v>
      </c>
      <c r="E13" s="36"/>
      <c r="F13" s="55"/>
      <c r="G13" s="55"/>
      <c r="H13" s="6"/>
      <c r="V13" s="12" t="s">
        <v>4</v>
      </c>
      <c r="W13" s="33">
        <f>N60/J60</f>
        <v>0.10650255299469182</v>
      </c>
      <c r="X13" s="33">
        <f>Q60/K60</f>
        <v>0.52575344820468084</v>
      </c>
      <c r="Y13" s="33"/>
      <c r="AP13" s="12" t="s">
        <v>4</v>
      </c>
      <c r="AQ13" s="33">
        <f>AH60/AD60</f>
        <v>0.12495510756204141</v>
      </c>
      <c r="AR13" s="33">
        <f>AK60/AE60</f>
        <v>0.50695631469796587</v>
      </c>
      <c r="AS13" s="33"/>
      <c r="BJ13" s="12" t="s">
        <v>4</v>
      </c>
      <c r="BK13" s="33">
        <f>BB60/AX60</f>
        <v>0.14386279791051457</v>
      </c>
      <c r="BL13" s="33">
        <f>BE60/AY60</f>
        <v>0.5024007721453807</v>
      </c>
      <c r="BM13" s="33"/>
      <c r="CD13" s="12" t="s">
        <v>4</v>
      </c>
      <c r="CE13" s="33">
        <f>BV60/BR60</f>
        <v>0.16178659253213634</v>
      </c>
      <c r="CF13" s="33">
        <f>BY60/BS60</f>
        <v>0.50015118624859911</v>
      </c>
      <c r="CG13" s="33"/>
      <c r="CX13" s="12" t="s">
        <v>4</v>
      </c>
      <c r="CY13" s="33">
        <f>CP60/CL60</f>
        <v>0.17805353737902557</v>
      </c>
      <c r="CZ13" s="33">
        <f>CS60/CM60</f>
        <v>0.49686794227612147</v>
      </c>
      <c r="DA13" s="33"/>
      <c r="DR13" s="12" t="s">
        <v>4</v>
      </c>
      <c r="DS13" s="33">
        <f>DJ60/DF60</f>
        <v>0.19194773589760161</v>
      </c>
      <c r="DT13" s="33">
        <f>DM60/DG60</f>
        <v>0.49237455752346454</v>
      </c>
      <c r="DU13" s="33"/>
      <c r="EL13" s="12" t="s">
        <v>4</v>
      </c>
      <c r="EM13" s="33">
        <f>ED60/DZ60</f>
        <v>0.20277297046419404</v>
      </c>
      <c r="EN13" s="33">
        <f>EG60/EA60</f>
        <v>0.48779767769300209</v>
      </c>
      <c r="EO13" s="33"/>
      <c r="FF13" s="12" t="s">
        <v>4</v>
      </c>
      <c r="FG13" s="33">
        <f>EX60/ET60</f>
        <v>0.21044164776167582</v>
      </c>
      <c r="FH13" s="33">
        <f>FA60/EU60</f>
        <v>0.4840347490786126</v>
      </c>
      <c r="FI13" s="33"/>
      <c r="FZ13" s="12" t="s">
        <v>4</v>
      </c>
      <c r="GA13" s="33">
        <f>FR60/FN60</f>
        <v>0.21548263992430156</v>
      </c>
      <c r="GB13" s="33">
        <f>FU60/FO60</f>
        <v>0.48133904405906047</v>
      </c>
      <c r="GC13" s="33"/>
      <c r="GT13" s="12" t="s">
        <v>4</v>
      </c>
      <c r="GU13" s="33">
        <f>GL60/GH60</f>
        <v>0.21862880651711875</v>
      </c>
      <c r="GV13" s="33">
        <f>GO60/GI60</f>
        <v>0.47956940752549282</v>
      </c>
      <c r="GW13" s="33"/>
      <c r="GY13" s="41"/>
      <c r="GZ13" s="41"/>
      <c r="HA13" s="41"/>
      <c r="HB13" s="41"/>
      <c r="HC13" s="41"/>
      <c r="HD13" s="41"/>
      <c r="HE13" s="41"/>
      <c r="HL13" s="66"/>
      <c r="HM13" s="66"/>
      <c r="HN13" s="29" t="s">
        <v>4</v>
      </c>
      <c r="HO13" s="33">
        <f>HF60/HB60</f>
        <v>0.22052501953374881</v>
      </c>
      <c r="HP13" s="33">
        <f>HI60/HC60</f>
        <v>0.47847069222373129</v>
      </c>
      <c r="HQ13" s="33"/>
      <c r="HR13" s="2"/>
      <c r="HS13" s="2"/>
      <c r="HT13" s="2"/>
      <c r="HU13" s="2"/>
      <c r="HV13" s="2"/>
      <c r="HW13" s="2"/>
    </row>
    <row r="14" spans="1:231" ht="14" thickTop="1" x14ac:dyDescent="0.15">
      <c r="B14" s="10" t="s">
        <v>14</v>
      </c>
      <c r="C14" s="35">
        <v>0.8</v>
      </c>
      <c r="D14" s="35">
        <v>0.1</v>
      </c>
      <c r="E14" s="35">
        <v>0.5</v>
      </c>
      <c r="F14" s="38" t="s">
        <v>18</v>
      </c>
      <c r="G14" s="38"/>
      <c r="H14" s="6"/>
      <c r="V14" s="10" t="s">
        <v>14</v>
      </c>
      <c r="W14" s="32">
        <f>R60/J60</f>
        <v>0.85460101619705908</v>
      </c>
      <c r="X14" s="32">
        <f>S60/K60</f>
        <v>9.4824799926589889E-2</v>
      </c>
      <c r="Y14" s="32">
        <f>J27</f>
        <v>0.50914784900660714</v>
      </c>
      <c r="Z14" s="14" t="s">
        <v>26</v>
      </c>
      <c r="AP14" s="10" t="s">
        <v>14</v>
      </c>
      <c r="AQ14" s="32">
        <f>AL60/AD60</f>
        <v>0.86082408784046061</v>
      </c>
      <c r="AR14" s="32">
        <f>AM60/AE60</f>
        <v>8.2075534410818801E-2</v>
      </c>
      <c r="AS14" s="32">
        <f>AD27</f>
        <v>0.61001279640823347</v>
      </c>
      <c r="BJ14" s="10" t="s">
        <v>14</v>
      </c>
      <c r="BK14" s="32">
        <f>BF60/AX60</f>
        <v>0.86166660048276911</v>
      </c>
      <c r="BL14" s="32">
        <f>BG60/AY60</f>
        <v>8.0037847861774675E-2</v>
      </c>
      <c r="BM14" s="32">
        <f>AX27</f>
        <v>0.75683578480568325</v>
      </c>
      <c r="CD14" s="10" t="s">
        <v>14</v>
      </c>
      <c r="CE14" s="32">
        <f>BZ60/BR60</f>
        <v>0.86043764089766372</v>
      </c>
      <c r="CF14" s="32">
        <f>CA60/BS60</f>
        <v>8.2411304937864902E-2</v>
      </c>
      <c r="CG14" s="32">
        <f>BR27</f>
        <v>0.89180541451713391</v>
      </c>
      <c r="CX14" s="10" t="s">
        <v>14</v>
      </c>
      <c r="CY14" s="32">
        <f>CT60/CL60</f>
        <v>0.86092724858856795</v>
      </c>
      <c r="CZ14" s="32">
        <f>CU60/CM60</f>
        <v>8.6162196222367288E-2</v>
      </c>
      <c r="DA14" s="32">
        <f>CL27</f>
        <v>0.96924940531794046</v>
      </c>
      <c r="DR14" s="10" t="s">
        <v>14</v>
      </c>
      <c r="DS14" s="32">
        <f>DN60/DF60</f>
        <v>0.86346655437640962</v>
      </c>
      <c r="DT14" s="32">
        <f>DO60/DG60</f>
        <v>8.9538101007898357E-2</v>
      </c>
      <c r="DU14" s="32">
        <f>DF27</f>
        <v>0.99464021418919046</v>
      </c>
      <c r="EL14" s="10" t="s">
        <v>14</v>
      </c>
      <c r="EM14" s="32">
        <f>EH60/DZ60</f>
        <v>0.86655505967154067</v>
      </c>
      <c r="EN14" s="32">
        <f>EI60/EA60</f>
        <v>9.1760721235089104E-2</v>
      </c>
      <c r="EO14" s="32">
        <f>DZ27</f>
        <v>0.99942802805973829</v>
      </c>
      <c r="FF14" s="10" t="s">
        <v>14</v>
      </c>
      <c r="FG14" s="32">
        <f>FB60/ET60</f>
        <v>0.86919771554170178</v>
      </c>
      <c r="FH14" s="32">
        <f>FC60/EU60</f>
        <v>9.2941147451067727E-2</v>
      </c>
      <c r="FI14" s="32">
        <f>ET27</f>
        <v>0.99996322885291589</v>
      </c>
      <c r="FZ14" s="10" t="s">
        <v>14</v>
      </c>
      <c r="GA14" s="32">
        <f>FV60/FN60</f>
        <v>0.87113600015878079</v>
      </c>
      <c r="GB14" s="32">
        <f>FW60/FO60</f>
        <v>9.3477297745840709E-2</v>
      </c>
      <c r="GC14" s="32">
        <f>FN27</f>
        <v>0.99999861664744905</v>
      </c>
      <c r="GT14" s="10" t="s">
        <v>14</v>
      </c>
      <c r="GU14" s="32">
        <f>GP60/GH60</f>
        <v>0.87244291352636749</v>
      </c>
      <c r="GV14" s="32">
        <f>GQ60/GI60</f>
        <v>9.3685551513329038E-2</v>
      </c>
      <c r="GW14" s="32">
        <f>GH27</f>
        <v>0.99999997038096411</v>
      </c>
      <c r="GY14" s="41"/>
      <c r="GZ14" s="41"/>
      <c r="HA14" s="41"/>
      <c r="HB14" s="41"/>
      <c r="HC14" s="41"/>
      <c r="HD14" s="41"/>
      <c r="HE14" s="41"/>
      <c r="HL14" s="66"/>
      <c r="HM14" s="66"/>
      <c r="HN14" s="27" t="s">
        <v>14</v>
      </c>
      <c r="HO14" s="32">
        <f>HJ60/HB60</f>
        <v>0.87327854249715242</v>
      </c>
      <c r="HP14" s="32">
        <f>HK60/HC60</f>
        <v>9.3747364597573643E-2</v>
      </c>
      <c r="HQ14" s="32">
        <f>HB27</f>
        <v>0.99999999964663799</v>
      </c>
      <c r="HR14" s="2"/>
      <c r="HS14" s="2"/>
      <c r="HT14" s="2"/>
      <c r="HU14" s="2"/>
      <c r="HV14" s="2"/>
      <c r="HW14" s="2"/>
    </row>
    <row r="15" spans="1:231" x14ac:dyDescent="0.15">
      <c r="B15" s="11" t="s">
        <v>15</v>
      </c>
      <c r="C15" s="36">
        <v>0.1</v>
      </c>
      <c r="D15" s="36">
        <v>0.8</v>
      </c>
      <c r="E15" s="36">
        <v>0.5</v>
      </c>
      <c r="F15" s="39"/>
      <c r="G15" s="39"/>
      <c r="H15" s="6"/>
      <c r="V15" s="11" t="s">
        <v>15</v>
      </c>
      <c r="W15" s="33">
        <f>T60/J60</f>
        <v>0.13057130677160167</v>
      </c>
      <c r="X15" s="33">
        <f>U60/K60</f>
        <v>0.86174445734189919</v>
      </c>
      <c r="Y15" s="33">
        <f>K27</f>
        <v>0.49085215099339286</v>
      </c>
      <c r="Z15" s="14" t="s">
        <v>45</v>
      </c>
      <c r="AP15" s="11" t="s">
        <v>15</v>
      </c>
      <c r="AQ15" s="33">
        <f>AN60/AD60</f>
        <v>0.13699696677947829</v>
      </c>
      <c r="AR15" s="33">
        <f>AO60/AE60</f>
        <v>0.86418814491042129</v>
      </c>
      <c r="AS15" s="33">
        <f>AE27</f>
        <v>0.38998720359176653</v>
      </c>
      <c r="BJ15" s="11" t="s">
        <v>15</v>
      </c>
      <c r="BK15" s="33">
        <f>BH60/AX60</f>
        <v>0.13818164167365823</v>
      </c>
      <c r="BL15" s="33">
        <f>BI60/AY60</f>
        <v>0.8627546831040277</v>
      </c>
      <c r="BM15" s="33">
        <f>AY27</f>
        <v>0.24316421519431675</v>
      </c>
      <c r="CD15" s="11" t="s">
        <v>15</v>
      </c>
      <c r="CE15" s="33">
        <f>CB60/BR60</f>
        <v>0.1395544435373165</v>
      </c>
      <c r="CF15" s="33">
        <f>CC60/BS60</f>
        <v>0.85782567052771774</v>
      </c>
      <c r="CG15" s="33">
        <f>BS27</f>
        <v>0.10819458548286616</v>
      </c>
      <c r="CX15" s="11" t="s">
        <v>15</v>
      </c>
      <c r="CY15" s="33">
        <f>CV60/CL60</f>
        <v>0.13907239496493753</v>
      </c>
      <c r="CZ15" s="33">
        <f>CW60/CM60</f>
        <v>0.85162118234322537</v>
      </c>
      <c r="DA15" s="33">
        <f>CM27</f>
        <v>3.0750594682059543E-2</v>
      </c>
      <c r="DR15" s="11" t="s">
        <v>15</v>
      </c>
      <c r="DS15" s="33">
        <f>DP60/DF60</f>
        <v>0.13653343101978418</v>
      </c>
      <c r="DT15" s="33">
        <f>DQ60/DG60</f>
        <v>0.84607174241266159</v>
      </c>
      <c r="DU15" s="33">
        <f>DG27</f>
        <v>5.3597858108095251E-3</v>
      </c>
      <c r="EL15" s="11" t="s">
        <v>15</v>
      </c>
      <c r="EM15" s="33">
        <f>EJ60/DZ60</f>
        <v>0.13344493976804533</v>
      </c>
      <c r="EN15" s="33">
        <f>EK60/EA60</f>
        <v>0.84208511019569554</v>
      </c>
      <c r="EO15" s="33">
        <f>EA27</f>
        <v>5.7197194026162518E-4</v>
      </c>
      <c r="FF15" s="11" t="s">
        <v>15</v>
      </c>
      <c r="FG15" s="33">
        <f>FD60/ET60</f>
        <v>0.13080228443778569</v>
      </c>
      <c r="FH15" s="33">
        <f>FE60/EU60</f>
        <v>0.83959537852910837</v>
      </c>
      <c r="FI15" s="33">
        <f>EU27</f>
        <v>3.6771147084027891E-5</v>
      </c>
      <c r="FZ15" s="11" t="s">
        <v>15</v>
      </c>
      <c r="GA15" s="33">
        <f>FX60/FN60</f>
        <v>0.12886399984049335</v>
      </c>
      <c r="GB15" s="33">
        <f>FY60/FO60</f>
        <v>0.83816286119084538</v>
      </c>
      <c r="GC15" s="33">
        <f>FO27</f>
        <v>1.383352550955475E-6</v>
      </c>
      <c r="GT15" s="11" t="s">
        <v>15</v>
      </c>
      <c r="GU15" s="33">
        <f>GR60/GH60</f>
        <v>0.12755708647360778</v>
      </c>
      <c r="GV15" s="33">
        <f>GS60/GI60</f>
        <v>0.83737827692376932</v>
      </c>
      <c r="GW15" s="33">
        <f>GI27</f>
        <v>2.9619035927555148E-8</v>
      </c>
      <c r="GY15" s="41"/>
      <c r="GZ15" s="41"/>
      <c r="HA15" s="41"/>
      <c r="HB15" s="41"/>
      <c r="HC15" s="41"/>
      <c r="HD15" s="41"/>
      <c r="HE15" s="41"/>
      <c r="HL15" s="66"/>
      <c r="HM15" s="66"/>
      <c r="HN15" s="28" t="s">
        <v>15</v>
      </c>
      <c r="HO15" s="33">
        <f>HL60/HB60</f>
        <v>0.12672145750284716</v>
      </c>
      <c r="HP15" s="33">
        <f>HM60/HC60</f>
        <v>0.83696221457451825</v>
      </c>
      <c r="HQ15" s="33">
        <f>HC27</f>
        <v>3.5336191456597193E-10</v>
      </c>
    </row>
    <row r="16" spans="1:231" ht="14" thickBot="1" x14ac:dyDescent="0.2">
      <c r="B16" s="12" t="s">
        <v>5</v>
      </c>
      <c r="C16" s="37">
        <v>0.1</v>
      </c>
      <c r="D16" s="37">
        <v>0.1</v>
      </c>
      <c r="E16" s="37">
        <v>0</v>
      </c>
      <c r="F16" s="39"/>
      <c r="G16" s="39"/>
      <c r="H16" s="6"/>
      <c r="V16" s="12" t="s">
        <v>5</v>
      </c>
      <c r="W16" s="34">
        <f>J59/J60</f>
        <v>1.482767703133926E-2</v>
      </c>
      <c r="X16" s="34">
        <f>K59/K60</f>
        <v>4.3430742731510631E-2</v>
      </c>
      <c r="Y16" s="34">
        <v>0</v>
      </c>
      <c r="AP16" s="12" t="s">
        <v>5</v>
      </c>
      <c r="AQ16" s="34">
        <f>AD59/AD60</f>
        <v>2.1789453800612575E-3</v>
      </c>
      <c r="AR16" s="34">
        <f>AE59/AE60</f>
        <v>5.3736320678759775E-2</v>
      </c>
      <c r="AS16" s="34">
        <v>0</v>
      </c>
      <c r="BJ16" s="12" t="s">
        <v>5</v>
      </c>
      <c r="BK16" s="34">
        <f>AX59/AX60</f>
        <v>1.517578435725943E-4</v>
      </c>
      <c r="BL16" s="34">
        <f>AY59/AY60</f>
        <v>5.7207469034197822E-2</v>
      </c>
      <c r="BM16" s="34">
        <v>0</v>
      </c>
      <c r="CD16" s="12" t="s">
        <v>5</v>
      </c>
      <c r="CE16" s="34">
        <f>BR59/BR60</f>
        <v>7.9155650197891344E-6</v>
      </c>
      <c r="CF16" s="34">
        <f>BS59/BS60</f>
        <v>5.9763024534417487E-2</v>
      </c>
      <c r="CG16" s="34">
        <v>0</v>
      </c>
      <c r="CX16" s="12" t="s">
        <v>5</v>
      </c>
      <c r="CY16" s="34">
        <f>CL59/CL60</f>
        <v>3.5644649453565165E-7</v>
      </c>
      <c r="CZ16" s="34">
        <f>CM59/CM60</f>
        <v>6.2216621434407302E-2</v>
      </c>
      <c r="DA16" s="34">
        <v>0</v>
      </c>
      <c r="DR16" s="12" t="s">
        <v>5</v>
      </c>
      <c r="DS16" s="34">
        <f>DF59/DF60</f>
        <v>1.4603805914141808E-8</v>
      </c>
      <c r="DT16" s="34">
        <f>DG59/DG60</f>
        <v>6.4390156579439986E-2</v>
      </c>
      <c r="DU16" s="34">
        <v>0</v>
      </c>
      <c r="EL16" s="12" t="s">
        <v>5</v>
      </c>
      <c r="EM16" s="34">
        <f>DZ59/DZ60</f>
        <v>5.6041368955643011E-10</v>
      </c>
      <c r="EN16" s="34">
        <f>EA59/EA60</f>
        <v>6.6154168569215466E-2</v>
      </c>
      <c r="EO16" s="34">
        <v>0</v>
      </c>
      <c r="FF16" s="12" t="s">
        <v>5</v>
      </c>
      <c r="FG16" s="34">
        <f>ET59/ET60</f>
        <v>2.0512481866141339E-11</v>
      </c>
      <c r="FH16" s="34">
        <f>EU59/EU60</f>
        <v>6.7463474019824124E-2</v>
      </c>
      <c r="FI16" s="34">
        <v>0</v>
      </c>
      <c r="FZ16" s="12" t="s">
        <v>5</v>
      </c>
      <c r="GA16" s="34">
        <f>FN59/FN60</f>
        <v>7.2623806786166178E-13</v>
      </c>
      <c r="GB16" s="34">
        <f>FO59/FO60</f>
        <v>6.8359841063314164E-2</v>
      </c>
      <c r="GC16" s="34">
        <v>0</v>
      </c>
      <c r="GT16" s="12" t="s">
        <v>5</v>
      </c>
      <c r="GU16" s="34">
        <f>GH59/GH60</f>
        <v>2.5153978498205605E-14</v>
      </c>
      <c r="GV16" s="34">
        <f>GI59/GI60</f>
        <v>6.8936171562901619E-2</v>
      </c>
      <c r="GW16" s="34">
        <v>0</v>
      </c>
      <c r="GY16" s="41"/>
      <c r="GZ16" s="41"/>
      <c r="HA16" s="41"/>
      <c r="HB16" s="41"/>
      <c r="HC16" s="41"/>
      <c r="HD16" s="41"/>
      <c r="HE16" s="41"/>
      <c r="HL16" s="66"/>
      <c r="HM16" s="66"/>
      <c r="HN16" s="29" t="s">
        <v>5</v>
      </c>
      <c r="HO16" s="34">
        <f>HB59/HB60</f>
        <v>8.5941680158031278E-16</v>
      </c>
      <c r="HP16" s="34">
        <f>HC59/HC60</f>
        <v>6.9290420827908331E-2</v>
      </c>
      <c r="HQ16" s="34">
        <v>0</v>
      </c>
    </row>
    <row r="17" spans="1:231" ht="13.5" customHeight="1" thickTop="1" x14ac:dyDescent="0.15">
      <c r="B17" s="3"/>
      <c r="C17" s="7"/>
      <c r="D17" s="7"/>
      <c r="E17" s="7"/>
      <c r="F17" s="4"/>
      <c r="G17" s="4"/>
      <c r="H17" s="6"/>
      <c r="R17" s="40" t="s">
        <v>68</v>
      </c>
      <c r="S17" s="41"/>
      <c r="T17" s="41"/>
      <c r="U17" s="41"/>
      <c r="V17" s="67">
        <v>1</v>
      </c>
      <c r="W17" s="58" t="s">
        <v>64</v>
      </c>
      <c r="X17" s="59"/>
      <c r="Y17" s="59"/>
      <c r="AP17" s="67">
        <f>1+V17</f>
        <v>2</v>
      </c>
      <c r="AQ17" s="58" t="s">
        <v>65</v>
      </c>
      <c r="AR17" s="59"/>
      <c r="AS17" s="59"/>
      <c r="BJ17" s="67">
        <f>1+AP17</f>
        <v>3</v>
      </c>
      <c r="BK17" s="58" t="s">
        <v>65</v>
      </c>
      <c r="BL17" s="59"/>
      <c r="BM17" s="59"/>
      <c r="CD17" s="67">
        <f>1+BJ17</f>
        <v>4</v>
      </c>
      <c r="CE17" s="58" t="s">
        <v>65</v>
      </c>
      <c r="CF17" s="59"/>
      <c r="CG17" s="59"/>
      <c r="CX17" s="67">
        <f>1+CD17</f>
        <v>5</v>
      </c>
      <c r="CY17" s="58" t="s">
        <v>65</v>
      </c>
      <c r="CZ17" s="59"/>
      <c r="DA17" s="59"/>
      <c r="DR17" s="67">
        <f>1+CX17</f>
        <v>6</v>
      </c>
      <c r="DS17" s="58" t="s">
        <v>65</v>
      </c>
      <c r="DT17" s="59"/>
      <c r="DU17" s="59"/>
      <c r="EL17" s="67">
        <f>1+DR17</f>
        <v>7</v>
      </c>
      <c r="EM17" s="58" t="s">
        <v>65</v>
      </c>
      <c r="EN17" s="59"/>
      <c r="EO17" s="59"/>
      <c r="FF17" s="67">
        <f>1+EL17</f>
        <v>8</v>
      </c>
      <c r="FG17" s="58" t="s">
        <v>65</v>
      </c>
      <c r="FH17" s="59"/>
      <c r="FI17" s="59"/>
      <c r="FZ17" s="67">
        <f>1+FF17</f>
        <v>9</v>
      </c>
      <c r="GA17" s="58" t="s">
        <v>65</v>
      </c>
      <c r="GB17" s="59"/>
      <c r="GC17" s="59"/>
      <c r="GT17" s="67">
        <f>1+FZ17</f>
        <v>10</v>
      </c>
      <c r="GU17" s="58" t="s">
        <v>65</v>
      </c>
      <c r="GV17" s="59"/>
      <c r="GW17" s="59"/>
      <c r="GY17" s="41"/>
      <c r="GZ17" s="41"/>
      <c r="HA17" s="41"/>
      <c r="HB17" s="41"/>
      <c r="HC17" s="41"/>
      <c r="HD17" s="41"/>
      <c r="HE17" s="41"/>
      <c r="HL17" s="66"/>
      <c r="HM17" s="66"/>
      <c r="HN17" s="30"/>
      <c r="HO17" s="2"/>
      <c r="HP17" s="2"/>
      <c r="HQ17" s="2"/>
    </row>
    <row r="18" spans="1:231" ht="13.5" customHeight="1" x14ac:dyDescent="0.15">
      <c r="B18" s="3"/>
      <c r="D18" s="5"/>
      <c r="F18" s="5"/>
      <c r="G18" s="39" t="s">
        <v>27</v>
      </c>
      <c r="H18" s="41"/>
      <c r="I18" s="40" t="s">
        <v>66</v>
      </c>
      <c r="J18" s="40" t="s">
        <v>67</v>
      </c>
      <c r="K18" s="41"/>
      <c r="M18" s="5"/>
      <c r="N18" s="5"/>
      <c r="O18" s="5"/>
      <c r="P18" s="5"/>
      <c r="Q18" s="5"/>
      <c r="R18" s="41"/>
      <c r="S18" s="41"/>
      <c r="T18" s="41"/>
      <c r="U18" s="41"/>
      <c r="V18" s="68"/>
      <c r="W18" s="60"/>
      <c r="X18" s="61"/>
      <c r="Y18" s="61"/>
      <c r="AP18" s="68"/>
      <c r="AQ18" s="60"/>
      <c r="AR18" s="61"/>
      <c r="AS18" s="61"/>
      <c r="BJ18" s="68"/>
      <c r="BK18" s="60"/>
      <c r="BL18" s="61"/>
      <c r="BM18" s="61"/>
      <c r="CD18" s="68"/>
      <c r="CE18" s="60"/>
      <c r="CF18" s="61"/>
      <c r="CG18" s="61"/>
      <c r="CX18" s="68"/>
      <c r="CY18" s="60"/>
      <c r="CZ18" s="61"/>
      <c r="DA18" s="61"/>
      <c r="DR18" s="68"/>
      <c r="DS18" s="60"/>
      <c r="DT18" s="61"/>
      <c r="DU18" s="61"/>
      <c r="EL18" s="68"/>
      <c r="EM18" s="60"/>
      <c r="EN18" s="61"/>
      <c r="EO18" s="61"/>
      <c r="FF18" s="68"/>
      <c r="FG18" s="60"/>
      <c r="FH18" s="61"/>
      <c r="FI18" s="61"/>
      <c r="FZ18" s="68"/>
      <c r="GA18" s="60"/>
      <c r="GB18" s="61"/>
      <c r="GC18" s="61"/>
      <c r="GT18" s="68"/>
      <c r="GU18" s="60"/>
      <c r="GV18" s="61"/>
      <c r="GW18" s="61"/>
      <c r="GY18" s="5"/>
      <c r="GZ18" s="24"/>
      <c r="HA18" s="24"/>
      <c r="HB18" s="24"/>
      <c r="HC18" s="24"/>
      <c r="HD18" s="24"/>
      <c r="HE18" s="24"/>
      <c r="HL18" s="66"/>
      <c r="HM18" s="66"/>
      <c r="HN18" s="47" t="s">
        <v>1</v>
      </c>
      <c r="HO18" s="48"/>
      <c r="HP18" s="48"/>
      <c r="HQ18" s="48"/>
      <c r="HR18" s="48"/>
      <c r="HS18" s="48"/>
      <c r="HT18" s="48"/>
      <c r="HU18" s="2"/>
      <c r="HV18" s="2"/>
      <c r="HW18" s="2"/>
    </row>
    <row r="19" spans="1:231" ht="12.75" customHeight="1" x14ac:dyDescent="0.15">
      <c r="B19" s="3"/>
      <c r="C19" s="39" t="s">
        <v>31</v>
      </c>
      <c r="D19" s="41"/>
      <c r="E19" s="39" t="s">
        <v>42</v>
      </c>
      <c r="F19" s="41"/>
      <c r="G19" s="41"/>
      <c r="H19" s="41"/>
      <c r="I19" s="41"/>
      <c r="J19" s="41"/>
      <c r="K19" s="41"/>
      <c r="L19" s="40" t="s">
        <v>72</v>
      </c>
      <c r="M19" s="41"/>
      <c r="N19" s="41"/>
      <c r="O19" s="41"/>
      <c r="P19" s="41"/>
      <c r="Q19" s="41"/>
      <c r="R19" s="41"/>
      <c r="S19" s="41"/>
      <c r="T19" s="41"/>
      <c r="U19" s="41"/>
      <c r="V19" s="69"/>
      <c r="W19" s="62"/>
      <c r="X19" s="62"/>
      <c r="Y19" s="62"/>
      <c r="AP19" s="69"/>
      <c r="AQ19" s="62"/>
      <c r="AR19" s="62"/>
      <c r="AS19" s="62"/>
      <c r="BJ19" s="69"/>
      <c r="BK19" s="62"/>
      <c r="BL19" s="62"/>
      <c r="BM19" s="62"/>
      <c r="CD19" s="69"/>
      <c r="CE19" s="62"/>
      <c r="CF19" s="62"/>
      <c r="CG19" s="62"/>
      <c r="CX19" s="69"/>
      <c r="CY19" s="62"/>
      <c r="CZ19" s="62"/>
      <c r="DA19" s="62"/>
      <c r="DR19" s="69"/>
      <c r="DS19" s="62"/>
      <c r="DT19" s="62"/>
      <c r="DU19" s="62"/>
      <c r="EL19" s="69"/>
      <c r="EM19" s="62"/>
      <c r="EN19" s="62"/>
      <c r="EO19" s="62"/>
      <c r="FF19" s="69"/>
      <c r="FG19" s="62"/>
      <c r="FH19" s="62"/>
      <c r="FI19" s="62"/>
      <c r="FZ19" s="69"/>
      <c r="GA19" s="62"/>
      <c r="GB19" s="62"/>
      <c r="GC19" s="62"/>
      <c r="GT19" s="69"/>
      <c r="GU19" s="62"/>
      <c r="GV19" s="62"/>
      <c r="GW19" s="62"/>
      <c r="GY19" s="5"/>
      <c r="GZ19" s="57" t="s">
        <v>29</v>
      </c>
      <c r="HA19" s="57"/>
      <c r="HB19" s="57"/>
      <c r="HC19" s="57"/>
      <c r="HD19" s="57"/>
      <c r="HE19" s="57"/>
      <c r="HL19" s="66"/>
      <c r="HM19" s="66"/>
      <c r="HN19" s="49"/>
      <c r="HO19" s="48"/>
      <c r="HP19" s="48"/>
      <c r="HQ19" s="48"/>
      <c r="HR19" s="48"/>
      <c r="HS19" s="48"/>
      <c r="HT19" s="48"/>
      <c r="HU19" s="2"/>
      <c r="HV19" s="2"/>
      <c r="HW19" s="2"/>
    </row>
    <row r="20" spans="1:231" ht="12.75" customHeight="1" x14ac:dyDescent="0.15">
      <c r="B20" s="3"/>
      <c r="C20" s="41"/>
      <c r="D20" s="41"/>
      <c r="E20" s="41"/>
      <c r="F20" s="41"/>
      <c r="G20" s="41"/>
      <c r="H20" s="41"/>
      <c r="I20" s="41"/>
      <c r="J20" s="41"/>
      <c r="K20" s="41"/>
      <c r="L20" s="41"/>
      <c r="M20" s="41"/>
      <c r="N20" s="41"/>
      <c r="O20" s="41"/>
      <c r="P20" s="41"/>
      <c r="Q20" s="41"/>
      <c r="R20" s="41"/>
      <c r="S20" s="41"/>
      <c r="T20" s="41"/>
      <c r="U20" s="41"/>
      <c r="V20" s="3"/>
      <c r="AP20" s="3"/>
      <c r="BJ20" s="3"/>
      <c r="CD20" s="3"/>
      <c r="CX20" s="3"/>
      <c r="DR20" s="3"/>
      <c r="EL20" s="3"/>
      <c r="FF20" s="3"/>
      <c r="FZ20" s="3"/>
      <c r="GT20" s="3"/>
      <c r="GU20" s="65" t="s">
        <v>63</v>
      </c>
      <c r="GV20" s="65"/>
      <c r="GW20" s="65"/>
      <c r="GX20" s="65"/>
      <c r="GY20" s="5"/>
      <c r="GZ20" s="57"/>
      <c r="HA20" s="57"/>
      <c r="HB20" s="57"/>
      <c r="HC20" s="57"/>
      <c r="HD20" s="57"/>
      <c r="HE20" s="57"/>
      <c r="HL20" s="66"/>
      <c r="HM20" s="66"/>
      <c r="HN20" s="49"/>
      <c r="HO20" s="48"/>
      <c r="HP20" s="48"/>
      <c r="HQ20" s="48"/>
      <c r="HR20" s="48"/>
      <c r="HS20" s="48"/>
      <c r="HT20" s="48"/>
      <c r="HU20" s="2"/>
      <c r="HV20" s="2"/>
      <c r="HW20" s="2"/>
    </row>
    <row r="21" spans="1:231" x14ac:dyDescent="0.15">
      <c r="B21" s="3"/>
      <c r="C21" s="41"/>
      <c r="D21" s="41"/>
      <c r="E21" s="41"/>
      <c r="F21" s="41"/>
      <c r="G21" s="41"/>
      <c r="H21" s="41"/>
      <c r="I21" s="41"/>
      <c r="J21" s="41"/>
      <c r="K21" s="41"/>
      <c r="L21" s="41"/>
      <c r="M21" s="41"/>
      <c r="N21" s="41"/>
      <c r="O21" s="41"/>
      <c r="P21" s="41"/>
      <c r="Q21" s="41"/>
      <c r="R21" s="41"/>
      <c r="S21" s="41"/>
      <c r="T21" s="41"/>
      <c r="U21" s="41"/>
      <c r="V21" s="3"/>
      <c r="W21" s="40" t="s">
        <v>36</v>
      </c>
      <c r="X21" s="44"/>
      <c r="Y21" s="44"/>
      <c r="Z21" s="44"/>
      <c r="AA21" s="44"/>
      <c r="AP21" s="3"/>
      <c r="BJ21" s="3"/>
      <c r="CD21" s="3"/>
      <c r="CX21" s="3"/>
      <c r="DR21" s="3"/>
      <c r="EL21" s="3"/>
      <c r="FF21" s="3"/>
      <c r="FZ21" s="3"/>
      <c r="GT21" s="3"/>
      <c r="GU21" s="65"/>
      <c r="GV21" s="65"/>
      <c r="GW21" s="65"/>
      <c r="GX21" s="65"/>
      <c r="GY21" s="5"/>
      <c r="GZ21" s="57"/>
      <c r="HA21" s="57"/>
      <c r="HB21" s="57"/>
      <c r="HC21" s="57"/>
      <c r="HD21" s="57"/>
      <c r="HE21" s="57"/>
      <c r="HN21" s="26"/>
      <c r="HO21" s="2"/>
      <c r="HP21" s="2"/>
      <c r="HQ21" s="2"/>
      <c r="HR21" s="2"/>
      <c r="HS21" s="2"/>
      <c r="HT21" s="2"/>
      <c r="HU21" s="2"/>
      <c r="HV21" s="2"/>
      <c r="HW21" s="2"/>
    </row>
    <row r="22" spans="1:231" ht="12.75" customHeight="1" thickBot="1" x14ac:dyDescent="0.2">
      <c r="B22" s="3"/>
      <c r="C22" s="41"/>
      <c r="D22" s="41"/>
      <c r="E22" s="41"/>
      <c r="F22" s="41"/>
      <c r="G22" s="41"/>
      <c r="H22" s="41"/>
      <c r="I22" s="41"/>
      <c r="J22" s="41"/>
      <c r="K22" s="41"/>
      <c r="L22" s="41"/>
      <c r="M22" s="41"/>
      <c r="N22" s="41"/>
      <c r="O22" s="41"/>
      <c r="P22" s="41"/>
      <c r="Q22" s="41"/>
      <c r="R22" s="41"/>
      <c r="S22" s="41"/>
      <c r="T22" s="41"/>
      <c r="U22" s="41"/>
      <c r="V22" s="3"/>
      <c r="W22" s="44"/>
      <c r="X22" s="44"/>
      <c r="Y22" s="44"/>
      <c r="Z22" s="44"/>
      <c r="AA22" s="44"/>
      <c r="AP22" s="3"/>
      <c r="BJ22" s="3"/>
      <c r="CD22" s="3"/>
      <c r="CX22" s="3"/>
      <c r="DR22" s="3"/>
      <c r="EL22" s="3"/>
      <c r="FF22" s="3"/>
      <c r="FZ22" s="3"/>
      <c r="GT22" s="3"/>
      <c r="GU22" s="65"/>
      <c r="GV22" s="65"/>
      <c r="GW22" s="65"/>
      <c r="GX22" s="65"/>
      <c r="GY22" s="5"/>
      <c r="GZ22" s="57"/>
      <c r="HA22" s="57"/>
      <c r="HB22" s="57"/>
      <c r="HC22" s="57"/>
      <c r="HD22" s="57"/>
      <c r="HE22" s="57"/>
      <c r="HN22" s="26"/>
      <c r="HO22" s="13" t="s">
        <v>16</v>
      </c>
      <c r="HP22" s="13" t="s">
        <v>17</v>
      </c>
      <c r="HQ22" s="13" t="s">
        <v>6</v>
      </c>
      <c r="HR22" s="31"/>
      <c r="HS22" s="31"/>
      <c r="HT22" s="2"/>
      <c r="HU22" s="2"/>
      <c r="HV22" s="2"/>
      <c r="HW22" s="2"/>
    </row>
    <row r="23" spans="1:231" ht="14" thickTop="1" x14ac:dyDescent="0.15">
      <c r="B23" s="3"/>
      <c r="C23" s="41"/>
      <c r="D23" s="41"/>
      <c r="E23" s="41"/>
      <c r="F23" s="41"/>
      <c r="G23" s="41"/>
      <c r="H23" s="41"/>
      <c r="I23" s="41"/>
      <c r="J23" s="41"/>
      <c r="K23" s="41"/>
      <c r="L23" s="41"/>
      <c r="M23" s="41"/>
      <c r="N23" s="41"/>
      <c r="O23" s="41"/>
      <c r="P23" s="41"/>
      <c r="Q23" s="41"/>
      <c r="R23" s="41"/>
      <c r="S23" s="41"/>
      <c r="T23" s="41"/>
      <c r="U23" s="41"/>
      <c r="V23" s="3"/>
      <c r="W23" s="44"/>
      <c r="X23" s="44"/>
      <c r="Y23" s="44"/>
      <c r="Z23" s="44"/>
      <c r="AA23" s="44"/>
      <c r="AP23" s="3"/>
      <c r="BJ23" s="3"/>
      <c r="CD23" s="3"/>
      <c r="CX23" s="3"/>
      <c r="DR23" s="3"/>
      <c r="EL23" s="3"/>
      <c r="FF23" s="3"/>
      <c r="FZ23" s="3"/>
      <c r="GT23" s="3"/>
      <c r="GU23" s="65"/>
      <c r="GV23" s="65"/>
      <c r="GW23" s="65"/>
      <c r="GX23" s="65"/>
      <c r="GZ23" s="57"/>
      <c r="HA23" s="57"/>
      <c r="HB23" s="57"/>
      <c r="HC23" s="57"/>
      <c r="HD23" s="57"/>
      <c r="HE23" s="57"/>
      <c r="HN23" s="27" t="s">
        <v>2</v>
      </c>
      <c r="HO23" s="35">
        <v>0.7</v>
      </c>
      <c r="HP23" s="35">
        <v>0.1</v>
      </c>
      <c r="HQ23" s="35"/>
      <c r="HR23" s="2"/>
      <c r="HS23" s="2"/>
      <c r="HT23" s="2"/>
      <c r="HU23" s="2"/>
      <c r="HV23" s="2"/>
      <c r="HW23" s="2"/>
    </row>
    <row r="24" spans="1:231" x14ac:dyDescent="0.15">
      <c r="B24" s="3"/>
      <c r="C24" s="41"/>
      <c r="D24" s="41"/>
      <c r="E24" s="41"/>
      <c r="F24" s="41"/>
      <c r="G24" s="41"/>
      <c r="H24" s="41"/>
      <c r="I24" s="41"/>
      <c r="J24" s="41"/>
      <c r="K24" s="41"/>
      <c r="L24" s="41"/>
      <c r="M24" s="41"/>
      <c r="N24" s="41"/>
      <c r="O24" s="41"/>
      <c r="P24" s="41"/>
      <c r="Q24" s="41"/>
      <c r="R24" s="41"/>
      <c r="S24" s="41"/>
      <c r="T24" s="41"/>
      <c r="U24" s="41"/>
      <c r="V24" s="3"/>
      <c r="W24" s="44"/>
      <c r="X24" s="44"/>
      <c r="Y24" s="44"/>
      <c r="Z24" s="44"/>
      <c r="AA24" s="44"/>
      <c r="AP24" s="3"/>
      <c r="BJ24" s="3"/>
      <c r="CD24" s="3"/>
      <c r="CX24" s="3"/>
      <c r="DR24" s="3"/>
      <c r="EL24" s="3"/>
      <c r="FF24" s="3"/>
      <c r="FZ24" s="3"/>
      <c r="GT24" s="3"/>
      <c r="GU24" s="17"/>
      <c r="GV24" s="17"/>
      <c r="GW24" s="17"/>
      <c r="GX24" s="17"/>
      <c r="GZ24" s="57"/>
      <c r="HA24" s="57"/>
      <c r="HB24" s="57"/>
      <c r="HC24" s="57"/>
      <c r="HD24" s="57"/>
      <c r="HE24" s="57"/>
      <c r="HN24" s="28" t="s">
        <v>3</v>
      </c>
      <c r="HO24" s="36">
        <v>0.2</v>
      </c>
      <c r="HP24" s="36">
        <v>0.2</v>
      </c>
      <c r="HQ24" s="36"/>
      <c r="HR24" s="2"/>
      <c r="HS24" s="2"/>
      <c r="HT24" s="2"/>
      <c r="HU24" s="2"/>
      <c r="HV24" s="2"/>
      <c r="HW24" s="2"/>
    </row>
    <row r="25" spans="1:231" ht="12.75" customHeight="1" thickBot="1" x14ac:dyDescent="0.2">
      <c r="B25" s="43" t="s">
        <v>7</v>
      </c>
      <c r="C25" s="41"/>
      <c r="D25" s="41"/>
      <c r="E25" s="41"/>
      <c r="F25" s="41"/>
      <c r="G25" s="41"/>
      <c r="H25" s="41"/>
      <c r="I25" s="53" t="s">
        <v>24</v>
      </c>
      <c r="J25" s="41"/>
      <c r="K25" s="41"/>
      <c r="L25" s="41"/>
      <c r="M25" s="41"/>
      <c r="N25" s="41"/>
      <c r="O25" s="41"/>
      <c r="P25" s="41"/>
      <c r="Q25" s="41"/>
      <c r="R25" s="41"/>
      <c r="S25" s="41"/>
      <c r="T25" s="41"/>
      <c r="U25" s="41"/>
      <c r="AC25" s="53" t="s">
        <v>24</v>
      </c>
      <c r="AW25" s="53" t="s">
        <v>24</v>
      </c>
      <c r="BQ25" s="53" t="s">
        <v>24</v>
      </c>
      <c r="CK25" s="53" t="s">
        <v>24</v>
      </c>
      <c r="DE25" s="53" t="s">
        <v>24</v>
      </c>
      <c r="DY25" s="53" t="s">
        <v>24</v>
      </c>
      <c r="ES25" s="53" t="s">
        <v>24</v>
      </c>
      <c r="FM25" s="53" t="s">
        <v>24</v>
      </c>
      <c r="GG25" s="53" t="s">
        <v>24</v>
      </c>
      <c r="HA25" s="53" t="s">
        <v>24</v>
      </c>
      <c r="HN25" s="28" t="s">
        <v>4</v>
      </c>
      <c r="HO25" s="36">
        <v>0.1</v>
      </c>
      <c r="HP25" s="36">
        <v>0.7</v>
      </c>
      <c r="HQ25" s="36"/>
      <c r="HR25" s="2"/>
      <c r="HS25" s="2"/>
      <c r="HT25" s="2"/>
      <c r="HU25" s="2"/>
      <c r="HV25" s="2"/>
      <c r="HW25" s="2"/>
    </row>
    <row r="26" spans="1:231" ht="14" thickTop="1" x14ac:dyDescent="0.15">
      <c r="A26" s="8" t="s">
        <v>19</v>
      </c>
      <c r="B26" s="44"/>
      <c r="C26" s="9" t="s">
        <v>8</v>
      </c>
      <c r="D26" s="9" t="s">
        <v>9</v>
      </c>
      <c r="E26" s="9" t="s">
        <v>10</v>
      </c>
      <c r="F26" s="9" t="s">
        <v>11</v>
      </c>
      <c r="G26" s="9" t="s">
        <v>12</v>
      </c>
      <c r="H26" s="9" t="s">
        <v>13</v>
      </c>
      <c r="I26" s="43"/>
      <c r="J26" s="8" t="s">
        <v>50</v>
      </c>
      <c r="K26" s="8" t="s">
        <v>51</v>
      </c>
      <c r="L26" s="8" t="s">
        <v>56</v>
      </c>
      <c r="M26" s="8" t="s">
        <v>57</v>
      </c>
      <c r="N26" s="8" t="s">
        <v>58</v>
      </c>
      <c r="O26" s="8" t="s">
        <v>59</v>
      </c>
      <c r="P26" s="8" t="s">
        <v>60</v>
      </c>
      <c r="Q26" s="8" t="s">
        <v>61</v>
      </c>
      <c r="R26" s="8" t="s">
        <v>52</v>
      </c>
      <c r="S26" s="8" t="s">
        <v>53</v>
      </c>
      <c r="T26" s="8" t="s">
        <v>54</v>
      </c>
      <c r="U26" s="8" t="s">
        <v>55</v>
      </c>
      <c r="V26" s="19"/>
      <c r="W26" s="9" t="s">
        <v>8</v>
      </c>
      <c r="X26" s="9" t="s">
        <v>9</v>
      </c>
      <c r="Y26" s="9" t="s">
        <v>10</v>
      </c>
      <c r="Z26" s="9" t="s">
        <v>11</v>
      </c>
      <c r="AA26" s="9" t="s">
        <v>12</v>
      </c>
      <c r="AB26" s="9" t="s">
        <v>13</v>
      </c>
      <c r="AC26" s="43"/>
      <c r="AD26" s="8" t="s">
        <v>50</v>
      </c>
      <c r="AE26" s="8" t="s">
        <v>51</v>
      </c>
      <c r="AF26" s="8" t="s">
        <v>56</v>
      </c>
      <c r="AG26" s="8" t="s">
        <v>57</v>
      </c>
      <c r="AH26" s="8" t="s">
        <v>58</v>
      </c>
      <c r="AI26" s="8" t="s">
        <v>59</v>
      </c>
      <c r="AJ26" s="8" t="s">
        <v>60</v>
      </c>
      <c r="AK26" s="8" t="s">
        <v>61</v>
      </c>
      <c r="AL26" s="8" t="s">
        <v>52</v>
      </c>
      <c r="AM26" s="8" t="s">
        <v>53</v>
      </c>
      <c r="AN26" s="8" t="s">
        <v>54</v>
      </c>
      <c r="AO26" s="8" t="s">
        <v>55</v>
      </c>
      <c r="AP26" s="19"/>
      <c r="AQ26" s="9" t="s">
        <v>8</v>
      </c>
      <c r="AR26" s="9" t="s">
        <v>9</v>
      </c>
      <c r="AS26" s="9" t="s">
        <v>10</v>
      </c>
      <c r="AT26" s="9" t="s">
        <v>11</v>
      </c>
      <c r="AU26" s="9" t="s">
        <v>12</v>
      </c>
      <c r="AV26" s="9" t="s">
        <v>13</v>
      </c>
      <c r="AW26" s="43"/>
      <c r="AX26" s="8" t="s">
        <v>50</v>
      </c>
      <c r="AY26" s="8" t="s">
        <v>51</v>
      </c>
      <c r="AZ26" s="8" t="s">
        <v>56</v>
      </c>
      <c r="BA26" s="8" t="s">
        <v>57</v>
      </c>
      <c r="BB26" s="8" t="s">
        <v>58</v>
      </c>
      <c r="BC26" s="8" t="s">
        <v>59</v>
      </c>
      <c r="BD26" s="8" t="s">
        <v>60</v>
      </c>
      <c r="BE26" s="8" t="s">
        <v>61</v>
      </c>
      <c r="BF26" s="8" t="s">
        <v>52</v>
      </c>
      <c r="BG26" s="8" t="s">
        <v>53</v>
      </c>
      <c r="BH26" s="8" t="s">
        <v>54</v>
      </c>
      <c r="BI26" s="8" t="s">
        <v>55</v>
      </c>
      <c r="BJ26" s="19"/>
      <c r="BK26" s="9" t="s">
        <v>8</v>
      </c>
      <c r="BL26" s="9" t="s">
        <v>9</v>
      </c>
      <c r="BM26" s="9" t="s">
        <v>10</v>
      </c>
      <c r="BN26" s="9" t="s">
        <v>11</v>
      </c>
      <c r="BO26" s="9" t="s">
        <v>12</v>
      </c>
      <c r="BP26" s="9" t="s">
        <v>13</v>
      </c>
      <c r="BQ26" s="43"/>
      <c r="BR26" s="8" t="s">
        <v>50</v>
      </c>
      <c r="BS26" s="8" t="s">
        <v>51</v>
      </c>
      <c r="BT26" s="8" t="s">
        <v>56</v>
      </c>
      <c r="BU26" s="8" t="s">
        <v>57</v>
      </c>
      <c r="BV26" s="8" t="s">
        <v>58</v>
      </c>
      <c r="BW26" s="8" t="s">
        <v>59</v>
      </c>
      <c r="BX26" s="8" t="s">
        <v>60</v>
      </c>
      <c r="BY26" s="8" t="s">
        <v>61</v>
      </c>
      <c r="BZ26" s="8" t="s">
        <v>52</v>
      </c>
      <c r="CA26" s="8" t="s">
        <v>53</v>
      </c>
      <c r="CB26" s="8" t="s">
        <v>54</v>
      </c>
      <c r="CC26" s="8" t="s">
        <v>55</v>
      </c>
      <c r="CD26" s="19"/>
      <c r="CE26" s="9" t="s">
        <v>8</v>
      </c>
      <c r="CF26" s="9" t="s">
        <v>9</v>
      </c>
      <c r="CG26" s="9" t="s">
        <v>10</v>
      </c>
      <c r="CH26" s="9" t="s">
        <v>11</v>
      </c>
      <c r="CI26" s="9" t="s">
        <v>12</v>
      </c>
      <c r="CJ26" s="9" t="s">
        <v>13</v>
      </c>
      <c r="CK26" s="53"/>
      <c r="CL26" s="8" t="s">
        <v>50</v>
      </c>
      <c r="CM26" s="8" t="s">
        <v>51</v>
      </c>
      <c r="CN26" s="8" t="s">
        <v>56</v>
      </c>
      <c r="CO26" s="8" t="s">
        <v>57</v>
      </c>
      <c r="CP26" s="8" t="s">
        <v>58</v>
      </c>
      <c r="CQ26" s="8" t="s">
        <v>59</v>
      </c>
      <c r="CR26" s="8" t="s">
        <v>60</v>
      </c>
      <c r="CS26" s="8" t="s">
        <v>61</v>
      </c>
      <c r="CT26" s="8" t="s">
        <v>52</v>
      </c>
      <c r="CU26" s="8" t="s">
        <v>53</v>
      </c>
      <c r="CV26" s="8" t="s">
        <v>54</v>
      </c>
      <c r="CW26" s="8" t="s">
        <v>55</v>
      </c>
      <c r="CX26" s="19"/>
      <c r="CY26" s="9" t="s">
        <v>8</v>
      </c>
      <c r="CZ26" s="9" t="s">
        <v>9</v>
      </c>
      <c r="DA26" s="9" t="s">
        <v>10</v>
      </c>
      <c r="DB26" s="9" t="s">
        <v>11</v>
      </c>
      <c r="DC26" s="9" t="s">
        <v>12</v>
      </c>
      <c r="DD26" s="9" t="s">
        <v>13</v>
      </c>
      <c r="DE26" s="53"/>
      <c r="DF26" s="8" t="s">
        <v>50</v>
      </c>
      <c r="DG26" s="8" t="s">
        <v>51</v>
      </c>
      <c r="DH26" s="8" t="s">
        <v>56</v>
      </c>
      <c r="DI26" s="8" t="s">
        <v>57</v>
      </c>
      <c r="DJ26" s="8" t="s">
        <v>58</v>
      </c>
      <c r="DK26" s="8" t="s">
        <v>59</v>
      </c>
      <c r="DL26" s="8" t="s">
        <v>60</v>
      </c>
      <c r="DM26" s="8" t="s">
        <v>61</v>
      </c>
      <c r="DN26" s="8" t="s">
        <v>52</v>
      </c>
      <c r="DO26" s="8" t="s">
        <v>53</v>
      </c>
      <c r="DP26" s="8" t="s">
        <v>54</v>
      </c>
      <c r="DQ26" s="8" t="s">
        <v>55</v>
      </c>
      <c r="DR26" s="19"/>
      <c r="DS26" s="9" t="s">
        <v>8</v>
      </c>
      <c r="DT26" s="9" t="s">
        <v>9</v>
      </c>
      <c r="DU26" s="9" t="s">
        <v>10</v>
      </c>
      <c r="DV26" s="9" t="s">
        <v>11</v>
      </c>
      <c r="DW26" s="9" t="s">
        <v>12</v>
      </c>
      <c r="DX26" s="9" t="s">
        <v>13</v>
      </c>
      <c r="DY26" s="43"/>
      <c r="DZ26" s="8" t="s">
        <v>50</v>
      </c>
      <c r="EA26" s="8" t="s">
        <v>51</v>
      </c>
      <c r="EB26" s="8" t="s">
        <v>56</v>
      </c>
      <c r="EC26" s="8" t="s">
        <v>57</v>
      </c>
      <c r="ED26" s="8" t="s">
        <v>58</v>
      </c>
      <c r="EE26" s="8" t="s">
        <v>59</v>
      </c>
      <c r="EF26" s="8" t="s">
        <v>60</v>
      </c>
      <c r="EG26" s="8" t="s">
        <v>61</v>
      </c>
      <c r="EH26" s="8" t="s">
        <v>52</v>
      </c>
      <c r="EI26" s="8" t="s">
        <v>53</v>
      </c>
      <c r="EJ26" s="8" t="s">
        <v>54</v>
      </c>
      <c r="EK26" s="8" t="s">
        <v>55</v>
      </c>
      <c r="EL26" s="19"/>
      <c r="EM26" s="9" t="s">
        <v>8</v>
      </c>
      <c r="EN26" s="9" t="s">
        <v>9</v>
      </c>
      <c r="EO26" s="9" t="s">
        <v>10</v>
      </c>
      <c r="EP26" s="9" t="s">
        <v>11</v>
      </c>
      <c r="EQ26" s="9" t="s">
        <v>12</v>
      </c>
      <c r="ER26" s="9" t="s">
        <v>13</v>
      </c>
      <c r="ES26" s="43"/>
      <c r="ET26" s="8" t="s">
        <v>50</v>
      </c>
      <c r="EU26" s="8" t="s">
        <v>51</v>
      </c>
      <c r="EV26" s="8" t="s">
        <v>56</v>
      </c>
      <c r="EW26" s="8" t="s">
        <v>57</v>
      </c>
      <c r="EX26" s="8" t="s">
        <v>58</v>
      </c>
      <c r="EY26" s="8" t="s">
        <v>59</v>
      </c>
      <c r="EZ26" s="8" t="s">
        <v>60</v>
      </c>
      <c r="FA26" s="8" t="s">
        <v>61</v>
      </c>
      <c r="FB26" s="8" t="s">
        <v>52</v>
      </c>
      <c r="FC26" s="8" t="s">
        <v>53</v>
      </c>
      <c r="FD26" s="8" t="s">
        <v>54</v>
      </c>
      <c r="FE26" s="8" t="s">
        <v>55</v>
      </c>
      <c r="FF26" s="19"/>
      <c r="FG26" s="9" t="s">
        <v>8</v>
      </c>
      <c r="FH26" s="9" t="s">
        <v>9</v>
      </c>
      <c r="FI26" s="9" t="s">
        <v>10</v>
      </c>
      <c r="FJ26" s="9" t="s">
        <v>11</v>
      </c>
      <c r="FK26" s="9" t="s">
        <v>12</v>
      </c>
      <c r="FL26" s="9" t="s">
        <v>13</v>
      </c>
      <c r="FM26" s="43"/>
      <c r="FN26" s="8" t="s">
        <v>50</v>
      </c>
      <c r="FO26" s="8" t="s">
        <v>51</v>
      </c>
      <c r="FP26" s="8" t="s">
        <v>56</v>
      </c>
      <c r="FQ26" s="8" t="s">
        <v>57</v>
      </c>
      <c r="FR26" s="8" t="s">
        <v>58</v>
      </c>
      <c r="FS26" s="8" t="s">
        <v>59</v>
      </c>
      <c r="FT26" s="8" t="s">
        <v>60</v>
      </c>
      <c r="FU26" s="8" t="s">
        <v>61</v>
      </c>
      <c r="FV26" s="8" t="s">
        <v>52</v>
      </c>
      <c r="FW26" s="8" t="s">
        <v>53</v>
      </c>
      <c r="FX26" s="8" t="s">
        <v>54</v>
      </c>
      <c r="FY26" s="8" t="s">
        <v>55</v>
      </c>
      <c r="FZ26" s="19"/>
      <c r="GA26" s="9" t="s">
        <v>8</v>
      </c>
      <c r="GB26" s="9" t="s">
        <v>9</v>
      </c>
      <c r="GC26" s="9" t="s">
        <v>10</v>
      </c>
      <c r="GD26" s="9" t="s">
        <v>11</v>
      </c>
      <c r="GE26" s="9" t="s">
        <v>12</v>
      </c>
      <c r="GF26" s="9" t="s">
        <v>13</v>
      </c>
      <c r="GG26" s="43"/>
      <c r="GH26" s="8" t="s">
        <v>50</v>
      </c>
      <c r="GI26" s="8" t="s">
        <v>51</v>
      </c>
      <c r="GJ26" s="8" t="s">
        <v>56</v>
      </c>
      <c r="GK26" s="8" t="s">
        <v>57</v>
      </c>
      <c r="GL26" s="8" t="s">
        <v>58</v>
      </c>
      <c r="GM26" s="8" t="s">
        <v>59</v>
      </c>
      <c r="GN26" s="8" t="s">
        <v>60</v>
      </c>
      <c r="GO26" s="8" t="s">
        <v>61</v>
      </c>
      <c r="GP26" s="8" t="s">
        <v>52</v>
      </c>
      <c r="GQ26" s="8" t="s">
        <v>53</v>
      </c>
      <c r="GR26" s="8" t="s">
        <v>54</v>
      </c>
      <c r="GS26" s="8" t="s">
        <v>55</v>
      </c>
      <c r="GT26" s="19"/>
      <c r="GU26" s="9" t="s">
        <v>8</v>
      </c>
      <c r="GV26" s="9" t="s">
        <v>9</v>
      </c>
      <c r="GW26" s="9" t="s">
        <v>10</v>
      </c>
      <c r="GX26" s="9" t="s">
        <v>11</v>
      </c>
      <c r="GY26" s="9" t="s">
        <v>12</v>
      </c>
      <c r="GZ26" s="9" t="s">
        <v>13</v>
      </c>
      <c r="HA26" s="43"/>
      <c r="HB26" s="8" t="s">
        <v>50</v>
      </c>
      <c r="HC26" s="8" t="s">
        <v>51</v>
      </c>
      <c r="HD26" s="8" t="s">
        <v>56</v>
      </c>
      <c r="HE26" s="8" t="s">
        <v>57</v>
      </c>
      <c r="HF26" s="8" t="s">
        <v>58</v>
      </c>
      <c r="HG26" s="8" t="s">
        <v>59</v>
      </c>
      <c r="HH26" s="8" t="s">
        <v>60</v>
      </c>
      <c r="HI26" s="8" t="s">
        <v>61</v>
      </c>
      <c r="HJ26" s="8" t="s">
        <v>52</v>
      </c>
      <c r="HK26" s="8" t="s">
        <v>53</v>
      </c>
      <c r="HL26" s="8" t="s">
        <v>54</v>
      </c>
      <c r="HM26" s="8" t="s">
        <v>55</v>
      </c>
      <c r="HN26" s="27" t="s">
        <v>14</v>
      </c>
      <c r="HO26" s="35">
        <v>0.45</v>
      </c>
      <c r="HP26" s="35">
        <v>0.45</v>
      </c>
      <c r="HQ26" s="35">
        <v>0.5</v>
      </c>
      <c r="HR26" s="45" t="s">
        <v>37</v>
      </c>
      <c r="HS26" s="45"/>
      <c r="HT26" s="45"/>
      <c r="HU26" s="2"/>
      <c r="HV26" s="2"/>
      <c r="HW26" s="2"/>
    </row>
    <row r="27" spans="1:231" x14ac:dyDescent="0.15">
      <c r="A27">
        <v>1</v>
      </c>
      <c r="B27" s="22">
        <v>1</v>
      </c>
      <c r="C27" s="18">
        <f>E$14*INDEX(C$11:C$13,$B27,1)</f>
        <v>0.35</v>
      </c>
      <c r="D27" s="18">
        <f>E$15*INDEX(D$11:D$13,$B27,1)</f>
        <v>0.05</v>
      </c>
      <c r="E27" s="18">
        <f>C$14*E28*INDEX(C$11:C$13,$B28,1)+C$15*F28*INDEX(D$11:D$13,$B28,1)</f>
        <v>1.1779840401283307E-18</v>
      </c>
      <c r="F27" s="18">
        <f t="shared" ref="F27:F58" si="1">D$14*E28*INDEX(C$11:C$13,$B28,1)+D$15*F28*INDEX(D$11:D$13,$B28,1)</f>
        <v>7.9495808681647286E-18</v>
      </c>
      <c r="G27" s="18">
        <f>C27*E27</f>
        <v>4.1229441404491574E-19</v>
      </c>
      <c r="H27" s="18">
        <f>D27*F27</f>
        <v>3.9747904340823645E-19</v>
      </c>
      <c r="I27" s="18">
        <f>G27+H27</f>
        <v>8.0977345745315219E-19</v>
      </c>
      <c r="J27" s="19">
        <f>G27/I27</f>
        <v>0.50914784900660714</v>
      </c>
      <c r="K27" s="19">
        <f>H27/I27</f>
        <v>0.49085215099339286</v>
      </c>
      <c r="L27" s="19">
        <f t="shared" ref="L27:L59" si="2">IF($B27=1,J27,0)</f>
        <v>0.50914784900660714</v>
      </c>
      <c r="M27" s="19">
        <f t="shared" ref="M27:M59" si="3">IF($B27=2,J27,0)</f>
        <v>0</v>
      </c>
      <c r="N27" s="19">
        <f t="shared" ref="N27:N59" si="4">IF($B27=3,J27,0)</f>
        <v>0</v>
      </c>
      <c r="O27" s="19">
        <f t="shared" ref="O27:O59" si="5">IF($B27=1,K27,0)</f>
        <v>0.49085215099339286</v>
      </c>
      <c r="P27" s="19">
        <f t="shared" ref="P27:P59" si="6">IF($B27=2,K27,0)</f>
        <v>0</v>
      </c>
      <c r="Q27" s="19">
        <f t="shared" ref="Q27:Q59" si="7">IF($B27=3,K27,0)</f>
        <v>0</v>
      </c>
      <c r="R27" s="20" t="e">
        <f>#N/A</f>
        <v>#N/A</v>
      </c>
      <c r="S27" s="19" t="e">
        <f>#N/A</f>
        <v>#N/A</v>
      </c>
      <c r="T27" s="19" t="e">
        <v>#N/A</v>
      </c>
      <c r="U27" s="19" t="e">
        <v>#N/A</v>
      </c>
      <c r="V27" s="23"/>
      <c r="W27" s="18">
        <f>Y$14*INDEX(W$11:W$13,$B27,1)</f>
        <v>0.35095171529097247</v>
      </c>
      <c r="X27" s="18">
        <f>Y$15*INDEX(X$11:X$13,$B27,1)</f>
        <v>4.2892143278921033E-2</v>
      </c>
      <c r="Y27" s="18">
        <f>W$14*Y28*INDEX(W$11:W$13,$B28,1)+W$15*Z28*INDEX(X$11:X$13,$B28,1)</f>
        <v>4.5009768882834866E-17</v>
      </c>
      <c r="Z27" s="18">
        <f>X$14*Y28*INDEX(W$11:W$13,$B28,1)+X$15*Z28*INDEX(X$11:X$13,$B28,1)</f>
        <v>2.3544410213189185E-16</v>
      </c>
      <c r="AA27" s="18">
        <f>W27*Y27</f>
        <v>1.5796255594281132E-17</v>
      </c>
      <c r="AB27" s="18">
        <f>X27*Z27</f>
        <v>1.0098702162818023E-17</v>
      </c>
      <c r="AC27" s="18">
        <f>AA27+AB27</f>
        <v>2.5894957757099156E-17</v>
      </c>
      <c r="AD27" s="19">
        <f>AA27/AC27</f>
        <v>0.61001279640823347</v>
      </c>
      <c r="AE27" s="19">
        <f>AB27/AC27</f>
        <v>0.38998720359176653</v>
      </c>
      <c r="AF27" s="19">
        <f t="shared" ref="AF27:AF59" si="8">IF($B27=1,AD27,0)</f>
        <v>0.61001279640823347</v>
      </c>
      <c r="AG27" s="19">
        <f t="shared" ref="AG27:AG59" si="9">IF($B27=2,AD27,0)</f>
        <v>0</v>
      </c>
      <c r="AH27" s="19">
        <f t="shared" ref="AH27:AH59" si="10">IF($B27=3,AD27,0)</f>
        <v>0</v>
      </c>
      <c r="AI27" s="19">
        <f t="shared" ref="AI27:AI59" si="11">IF($B27=1,AE27,0)</f>
        <v>0.38998720359176653</v>
      </c>
      <c r="AJ27" s="19">
        <f t="shared" ref="AJ27:AJ59" si="12">IF($B27=2,AE27,0)</f>
        <v>0</v>
      </c>
      <c r="AK27" s="19">
        <f t="shared" ref="AK27:AK59" si="13">IF($B27=3,AE27,0)</f>
        <v>0</v>
      </c>
      <c r="AL27" s="20" t="e">
        <f>#N/A</f>
        <v>#N/A</v>
      </c>
      <c r="AM27" s="19" t="e">
        <f>#N/A</f>
        <v>#N/A</v>
      </c>
      <c r="AN27" s="19" t="e">
        <v>#N/A</v>
      </c>
      <c r="AO27" s="19" t="e">
        <v>#N/A</v>
      </c>
      <c r="AP27" s="23"/>
      <c r="AQ27" s="18">
        <f>AS$14*INDEX(AQ$11:AQ$13,$B27,1)</f>
        <v>0.43301488139765554</v>
      </c>
      <c r="AR27" s="18">
        <f>AS$15*INDEX(AR$11:AR$13,$B27,1)</f>
        <v>2.9315776783288394E-2</v>
      </c>
      <c r="AS27" s="18">
        <f>AQ$14*AS28*INDEX(AQ$11:AQ$13,$B28,1)+AQ$15*AT28*INDEX(AR$11:AR$13,$B28,1)</f>
        <v>7.3734490845753144E-17</v>
      </c>
      <c r="AT27" s="18">
        <f>AR$14*AS28*INDEX(AQ$11:AQ$13,$B28,1)+AR$15*AT28*INDEX(AR$11:AR$13,$B28,1)</f>
        <v>3.4992108021635948E-16</v>
      </c>
      <c r="AU27" s="18">
        <f>AQ27*AS27</f>
        <v>3.1928131808490317E-17</v>
      </c>
      <c r="AV27" s="18">
        <f>AR27*AT27</f>
        <v>1.0258208279389948E-17</v>
      </c>
      <c r="AW27" s="18">
        <f>AU27+AV27</f>
        <v>4.2186340087880264E-17</v>
      </c>
      <c r="AX27" s="19">
        <f>AU27/AW27</f>
        <v>0.75683578480568325</v>
      </c>
      <c r="AY27" s="19">
        <f>AV27/AW27</f>
        <v>0.24316421519431675</v>
      </c>
      <c r="AZ27" s="19">
        <f t="shared" ref="AZ27:AZ59" si="14">IF($B27=1,AX27,0)</f>
        <v>0.75683578480568325</v>
      </c>
      <c r="BA27" s="19">
        <f t="shared" ref="BA27:BA59" si="15">IF($B27=2,AX27,0)</f>
        <v>0</v>
      </c>
      <c r="BB27" s="19">
        <f t="shared" ref="BB27:BB59" si="16">IF($B27=3,AX27,0)</f>
        <v>0</v>
      </c>
      <c r="BC27" s="19">
        <f t="shared" ref="BC27:BC59" si="17">IF($B27=1,AY27,0)</f>
        <v>0.24316421519431675</v>
      </c>
      <c r="BD27" s="19">
        <f t="shared" ref="BD27:BD59" si="18">IF($B27=2,AY27,0)</f>
        <v>0</v>
      </c>
      <c r="BE27" s="19">
        <f t="shared" ref="BE27:BE59" si="19">IF($B27=3,AY27,0)</f>
        <v>0</v>
      </c>
      <c r="BF27" s="20" t="e">
        <f>#N/A</f>
        <v>#N/A</v>
      </c>
      <c r="BG27" s="19" t="e">
        <f>#N/A</f>
        <v>#N/A</v>
      </c>
      <c r="BH27" s="19" t="e">
        <v>#N/A</v>
      </c>
      <c r="BI27" s="19" t="e">
        <v>#N/A</v>
      </c>
      <c r="BJ27" s="23"/>
      <c r="BK27" s="18">
        <f>BM$14*INDEX(BK$11:BK$13,$B27,1)</f>
        <v>0.53317389543607041</v>
      </c>
      <c r="BL27" s="18">
        <f>BM$15*INDEX(BL$11:BL$13,$B27,1)</f>
        <v>1.4467906657195754E-2</v>
      </c>
      <c r="BM27" s="18">
        <f>BK$14*BM28*INDEX(BK$11:BK$13,$B28,1)+BK$15*BN28*INDEX(BL$11:BL$13,$B28,1)</f>
        <v>9.2476147421198852E-17</v>
      </c>
      <c r="BN27" s="18">
        <f>BL$14*BM28*INDEX(BK$11:BK$13,$B28,1)+BL$15*BN28*INDEX(BL$11:BL$13,$B28,1)</f>
        <v>4.1345507867854194E-16</v>
      </c>
      <c r="BO27" s="18">
        <f>BK27*BM27</f>
        <v>4.930586775548091E-17</v>
      </c>
      <c r="BP27" s="18">
        <f>BL27*BN27</f>
        <v>5.981829485264671E-18</v>
      </c>
      <c r="BQ27" s="18">
        <f>BO27+BP27</f>
        <v>5.5287697240745581E-17</v>
      </c>
      <c r="BR27" s="19">
        <f>BO27/BQ27</f>
        <v>0.89180541451713391</v>
      </c>
      <c r="BS27" s="19">
        <f>BP27/BQ27</f>
        <v>0.10819458548286616</v>
      </c>
      <c r="BT27" s="19">
        <f t="shared" ref="BT27:BT59" si="20">IF($B27=1,BR27,0)</f>
        <v>0.89180541451713391</v>
      </c>
      <c r="BU27" s="19">
        <f t="shared" ref="BU27:BU59" si="21">IF($B27=2,BR27,0)</f>
        <v>0</v>
      </c>
      <c r="BV27" s="19">
        <f t="shared" ref="BV27:BV59" si="22">IF($B27=3,BR27,0)</f>
        <v>0</v>
      </c>
      <c r="BW27" s="19">
        <f t="shared" ref="BW27:BW59" si="23">IF($B27=1,BS27,0)</f>
        <v>0.10819458548286616</v>
      </c>
      <c r="BX27" s="19">
        <f t="shared" ref="BX27:BX59" si="24">IF($B27=2,BS27,0)</f>
        <v>0</v>
      </c>
      <c r="BY27" s="19">
        <f t="shared" ref="BY27:BY59" si="25">IF($B27=3,BS27,0)</f>
        <v>0</v>
      </c>
      <c r="BZ27" s="20" t="e">
        <f>#N/A</f>
        <v>#N/A</v>
      </c>
      <c r="CA27" s="19" t="e">
        <f>#N/A</f>
        <v>#N/A</v>
      </c>
      <c r="CB27" s="19" t="e">
        <v>#N/A</v>
      </c>
      <c r="CC27" s="19" t="e">
        <v>#N/A</v>
      </c>
      <c r="CD27" s="23"/>
      <c r="CE27" s="18">
        <f>CG$14*INDEX(CE$11:CE$13,$B27,1)</f>
        <v>0.61818123291458249</v>
      </c>
      <c r="CF27" s="18">
        <f>CG$15*INDEX(CF$11:CF$13,$B27,1)</f>
        <v>4.6715684795401533E-3</v>
      </c>
      <c r="CG27" s="18">
        <f>CE$14*CG28*INDEX(CE$11:CE$13,$B28,1)+CE$15*CH28*INDEX(CF$11:CF$13,$B28,1)</f>
        <v>1.106785696843733E-16</v>
      </c>
      <c r="CH27" s="18">
        <f>CF$14*CG28*INDEX(CE$11:CE$13,$B28,1)+CF$15*CH28*INDEX(CF$11:CF$13,$B28,1)</f>
        <v>4.6465927526343406E-16</v>
      </c>
      <c r="CI27" s="18">
        <f>CE27*CG27</f>
        <v>6.841941466470842E-17</v>
      </c>
      <c r="CJ27" s="18">
        <f>CF27*CH27</f>
        <v>2.1706876240466304E-18</v>
      </c>
      <c r="CK27" s="18">
        <f>CI27+CJ27</f>
        <v>7.0590102288755053E-17</v>
      </c>
      <c r="CL27" s="19">
        <f>CI27/CK27</f>
        <v>0.96924940531794046</v>
      </c>
      <c r="CM27" s="19">
        <f>CJ27/CK27</f>
        <v>3.0750594682059543E-2</v>
      </c>
      <c r="CN27" s="19">
        <f t="shared" ref="CN27:CN59" si="26">IF($B27=1,CL27,0)</f>
        <v>0.96924940531794046</v>
      </c>
      <c r="CO27" s="19">
        <f t="shared" ref="CO27:CO59" si="27">IF($B27=2,CL27,0)</f>
        <v>0</v>
      </c>
      <c r="CP27" s="19">
        <f t="shared" ref="CP27:CP59" si="28">IF($B27=3,CL27,0)</f>
        <v>0</v>
      </c>
      <c r="CQ27" s="19">
        <f t="shared" ref="CQ27:CQ59" si="29">IF($B27=1,CM27,0)</f>
        <v>3.0750594682059543E-2</v>
      </c>
      <c r="CR27" s="19">
        <f t="shared" ref="CR27:CR59" si="30">IF($B27=2,CM27,0)</f>
        <v>0</v>
      </c>
      <c r="CS27" s="19">
        <f t="shared" ref="CS27:CS59" si="31">IF($B27=3,CM27,0)</f>
        <v>0</v>
      </c>
      <c r="CT27" s="20" t="e">
        <f>#N/A</f>
        <v>#N/A</v>
      </c>
      <c r="CU27" s="19" t="e">
        <f>#N/A</f>
        <v>#N/A</v>
      </c>
      <c r="CV27" s="19" t="e">
        <v>#N/A</v>
      </c>
      <c r="CW27" s="19" t="e">
        <v>#N/A</v>
      </c>
      <c r="CX27" s="23"/>
      <c r="CY27" s="18">
        <f>DA$14*INDEX(CY$11:CY$13,$B27,1)</f>
        <v>0.66043128420831665</v>
      </c>
      <c r="CZ27" s="18">
        <f>DA$15*INDEX(CZ$11:CZ$13,$B27,1)</f>
        <v>8.9166606345889867E-4</v>
      </c>
      <c r="DA27" s="18">
        <f>CY$14*DA28*INDEX(CY$11:CY$13,$B28,1)+CY$15*DB28*INDEX(CZ$11:CZ$13,$B28,1)</f>
        <v>1.2819034291817594E-16</v>
      </c>
      <c r="DB27" s="18">
        <f>CZ$14*DA28*INDEX(CY$11:CY$13,$B28,1)+CZ$15*DB28*INDEX(CZ$11:CZ$13,$B28,1)</f>
        <v>5.1163721854710939E-16</v>
      </c>
      <c r="DC27" s="18">
        <f>CY27*DA27</f>
        <v>8.466091279655542E-17</v>
      </c>
      <c r="DD27" s="18">
        <f>CZ27*DB27</f>
        <v>4.5620954458096125E-19</v>
      </c>
      <c r="DE27" s="18">
        <f>DC27+DD27</f>
        <v>8.5117122341136384E-17</v>
      </c>
      <c r="DF27" s="19">
        <f>DC27/DE27</f>
        <v>0.99464021418919046</v>
      </c>
      <c r="DG27" s="19">
        <f>DD27/DE27</f>
        <v>5.3597858108095251E-3</v>
      </c>
      <c r="DH27" s="19">
        <f t="shared" ref="DH27:DH59" si="32">IF($B27=1,DF27,0)</f>
        <v>0.99464021418919046</v>
      </c>
      <c r="DI27" s="19">
        <f t="shared" ref="DI27:DI59" si="33">IF($B27=2,DF27,0)</f>
        <v>0</v>
      </c>
      <c r="DJ27" s="19">
        <f t="shared" ref="DJ27:DJ59" si="34">IF($B27=3,DF27,0)</f>
        <v>0</v>
      </c>
      <c r="DK27" s="19">
        <f t="shared" ref="DK27:DK59" si="35">IF($B27=1,DG27,0)</f>
        <v>5.3597858108095251E-3</v>
      </c>
      <c r="DL27" s="19">
        <f t="shared" ref="DL27:DL59" si="36">IF($B27=2,DG27,0)</f>
        <v>0</v>
      </c>
      <c r="DM27" s="19">
        <f t="shared" ref="DM27:DM59" si="37">IF($B27=3,DG27,0)</f>
        <v>0</v>
      </c>
      <c r="DN27" s="20" t="e">
        <f>#N/A</f>
        <v>#N/A</v>
      </c>
      <c r="DO27" s="19" t="e">
        <f>#N/A</f>
        <v>#N/A</v>
      </c>
      <c r="DP27" s="19" t="e">
        <v>#N/A</v>
      </c>
      <c r="DQ27" s="19" t="e">
        <v>#N/A</v>
      </c>
      <c r="DR27" s="23"/>
      <c r="DS27" s="18">
        <f>DU$14*INDEX(DS$11:DS$13,$B27,1)</f>
        <v>0.66692221708429344</v>
      </c>
      <c r="DT27" s="18">
        <f>DU$15*INDEX(DT$11:DT$13,$B27,1)</f>
        <v>9.8806958246107127E-5</v>
      </c>
      <c r="DU27" s="18">
        <f>DS$14*DU28*INDEX(DS$11:DS$13,$B28,1)+DS$15*DV28*INDEX(DT$11:DT$13,$B28,1)</f>
        <v>1.430930154994762E-16</v>
      </c>
      <c r="DV27" s="18">
        <f>DT$14*DU28*INDEX(DS$11:DS$13,$B28,1)+DT$15*DV28*INDEX(DT$11:DT$13,$B28,1)</f>
        <v>5.5275068628082674E-16</v>
      </c>
      <c r="DW27" s="18">
        <f>DS27*DU27</f>
        <v>9.5431911146187833E-17</v>
      </c>
      <c r="DX27" s="18">
        <f>DT27*DV27</f>
        <v>5.461561397985671E-20</v>
      </c>
      <c r="DY27" s="18">
        <f>DW27+DX27</f>
        <v>9.5486526760167696E-17</v>
      </c>
      <c r="DZ27" s="19">
        <f>DW27/DY27</f>
        <v>0.99942802805973829</v>
      </c>
      <c r="EA27" s="19">
        <f>DX27/DY27</f>
        <v>5.7197194026162518E-4</v>
      </c>
      <c r="EB27" s="19">
        <f t="shared" ref="EB27:EB59" si="38">IF($B27=1,DZ27,0)</f>
        <v>0.99942802805973829</v>
      </c>
      <c r="EC27" s="19">
        <f t="shared" ref="EC27:EC59" si="39">IF($B27=2,DZ27,0)</f>
        <v>0</v>
      </c>
      <c r="ED27" s="19">
        <f t="shared" ref="ED27:ED59" si="40">IF($B27=3,DZ27,0)</f>
        <v>0</v>
      </c>
      <c r="EE27" s="19">
        <f t="shared" ref="EE27:EE59" si="41">IF($B27=1,EA27,0)</f>
        <v>5.7197194026162518E-4</v>
      </c>
      <c r="EF27" s="19">
        <f t="shared" ref="EF27:EF59" si="42">IF($B27=2,EA27,0)</f>
        <v>0</v>
      </c>
      <c r="EG27" s="19">
        <f t="shared" ref="EG27:EG59" si="43">IF($B27=3,EA27,0)</f>
        <v>0</v>
      </c>
      <c r="EH27" s="20" t="e">
        <f>#N/A</f>
        <v>#N/A</v>
      </c>
      <c r="EI27" s="19" t="e">
        <f>#N/A</f>
        <v>#N/A</v>
      </c>
      <c r="EJ27" s="19" t="e">
        <v>#N/A</v>
      </c>
      <c r="EK27" s="19" t="e">
        <v>#N/A</v>
      </c>
      <c r="EL27" s="23"/>
      <c r="EM27" s="18">
        <f>EO$14*INDEX(EM$11:EM$13,$B27,1)</f>
        <v>0.66113376816987812</v>
      </c>
      <c r="EN27" s="18">
        <f>EO$15*INDEX(EN$11:EN$13,$B27,1)</f>
        <v>6.4193768130730366E-6</v>
      </c>
      <c r="EO27" s="18">
        <f>EM$14*EO28*INDEX(EM$11:EM$13,$B28,1)+EM$15*EP28*INDEX(EN$11:EN$13,$B28,1)</f>
        <v>1.5432908335457489E-16</v>
      </c>
      <c r="EP27" s="18">
        <f>EN$14*EO28*INDEX(EM$11:EM$13,$B28,1)+EN$15*EP28*INDEX(EN$11:EN$13,$B28,1)</f>
        <v>5.8447695873378845E-16</v>
      </c>
      <c r="EQ27" s="18">
        <f>EM27*EO27</f>
        <v>1.0203216841641331E-16</v>
      </c>
      <c r="ER27" s="18">
        <f>EN27*EP27</f>
        <v>3.7519778366711273E-21</v>
      </c>
      <c r="ES27" s="18">
        <f>EQ27+ER27</f>
        <v>1.0203592039424999E-16</v>
      </c>
      <c r="ET27" s="19">
        <f>EQ27/ES27</f>
        <v>0.99996322885291589</v>
      </c>
      <c r="EU27" s="19">
        <f>ER27/ES27</f>
        <v>3.6771147084027891E-5</v>
      </c>
      <c r="EV27" s="19">
        <f t="shared" ref="EV27:EV59" si="44">IF($B27=1,ET27,0)</f>
        <v>0.99996322885291589</v>
      </c>
      <c r="EW27" s="19">
        <f t="shared" ref="EW27:EW59" si="45">IF($B27=2,ET27,0)</f>
        <v>0</v>
      </c>
      <c r="EX27" s="19">
        <f t="shared" ref="EX27:EX59" si="46">IF($B27=3,ET27,0)</f>
        <v>0</v>
      </c>
      <c r="EY27" s="19">
        <f t="shared" ref="EY27:EY59" si="47">IF($B27=1,EU27,0)</f>
        <v>3.6771147084027891E-5</v>
      </c>
      <c r="EZ27" s="19">
        <f t="shared" ref="EZ27:EZ59" si="48">IF($B27=2,EU27,0)</f>
        <v>0</v>
      </c>
      <c r="FA27" s="19">
        <f t="shared" ref="FA27:FA59" si="49">IF($B27=3,EU27,0)</f>
        <v>0</v>
      </c>
      <c r="FB27" s="20" t="e">
        <f>#N/A</f>
        <v>#N/A</v>
      </c>
      <c r="FC27" s="19" t="e">
        <f>#N/A</f>
        <v>#N/A</v>
      </c>
      <c r="FD27" s="19" t="e">
        <v>#N/A</v>
      </c>
      <c r="FE27" s="19" t="e">
        <v>#N/A</v>
      </c>
      <c r="FF27" s="23"/>
      <c r="FG27" s="18">
        <f>FI$14*INDEX(FG$11:FG$13,$B27,1)</f>
        <v>0.6547790799858344</v>
      </c>
      <c r="FH27" s="18">
        <f>FI$15*INDEX(FH$11:FH$13,$B27,1)</f>
        <v>2.4195721941119897E-7</v>
      </c>
      <c r="FI27" s="18">
        <f>FG$14*FI28*INDEX(FG$11:FG$13,$B28,1)+FG$15*FJ28*INDEX(FH$11:FH$13,$B28,1)</f>
        <v>1.6194641914022336E-16</v>
      </c>
      <c r="FJ27" s="18">
        <f>FH$14*FI28*INDEX(FG$11:FG$13,$B28,1)+FH$15*FJ28*INDEX(FH$11:FH$13,$B28,1)</f>
        <v>6.0626296076575031E-16</v>
      </c>
      <c r="FK27" s="18">
        <f>FG27*FI27</f>
        <v>1.0603912733163577E-16</v>
      </c>
      <c r="FL27" s="18">
        <f>FH27*FJ27</f>
        <v>1.4668970021888177E-22</v>
      </c>
      <c r="FM27" s="18">
        <f>FK27+FL27</f>
        <v>1.0603927402133599E-16</v>
      </c>
      <c r="FN27" s="19">
        <f>FK27/FM27</f>
        <v>0.99999861664744905</v>
      </c>
      <c r="FO27" s="19">
        <f>FL27/FM27</f>
        <v>1.383352550955475E-6</v>
      </c>
      <c r="FP27" s="19">
        <f t="shared" ref="FP27:FP59" si="50">IF($B27=1,FN27,0)</f>
        <v>0.99999861664744905</v>
      </c>
      <c r="FQ27" s="19">
        <f t="shared" ref="FQ27:FQ59" si="51">IF($B27=2,FN27,0)</f>
        <v>0</v>
      </c>
      <c r="FR27" s="19">
        <f t="shared" ref="FR27:FR59" si="52">IF($B27=3,FN27,0)</f>
        <v>0</v>
      </c>
      <c r="FS27" s="19">
        <f t="shared" ref="FS27:FS59" si="53">IF($B27=1,FO27,0)</f>
        <v>1.383352550955475E-6</v>
      </c>
      <c r="FT27" s="19">
        <f t="shared" ref="FT27:FT59" si="54">IF($B27=2,FO27,0)</f>
        <v>0</v>
      </c>
      <c r="FU27" s="19">
        <f t="shared" ref="FU27:FU59" si="55">IF($B27=3,FO27,0)</f>
        <v>0</v>
      </c>
      <c r="FV27" s="20" t="e">
        <f>#N/A</f>
        <v>#N/A</v>
      </c>
      <c r="FW27" s="19" t="e">
        <f>#N/A</f>
        <v>#N/A</v>
      </c>
      <c r="FX27" s="19" t="e">
        <v>#N/A</v>
      </c>
      <c r="FY27" s="19" t="e">
        <v>#N/A</v>
      </c>
      <c r="FZ27" s="23"/>
      <c r="GA27" s="18">
        <f>GC$14*INDEX(GA$11:GA$13,$B27,1)</f>
        <v>0.65020350471958488</v>
      </c>
      <c r="GB27" s="18">
        <f>GC$15*INDEX(GB$11:GB$13,$B27,1)</f>
        <v>5.1776062444448414E-9</v>
      </c>
      <c r="GC27" s="18">
        <f>GA$14*GC28*INDEX(GA$11:GA$13,$B28,1)+GA$15*GD28*INDEX(GB$11:GB$13,$B28,1)</f>
        <v>1.6671654698691822E-16</v>
      </c>
      <c r="GD27" s="18">
        <f>GB$14*GC28*INDEX(GA$11:GA$13,$B28,1)+GB$15*GD28*INDEX(GB$11:GB$13,$B28,1)</f>
        <v>6.2011169894752774E-16</v>
      </c>
      <c r="GE27" s="18">
        <f>GA27*GC27</f>
        <v>1.0839968314564157E-16</v>
      </c>
      <c r="GF27" s="18">
        <f>GB27*GD27</f>
        <v>3.2106942047240191E-24</v>
      </c>
      <c r="GG27" s="18">
        <f>GE27+GF27</f>
        <v>1.0839968635633578E-16</v>
      </c>
      <c r="GH27" s="19">
        <f>GE27/GG27</f>
        <v>0.99999997038096411</v>
      </c>
      <c r="GI27" s="19">
        <f>GF27/GG27</f>
        <v>2.9619035927555148E-8</v>
      </c>
      <c r="GJ27" s="19">
        <f t="shared" ref="GJ27:GJ59" si="56">IF($B27=1,GH27,0)</f>
        <v>0.99999997038096411</v>
      </c>
      <c r="GK27" s="19">
        <f t="shared" ref="GK27:GK59" si="57">IF($B27=2,GH27,0)</f>
        <v>0</v>
      </c>
      <c r="GL27" s="19">
        <f t="shared" ref="GL27:GL59" si="58">IF($B27=3,GH27,0)</f>
        <v>0</v>
      </c>
      <c r="GM27" s="19">
        <f t="shared" ref="GM27:GM59" si="59">IF($B27=1,GI27,0)</f>
        <v>2.9619035927555148E-8</v>
      </c>
      <c r="GN27" s="19">
        <f t="shared" ref="GN27:GN59" si="60">IF($B27=2,GI27,0)</f>
        <v>0</v>
      </c>
      <c r="GO27" s="19">
        <f t="shared" ref="GO27:GO59" si="61">IF($B27=3,GI27,0)</f>
        <v>0</v>
      </c>
      <c r="GP27" s="20" t="e">
        <f>#N/A</f>
        <v>#N/A</v>
      </c>
      <c r="GQ27" s="19" t="e">
        <f>#N/A</f>
        <v>#N/A</v>
      </c>
      <c r="GR27" s="19" t="e">
        <v>#N/A</v>
      </c>
      <c r="GS27" s="19" t="e">
        <v>#N/A</v>
      </c>
      <c r="GT27" s="23"/>
      <c r="GU27" s="18">
        <f>GW$14*INDEX(GU$11:GU$13,$B27,1)</f>
        <v>0.64723124792613107</v>
      </c>
      <c r="GV27" s="18">
        <f>GW$15*INDEX(GV$11:GV$13,$B27,1)</f>
        <v>6.1697007476928833E-11</v>
      </c>
      <c r="GW27" s="18">
        <f t="shared" ref="GW27:GW58" si="62">GU$14*GW28*INDEX(GU$11:GU$13,$B28,1)+GU$15*GX28*INDEX(GV$11:GV$13,$B28,1)</f>
        <v>1.6955049678491233E-16</v>
      </c>
      <c r="GX27" s="18">
        <f t="shared" ref="GX27:GX58" si="63">GV$14*GW28*INDEX(GU$11:GU$13,$B28,1)+GV$15*GX28*INDEX(GV$11:GV$13,$B28,1)</f>
        <v>6.2851288131443978E-16</v>
      </c>
      <c r="GY27" s="18">
        <f>GU27*GW27</f>
        <v>1.0973837962059428E-16</v>
      </c>
      <c r="GZ27" s="18">
        <f>GV27*GX27</f>
        <v>3.8777363937803076E-26</v>
      </c>
      <c r="HA27" s="18">
        <f>GY27+GZ27</f>
        <v>1.0973837965937165E-16</v>
      </c>
      <c r="HB27" s="19">
        <f>GY27/HA27</f>
        <v>0.99999999964663799</v>
      </c>
      <c r="HC27" s="19">
        <f>GZ27/HA27</f>
        <v>3.5336191456597193E-10</v>
      </c>
      <c r="HD27" s="19">
        <f t="shared" ref="HD27:HD59" si="64">IF($B27=1,HB27,0)</f>
        <v>0.99999999964663799</v>
      </c>
      <c r="HE27" s="19">
        <f t="shared" ref="HE27:HE59" si="65">IF($B27=2,HB27,0)</f>
        <v>0</v>
      </c>
      <c r="HF27" s="19">
        <f t="shared" ref="HF27:HF59" si="66">IF($B27=3,HB27,0)</f>
        <v>0</v>
      </c>
      <c r="HG27" s="19">
        <f t="shared" ref="HG27:HG59" si="67">IF($B27=1,HC27,0)</f>
        <v>3.5336191456597193E-10</v>
      </c>
      <c r="HH27" s="19">
        <f t="shared" ref="HH27:HH59" si="68">IF($B27=2,HC27,0)</f>
        <v>0</v>
      </c>
      <c r="HI27" s="19">
        <f t="shared" ref="HI27:HI59" si="69">IF($B27=3,HC27,0)</f>
        <v>0</v>
      </c>
      <c r="HJ27" s="20" t="e">
        <f>#N/A</f>
        <v>#N/A</v>
      </c>
      <c r="HK27" s="19" t="e">
        <f>#N/A</f>
        <v>#N/A</v>
      </c>
      <c r="HL27" s="19" t="e">
        <v>#N/A</v>
      </c>
      <c r="HM27" s="19" t="e">
        <v>#N/A</v>
      </c>
      <c r="HN27" s="28" t="s">
        <v>15</v>
      </c>
      <c r="HO27" s="36">
        <v>0.45</v>
      </c>
      <c r="HP27" s="36">
        <v>0.45</v>
      </c>
      <c r="HQ27" s="36">
        <v>0.5</v>
      </c>
      <c r="HR27" s="45"/>
      <c r="HS27" s="45"/>
      <c r="HT27" s="45"/>
      <c r="HU27" s="2"/>
      <c r="HV27" s="2"/>
      <c r="HW27" s="2"/>
    </row>
    <row r="28" spans="1:231" ht="14" thickBot="1" x14ac:dyDescent="0.2">
      <c r="A28">
        <v>2</v>
      </c>
      <c r="B28" s="22">
        <v>3</v>
      </c>
      <c r="C28" s="18">
        <f t="shared" ref="C28:C59" si="70">(C27*C$14+D27*D$14)*INDEX(C$11:C$13,$B28,1)</f>
        <v>2.8499999999999998E-2</v>
      </c>
      <c r="D28" s="18">
        <f>(C27*C$15+D27*D$15)*INDEX(D$11:D$13,$B28,1)</f>
        <v>5.2500000000000005E-2</v>
      </c>
      <c r="E28" s="18">
        <f>C$14*E29*INDEX(C$11:C$13,$B29,1)+C$15*F29*INDEX(D$11:D$13,$B29,1)</f>
        <v>2.3401451632728865E-18</v>
      </c>
      <c r="F28" s="18">
        <f t="shared" si="1"/>
        <v>1.4153891815235711E-17</v>
      </c>
      <c r="G28" s="18">
        <f t="shared" ref="G28:G59" si="71">C28*E28</f>
        <v>6.6694137153277258E-20</v>
      </c>
      <c r="H28" s="18">
        <f t="shared" ref="H28:H59" si="72">D28*F28</f>
        <v>7.4307932029987492E-19</v>
      </c>
      <c r="I28" s="18">
        <f t="shared" ref="I28:I59" si="73">G28+H28</f>
        <v>8.0977345745315219E-19</v>
      </c>
      <c r="J28" s="19">
        <f t="shared" ref="J28:J59" si="74">G28/I28</f>
        <v>8.2361475965190806E-2</v>
      </c>
      <c r="K28" s="19">
        <f t="shared" ref="K28:K59" si="75">H28/I28</f>
        <v>0.91763852403480917</v>
      </c>
      <c r="L28" s="19">
        <f t="shared" si="2"/>
        <v>0</v>
      </c>
      <c r="M28" s="19">
        <f t="shared" si="3"/>
        <v>0</v>
      </c>
      <c r="N28" s="19">
        <f t="shared" si="4"/>
        <v>8.2361475965190806E-2</v>
      </c>
      <c r="O28" s="19">
        <f t="shared" si="5"/>
        <v>0</v>
      </c>
      <c r="P28" s="19">
        <f t="shared" si="6"/>
        <v>0</v>
      </c>
      <c r="Q28" s="19">
        <f t="shared" si="7"/>
        <v>0.91763852403480917</v>
      </c>
      <c r="R28" s="19">
        <f t="shared" ref="R28:R59" si="76">C27*C$14*E28*INDEX(C$11:C$13,$B28,1)/I28</f>
        <v>8.0916537790362911E-2</v>
      </c>
      <c r="S28" s="19">
        <f t="shared" ref="S28:S59" si="77">D27*D$14*E28*INDEX(C$11:C$13,$B28,1)/I28</f>
        <v>1.4449381748279095E-3</v>
      </c>
      <c r="T28" s="19">
        <f t="shared" ref="T28:T59" si="78">C27*C$15*F28*INDEX(D$11:D$13,$B28,1)/I28</f>
        <v>0.42823131121624419</v>
      </c>
      <c r="U28" s="19">
        <f t="shared" ref="U28:U59" si="79">D27*D$15*F28*INDEX(D$11:D$13,$B28,1)/I28</f>
        <v>0.48940721281856492</v>
      </c>
      <c r="V28" s="23"/>
      <c r="W28" s="18">
        <f t="shared" ref="W28:W59" si="80">(W27*W$14+X27*X$14)*INDEX(W$11:W$13,$B28,1)</f>
        <v>3.2375810284381516E-2</v>
      </c>
      <c r="X28" s="18">
        <f>(W27*W$15+X27*X$15)*INDEX(X$11:X$13,$B28,1)</f>
        <v>4.3525177859221678E-2</v>
      </c>
      <c r="Y28" s="18">
        <f>W$14*Y29*INDEX(W$11:W$13,$B29,1)+W$15*Z29*INDEX(X$11:X$13,$B29,1)</f>
        <v>1.0432061618833753E-16</v>
      </c>
      <c r="Z28" s="18">
        <f>X$14*Y29*INDEX(W$11:W$13,$B29,1)+X$15*Z29*INDEX(X$11:X$13,$B29,1)</f>
        <v>5.1734408418655039E-16</v>
      </c>
      <c r="AA28" s="18">
        <f t="shared" ref="AA28:AA59" si="81">W28*Y28</f>
        <v>3.377464478463395E-18</v>
      </c>
      <c r="AB28" s="18">
        <f>X28*Z28</f>
        <v>2.251749327863576E-17</v>
      </c>
      <c r="AC28" s="18">
        <f>AA28+AB28</f>
        <v>2.5894957757099156E-17</v>
      </c>
      <c r="AD28" s="19">
        <f>AA28/AC28</f>
        <v>0.13042942607378674</v>
      </c>
      <c r="AE28" s="19">
        <f t="shared" ref="AE28:AE59" si="82">AB28/AC28</f>
        <v>0.86957057392621318</v>
      </c>
      <c r="AF28" s="19">
        <f t="shared" si="8"/>
        <v>0</v>
      </c>
      <c r="AG28" s="19">
        <f t="shared" si="9"/>
        <v>0</v>
      </c>
      <c r="AH28" s="19">
        <f t="shared" si="10"/>
        <v>0.13042942607378674</v>
      </c>
      <c r="AI28" s="19">
        <f t="shared" si="11"/>
        <v>0</v>
      </c>
      <c r="AJ28" s="19">
        <f t="shared" si="12"/>
        <v>0</v>
      </c>
      <c r="AK28" s="19">
        <f t="shared" si="13"/>
        <v>0.86957057392621318</v>
      </c>
      <c r="AL28" s="19">
        <f t="shared" ref="AL28:AL59" si="83">W27*W$14*Y28*INDEX(W$11:W$13,$B28,1)/AC28</f>
        <v>0.12868434889805969</v>
      </c>
      <c r="AM28" s="19">
        <f t="shared" ref="AM28:AM59" si="84">X27*X$14*Y28*INDEX(W$11:W$13,$B28,1)/AC28</f>
        <v>1.7450771757270614E-3</v>
      </c>
      <c r="AN28" s="19">
        <f t="shared" ref="AN28:AN59" si="85">W27*W$15*Z28*INDEX(X$11:X$13,$B28,1)/AC28</f>
        <v>0.48132844751017378</v>
      </c>
      <c r="AO28" s="19">
        <f t="shared" ref="AO28:AO59" si="86">X27*X$15*Z28*INDEX(X$11:X$13,$B28,1)/AC28</f>
        <v>0.3882421264160395</v>
      </c>
      <c r="AP28" s="23"/>
      <c r="AQ28" s="18">
        <f t="shared" ref="AQ28:AQ59" si="87">(AQ27*AQ$14+AR27*AR$14)*INDEX(AQ$11:AQ$13,$B28,1)</f>
        <v>4.6877626887172383E-2</v>
      </c>
      <c r="AR28" s="18">
        <f>(AQ27*AQ$15+AR27*AR$15)*INDEX(AR$11:AR$13,$B28,1)</f>
        <v>4.2916930316866164E-2</v>
      </c>
      <c r="AS28" s="18">
        <f>AQ$14*AS29*INDEX(AQ$11:AQ$13,$B29,1)+AQ$15*AT29*INDEX(AR$11:AR$13,$B29,1)</f>
        <v>1.7238886931466374E-16</v>
      </c>
      <c r="AT28" s="18">
        <f>AR$14*AS29*INDEX(AQ$11:AQ$13,$B29,1)+AR$15*AT29*INDEX(AR$11:AR$13,$B29,1)</f>
        <v>7.946784343810062E-16</v>
      </c>
      <c r="AU28" s="18">
        <f t="shared" ref="AU28:AU59" si="88">AQ28*AS28</f>
        <v>8.0811810952343267E-18</v>
      </c>
      <c r="AV28" s="18">
        <f>AR28*AT28</f>
        <v>3.4105158992645945E-17</v>
      </c>
      <c r="AW28" s="18">
        <f>AU28+AV28</f>
        <v>4.218634008788027E-17</v>
      </c>
      <c r="AX28" s="19">
        <f>AU28/AW28</f>
        <v>0.19155918902659139</v>
      </c>
      <c r="AY28" s="19">
        <f t="shared" ref="AY28:AY59" si="89">AV28/AW28</f>
        <v>0.8084408109734087</v>
      </c>
      <c r="AZ28" s="19">
        <f t="shared" si="14"/>
        <v>0</v>
      </c>
      <c r="BA28" s="19">
        <f t="shared" si="15"/>
        <v>0</v>
      </c>
      <c r="BB28" s="19">
        <f t="shared" si="16"/>
        <v>0.19155918902659139</v>
      </c>
      <c r="BC28" s="19">
        <f t="shared" si="17"/>
        <v>0</v>
      </c>
      <c r="BD28" s="19">
        <f t="shared" si="18"/>
        <v>0</v>
      </c>
      <c r="BE28" s="19">
        <f t="shared" si="19"/>
        <v>0.8084408109734087</v>
      </c>
      <c r="BF28" s="19">
        <f t="shared" ref="BF28:BF59" si="90">AQ27*AQ$14*AS28*INDEX(AQ$11:AQ$13,$B28,1)/AW28</f>
        <v>0.19033060034558774</v>
      </c>
      <c r="BG28" s="19">
        <f t="shared" ref="BG28:BG59" si="91">AR27*AR$14*AS28*INDEX(AQ$11:AQ$13,$B28,1)/AW28</f>
        <v>1.2285886810036333E-3</v>
      </c>
      <c r="BH28" s="19">
        <f t="shared" ref="BH28:BH59" si="92">AQ27*AQ$15*AT28*INDEX(AR$11:AR$13,$B28,1)/AW28</f>
        <v>0.56650518446009546</v>
      </c>
      <c r="BI28" s="19">
        <f t="shared" ref="BI28:BI59" si="93">AR27*AR$15*AT28*INDEX(AR$11:AR$13,$B28,1)/AW28</f>
        <v>0.24193562651331307</v>
      </c>
      <c r="BJ28" s="23"/>
      <c r="BK28" s="18">
        <f t="shared" ref="BK28:BK59" si="94">(BK27*BK$14+BL27*BL$14)*INDEX(BK$11:BK$13,$B28,1)</f>
        <v>6.6259768994653703E-2</v>
      </c>
      <c r="BL28" s="18">
        <f>(BK27*BK$15+BL27*BL$15)*INDEX(BL$11:BL$13,$B28,1)</f>
        <v>4.3285392757998177E-2</v>
      </c>
      <c r="BM28" s="18">
        <f>BK$14*BM29*INDEX(BK$11:BK$13,$B29,1)+BK$15*BN29*INDEX(BL$11:BL$13,$B29,1)</f>
        <v>2.1500440007173782E-16</v>
      </c>
      <c r="BN28" s="18">
        <f>BL$14*BM29*INDEX(BK$11:BK$13,$B29,1)+BL$15*BN29*INDEX(BL$11:BL$13,$B29,1)</f>
        <v>9.4816178724806788E-16</v>
      </c>
      <c r="BO28" s="18">
        <f t="shared" ref="BO28:BO59" si="95">BK28*BM28</f>
        <v>1.4246141881587453E-17</v>
      </c>
      <c r="BP28" s="18">
        <f>BL28*BN28</f>
        <v>4.1041555359158128E-17</v>
      </c>
      <c r="BQ28" s="18">
        <f>BO28+BP28</f>
        <v>5.5287697240745581E-17</v>
      </c>
      <c r="BR28" s="19">
        <f>BO28/BQ28</f>
        <v>0.25767291083862359</v>
      </c>
      <c r="BS28" s="19">
        <f t="shared" ref="BS28:BS59" si="96">BP28/BQ28</f>
        <v>0.74232708916137635</v>
      </c>
      <c r="BT28" s="19">
        <f t="shared" si="20"/>
        <v>0</v>
      </c>
      <c r="BU28" s="19">
        <f t="shared" si="21"/>
        <v>0</v>
      </c>
      <c r="BV28" s="19">
        <f t="shared" si="22"/>
        <v>0.25767291083862359</v>
      </c>
      <c r="BW28" s="19">
        <f t="shared" si="23"/>
        <v>0</v>
      </c>
      <c r="BX28" s="19">
        <f t="shared" si="24"/>
        <v>0</v>
      </c>
      <c r="BY28" s="19">
        <f t="shared" si="25"/>
        <v>0.74232708916137635</v>
      </c>
      <c r="BZ28" s="19">
        <f t="shared" ref="BZ28:BZ59" si="97">BK27*BK$14*BM28*INDEX(BK$11:BK$13,$B28,1)/BQ28</f>
        <v>0.25702506980990047</v>
      </c>
      <c r="CA28" s="19">
        <f t="shared" ref="CA28:CA59" si="98">BL27*BL$14*BM28*INDEX(BK$11:BK$13,$B28,1)/BQ28</f>
        <v>6.4784102872315202E-4</v>
      </c>
      <c r="CB28" s="19">
        <f t="shared" ref="CB28:CB59" si="99">BK27*BK$15*BN28*INDEX(BL$11:BL$13,$B28,1)/BQ28</f>
        <v>0.63478034470723332</v>
      </c>
      <c r="CC28" s="19">
        <f t="shared" ref="CC28:CC59" si="100">BL27*BL$15*BN28*INDEX(BL$11:BL$13,$B28,1)/BQ28</f>
        <v>0.107546744454143</v>
      </c>
      <c r="CD28" s="23"/>
      <c r="CE28" s="18">
        <f t="shared" ref="CE28:CE59" si="101">(CE27*CE$14+CF27*CF$14)*INDEX(CE$11:CE$13,$B28,1)</f>
        <v>8.6117610505540426E-2</v>
      </c>
      <c r="CF28" s="18">
        <f>(CE27*CE$15+CF27*CF$15)*INDEX(CF$11:CF$13,$B28,1)</f>
        <v>4.5152313354746891E-2</v>
      </c>
      <c r="CG28" s="18">
        <f>CE$14*CG29*INDEX(CE$11:CE$13,$B29,1)+CE$15*CH29*INDEX(CF$11:CF$13,$B29,1)</f>
        <v>2.5603062767264145E-16</v>
      </c>
      <c r="CH28" s="18">
        <f>CF$14*CG29*INDEX(CE$11:CE$13,$B29,1)+CF$15*CH29*INDEX(CF$11:CF$13,$B29,1)</f>
        <v>1.0750580160972041E-15</v>
      </c>
      <c r="CI28" s="18">
        <f t="shared" ref="CI28:CI59" si="102">CE28*CG28</f>
        <v>2.2048745871401576E-17</v>
      </c>
      <c r="CJ28" s="18">
        <f>CF28*CH28</f>
        <v>4.8541356417353487E-17</v>
      </c>
      <c r="CK28" s="18">
        <f>CI28+CJ28</f>
        <v>7.0590102288755065E-17</v>
      </c>
      <c r="CL28" s="19">
        <f>CI28/CK28</f>
        <v>0.31234897183190397</v>
      </c>
      <c r="CM28" s="19">
        <f t="shared" ref="CM28:CM59" si="103">CJ28/CK28</f>
        <v>0.68765102816809598</v>
      </c>
      <c r="CN28" s="19">
        <f t="shared" si="26"/>
        <v>0</v>
      </c>
      <c r="CO28" s="19">
        <f t="shared" si="27"/>
        <v>0</v>
      </c>
      <c r="CP28" s="19">
        <f t="shared" si="28"/>
        <v>0.31234897183190397</v>
      </c>
      <c r="CQ28" s="19">
        <f t="shared" si="29"/>
        <v>0</v>
      </c>
      <c r="CR28" s="19">
        <f t="shared" si="30"/>
        <v>0</v>
      </c>
      <c r="CS28" s="19">
        <f t="shared" si="31"/>
        <v>0.68765102816809598</v>
      </c>
      <c r="CT28" s="19">
        <f t="shared" ref="CT28:CT59" si="104">CE27*CE$14*CG28*INDEX(CE$11:CE$13,$B28,1)/CK28</f>
        <v>0.3121230593907976</v>
      </c>
      <c r="CU28" s="19">
        <f t="shared" ref="CU28:CU59" si="105">CF27*CF$14*CG28*INDEX(CE$11:CE$13,$B28,1)/CK28</f>
        <v>2.2591244110634314E-4</v>
      </c>
      <c r="CV28" s="19">
        <f t="shared" ref="CV28:CV59" si="106">CE27*CE$15*CH28*INDEX(CF$11:CF$13,$B28,1)/CK28</f>
        <v>0.6571263459271427</v>
      </c>
      <c r="CW28" s="19">
        <f t="shared" ref="CW28:CW59" si="107">CF27*CF$15*CH28*INDEX(CF$11:CF$13,$B28,1)/CK28</f>
        <v>3.0524682240953192E-2</v>
      </c>
      <c r="CX28" s="23"/>
      <c r="CY28" s="18">
        <f t="shared" ref="CY28:CY59" si="108">(CY27*CY$14+CZ27*CZ$14)*INDEX(CY$11:CY$13,$B28,1)</f>
        <v>0.10125194527386888</v>
      </c>
      <c r="CZ28" s="18">
        <f>(CY27*CY$15+CZ27*CZ$15)*INDEX(CZ$11:CZ$13,$B28,1)</f>
        <v>4.6013510203822515E-2</v>
      </c>
      <c r="DA28" s="18">
        <f>CY$14*DA29*INDEX(CY$11:CY$13,$B29,1)+CY$15*DB29*INDEX(CZ$11:CZ$13,$B29,1)</f>
        <v>2.9603835823577483E-16</v>
      </c>
      <c r="DB28" s="18">
        <f>CZ$14*DA29*INDEX(CY$11:CY$13,$B29,1)+CZ$15*DB29*INDEX(CZ$11:CZ$13,$B29,1)</f>
        <v>1.198401566188289E-15</v>
      </c>
      <c r="DC28" s="18">
        <f t="shared" ref="DC28:DC59" si="109">CY28*DA28</f>
        <v>2.9974459647054665E-17</v>
      </c>
      <c r="DD28" s="18">
        <f>CZ28*DB28</f>
        <v>5.5142662694081719E-17</v>
      </c>
      <c r="DE28" s="18">
        <f>DC28+DD28</f>
        <v>8.5117122341136384E-17</v>
      </c>
      <c r="DF28" s="19">
        <f>DC28/DE28</f>
        <v>0.3521554632324343</v>
      </c>
      <c r="DG28" s="19">
        <f t="shared" ref="DG28:DG59" si="110">DD28/DE28</f>
        <v>0.6478445367675657</v>
      </c>
      <c r="DH28" s="19">
        <f t="shared" si="32"/>
        <v>0</v>
      </c>
      <c r="DI28" s="19">
        <f t="shared" si="33"/>
        <v>0</v>
      </c>
      <c r="DJ28" s="19">
        <f t="shared" si="34"/>
        <v>0.3521554632324343</v>
      </c>
      <c r="DK28" s="19">
        <f t="shared" si="35"/>
        <v>0</v>
      </c>
      <c r="DL28" s="19">
        <f t="shared" si="36"/>
        <v>0</v>
      </c>
      <c r="DM28" s="19">
        <f t="shared" si="37"/>
        <v>0.6478445367675657</v>
      </c>
      <c r="DN28" s="19">
        <f t="shared" ref="DN28:DN59" si="111">CY27*CY$14*DA28*INDEX(CY$11:CY$13,$B28,1)/DE28</f>
        <v>0.35210788583749258</v>
      </c>
      <c r="DO28" s="19">
        <f t="shared" ref="DO28:DO59" si="112">CZ27*CZ$14*DA28*INDEX(CY$11:CY$13,$B28,1)/DE28</f>
        <v>4.7577394941758024E-5</v>
      </c>
      <c r="DP28" s="19">
        <f t="shared" ref="DP28:DP59" si="113">CY27*CY$15*DB28*INDEX(CZ$11:CZ$13,$B28,1)/DE28</f>
        <v>0.64253232835169793</v>
      </c>
      <c r="DQ28" s="19">
        <f t="shared" ref="DQ28:DQ59" si="114">CZ27*CZ$15*DB28*INDEX(CZ$11:CZ$13,$B28,1)/DE28</f>
        <v>5.3122084158677687E-3</v>
      </c>
      <c r="DR28" s="23"/>
      <c r="DS28" s="18">
        <f t="shared" ref="DS28:DS59" si="115">(DS27*DS$14+DT27*DT$14)*INDEX(DS$11:DS$13,$B28,1)</f>
        <v>0.11053768662435573</v>
      </c>
      <c r="DT28" s="18">
        <f>(DS27*DS$15+DT27*DT$15)*INDEX(DT$11:DT$13,$B28,1)</f>
        <v>4.4875399401662019E-2</v>
      </c>
      <c r="DU28" s="18">
        <f>DS$14*DU29*INDEX(DS$11:DS$13,$B29,1)+DS$15*DV29*INDEX(DT$11:DT$13,$B29,1)</f>
        <v>3.3070370508117502E-16</v>
      </c>
      <c r="DV28" s="18">
        <f>DT$14*DU29*INDEX(DS$11:DS$13,$B29,1)+DT$15*DV29*INDEX(DT$11:DT$13,$B29,1)</f>
        <v>1.3132207184368551E-15</v>
      </c>
      <c r="DW28" s="18">
        <f t="shared" ref="DW28:DW59" si="116">DS28*DU28</f>
        <v>3.6555222517776284E-17</v>
      </c>
      <c r="DX28" s="18">
        <f>DT28*DV28</f>
        <v>5.8931304242391412E-17</v>
      </c>
      <c r="DY28" s="18">
        <f>DW28+DX28</f>
        <v>9.5486526760167696E-17</v>
      </c>
      <c r="DZ28" s="19">
        <f>DW28/DY28</f>
        <v>0.38283120936623422</v>
      </c>
      <c r="EA28" s="19">
        <f t="shared" ref="EA28:EA59" si="117">DX28/DY28</f>
        <v>0.61716879063376584</v>
      </c>
      <c r="EB28" s="19">
        <f t="shared" si="38"/>
        <v>0</v>
      </c>
      <c r="EC28" s="19">
        <f t="shared" si="39"/>
        <v>0</v>
      </c>
      <c r="ED28" s="19">
        <f t="shared" si="40"/>
        <v>0.38283120936623422</v>
      </c>
      <c r="EE28" s="19">
        <f t="shared" si="41"/>
        <v>0</v>
      </c>
      <c r="EF28" s="19">
        <f t="shared" si="42"/>
        <v>0</v>
      </c>
      <c r="EG28" s="19">
        <f t="shared" si="43"/>
        <v>0.61716879063376584</v>
      </c>
      <c r="EH28" s="19">
        <f t="shared" ref="EH28:EH59" si="118">DS27*DS$14*DU28*INDEX(DS$11:DS$13,$B28,1)/DY28</f>
        <v>0.38282532803868863</v>
      </c>
      <c r="EI28" s="19">
        <f t="shared" ref="EI28:EI59" si="119">DT27*DT$14*DU28*INDEX(DS$11:DS$13,$B28,1)/DY28</f>
        <v>5.8813275455169715E-6</v>
      </c>
      <c r="EJ28" s="19">
        <f t="shared" ref="EJ28:EJ59" si="120">DS27*DS$15*DV28*INDEX(DT$11:DT$13,$B28,1)/DY28</f>
        <v>0.61660270002104978</v>
      </c>
      <c r="EK28" s="19">
        <f t="shared" ref="EK28:EK59" si="121">DT27*DT$15*DV28*INDEX(DT$11:DT$13,$B28,1)/DY28</f>
        <v>5.660906127161081E-4</v>
      </c>
      <c r="EL28" s="23"/>
      <c r="EM28" s="18">
        <f t="shared" ref="EM28:EM59" si="122">(EM27*EM$14+EN27*EN$14)*INDEX(EM$11:EM$13,$B28,1)</f>
        <v>0.116170541042353</v>
      </c>
      <c r="EN28" s="18">
        <f>(EM27*EM$15+EN27*EN$15)*INDEX(EN$11:EN$13,$B28,1)</f>
        <v>4.3038565458143697E-2</v>
      </c>
      <c r="EO28" s="18">
        <f>EM$14*EO29*INDEX(EM$11:EM$13,$B29,1)+EM$15*EP29*INDEX(EN$11:EN$13,$B29,1)</f>
        <v>3.5717355787953409E-16</v>
      </c>
      <c r="EP28" s="18">
        <f>EN$14*EO29*INDEX(EM$11:EM$13,$B29,1)+EN$15*EP29*INDEX(EN$11:EN$13,$B29,1)</f>
        <v>1.4067121960243331E-15</v>
      </c>
      <c r="EQ28" s="18">
        <f t="shared" ref="EQ28:EQ59" si="123">EM28*EO28</f>
        <v>4.149304546488766E-17</v>
      </c>
      <c r="ER28" s="18">
        <f>EN28*EP28</f>
        <v>6.0542874929362331E-17</v>
      </c>
      <c r="ES28" s="18">
        <f>EQ28+ER28</f>
        <v>1.0203592039425E-16</v>
      </c>
      <c r="ET28" s="19">
        <f>EQ28/ES28</f>
        <v>0.40665135674344255</v>
      </c>
      <c r="EU28" s="19">
        <f t="shared" ref="EU28:EU59" si="124">ER28/ES28</f>
        <v>0.59334864325655745</v>
      </c>
      <c r="EV28" s="19">
        <f t="shared" si="44"/>
        <v>0</v>
      </c>
      <c r="EW28" s="19">
        <f t="shared" si="45"/>
        <v>0</v>
      </c>
      <c r="EX28" s="19">
        <f t="shared" si="46"/>
        <v>0.40665135674344255</v>
      </c>
      <c r="EY28" s="19">
        <f t="shared" si="47"/>
        <v>0</v>
      </c>
      <c r="EZ28" s="19">
        <f t="shared" si="48"/>
        <v>0</v>
      </c>
      <c r="FA28" s="19">
        <f t="shared" si="49"/>
        <v>0.59334864325655745</v>
      </c>
      <c r="FB28" s="19">
        <f t="shared" ref="FB28:FB59" si="125">EM27*EM$14*EO28*INDEX(EM$11:EM$13,$B28,1)/ES28</f>
        <v>0.40665093863786167</v>
      </c>
      <c r="FC28" s="19">
        <f t="shared" ref="FC28:FC59" si="126">EN27*EN$14*EO28*INDEX(EM$11:EM$13,$B28,1)/ES28</f>
        <v>4.1810558087274403E-7</v>
      </c>
      <c r="FD28" s="19">
        <f t="shared" ref="FD28:FD59" si="127">EM27*EM$15*EP28*INDEX(EN$11:EN$13,$B28,1)/ES28</f>
        <v>0.59331229021505416</v>
      </c>
      <c r="FE28" s="19">
        <f t="shared" ref="FE28:FE59" si="128">EN27*EN$15*EP28*INDEX(EN$11:EN$13,$B28,1)/ES28</f>
        <v>3.6353041503155143E-5</v>
      </c>
      <c r="FF28" s="23"/>
      <c r="FG28" s="18">
        <f t="shared" ref="FG28:FG59" si="129">(FG27*FG$14+FH27*FH$14)*INDEX(FG$11:FG$13,$B28,1)</f>
        <v>0.119769181725198</v>
      </c>
      <c r="FH28" s="18">
        <f>(FG27*FG$15+FH27*FH$15)*INDEX(FH$11:FH$13,$B28,1)</f>
        <v>4.1456028610901696E-2</v>
      </c>
      <c r="FI28" s="18">
        <f>FG$14*FI29*INDEX(FG$11:FG$13,$B29,1)+FG$15*FJ29*INDEX(FH$11:FH$13,$B29,1)</f>
        <v>3.7524936811795503E-16</v>
      </c>
      <c r="FJ28" s="18">
        <f>FH$14*FI29*INDEX(FG$11:FG$13,$B29,1)+FH$15*FJ29*INDEX(FH$11:FH$13,$B29,1)</f>
        <v>1.4737534275746932E-15</v>
      </c>
      <c r="FK28" s="18">
        <f t="shared" ref="FK28:FK59" si="130">FG28*FI28</f>
        <v>4.4943309762385079E-17</v>
      </c>
      <c r="FL28" s="18">
        <f>FH28*FJ28</f>
        <v>6.1095964258950927E-17</v>
      </c>
      <c r="FM28" s="18">
        <f>FK28+FL28</f>
        <v>1.0603927402133601E-16</v>
      </c>
      <c r="FN28" s="19">
        <f>FK28/FM28</f>
        <v>0.423836452834844</v>
      </c>
      <c r="FO28" s="19">
        <f t="shared" ref="FO28:FO59" si="131">FL28/FM28</f>
        <v>0.57616354716515594</v>
      </c>
      <c r="FP28" s="19">
        <f t="shared" si="50"/>
        <v>0</v>
      </c>
      <c r="FQ28" s="19">
        <f t="shared" si="51"/>
        <v>0</v>
      </c>
      <c r="FR28" s="19">
        <f t="shared" si="52"/>
        <v>0.423836452834844</v>
      </c>
      <c r="FS28" s="19">
        <f t="shared" si="53"/>
        <v>0</v>
      </c>
      <c r="FT28" s="19">
        <f t="shared" si="54"/>
        <v>0</v>
      </c>
      <c r="FU28" s="19">
        <f t="shared" si="55"/>
        <v>0.57616354716515594</v>
      </c>
      <c r="FV28" s="19">
        <f t="shared" ref="FV28:FV59" si="132">FG27*FG$14*FI28*INDEX(FG$11:FG$13,$B28,1)/FM28</f>
        <v>0.4238364360880556</v>
      </c>
      <c r="FW28" s="19">
        <f t="shared" ref="FW28:FW59" si="133">FH27*FH$14*FI28*INDEX(FG$11:FG$13,$B28,1)/FM28</f>
        <v>1.6746788380387713E-8</v>
      </c>
      <c r="FX28" s="19">
        <f t="shared" ref="FX28:FX59" si="134">FG27*FG$15*FJ28*INDEX(FH$11:FH$13,$B28,1)/FM28</f>
        <v>0.57616218055939328</v>
      </c>
      <c r="FY28" s="19">
        <f t="shared" ref="FY28:FY59" si="135">FH27*FH$15*FJ28*INDEX(FH$11:FH$13,$B28,1)/FM28</f>
        <v>1.3666057625750872E-6</v>
      </c>
      <c r="FZ28" s="23"/>
      <c r="GA28" s="18">
        <f t="shared" ref="GA28:GA59" si="136">(GA27*GA$14+GB27*GB$14)*INDEX(GA$11:GA$13,$B28,1)</f>
        <v>0.12205274620938573</v>
      </c>
      <c r="GB28" s="18">
        <f>(GA27*GA$15+GB27*GB$15)*INDEX(GB$11:GB$13,$B28,1)</f>
        <v>4.0330353354911697E-2</v>
      </c>
      <c r="GC28" s="18">
        <f>GA$14*GC29*INDEX(GA$11:GA$13,$B29,1)+GA$15*GD29*INDEX(GB$11:GB$13,$B29,1)</f>
        <v>3.8662026552249434E-16</v>
      </c>
      <c r="GD28" s="18">
        <f>GB$14*GC29*INDEX(GA$11:GA$13,$B29,1)+GB$15*GD29*INDEX(GB$11:GB$13,$B29,1)</f>
        <v>1.5177556385495617E-15</v>
      </c>
      <c r="GE28" s="18">
        <f t="shared" ref="GE28:GE59" si="137">GA28*GC28</f>
        <v>4.7188065147222325E-17</v>
      </c>
      <c r="GF28" s="18">
        <f>GB28*GD28</f>
        <v>6.1211621209113467E-17</v>
      </c>
      <c r="GG28" s="18">
        <f>GE28+GF28</f>
        <v>1.0839968635633579E-16</v>
      </c>
      <c r="GH28" s="19">
        <f>GE28/GG28</f>
        <v>0.43531551366397708</v>
      </c>
      <c r="GI28" s="19">
        <f t="shared" ref="GI28:GI59" si="138">GF28/GG28</f>
        <v>0.56468448633602286</v>
      </c>
      <c r="GJ28" s="19">
        <f t="shared" si="56"/>
        <v>0</v>
      </c>
      <c r="GK28" s="19">
        <f t="shared" si="57"/>
        <v>0</v>
      </c>
      <c r="GL28" s="19">
        <f t="shared" si="58"/>
        <v>0.43531551366397708</v>
      </c>
      <c r="GM28" s="19">
        <f t="shared" si="59"/>
        <v>0</v>
      </c>
      <c r="GN28" s="19">
        <f t="shared" si="60"/>
        <v>0</v>
      </c>
      <c r="GO28" s="19">
        <f t="shared" si="61"/>
        <v>0.56468448633602286</v>
      </c>
      <c r="GP28" s="19">
        <f t="shared" ref="GP28:GP59" si="139">GA27*GA$14*GC28*INDEX(GA$11:GA$13,$B28,1)/GG28</f>
        <v>0.43531551329201046</v>
      </c>
      <c r="GQ28" s="19">
        <f t="shared" ref="GQ28:GQ59" si="140">GB27*GB$14*GC28*INDEX(GA$11:GA$13,$B28,1)/GG28</f>
        <v>3.719666858998924E-10</v>
      </c>
      <c r="GR28" s="19">
        <f t="shared" ref="GR28:GR59" si="141">GA27*GA$15*GD28*INDEX(GB$11:GB$13,$B28,1)/GG28</f>
        <v>0.56468445708895354</v>
      </c>
      <c r="GS28" s="19">
        <f t="shared" ref="GS28:GS59" si="142">GB27*GB$15*GD28*INDEX(GB$11:GB$13,$B28,1)/GG28</f>
        <v>2.924706924165526E-8</v>
      </c>
      <c r="GT28" s="23"/>
      <c r="GU28" s="18">
        <f t="shared" ref="GU28:GU59" si="143">(GU27*GU$14+GV27*GV$14)*INDEX(GU$11:GU$13,$B28,1)</f>
        <v>0.12345363444857477</v>
      </c>
      <c r="GV28" s="18">
        <f t="shared" ref="GV28:GV59" si="144">(GU27*GU$15+GV27*GV$15)*INDEX(GV$11:GV$13,$B28,1)</f>
        <v>3.9592738254706383E-2</v>
      </c>
      <c r="GW28" s="18">
        <f t="shared" si="62"/>
        <v>3.9339761090035326E-16</v>
      </c>
      <c r="GX28" s="18">
        <f t="shared" si="63"/>
        <v>1.5450311725551159E-15</v>
      </c>
      <c r="GY28" s="18">
        <f t="shared" ref="GY28:GY59" si="145">GU28*GW28</f>
        <v>4.8566364849034864E-17</v>
      </c>
      <c r="GZ28" s="18">
        <f>GV28*GX28</f>
        <v>6.1172014810336796E-17</v>
      </c>
      <c r="HA28" s="18">
        <f>GY28+GZ28</f>
        <v>1.0973837965937167E-16</v>
      </c>
      <c r="HB28" s="19">
        <f>GY28/HA28</f>
        <v>0.44256498956686841</v>
      </c>
      <c r="HC28" s="19">
        <f t="shared" ref="HC28:HC59" si="146">GZ28/HA28</f>
        <v>0.55743501043313159</v>
      </c>
      <c r="HD28" s="19">
        <f t="shared" si="64"/>
        <v>0</v>
      </c>
      <c r="HE28" s="19">
        <f t="shared" si="65"/>
        <v>0</v>
      </c>
      <c r="HF28" s="19">
        <f t="shared" si="66"/>
        <v>0.44256498956686841</v>
      </c>
      <c r="HG28" s="19">
        <f t="shared" si="67"/>
        <v>0</v>
      </c>
      <c r="HH28" s="19">
        <f t="shared" si="68"/>
        <v>0</v>
      </c>
      <c r="HI28" s="19">
        <f t="shared" si="69"/>
        <v>0.55743501043313159</v>
      </c>
      <c r="HJ28" s="19">
        <f t="shared" ref="HJ28:HJ59" si="147">GU27*GU$14*GW28*INDEX(GU$11:GU$13,$B28,1)/HA28</f>
        <v>0.4425649895623382</v>
      </c>
      <c r="HK28" s="19">
        <f t="shared" ref="HK28:HK59" si="148">GV27*GV$14*GW28*INDEX(GU$11:GU$13,$B28,1)/HA28</f>
        <v>4.5301989624387604E-12</v>
      </c>
      <c r="HL28" s="19">
        <f t="shared" ref="HL28:HL59" si="149">GU27*GU$15*GX28*INDEX(GV$11:GV$13,$B28,1)/HA28</f>
        <v>0.55743501008429985</v>
      </c>
      <c r="HM28" s="19">
        <f t="shared" ref="HM28:HM59" si="150">GV27*GV$15*GX28*INDEX(GV$11:GV$13,$B28,1)/HA28</f>
        <v>3.4883171560353312E-10</v>
      </c>
      <c r="HN28" s="29" t="s">
        <v>5</v>
      </c>
      <c r="HO28" s="37">
        <v>0.1</v>
      </c>
      <c r="HP28" s="37">
        <v>0.1</v>
      </c>
      <c r="HQ28" s="37">
        <v>0</v>
      </c>
      <c r="HR28" s="45"/>
      <c r="HS28" s="45"/>
      <c r="HT28" s="45"/>
      <c r="HU28" s="2"/>
      <c r="HV28" s="2"/>
      <c r="HW28" s="2"/>
    </row>
    <row r="29" spans="1:231" ht="14" thickTop="1" x14ac:dyDescent="0.15">
      <c r="A29">
        <v>3</v>
      </c>
      <c r="B29" s="22">
        <v>3</v>
      </c>
      <c r="C29" s="18">
        <f t="shared" si="70"/>
        <v>2.8050000000000002E-3</v>
      </c>
      <c r="D29" s="18">
        <f t="shared" ref="D29:D59" si="151">(C28*C$15+D28*D$15)*INDEX(D$11:D$13,$B29,1)</f>
        <v>3.1395000000000006E-2</v>
      </c>
      <c r="E29" s="18">
        <f t="shared" ref="E29:E58" si="152">C$14*E30*INDEX(C$11:C$13,$B30,1)+C$15*F30*INDEX(D$11:D$13,$B30,1)</f>
        <v>7.2496341126148931E-18</v>
      </c>
      <c r="F29" s="18">
        <f t="shared" si="1"/>
        <v>2.5145349060909929E-17</v>
      </c>
      <c r="G29" s="18">
        <f t="shared" si="71"/>
        <v>2.0335223685884777E-20</v>
      </c>
      <c r="H29" s="18">
        <f t="shared" si="72"/>
        <v>7.8943823376726742E-19</v>
      </c>
      <c r="I29" s="18">
        <f t="shared" si="73"/>
        <v>8.0977345745315219E-19</v>
      </c>
      <c r="J29" s="19">
        <f>G29/I29</f>
        <v>2.5112237871863355E-2</v>
      </c>
      <c r="K29" s="19">
        <f t="shared" si="75"/>
        <v>0.97488776212813666</v>
      </c>
      <c r="L29" s="19">
        <f t="shared" si="2"/>
        <v>0</v>
      </c>
      <c r="M29" s="19">
        <f t="shared" si="3"/>
        <v>0</v>
      </c>
      <c r="N29" s="19">
        <f t="shared" si="4"/>
        <v>2.5112237871863355E-2</v>
      </c>
      <c r="O29" s="19">
        <f t="shared" si="5"/>
        <v>0</v>
      </c>
      <c r="P29" s="19">
        <f t="shared" si="6"/>
        <v>0</v>
      </c>
      <c r="Q29" s="19">
        <f t="shared" si="7"/>
        <v>0.97488776212813666</v>
      </c>
      <c r="R29" s="19">
        <f t="shared" si="76"/>
        <v>2.0412086398519946E-2</v>
      </c>
      <c r="S29" s="19">
        <f t="shared" si="77"/>
        <v>4.7001514733434092E-3</v>
      </c>
      <c r="T29" s="19">
        <f t="shared" si="78"/>
        <v>6.194938956667087E-2</v>
      </c>
      <c r="U29" s="19">
        <f t="shared" si="79"/>
        <v>0.91293837256146571</v>
      </c>
      <c r="V29" s="23"/>
      <c r="W29" s="18">
        <f t="shared" si="80"/>
        <v>3.3863196725535281E-3</v>
      </c>
      <c r="X29" s="18">
        <f>(W28*W$15+X28*X$15)*INDEX(X$11:X$13,$B29,1)</f>
        <v>2.194228474166731E-2</v>
      </c>
      <c r="Y29" s="18">
        <f>W$14*Y30*INDEX(W$11:W$13,$B30,1)+W$15*Z30*INDEX(X$11:X$13,$B30,1)</f>
        <v>2.8979376482731809E-16</v>
      </c>
      <c r="Z29" s="18">
        <f>X$14*Y30*INDEX(W$11:W$13,$B30,1)+X$15*Z30*INDEX(X$11:X$13,$B30,1)</f>
        <v>1.1354161029079765E-15</v>
      </c>
      <c r="AA29" s="18">
        <f t="shared" si="81"/>
        <v>9.8133432681809798E-19</v>
      </c>
      <c r="AB29" s="18">
        <f>X29*Z29</f>
        <v>2.4913623430281052E-17</v>
      </c>
      <c r="AC29" s="18">
        <f>AA29+AB29</f>
        <v>2.589495775709915E-17</v>
      </c>
      <c r="AD29" s="19">
        <f>AA29/AC29</f>
        <v>3.7896734029197764E-2</v>
      </c>
      <c r="AE29" s="19">
        <f t="shared" si="82"/>
        <v>0.9621032659708022</v>
      </c>
      <c r="AF29" s="19">
        <f t="shared" si="8"/>
        <v>0</v>
      </c>
      <c r="AG29" s="19">
        <f t="shared" si="9"/>
        <v>0</v>
      </c>
      <c r="AH29" s="19">
        <f t="shared" si="10"/>
        <v>3.7896734029197764E-2</v>
      </c>
      <c r="AI29" s="19">
        <f t="shared" si="11"/>
        <v>0</v>
      </c>
      <c r="AJ29" s="19">
        <f t="shared" si="12"/>
        <v>0</v>
      </c>
      <c r="AK29" s="19">
        <f t="shared" si="13"/>
        <v>0.9621032659708022</v>
      </c>
      <c r="AL29" s="19">
        <f t="shared" si="83"/>
        <v>3.2977512983097965E-2</v>
      </c>
      <c r="AM29" s="19">
        <f t="shared" si="84"/>
        <v>4.9192210460997947E-3</v>
      </c>
      <c r="AN29" s="19">
        <f t="shared" si="85"/>
        <v>9.7451913090688805E-2</v>
      </c>
      <c r="AO29" s="19">
        <f t="shared" si="86"/>
        <v>0.86465135288011352</v>
      </c>
      <c r="AP29" s="23"/>
      <c r="AQ29" s="18">
        <f t="shared" si="87"/>
        <v>5.4825078569930115E-3</v>
      </c>
      <c r="AR29" s="18">
        <f>(AQ28*AQ$15+AR28*AR$15)*INDEX(AR$11:AR$13,$B29,1)</f>
        <v>2.2057869545445485E-2</v>
      </c>
      <c r="AS29" s="18">
        <f>AQ$14*AS30*INDEX(AQ$11:AQ$13,$B30,1)+AQ$15*AT30*INDEX(AR$11:AR$13,$B30,1)</f>
        <v>4.3809407884840807E-16</v>
      </c>
      <c r="AT29" s="18">
        <f>AR$14*AS30*INDEX(AQ$11:AQ$13,$B30,1)+AR$15*AT30*INDEX(AR$11:AR$13,$B30,1)</f>
        <v>1.8036413614888965E-15</v>
      </c>
      <c r="AU29" s="18">
        <f t="shared" si="88"/>
        <v>2.4018542293885131E-18</v>
      </c>
      <c r="AV29" s="18">
        <f>AR29*AT29</f>
        <v>3.9784485858491761E-17</v>
      </c>
      <c r="AW29" s="18">
        <f>AU29+AV29</f>
        <v>4.2186340087880277E-17</v>
      </c>
      <c r="AX29" s="19">
        <f>AU29/AW29</f>
        <v>5.6934406359620243E-2</v>
      </c>
      <c r="AY29" s="19">
        <f t="shared" si="89"/>
        <v>0.94306559364037967</v>
      </c>
      <c r="AZ29" s="19">
        <f t="shared" si="14"/>
        <v>0</v>
      </c>
      <c r="BA29" s="19">
        <f t="shared" si="15"/>
        <v>0</v>
      </c>
      <c r="BB29" s="19">
        <f t="shared" si="16"/>
        <v>5.6934406359620243E-2</v>
      </c>
      <c r="BC29" s="19">
        <f t="shared" si="17"/>
        <v>0</v>
      </c>
      <c r="BD29" s="19">
        <f t="shared" si="18"/>
        <v>0</v>
      </c>
      <c r="BE29" s="19">
        <f t="shared" si="19"/>
        <v>0.94306559364037967</v>
      </c>
      <c r="BF29" s="19">
        <f t="shared" si="90"/>
        <v>5.2363609536424389E-2</v>
      </c>
      <c r="BG29" s="19">
        <f t="shared" si="91"/>
        <v>4.5707968231958503E-3</v>
      </c>
      <c r="BH29" s="19">
        <f t="shared" si="92"/>
        <v>0.13919557949016695</v>
      </c>
      <c r="BI29" s="19">
        <f t="shared" si="93"/>
        <v>0.80387001415021264</v>
      </c>
      <c r="BJ29" s="23"/>
      <c r="BK29" s="18">
        <f t="shared" si="94"/>
        <v>8.7120864140803386E-3</v>
      </c>
      <c r="BL29" s="18">
        <f>(BK28*BK$15+BL28*BL$15)*INDEX(BL$11:BL$13,$B29,1)</f>
        <v>2.3361916730995698E-2</v>
      </c>
      <c r="BM29" s="18">
        <f>BK$14*BM30*INDEX(BK$11:BK$13,$B30,1)+BK$15*BN30*INDEX(BL$11:BL$13,$B30,1)</f>
        <v>5.1707279255679939E-16</v>
      </c>
      <c r="BN29" s="18">
        <f>BL$14*BM30*INDEX(BK$11:BK$13,$B30,1)+BL$15*BN30*INDEX(BL$11:BL$13,$B30,1)</f>
        <v>2.1737477696872394E-15</v>
      </c>
      <c r="BO29" s="18">
        <f t="shared" si="95"/>
        <v>4.5047828511246731E-18</v>
      </c>
      <c r="BP29" s="18">
        <f>BL29*BN29</f>
        <v>5.0782914389620904E-17</v>
      </c>
      <c r="BQ29" s="18">
        <f>BO29+BP29</f>
        <v>5.5287697240745574E-17</v>
      </c>
      <c r="BR29" s="19">
        <f>BO29/BQ29</f>
        <v>8.1478937918303587E-2</v>
      </c>
      <c r="BS29" s="19">
        <f t="shared" si="96"/>
        <v>0.91852106208169648</v>
      </c>
      <c r="BT29" s="19">
        <f t="shared" si="20"/>
        <v>0</v>
      </c>
      <c r="BU29" s="19">
        <f t="shared" si="21"/>
        <v>0</v>
      </c>
      <c r="BV29" s="19">
        <f t="shared" si="22"/>
        <v>8.1478937918303587E-2</v>
      </c>
      <c r="BW29" s="19">
        <f t="shared" si="23"/>
        <v>0</v>
      </c>
      <c r="BX29" s="19">
        <f t="shared" si="24"/>
        <v>0</v>
      </c>
      <c r="BY29" s="19">
        <f t="shared" si="25"/>
        <v>0.91852106208169648</v>
      </c>
      <c r="BZ29" s="19">
        <f t="shared" si="97"/>
        <v>7.6817622921725198E-2</v>
      </c>
      <c r="CA29" s="19">
        <f t="shared" si="98"/>
        <v>4.6613149965783994E-3</v>
      </c>
      <c r="CB29" s="19">
        <f t="shared" si="99"/>
        <v>0.18085528791689845</v>
      </c>
      <c r="CC29" s="19">
        <f t="shared" si="100"/>
        <v>0.73766577416479784</v>
      </c>
      <c r="CD29" s="23"/>
      <c r="CE29" s="18">
        <f t="shared" si="101"/>
        <v>1.259021559272607E-2</v>
      </c>
      <c r="CF29" s="18">
        <f>(CE28*CE$15+CF28*CF$15)*INDEX(CF$11:CF$13,$B29,1)</f>
        <v>2.5383127185636897E-2</v>
      </c>
      <c r="CG29" s="18">
        <f>CE$14*CG30*INDEX(CE$11:CE$13,$B30,1)+CE$15*CH30*INDEX(CF$11:CF$13,$B30,1)</f>
        <v>5.9206829313497572E-16</v>
      </c>
      <c r="CH29" s="18">
        <f>CF$14*CG30*INDEX(CE$11:CE$13,$B30,1)+CF$15*CH30*INDEX(CF$11:CF$13,$B30,1)</f>
        <v>2.4873150723640525E-15</v>
      </c>
      <c r="CI29" s="18">
        <f t="shared" si="102"/>
        <v>7.4542674561866809E-18</v>
      </c>
      <c r="CJ29" s="18">
        <f>CF29*CH29</f>
        <v>6.3135834832568389E-17</v>
      </c>
      <c r="CK29" s="18">
        <f>CI29+CJ29</f>
        <v>7.0590102288755065E-17</v>
      </c>
      <c r="CL29" s="19">
        <f>CI29/CK29</f>
        <v>0.10559932928974007</v>
      </c>
      <c r="CM29" s="19">
        <f t="shared" si="103"/>
        <v>0.89440067071025997</v>
      </c>
      <c r="CN29" s="19">
        <f t="shared" si="26"/>
        <v>0</v>
      </c>
      <c r="CO29" s="19">
        <f t="shared" si="27"/>
        <v>0</v>
      </c>
      <c r="CP29" s="19">
        <f t="shared" si="28"/>
        <v>0.10559932928974007</v>
      </c>
      <c r="CQ29" s="19">
        <f t="shared" si="29"/>
        <v>0</v>
      </c>
      <c r="CR29" s="19">
        <f t="shared" si="30"/>
        <v>0</v>
      </c>
      <c r="CS29" s="19">
        <f t="shared" si="31"/>
        <v>0.89440067071025997</v>
      </c>
      <c r="CT29" s="19">
        <f t="shared" si="104"/>
        <v>0.10054995786309584</v>
      </c>
      <c r="CU29" s="19">
        <f t="shared" si="105"/>
        <v>5.0493714266442542E-3</v>
      </c>
      <c r="CV29" s="19">
        <f t="shared" si="106"/>
        <v>0.21179901396880815</v>
      </c>
      <c r="CW29" s="19">
        <f t="shared" si="107"/>
        <v>0.68260165674145179</v>
      </c>
      <c r="CX29" s="23"/>
      <c r="CY29" s="18">
        <f t="shared" si="108"/>
        <v>1.6226941847075422E-2</v>
      </c>
      <c r="CZ29" s="18">
        <f>(CY28*CY$15+CZ28*CZ$15)*INDEX(CZ$11:CZ$13,$B29,1)</f>
        <v>2.6466878576728598E-2</v>
      </c>
      <c r="DA29" s="18">
        <f>CY$14*DA30*INDEX(CY$11:CY$13,$B30,1)+CY$15*DB30*INDEX(CZ$11:CZ$13,$B30,1)</f>
        <v>6.6541826368972727E-16</v>
      </c>
      <c r="DB29" s="18">
        <f>CZ$14*DA30*INDEX(CY$11:CY$13,$B30,1)+CZ$15*DB30*INDEX(CZ$11:CZ$13,$B30,1)</f>
        <v>2.8080160135546827E-15</v>
      </c>
      <c r="DC29" s="18">
        <f t="shared" si="109"/>
        <v>1.0797703468875103E-17</v>
      </c>
      <c r="DD29" s="18">
        <f>CZ29*DB29</f>
        <v>7.4319418872261273E-17</v>
      </c>
      <c r="DE29" s="18">
        <f>DC29+DD29</f>
        <v>8.5117122341136372E-17</v>
      </c>
      <c r="DF29" s="19">
        <f>DC29/DE29</f>
        <v>0.12685700798952723</v>
      </c>
      <c r="DG29" s="19">
        <f t="shared" si="110"/>
        <v>0.87314299201047285</v>
      </c>
      <c r="DH29" s="19">
        <f t="shared" si="32"/>
        <v>0</v>
      </c>
      <c r="DI29" s="19">
        <f t="shared" si="33"/>
        <v>0</v>
      </c>
      <c r="DJ29" s="19">
        <f t="shared" si="34"/>
        <v>0.12685700798952723</v>
      </c>
      <c r="DK29" s="19">
        <f t="shared" si="35"/>
        <v>0</v>
      </c>
      <c r="DL29" s="19">
        <f t="shared" si="36"/>
        <v>0</v>
      </c>
      <c r="DM29" s="19">
        <f t="shared" si="37"/>
        <v>0.87314299201047285</v>
      </c>
      <c r="DN29" s="19">
        <f t="shared" si="111"/>
        <v>0.12133838766482737</v>
      </c>
      <c r="DO29" s="19">
        <f t="shared" si="112"/>
        <v>5.5186203246998678E-3</v>
      </c>
      <c r="DP29" s="19">
        <f t="shared" si="113"/>
        <v>0.23081707556760692</v>
      </c>
      <c r="DQ29" s="19">
        <f t="shared" si="114"/>
        <v>0.64232591644286585</v>
      </c>
      <c r="DR29" s="23"/>
      <c r="DS29" s="18">
        <f t="shared" si="115"/>
        <v>1.9091823082423732E-2</v>
      </c>
      <c r="DT29" s="18">
        <f>(DS28*DS$15+DT28*DT$15)*INDEX(DT$11:DT$13,$B29,1)</f>
        <v>2.6125343295326568E-2</v>
      </c>
      <c r="DU29" s="18">
        <f>DS$14*DU30*INDEX(DS$11:DS$13,$B30,1)+DS$15*DV30*INDEX(DT$11:DT$13,$B30,1)</f>
        <v>7.2888922228958401E-16</v>
      </c>
      <c r="DV29" s="18">
        <f>DT$14*DU30*INDEX(DS$11:DS$13,$B30,1)+DT$15*DV30*INDEX(DT$11:DT$13,$B30,1)</f>
        <v>3.1222825192931075E-15</v>
      </c>
      <c r="DW29" s="18">
        <f t="shared" si="116"/>
        <v>1.3915824078638162E-17</v>
      </c>
      <c r="DX29" s="18">
        <f>DT29*DV29</f>
        <v>8.1570702681529525E-17</v>
      </c>
      <c r="DY29" s="18">
        <f>DW29+DX29</f>
        <v>9.5486526760167684E-17</v>
      </c>
      <c r="DZ29" s="19">
        <f>DW29/DY29</f>
        <v>0.14573599596506806</v>
      </c>
      <c r="EA29" s="19">
        <f t="shared" si="117"/>
        <v>0.85426400403493197</v>
      </c>
      <c r="EB29" s="19">
        <f t="shared" si="38"/>
        <v>0</v>
      </c>
      <c r="EC29" s="19">
        <f t="shared" si="39"/>
        <v>0</v>
      </c>
      <c r="ED29" s="19">
        <f t="shared" si="40"/>
        <v>0.14573599596506806</v>
      </c>
      <c r="EE29" s="19">
        <f t="shared" si="41"/>
        <v>0</v>
      </c>
      <c r="EF29" s="19">
        <f t="shared" si="42"/>
        <v>0</v>
      </c>
      <c r="EG29" s="19">
        <f t="shared" si="43"/>
        <v>0.85426400403493197</v>
      </c>
      <c r="EH29" s="19">
        <f t="shared" si="118"/>
        <v>0.13984866254549877</v>
      </c>
      <c r="EI29" s="19">
        <f t="shared" si="119"/>
        <v>5.8873334195692914E-3</v>
      </c>
      <c r="EJ29" s="19">
        <f t="shared" si="120"/>
        <v>0.2429825468207355</v>
      </c>
      <c r="EK29" s="19">
        <f t="shared" si="121"/>
        <v>0.61128145721419658</v>
      </c>
      <c r="EL29" s="23"/>
      <c r="EM29" s="18">
        <f t="shared" si="122"/>
        <v>2.121358500199156E-2</v>
      </c>
      <c r="EN29" s="18">
        <f>(EM28*EM$15+EN28*EN$15)*INDEX(EN$11:EN$13,$B29,1)</f>
        <v>2.5240849854661265E-2</v>
      </c>
      <c r="EO29" s="18">
        <f>EM$14*EO30*INDEX(EM$11:EM$13,$B30,1)+EM$15*EP30*INDEX(EN$11:EN$13,$B30,1)</f>
        <v>7.7707912291099126E-16</v>
      </c>
      <c r="EP29" s="18">
        <f>EN$14*EO30*INDEX(EM$11:EM$13,$B30,1)+EN$15*EP30*INDEX(EN$11:EN$13,$B30,1)</f>
        <v>3.3893980139224884E-15</v>
      </c>
      <c r="EQ29" s="18">
        <f t="shared" si="123"/>
        <v>1.6484634027145361E-17</v>
      </c>
      <c r="ER29" s="18">
        <f>EN29*EP29</f>
        <v>8.5551286367104621E-17</v>
      </c>
      <c r="ES29" s="18">
        <f>EQ29+ER29</f>
        <v>1.0203592039424999E-16</v>
      </c>
      <c r="ET29" s="19">
        <f>EQ29/ES29</f>
        <v>0.16155716500082962</v>
      </c>
      <c r="EU29" s="19">
        <f t="shared" si="124"/>
        <v>0.83844283499917038</v>
      </c>
      <c r="EV29" s="19">
        <f t="shared" si="44"/>
        <v>0</v>
      </c>
      <c r="EW29" s="19">
        <f t="shared" si="45"/>
        <v>0</v>
      </c>
      <c r="EX29" s="19">
        <f t="shared" si="46"/>
        <v>0.16155716500082962</v>
      </c>
      <c r="EY29" s="19">
        <f t="shared" si="47"/>
        <v>0</v>
      </c>
      <c r="EZ29" s="19">
        <f t="shared" si="48"/>
        <v>0</v>
      </c>
      <c r="FA29" s="19">
        <f t="shared" si="49"/>
        <v>0.83844283499917038</v>
      </c>
      <c r="FB29" s="19">
        <f t="shared" si="125"/>
        <v>0.15545847127305537</v>
      </c>
      <c r="FC29" s="19">
        <f t="shared" si="126"/>
        <v>6.0986937277742355E-3</v>
      </c>
      <c r="FD29" s="19">
        <f t="shared" si="127"/>
        <v>0.25119288547038721</v>
      </c>
      <c r="FE29" s="19">
        <f t="shared" si="128"/>
        <v>0.58724994952878318</v>
      </c>
      <c r="FF29" s="23"/>
      <c r="FG29" s="18">
        <f t="shared" si="129"/>
        <v>2.2718453259979284E-2</v>
      </c>
      <c r="FH29" s="18">
        <f>(FG28*FG$15+FH28*FH$15)*INDEX(FH$11:FH$13,$B29,1)</f>
        <v>2.4430382211094882E-2</v>
      </c>
      <c r="FI29" s="18">
        <f>FG$14*FI30*INDEX(FG$11:FG$13,$B30,1)+FG$15*FJ30*INDEX(FH$11:FH$13,$B30,1)</f>
        <v>8.0976076692781436E-16</v>
      </c>
      <c r="FJ29" s="18">
        <f>FH$14*FI30*INDEX(FG$11:FG$13,$B30,1)+FH$15*FJ30*INDEX(FH$11:FH$13,$B30,1)</f>
        <v>3.5874494770007789E-15</v>
      </c>
      <c r="FK29" s="18">
        <f t="shared" si="130"/>
        <v>1.839651213521453E-17</v>
      </c>
      <c r="FL29" s="18">
        <f>FH29*FJ29</f>
        <v>8.7642761886121461E-17</v>
      </c>
      <c r="FM29" s="18">
        <f>FK29+FL29</f>
        <v>1.0603927402133599E-16</v>
      </c>
      <c r="FN29" s="19">
        <f>FK29/FM29</f>
        <v>0.17348772240286175</v>
      </c>
      <c r="FO29" s="19">
        <f t="shared" si="131"/>
        <v>0.82651227759713819</v>
      </c>
      <c r="FP29" s="19">
        <f t="shared" si="50"/>
        <v>0</v>
      </c>
      <c r="FQ29" s="19">
        <f t="shared" si="51"/>
        <v>0</v>
      </c>
      <c r="FR29" s="19">
        <f t="shared" si="52"/>
        <v>0.17348772240286175</v>
      </c>
      <c r="FS29" s="19">
        <f t="shared" si="53"/>
        <v>0</v>
      </c>
      <c r="FT29" s="19">
        <f t="shared" si="54"/>
        <v>0</v>
      </c>
      <c r="FU29" s="19">
        <f t="shared" si="55"/>
        <v>0.82651227759713819</v>
      </c>
      <c r="FV29" s="19">
        <f t="shared" si="132"/>
        <v>0.16729591549239678</v>
      </c>
      <c r="FW29" s="19">
        <f t="shared" si="133"/>
        <v>6.1918069104649849E-3</v>
      </c>
      <c r="FX29" s="19">
        <f t="shared" si="134"/>
        <v>0.25654053734244719</v>
      </c>
      <c r="FY29" s="19">
        <f t="shared" si="135"/>
        <v>0.569971740254691</v>
      </c>
      <c r="FZ29" s="23"/>
      <c r="GA29" s="18">
        <f t="shared" si="136"/>
        <v>2.3723456429553182E-2</v>
      </c>
      <c r="GB29" s="18">
        <f>(GA28*GA$15+GB28*GB$15)*INDEX(GB$11:GB$13,$B29,1)</f>
        <v>2.3841497533188757E-2</v>
      </c>
      <c r="GC29" s="18">
        <f>GA$14*GC30*INDEX(GA$11:GA$13,$B30,1)+GA$15*GD30*INDEX(GB$11:GB$13,$B30,1)</f>
        <v>8.3021098747354452E-16</v>
      </c>
      <c r="GD29" s="18">
        <f>GB$14*GC30*INDEX(GA$11:GA$13,$B30,1)+GB$15*GD30*INDEX(GB$11:GB$13,$B30,1)</f>
        <v>3.7205805568290909E-15</v>
      </c>
      <c r="GE29" s="18">
        <f t="shared" si="137"/>
        <v>1.9695474188664956E-17</v>
      </c>
      <c r="GF29" s="18">
        <f>GB29*GD29</f>
        <v>8.870421216767082E-17</v>
      </c>
      <c r="GG29" s="18">
        <f>GE29+GF29</f>
        <v>1.0839968635633578E-16</v>
      </c>
      <c r="GH29" s="19">
        <f>GE29/GG29</f>
        <v>0.18169309202538839</v>
      </c>
      <c r="GI29" s="19">
        <f t="shared" si="138"/>
        <v>0.81830690797461159</v>
      </c>
      <c r="GJ29" s="19">
        <f t="shared" si="56"/>
        <v>0</v>
      </c>
      <c r="GK29" s="19">
        <f t="shared" si="57"/>
        <v>0</v>
      </c>
      <c r="GL29" s="19">
        <f t="shared" si="58"/>
        <v>0.18169309202538839</v>
      </c>
      <c r="GM29" s="19">
        <f t="shared" si="59"/>
        <v>0</v>
      </c>
      <c r="GN29" s="19">
        <f t="shared" si="60"/>
        <v>0</v>
      </c>
      <c r="GO29" s="19">
        <f t="shared" si="61"/>
        <v>0.81830690797461159</v>
      </c>
      <c r="GP29" s="19">
        <f t="shared" si="139"/>
        <v>0.17547136554031351</v>
      </c>
      <c r="GQ29" s="19">
        <f t="shared" si="140"/>
        <v>6.2217264850748825E-3</v>
      </c>
      <c r="GR29" s="19">
        <f t="shared" si="141"/>
        <v>0.25984414812366369</v>
      </c>
      <c r="GS29" s="19">
        <f t="shared" si="142"/>
        <v>0.55846275985094784</v>
      </c>
      <c r="GT29" s="23"/>
      <c r="GU29" s="18">
        <f t="shared" si="143"/>
        <v>2.4358641299980645E-2</v>
      </c>
      <c r="GV29" s="18">
        <f t="shared" si="144"/>
        <v>2.3451656122989422E-2</v>
      </c>
      <c r="GW29" s="18">
        <f t="shared" si="62"/>
        <v>8.4235938992142852E-16</v>
      </c>
      <c r="GX29" s="18">
        <f t="shared" si="63"/>
        <v>3.8044072012101492E-15</v>
      </c>
      <c r="GY29" s="18">
        <f t="shared" si="145"/>
        <v>2.0518730224766609E-17</v>
      </c>
      <c r="GZ29" s="18">
        <f>GV29*GX29</f>
        <v>8.9219649434605048E-17</v>
      </c>
      <c r="HA29" s="18">
        <f>GY29+GZ29</f>
        <v>1.0973837965937165E-16</v>
      </c>
      <c r="HB29" s="19">
        <f>GY29/HA29</f>
        <v>0.18697861485158451</v>
      </c>
      <c r="HC29" s="19">
        <f t="shared" si="146"/>
        <v>0.81302138514841549</v>
      </c>
      <c r="HD29" s="19">
        <f t="shared" si="64"/>
        <v>0</v>
      </c>
      <c r="HE29" s="19">
        <f t="shared" si="65"/>
        <v>0</v>
      </c>
      <c r="HF29" s="19">
        <f t="shared" si="66"/>
        <v>0.18697861485158451</v>
      </c>
      <c r="HG29" s="19">
        <f t="shared" si="67"/>
        <v>0</v>
      </c>
      <c r="HH29" s="19">
        <f t="shared" si="68"/>
        <v>0</v>
      </c>
      <c r="HI29" s="19">
        <f t="shared" si="69"/>
        <v>0.81302138514841549</v>
      </c>
      <c r="HJ29" s="19">
        <f t="shared" si="147"/>
        <v>0.18075368561814162</v>
      </c>
      <c r="HK29" s="19">
        <f t="shared" si="148"/>
        <v>6.224929233442901E-3</v>
      </c>
      <c r="HL29" s="19">
        <f t="shared" si="149"/>
        <v>0.26181130394872681</v>
      </c>
      <c r="HM29" s="19">
        <f t="shared" si="150"/>
        <v>0.55121008119968873</v>
      </c>
      <c r="HN29" s="26"/>
      <c r="HO29" s="2"/>
      <c r="HP29" s="2"/>
      <c r="HQ29" s="2"/>
      <c r="HR29" s="2"/>
      <c r="HS29" s="2"/>
      <c r="HT29" s="2"/>
      <c r="HU29" s="2"/>
      <c r="HV29" s="2"/>
      <c r="HW29" s="2"/>
    </row>
    <row r="30" spans="1:231" ht="14" thickBot="1" x14ac:dyDescent="0.2">
      <c r="A30">
        <v>4</v>
      </c>
      <c r="B30" s="22">
        <v>2</v>
      </c>
      <c r="C30" s="18">
        <f t="shared" si="70"/>
        <v>1.0767000000000003E-3</v>
      </c>
      <c r="D30" s="18">
        <f>(C29*C$15+D29*D$15)*INDEX(D$11:D$13,$B30,1)</f>
        <v>5.0793000000000019E-3</v>
      </c>
      <c r="E30" s="18">
        <f t="shared" si="152"/>
        <v>2.6072796698420006E-17</v>
      </c>
      <c r="F30" s="18">
        <f>D$14*E31*INDEX(C$11:C$13,$B31,1)+D$15*F31*INDEX(D$11:D$13,$B31,1)</f>
        <v>1.5389933204338455E-16</v>
      </c>
      <c r="G30" s="18">
        <f t="shared" si="71"/>
        <v>2.8072580205188828E-20</v>
      </c>
      <c r="H30" s="18">
        <f>D30*F30</f>
        <v>7.8170087724796344E-19</v>
      </c>
      <c r="I30" s="18">
        <f>G30+H30</f>
        <v>8.0977345745315228E-19</v>
      </c>
      <c r="J30" s="19">
        <f t="shared" si="74"/>
        <v>3.4667202224040426E-2</v>
      </c>
      <c r="K30" s="19">
        <f t="shared" si="75"/>
        <v>0.96533279777595959</v>
      </c>
      <c r="L30" s="19">
        <f t="shared" si="2"/>
        <v>0</v>
      </c>
      <c r="M30" s="19">
        <f t="shared" si="3"/>
        <v>3.4667202224040426E-2</v>
      </c>
      <c r="N30" s="19">
        <f t="shared" si="4"/>
        <v>0</v>
      </c>
      <c r="O30" s="19">
        <f t="shared" si="5"/>
        <v>0</v>
      </c>
      <c r="P30" s="19">
        <f t="shared" si="6"/>
        <v>0.96533279777595959</v>
      </c>
      <c r="Q30" s="19">
        <f t="shared" si="7"/>
        <v>0</v>
      </c>
      <c r="R30" s="19">
        <f t="shared" si="76"/>
        <v>1.4450302180876142E-2</v>
      </c>
      <c r="S30" s="19">
        <f t="shared" si="77"/>
        <v>2.0216900043164284E-2</v>
      </c>
      <c r="T30" s="19">
        <f t="shared" si="78"/>
        <v>1.0661935690987208E-2</v>
      </c>
      <c r="U30" s="19">
        <f t="shared" si="79"/>
        <v>0.9546708620849722</v>
      </c>
      <c r="V30" s="23"/>
      <c r="W30" s="18">
        <f t="shared" si="80"/>
        <v>1.0158437994552756E-3</v>
      </c>
      <c r="X30" s="18">
        <f>(W29*W$15+X29*X$15)*INDEX(X$11:X$13,$B30,1)</f>
        <v>7.4861182303706687E-3</v>
      </c>
      <c r="Y30" s="18">
        <f>W$14*Y31*INDEX(W$11:W$13,$B31,1)+W$15*Z31*INDEX(X$11:X$13,$B31,1)</f>
        <v>6.8630297770961354E-16</v>
      </c>
      <c r="Z30" s="18">
        <f>X$14*Y31*INDEX(W$11:W$13,$B31,1)+X$15*Z31*INDEX(X$11:X$13,$B31,1)</f>
        <v>3.3659341673792265E-15</v>
      </c>
      <c r="AA30" s="18">
        <f t="shared" si="81"/>
        <v>6.9717662445400318E-19</v>
      </c>
      <c r="AB30" s="18">
        <f>X30*Z30</f>
        <v>2.5197781132645145E-17</v>
      </c>
      <c r="AC30" s="18">
        <f>AA30+AB30</f>
        <v>2.5894957757099147E-17</v>
      </c>
      <c r="AD30" s="19">
        <f t="shared" ref="AD30:AD59" si="153">AA30/AC30</f>
        <v>2.6923257840143454E-2</v>
      </c>
      <c r="AE30" s="19">
        <f t="shared" si="82"/>
        <v>0.97307674215985662</v>
      </c>
      <c r="AF30" s="19">
        <f t="shared" si="8"/>
        <v>0</v>
      </c>
      <c r="AG30" s="19">
        <f t="shared" si="9"/>
        <v>2.6923257840143454E-2</v>
      </c>
      <c r="AH30" s="19">
        <f t="shared" si="10"/>
        <v>0</v>
      </c>
      <c r="AI30" s="19">
        <f t="shared" si="11"/>
        <v>0</v>
      </c>
      <c r="AJ30" s="19">
        <f t="shared" si="12"/>
        <v>0.97307674215985662</v>
      </c>
      <c r="AK30" s="19">
        <f t="shared" si="13"/>
        <v>0</v>
      </c>
      <c r="AL30" s="19">
        <f t="shared" si="83"/>
        <v>1.5662411186916126E-2</v>
      </c>
      <c r="AM30" s="19">
        <f t="shared" si="84"/>
        <v>1.126084665322733E-2</v>
      </c>
      <c r="AN30" s="19">
        <f t="shared" si="85"/>
        <v>2.2234322842281645E-2</v>
      </c>
      <c r="AO30" s="19">
        <f t="shared" si="86"/>
        <v>0.95084241931757496</v>
      </c>
      <c r="AP30" s="23"/>
      <c r="AQ30" s="18">
        <f t="shared" si="87"/>
        <v>1.0787327826875838E-3</v>
      </c>
      <c r="AR30" s="18">
        <f>(AQ29*AQ$15+AR29*AR$15)*INDEX(AR$11:AR$13,$B30,1)</f>
        <v>8.2794077870429039E-3</v>
      </c>
      <c r="AS30" s="18">
        <f>AQ$14*AS31*INDEX(AQ$11:AQ$13,$B31,1)+AQ$15*AT31*INDEX(AR$11:AR$13,$B31,1)</f>
        <v>1.0864676497025504E-15</v>
      </c>
      <c r="AT30" s="18">
        <f>AR$14*AS31*INDEX(AQ$11:AQ$13,$B31,1)+AR$15*AT31*INDEX(AR$11:AR$13,$B31,1)</f>
        <v>4.9537760274355802E-15</v>
      </c>
      <c r="AU30" s="18">
        <f t="shared" si="88"/>
        <v>1.1720082710636713E-18</v>
      </c>
      <c r="AV30" s="18">
        <f>AR30*AT30</f>
        <v>4.1014331816816605E-17</v>
      </c>
      <c r="AW30" s="18">
        <f>AU30+AV30</f>
        <v>4.2186340087880277E-17</v>
      </c>
      <c r="AX30" s="19">
        <f t="shared" ref="AX30:AX59" si="154">AU30/AW30</f>
        <v>2.7781700631583771E-2</v>
      </c>
      <c r="AY30" s="19">
        <f t="shared" si="89"/>
        <v>0.97221829936841619</v>
      </c>
      <c r="AZ30" s="19">
        <f t="shared" si="14"/>
        <v>0</v>
      </c>
      <c r="BA30" s="19">
        <f t="shared" si="15"/>
        <v>2.7781700631583771E-2</v>
      </c>
      <c r="BB30" s="19">
        <f t="shared" si="16"/>
        <v>0</v>
      </c>
      <c r="BC30" s="19">
        <f t="shared" si="17"/>
        <v>0</v>
      </c>
      <c r="BD30" s="19">
        <f t="shared" si="18"/>
        <v>0.97221829936841619</v>
      </c>
      <c r="BE30" s="19">
        <f t="shared" si="19"/>
        <v>0</v>
      </c>
      <c r="BF30" s="19">
        <f t="shared" si="90"/>
        <v>2.0079222147004212E-2</v>
      </c>
      <c r="BG30" s="19">
        <f t="shared" si="91"/>
        <v>7.7024784845795584E-3</v>
      </c>
      <c r="BH30" s="19">
        <f t="shared" si="92"/>
        <v>3.6855184212616021E-2</v>
      </c>
      <c r="BI30" s="19">
        <f t="shared" si="93"/>
        <v>0.93536311515580017</v>
      </c>
      <c r="BJ30" s="23"/>
      <c r="BK30" s="18">
        <f t="shared" si="94"/>
        <v>1.4220739165360014E-3</v>
      </c>
      <c r="BL30" s="18">
        <f>(BK29*BK$15+BL29*BL$15)*INDEX(BL$11:BL$13,$B30,1)</f>
        <v>9.3575920587130653E-3</v>
      </c>
      <c r="BM30" s="18">
        <f>BK$14*BM31*INDEX(BK$11:BK$13,$B31,1)+BK$15*BN31*INDEX(BL$11:BL$13,$B31,1)</f>
        <v>1.3121301848141998E-15</v>
      </c>
      <c r="BN30" s="18">
        <f>BL$14*BM31*INDEX(BK$11:BK$13,$B31,1)+BL$15*BN31*INDEX(BL$11:BL$13,$B31,1)</f>
        <v>5.7089207132169799E-15</v>
      </c>
      <c r="BO30" s="18">
        <f t="shared" si="95"/>
        <v>1.8659461109238366E-18</v>
      </c>
      <c r="BP30" s="18">
        <f>BL30*BN30</f>
        <v>5.3421751129821737E-17</v>
      </c>
      <c r="BQ30" s="18">
        <f>BO30+BP30</f>
        <v>5.5287697240745574E-17</v>
      </c>
      <c r="BR30" s="19">
        <f t="shared" ref="BR30:BR59" si="155">BO30/BQ30</f>
        <v>3.3749752730679539E-2</v>
      </c>
      <c r="BS30" s="19">
        <f t="shared" si="96"/>
        <v>0.96625024726932041</v>
      </c>
      <c r="BT30" s="19">
        <f t="shared" si="20"/>
        <v>0</v>
      </c>
      <c r="BU30" s="19">
        <f t="shared" si="21"/>
        <v>3.3749752730679539E-2</v>
      </c>
      <c r="BV30" s="19">
        <f t="shared" si="22"/>
        <v>0</v>
      </c>
      <c r="BW30" s="19">
        <f t="shared" si="23"/>
        <v>0</v>
      </c>
      <c r="BX30" s="19">
        <f t="shared" si="24"/>
        <v>0.96625024726932041</v>
      </c>
      <c r="BY30" s="19">
        <f t="shared" si="25"/>
        <v>0</v>
      </c>
      <c r="BZ30" s="19">
        <f t="shared" si="97"/>
        <v>2.7019644221657032E-2</v>
      </c>
      <c r="CA30" s="19">
        <f t="shared" si="98"/>
        <v>6.7301085090225032E-3</v>
      </c>
      <c r="CB30" s="19">
        <f t="shared" si="99"/>
        <v>5.4459293696646552E-2</v>
      </c>
      <c r="CC30" s="19">
        <f t="shared" si="100"/>
        <v>0.91179095357267392</v>
      </c>
      <c r="CD30" s="23"/>
      <c r="CE30" s="18">
        <f t="shared" si="101"/>
        <v>1.8745562749402141E-3</v>
      </c>
      <c r="CF30" s="18">
        <f>(CE29*CE$15+CF29*CF$15)*INDEX(CF$11:CF$13,$B30,1)</f>
        <v>1.0746078896298836E-2</v>
      </c>
      <c r="CG30" s="18">
        <f>CE$14*CG31*INDEX(CE$11:CE$13,$B31,1)+CE$15*CH31*INDEX(CF$11:CF$13,$B31,1)</f>
        <v>1.5256404341519219E-15</v>
      </c>
      <c r="CH30" s="18">
        <f>CF$14*CG31*INDEX(CE$11:CE$13,$B31,1)+CF$15*CH31*INDEX(CF$11:CF$13,$B31,1)</f>
        <v>6.3027830051518325E-15</v>
      </c>
      <c r="CI30" s="18">
        <f t="shared" si="102"/>
        <v>2.8598988491419978E-18</v>
      </c>
      <c r="CJ30" s="18">
        <f>CF30*CH30</f>
        <v>6.7730203439613068E-17</v>
      </c>
      <c r="CK30" s="18">
        <f>CI30+CJ30</f>
        <v>7.0590102288755065E-17</v>
      </c>
      <c r="CL30" s="19">
        <f t="shared" ref="CL30:CL59" si="156">CI30/CK30</f>
        <v>4.0514162133429531E-2</v>
      </c>
      <c r="CM30" s="19">
        <f t="shared" si="103"/>
        <v>0.95948583786657049</v>
      </c>
      <c r="CN30" s="19">
        <f t="shared" si="26"/>
        <v>0</v>
      </c>
      <c r="CO30" s="19">
        <f t="shared" si="27"/>
        <v>4.0514162133429531E-2</v>
      </c>
      <c r="CP30" s="19">
        <f t="shared" si="28"/>
        <v>0</v>
      </c>
      <c r="CQ30" s="19">
        <f t="shared" si="29"/>
        <v>0</v>
      </c>
      <c r="CR30" s="19">
        <f t="shared" si="30"/>
        <v>0.95948583786657049</v>
      </c>
      <c r="CS30" s="19">
        <f t="shared" si="31"/>
        <v>0</v>
      </c>
      <c r="CT30" s="19">
        <f t="shared" si="104"/>
        <v>3.3957091854686088E-2</v>
      </c>
      <c r="CU30" s="19">
        <f t="shared" si="105"/>
        <v>6.5570702787434475E-3</v>
      </c>
      <c r="CV30" s="19">
        <f t="shared" si="106"/>
        <v>7.1642237435054004E-2</v>
      </c>
      <c r="CW30" s="19">
        <f t="shared" si="107"/>
        <v>0.88784360043151656</v>
      </c>
      <c r="CX30" s="23"/>
      <c r="CY30" s="18">
        <f t="shared" si="108"/>
        <v>2.2842287506187413E-3</v>
      </c>
      <c r="CZ30" s="18">
        <f>(CY29*CY$15+CZ29*CZ$15)*INDEX(CZ$11:CZ$13,$B30,1)</f>
        <v>1.1756884876346874E-2</v>
      </c>
      <c r="DA30" s="18">
        <f>CY$14*DA31*INDEX(CY$11:CY$13,$B31,1)+CY$15*DB31*INDEX(CZ$11:CZ$13,$B31,1)</f>
        <v>1.7377970646130701E-15</v>
      </c>
      <c r="DB30" s="18">
        <f>CZ$14*DA31*INDEX(CY$11:CY$13,$B31,1)+CZ$15*DB31*INDEX(CZ$11:CZ$13,$B31,1)</f>
        <v>6.9021341262483054E-15</v>
      </c>
      <c r="DC30" s="18">
        <f t="shared" si="109"/>
        <v>3.9695260177300294E-18</v>
      </c>
      <c r="DD30" s="18">
        <f>CZ30*DB30</f>
        <v>8.1147596323406341E-17</v>
      </c>
      <c r="DE30" s="18">
        <f>DC30+DD30</f>
        <v>8.5117122341136372E-17</v>
      </c>
      <c r="DF30" s="19">
        <f t="shared" ref="DF30:DF59" si="157">DC30/DE30</f>
        <v>4.6636045821906169E-2</v>
      </c>
      <c r="DG30" s="19">
        <f t="shared" si="110"/>
        <v>0.95336395417809383</v>
      </c>
      <c r="DH30" s="19">
        <f t="shared" si="32"/>
        <v>0</v>
      </c>
      <c r="DI30" s="19">
        <f t="shared" si="33"/>
        <v>4.6636045821906169E-2</v>
      </c>
      <c r="DJ30" s="19">
        <f t="shared" si="34"/>
        <v>0</v>
      </c>
      <c r="DK30" s="19">
        <f t="shared" si="35"/>
        <v>0</v>
      </c>
      <c r="DL30" s="19">
        <f t="shared" si="36"/>
        <v>0.95336395417809383</v>
      </c>
      <c r="DM30" s="19">
        <f t="shared" si="37"/>
        <v>0</v>
      </c>
      <c r="DN30" s="19">
        <f t="shared" si="111"/>
        <v>4.0091640626938055E-2</v>
      </c>
      <c r="DO30" s="19">
        <f t="shared" si="112"/>
        <v>6.5444051949681272E-3</v>
      </c>
      <c r="DP30" s="19">
        <f t="shared" si="113"/>
        <v>8.6765367362589191E-2</v>
      </c>
      <c r="DQ30" s="19">
        <f t="shared" si="114"/>
        <v>0.86659858681550472</v>
      </c>
      <c r="DR30" s="23"/>
      <c r="DS30" s="18">
        <f t="shared" si="115"/>
        <v>2.5890320003533478E-3</v>
      </c>
      <c r="DT30" s="18">
        <f>(DS29*DS$15+DT29*DT$15)*INDEX(DT$11:DT$13,$B30,1)</f>
        <v>1.2088186102424917E-2</v>
      </c>
      <c r="DU30" s="18">
        <f>DS$14*DU31*INDEX(DS$11:DS$13,$B31,1)+DS$15*DV31*INDEX(DT$11:DT$13,$B31,1)</f>
        <v>1.9271624668903552E-15</v>
      </c>
      <c r="DV30" s="18">
        <f>DT$14*DU31*INDEX(DS$11:DS$13,$B31,1)+DT$15*DV31*INDEX(DT$11:DT$13,$B31,1)</f>
        <v>7.486403724819786E-15</v>
      </c>
      <c r="DW30" s="18">
        <f t="shared" si="116"/>
        <v>4.9894852966590289E-18</v>
      </c>
      <c r="DX30" s="18">
        <f>DT30*DV30</f>
        <v>9.0497041463508662E-17</v>
      </c>
      <c r="DY30" s="18">
        <f>DW30+DX30</f>
        <v>9.5486526760167696E-17</v>
      </c>
      <c r="DZ30" s="19">
        <f t="shared" ref="DZ30:DZ59" si="158">DW30/DY30</f>
        <v>5.225329128570208E-2</v>
      </c>
      <c r="EA30" s="19">
        <f t="shared" si="117"/>
        <v>0.94774670871429789</v>
      </c>
      <c r="EB30" s="19">
        <f t="shared" si="38"/>
        <v>0</v>
      </c>
      <c r="EC30" s="19">
        <f t="shared" si="39"/>
        <v>5.225329128570208E-2</v>
      </c>
      <c r="ED30" s="19">
        <f t="shared" si="40"/>
        <v>0</v>
      </c>
      <c r="EE30" s="19">
        <f t="shared" si="41"/>
        <v>0</v>
      </c>
      <c r="EF30" s="19">
        <f t="shared" si="42"/>
        <v>0.94774670871429789</v>
      </c>
      <c r="EG30" s="19">
        <f t="shared" si="43"/>
        <v>0</v>
      </c>
      <c r="EH30" s="19">
        <f t="shared" si="118"/>
        <v>4.5760024955894069E-2</v>
      </c>
      <c r="EI30" s="19">
        <f t="shared" si="119"/>
        <v>6.4932663298080092E-3</v>
      </c>
      <c r="EJ30" s="19">
        <f t="shared" si="120"/>
        <v>9.9975971009173978E-2</v>
      </c>
      <c r="EK30" s="19">
        <f t="shared" si="121"/>
        <v>0.8477707377051239</v>
      </c>
      <c r="EL30" s="23"/>
      <c r="EM30" s="18">
        <f t="shared" si="122"/>
        <v>2.8091433404276609E-3</v>
      </c>
      <c r="EN30" s="18">
        <f>(EM29*EM$15+EN29*EN$15)*INDEX(EN$11:EN$13,$B30,1)</f>
        <v>1.206647673742256E-2</v>
      </c>
      <c r="EO30" s="18">
        <f>EM$14*EO31*INDEX(EM$11:EM$13,$B31,1)+EM$15*EP31*INDEX(EN$11:EN$13,$B31,1)</f>
        <v>2.0752433341058975E-15</v>
      </c>
      <c r="EP30" s="18">
        <f>EN$14*EO31*INDEX(EM$11:EM$13,$B31,1)+EN$15*EP31*INDEX(EN$11:EN$13,$B31,1)</f>
        <v>7.9730203352656105E-15</v>
      </c>
      <c r="EQ30" s="18">
        <f t="shared" si="123"/>
        <v>5.8296559917704773E-18</v>
      </c>
      <c r="ER30" s="18">
        <f>EN30*EP30</f>
        <v>9.620626440247951E-17</v>
      </c>
      <c r="ES30" s="18">
        <f>EQ30+ER30</f>
        <v>1.0203592039424999E-16</v>
      </c>
      <c r="ET30" s="19">
        <f t="shared" ref="ET30:ET59" si="159">EQ30/ES30</f>
        <v>5.7133369986232758E-2</v>
      </c>
      <c r="EU30" s="19">
        <f t="shared" si="124"/>
        <v>0.94286663001376725</v>
      </c>
      <c r="EV30" s="19">
        <f t="shared" si="44"/>
        <v>0</v>
      </c>
      <c r="EW30" s="19">
        <f t="shared" si="45"/>
        <v>5.7133369986232758E-2</v>
      </c>
      <c r="EX30" s="19">
        <f t="shared" si="46"/>
        <v>0</v>
      </c>
      <c r="EY30" s="19">
        <f t="shared" si="47"/>
        <v>0</v>
      </c>
      <c r="EZ30" s="19">
        <f t="shared" si="48"/>
        <v>0.94286663001376725</v>
      </c>
      <c r="FA30" s="19">
        <f t="shared" si="49"/>
        <v>0</v>
      </c>
      <c r="FB30" s="19">
        <f t="shared" si="125"/>
        <v>5.0740376703772225E-2</v>
      </c>
      <c r="FC30" s="19">
        <f t="shared" si="126"/>
        <v>6.3929932824605337E-3</v>
      </c>
      <c r="FD30" s="19">
        <f t="shared" si="127"/>
        <v>0.11081678829705739</v>
      </c>
      <c r="FE30" s="19">
        <f t="shared" si="128"/>
        <v>0.83204984171670981</v>
      </c>
      <c r="FF30" s="23"/>
      <c r="FG30" s="18">
        <f t="shared" si="129"/>
        <v>2.9669610961624805E-3</v>
      </c>
      <c r="FH30" s="18">
        <f>(FG29*FG$15+FH29*FH$15)*INDEX(FH$11:FH$13,$B30,1)</f>
        <v>1.1962025133525053E-2</v>
      </c>
      <c r="FI30" s="18">
        <f>FG$14*FI31*INDEX(FG$11:FG$13,$B31,1)+FG$15*FJ31*INDEX(FH$11:FH$13,$B31,1)</f>
        <v>2.1780658708258067E-15</v>
      </c>
      <c r="FJ30" s="18">
        <f>FH$14*FI31*INDEX(FG$11:FG$13,$B31,1)+FH$15*FJ31*INDEX(FH$11:FH$13,$B31,1)</f>
        <v>8.3244297020108762E-15</v>
      </c>
      <c r="FK30" s="18">
        <f t="shared" si="130"/>
        <v>6.4622367036194234E-18</v>
      </c>
      <c r="FL30" s="18">
        <f>FH30*FJ30</f>
        <v>9.9577037317716566E-17</v>
      </c>
      <c r="FM30" s="18">
        <f>FK30+FL30</f>
        <v>1.0603927402133599E-16</v>
      </c>
      <c r="FN30" s="19">
        <f t="shared" ref="FN30:FN59" si="160">FK30/FM30</f>
        <v>6.0941917636282261E-2</v>
      </c>
      <c r="FO30" s="19">
        <f t="shared" si="131"/>
        <v>0.93905808236371768</v>
      </c>
      <c r="FP30" s="19">
        <f t="shared" si="50"/>
        <v>0</v>
      </c>
      <c r="FQ30" s="19">
        <f t="shared" si="51"/>
        <v>6.0941917636282261E-2</v>
      </c>
      <c r="FR30" s="19">
        <f t="shared" si="52"/>
        <v>0</v>
      </c>
      <c r="FS30" s="19">
        <f t="shared" si="53"/>
        <v>0</v>
      </c>
      <c r="FT30" s="19">
        <f t="shared" si="54"/>
        <v>0.93905808236371768</v>
      </c>
      <c r="FU30" s="19">
        <f t="shared" si="55"/>
        <v>0</v>
      </c>
      <c r="FV30" s="19">
        <f t="shared" si="132"/>
        <v>5.4657166711901337E-2</v>
      </c>
      <c r="FW30" s="19">
        <f t="shared" si="133"/>
        <v>6.2847509243809212E-3</v>
      </c>
      <c r="FX30" s="19">
        <f t="shared" si="134"/>
        <v>0.11883055569096039</v>
      </c>
      <c r="FY30" s="19">
        <f t="shared" si="135"/>
        <v>0.82022752667275745</v>
      </c>
      <c r="FZ30" s="23"/>
      <c r="GA30" s="18">
        <f t="shared" si="136"/>
        <v>3.0750945486724317E-3</v>
      </c>
      <c r="GB30" s="18">
        <f>(GA29*GA$15+GB29*GB$15)*INDEX(GB$11:GB$13,$B30,1)</f>
        <v>1.1863795390282619E-2</v>
      </c>
      <c r="GC30" s="18">
        <f>GA$14*GC31*INDEX(GA$11:GA$13,$B31,1)+GA$15*GD31*INDEX(GB$11:GB$13,$B31,1)</f>
        <v>2.2436538993798742E-15</v>
      </c>
      <c r="GD30" s="18">
        <f>GB$14*GC31*INDEX(GA$11:GA$13,$B31,1)+GB$15*GD31*INDEX(GB$11:GB$13,$B31,1)</f>
        <v>8.5554609753622144E-15</v>
      </c>
      <c r="GE30" s="18">
        <f t="shared" si="137"/>
        <v>6.8994478750906959E-18</v>
      </c>
      <c r="GF30" s="18">
        <f>GB30*GD30</f>
        <v>1.0150023848124508E-16</v>
      </c>
      <c r="GG30" s="18">
        <f>GE30+GF30</f>
        <v>1.0839968635633578E-16</v>
      </c>
      <c r="GH30" s="19">
        <f t="shared" ref="GH30:GH59" si="161">GE30/GG30</f>
        <v>6.3648227287397816E-2</v>
      </c>
      <c r="GI30" s="19">
        <f t="shared" si="138"/>
        <v>0.93635177271260217</v>
      </c>
      <c r="GJ30" s="19">
        <f t="shared" si="56"/>
        <v>0</v>
      </c>
      <c r="GK30" s="19">
        <f t="shared" si="57"/>
        <v>6.3648227287397816E-2</v>
      </c>
      <c r="GL30" s="19">
        <f t="shared" si="58"/>
        <v>0</v>
      </c>
      <c r="GM30" s="19">
        <f t="shared" si="59"/>
        <v>0</v>
      </c>
      <c r="GN30" s="19">
        <f t="shared" si="60"/>
        <v>0.93635177271260217</v>
      </c>
      <c r="GO30" s="19">
        <f t="shared" si="61"/>
        <v>0</v>
      </c>
      <c r="GP30" s="19">
        <f t="shared" si="139"/>
        <v>5.7452597972599703E-2</v>
      </c>
      <c r="GQ30" s="19">
        <f t="shared" si="140"/>
        <v>6.195629314798114E-3</v>
      </c>
      <c r="GR30" s="19">
        <f t="shared" si="141"/>
        <v>0.1242404940527887</v>
      </c>
      <c r="GS30" s="19">
        <f t="shared" si="142"/>
        <v>0.81211127865981347</v>
      </c>
      <c r="GT30" s="23"/>
      <c r="GU30" s="18">
        <f t="shared" si="143"/>
        <v>3.1453941919015976E-3</v>
      </c>
      <c r="GV30" s="18">
        <f t="shared" si="144"/>
        <v>1.1789828372493897E-2</v>
      </c>
      <c r="GW30" s="18">
        <f t="shared" si="62"/>
        <v>2.2832574000956553E-15</v>
      </c>
      <c r="GX30" s="18">
        <f t="shared" si="63"/>
        <v>8.6987385951913296E-15</v>
      </c>
      <c r="GY30" s="18">
        <f t="shared" si="145"/>
        <v>7.1817445648772165E-18</v>
      </c>
      <c r="GZ30" s="18">
        <f>GV30*GX30</f>
        <v>1.0255663509449444E-16</v>
      </c>
      <c r="HA30" s="18">
        <f>GY30+GZ30</f>
        <v>1.0973837965937165E-16</v>
      </c>
      <c r="HB30" s="19">
        <f t="shared" ref="HB30:HB59" si="162">GY30/HA30</f>
        <v>6.5444237350409024E-2</v>
      </c>
      <c r="HC30" s="19">
        <f t="shared" si="146"/>
        <v>0.93455576264959106</v>
      </c>
      <c r="HD30" s="19">
        <f t="shared" si="64"/>
        <v>0</v>
      </c>
      <c r="HE30" s="19">
        <f t="shared" si="65"/>
        <v>6.5444237350409024E-2</v>
      </c>
      <c r="HF30" s="19">
        <f t="shared" si="66"/>
        <v>0</v>
      </c>
      <c r="HG30" s="19">
        <f t="shared" si="67"/>
        <v>0</v>
      </c>
      <c r="HH30" s="19">
        <f t="shared" si="68"/>
        <v>0.93455576264959106</v>
      </c>
      <c r="HI30" s="19">
        <f t="shared" si="69"/>
        <v>0</v>
      </c>
      <c r="HJ30" s="19">
        <f t="shared" si="147"/>
        <v>5.9312260178764627E-2</v>
      </c>
      <c r="HK30" s="19">
        <f t="shared" si="148"/>
        <v>6.1319771716443943E-3</v>
      </c>
      <c r="HL30" s="19">
        <f t="shared" si="149"/>
        <v>0.12766635467281989</v>
      </c>
      <c r="HM30" s="19">
        <f t="shared" si="150"/>
        <v>0.80688940797677122</v>
      </c>
      <c r="HN30" s="26"/>
      <c r="HO30" s="13" t="s">
        <v>16</v>
      </c>
      <c r="HP30" s="13" t="s">
        <v>17</v>
      </c>
      <c r="HQ30" s="13" t="s">
        <v>6</v>
      </c>
      <c r="HR30" s="2"/>
      <c r="HS30" s="2"/>
      <c r="HT30" s="2"/>
      <c r="HU30" s="2"/>
      <c r="HV30" s="2"/>
      <c r="HW30" s="2"/>
    </row>
    <row r="31" spans="1:231" ht="14" thickTop="1" x14ac:dyDescent="0.15">
      <c r="A31">
        <v>5</v>
      </c>
      <c r="B31" s="22">
        <v>3</v>
      </c>
      <c r="C31" s="18">
        <f t="shared" si="70"/>
        <v>1.3692900000000004E-4</v>
      </c>
      <c r="D31" s="18">
        <f t="shared" si="151"/>
        <v>2.9197770000000006E-3</v>
      </c>
      <c r="E31" s="18">
        <f>C$14*E32*INDEX(C$11:C$13,$B32,1)+C$15*F32*INDEX(D$11:D$13,$B32,1)</f>
        <v>8.6798478641230974E-17</v>
      </c>
      <c r="F31" s="18">
        <f t="shared" si="1"/>
        <v>2.7327026295887901E-16</v>
      </c>
      <c r="G31" s="18">
        <f t="shared" si="71"/>
        <v>1.188522888186512E-20</v>
      </c>
      <c r="H31" s="18">
        <f t="shared" si="72"/>
        <v>7.97888228571287E-19</v>
      </c>
      <c r="I31" s="18">
        <f t="shared" si="73"/>
        <v>8.0977345745315209E-19</v>
      </c>
      <c r="J31" s="19">
        <f t="shared" si="74"/>
        <v>1.4677227034886751E-2</v>
      </c>
      <c r="K31" s="19">
        <f t="shared" si="75"/>
        <v>0.98532277296511328</v>
      </c>
      <c r="L31" s="19">
        <f t="shared" si="2"/>
        <v>0</v>
      </c>
      <c r="M31" s="19">
        <f t="shared" si="3"/>
        <v>0</v>
      </c>
      <c r="N31" s="19">
        <f t="shared" si="4"/>
        <v>1.4677227034886751E-2</v>
      </c>
      <c r="O31" s="19">
        <f t="shared" si="5"/>
        <v>0</v>
      </c>
      <c r="P31" s="19">
        <f t="shared" si="6"/>
        <v>0</v>
      </c>
      <c r="Q31" s="19">
        <f t="shared" si="7"/>
        <v>0.98532277296511328</v>
      </c>
      <c r="R31" s="19">
        <f t="shared" si="76"/>
        <v>9.2327967623878453E-3</v>
      </c>
      <c r="S31" s="19">
        <f t="shared" si="77"/>
        <v>5.4444302724989072E-3</v>
      </c>
      <c r="T31" s="19">
        <f t="shared" si="78"/>
        <v>2.5434405461652595E-2</v>
      </c>
      <c r="U31" s="19">
        <f t="shared" si="79"/>
        <v>0.95988836750346074</v>
      </c>
      <c r="V31" s="23"/>
      <c r="W31" s="18">
        <f t="shared" si="80"/>
        <v>1.6806217957034757E-4</v>
      </c>
      <c r="X31" s="18">
        <f t="shared" ref="X31:X59" si="163">(W30*W$15+X30*X$15)*INDEX(X$11:X$13,$B31,1)</f>
        <v>3.4614350186729617E-3</v>
      </c>
      <c r="Y31" s="18">
        <f>W$14*Y32*INDEX(W$11:W$13,$B32,1)+W$15*Z32*INDEX(X$11:X$13,$B32,1)</f>
        <v>1.9700907032710326E-15</v>
      </c>
      <c r="Z31" s="18">
        <f t="shared" ref="Z31:Z58" si="164">X$14*Y32*INDEX(W$11:W$13,$B32,1)+X$15*Z32*INDEX(X$11:X$13,$B32,1)</f>
        <v>7.3853358164027479E-15</v>
      </c>
      <c r="AA31" s="18">
        <f t="shared" si="81"/>
        <v>3.3109773754300862E-19</v>
      </c>
      <c r="AB31" s="18">
        <f t="shared" ref="AB31:AB59" si="165">X31*Z31</f>
        <v>2.556386001955614E-17</v>
      </c>
      <c r="AC31" s="18">
        <f t="shared" ref="AC31:AC59" si="166">AA31+AB31</f>
        <v>2.589495775709915E-17</v>
      </c>
      <c r="AD31" s="19">
        <f t="shared" si="153"/>
        <v>1.2786185660111284E-2</v>
      </c>
      <c r="AE31" s="19">
        <f t="shared" si="82"/>
        <v>0.98721381433988864</v>
      </c>
      <c r="AF31" s="19">
        <f t="shared" si="8"/>
        <v>0</v>
      </c>
      <c r="AG31" s="19">
        <f t="shared" si="9"/>
        <v>0</v>
      </c>
      <c r="AH31" s="19">
        <f t="shared" si="10"/>
        <v>1.2786185660111284E-2</v>
      </c>
      <c r="AI31" s="19">
        <f t="shared" si="11"/>
        <v>0</v>
      </c>
      <c r="AJ31" s="19">
        <f t="shared" si="12"/>
        <v>0</v>
      </c>
      <c r="AK31" s="19">
        <f t="shared" si="13"/>
        <v>0.98721381433988864</v>
      </c>
      <c r="AL31" s="19">
        <f t="shared" si="83"/>
        <v>7.034307870517357E-3</v>
      </c>
      <c r="AM31" s="19">
        <f t="shared" si="84"/>
        <v>5.7518777895939274E-3</v>
      </c>
      <c r="AN31" s="19">
        <f t="shared" si="85"/>
        <v>1.9888949969626098E-2</v>
      </c>
      <c r="AO31" s="19">
        <f t="shared" si="86"/>
        <v>0.96732486437026255</v>
      </c>
      <c r="AP31" s="23"/>
      <c r="AQ31" s="18">
        <f t="shared" si="87"/>
        <v>2.0094480465609105E-4</v>
      </c>
      <c r="AR31" s="18">
        <f t="shared" ref="AR31:AR59" si="167">(AQ30*AQ$15+AR30*AR$15)*INDEX(AR$11:AR$13,$B31,1)</f>
        <v>3.7021748092436746E-3</v>
      </c>
      <c r="AS31" s="18">
        <f>AQ$14*AS32*INDEX(AQ$11:AQ$13,$B32,1)+AQ$15*AT32*INDEX(AR$11:AR$13,$B32,1)</f>
        <v>2.842793852673371E-15</v>
      </c>
      <c r="AT31" s="18">
        <f t="shared" ref="AT31:AT58" si="168">AR$14*AS32*INDEX(AQ$11:AQ$13,$B32,1)+AR$15*AT32*INDEX(AR$11:AR$13,$B32,1)</f>
        <v>1.1240715951221908E-14</v>
      </c>
      <c r="AU31" s="18">
        <f t="shared" si="88"/>
        <v>5.7124465540298699E-19</v>
      </c>
      <c r="AV31" s="18">
        <f t="shared" ref="AV31:AV59" si="169">AR31*AT31</f>
        <v>4.1615095432477295E-17</v>
      </c>
      <c r="AW31" s="18">
        <f t="shared" ref="AW31:AW59" si="170">AU31+AV31</f>
        <v>4.2186340087880283E-17</v>
      </c>
      <c r="AX31" s="19">
        <f t="shared" si="154"/>
        <v>1.354098635276256E-2</v>
      </c>
      <c r="AY31" s="19">
        <f t="shared" si="89"/>
        <v>0.98645901364723743</v>
      </c>
      <c r="AZ31" s="19">
        <f t="shared" si="14"/>
        <v>0</v>
      </c>
      <c r="BA31" s="19">
        <f t="shared" si="15"/>
        <v>0</v>
      </c>
      <c r="BB31" s="19">
        <f t="shared" si="16"/>
        <v>1.354098635276256E-2</v>
      </c>
      <c r="BC31" s="19">
        <f t="shared" si="17"/>
        <v>0</v>
      </c>
      <c r="BD31" s="19">
        <f t="shared" si="18"/>
        <v>0</v>
      </c>
      <c r="BE31" s="19">
        <f t="shared" si="19"/>
        <v>0.98645901364723743</v>
      </c>
      <c r="BF31" s="19">
        <f t="shared" si="90"/>
        <v>7.8190829259124905E-3</v>
      </c>
      <c r="BG31" s="19">
        <f t="shared" si="91"/>
        <v>5.7219034268500705E-3</v>
      </c>
      <c r="BH31" s="19">
        <f t="shared" si="92"/>
        <v>1.996261770567128E-2</v>
      </c>
      <c r="BI31" s="19">
        <f t="shared" si="93"/>
        <v>0.96649639594156611</v>
      </c>
      <c r="BJ31" s="23"/>
      <c r="BK31" s="18">
        <f t="shared" si="94"/>
        <v>2.8403049810491962E-4</v>
      </c>
      <c r="BL31" s="18">
        <f t="shared" ref="BL31:BL59" si="171">(BK30*BK$15+BL30*BL$15)*INDEX(BL$11:BL$13,$B31,1)</f>
        <v>4.1547593714073043E-3</v>
      </c>
      <c r="BM31" s="18">
        <f>BK$14*BM32*INDEX(BK$11:BK$13,$B32,1)+BK$15*BN32*INDEX(BL$11:BL$13,$B32,1)</f>
        <v>3.2572754708509695E-15</v>
      </c>
      <c r="BN31" s="18">
        <f t="shared" ref="BN31:BN58" si="172">BL$14*BM32*INDEX(BK$11:BK$13,$B32,1)+BL$15*BN32*INDEX(BL$11:BL$13,$B32,1)</f>
        <v>1.3084399554018238E-14</v>
      </c>
      <c r="BO31" s="18">
        <f t="shared" si="95"/>
        <v>9.251655744507374E-19</v>
      </c>
      <c r="BP31" s="18">
        <f t="shared" ref="BP31:BP59" si="173">BL31*BN31</f>
        <v>5.4362531666294827E-17</v>
      </c>
      <c r="BQ31" s="18">
        <f t="shared" ref="BQ31:BQ59" si="174">BO31+BP31</f>
        <v>5.5287697240745562E-17</v>
      </c>
      <c r="BR31" s="19">
        <f t="shared" si="155"/>
        <v>1.6733660843608351E-2</v>
      </c>
      <c r="BS31" s="19">
        <f t="shared" si="96"/>
        <v>0.98326633915639172</v>
      </c>
      <c r="BT31" s="19">
        <f t="shared" si="20"/>
        <v>0</v>
      </c>
      <c r="BU31" s="19">
        <f t="shared" si="21"/>
        <v>0</v>
      </c>
      <c r="BV31" s="19">
        <f t="shared" si="22"/>
        <v>1.6733660843608351E-2</v>
      </c>
      <c r="BW31" s="19">
        <f t="shared" si="23"/>
        <v>0</v>
      </c>
      <c r="BX31" s="19">
        <f t="shared" si="24"/>
        <v>0</v>
      </c>
      <c r="BY31" s="19">
        <f t="shared" si="25"/>
        <v>0.98326633915639172</v>
      </c>
      <c r="BZ31" s="19">
        <f t="shared" si="97"/>
        <v>1.0385703493763339E-2</v>
      </c>
      <c r="CA31" s="19">
        <f t="shared" si="98"/>
        <v>6.3479573498450093E-3</v>
      </c>
      <c r="CB31" s="19">
        <f t="shared" si="99"/>
        <v>2.336404923691621E-2</v>
      </c>
      <c r="CC31" s="19">
        <f t="shared" si="100"/>
        <v>0.95990228991947557</v>
      </c>
      <c r="CD31" s="23"/>
      <c r="CE31" s="18">
        <f t="shared" si="101"/>
        <v>4.0422981403781191E-4</v>
      </c>
      <c r="CF31" s="18">
        <f t="shared" ref="CF31:CF59" si="175">(CE30*CE$15+CF30*CF$15)*INDEX(CF$11:CF$13,$B31,1)</f>
        <v>4.7413657215204423E-3</v>
      </c>
      <c r="CG31" s="18">
        <f>CE$14*CG32*INDEX(CE$11:CE$13,$B32,1)+CE$15*CH32*INDEX(CF$11:CF$13,$B32,1)</f>
        <v>3.6506534278985002E-15</v>
      </c>
      <c r="CH31" s="18">
        <f t="shared" ref="CH31:CH58" si="176">CF$14*CG32*INDEX(CE$11:CE$13,$B32,1)+CF$15*CH32*INDEX(CF$11:CF$13,$B32,1)</f>
        <v>1.4576896909423773E-14</v>
      </c>
      <c r="CI31" s="18">
        <f t="shared" si="102"/>
        <v>1.4757029562759114E-18</v>
      </c>
      <c r="CJ31" s="18">
        <f t="shared" ref="CJ31:CJ59" si="177">CF31*CH31</f>
        <v>6.9114399332479152E-17</v>
      </c>
      <c r="CK31" s="18">
        <f t="shared" ref="CK31:CK59" si="178">CI31+CJ31</f>
        <v>7.0590102288755065E-17</v>
      </c>
      <c r="CL31" s="19">
        <f t="shared" si="156"/>
        <v>2.0905238956014226E-2</v>
      </c>
      <c r="CM31" s="19">
        <f t="shared" si="103"/>
        <v>0.97909476104398574</v>
      </c>
      <c r="CN31" s="19">
        <f t="shared" si="26"/>
        <v>0</v>
      </c>
      <c r="CO31" s="19">
        <f t="shared" si="27"/>
        <v>0</v>
      </c>
      <c r="CP31" s="19">
        <f t="shared" si="28"/>
        <v>2.0905238956014226E-2</v>
      </c>
      <c r="CQ31" s="19">
        <f t="shared" si="29"/>
        <v>0</v>
      </c>
      <c r="CR31" s="19">
        <f t="shared" si="30"/>
        <v>0</v>
      </c>
      <c r="CS31" s="19">
        <f t="shared" si="31"/>
        <v>0.97909476104398574</v>
      </c>
      <c r="CT31" s="19">
        <f t="shared" si="104"/>
        <v>1.3495444888464632E-2</v>
      </c>
      <c r="CU31" s="19">
        <f t="shared" si="105"/>
        <v>7.4097940675495908E-3</v>
      </c>
      <c r="CV31" s="19">
        <f t="shared" si="106"/>
        <v>2.70187172449649E-2</v>
      </c>
      <c r="CW31" s="19">
        <f t="shared" si="107"/>
        <v>0.95207604379902089</v>
      </c>
      <c r="CX31" s="23"/>
      <c r="CY31" s="18">
        <f t="shared" si="108"/>
        <v>5.305200930280637E-4</v>
      </c>
      <c r="CZ31" s="18">
        <f t="shared" ref="CZ31:CZ59" si="179">(CY30*CY$15+CZ30*CZ$15)*INDEX(CZ$11:CZ$13,$B31,1)</f>
        <v>5.1326882573854357E-3</v>
      </c>
      <c r="DA31" s="18">
        <f>CY$14*DA32*INDEX(CY$11:CY$13,$B32,1)+CY$15*DB32*INDEX(CZ$11:CZ$13,$B32,1)</f>
        <v>4.0498303924749088E-15</v>
      </c>
      <c r="DB31" s="18">
        <f t="shared" ref="DB31:DB58" si="180">CZ$14*DA32*INDEX(CY$11:CY$13,$B32,1)+CZ$15*DB32*INDEX(CZ$11:CZ$13,$B32,1)</f>
        <v>1.6164746772841505E-14</v>
      </c>
      <c r="DC31" s="18">
        <f t="shared" si="109"/>
        <v>2.1485163965636681E-18</v>
      </c>
      <c r="DD31" s="18">
        <f t="shared" ref="DD31:DD59" si="181">CZ31*DB31</f>
        <v>8.2968605944572705E-17</v>
      </c>
      <c r="DE31" s="18">
        <f t="shared" ref="DE31:DE59" si="182">DC31+DD31</f>
        <v>8.5117122341136372E-17</v>
      </c>
      <c r="DF31" s="19">
        <f t="shared" si="157"/>
        <v>2.524188244937069E-2</v>
      </c>
      <c r="DG31" s="19">
        <f t="shared" si="110"/>
        <v>0.97475811755062935</v>
      </c>
      <c r="DH31" s="19">
        <f t="shared" si="32"/>
        <v>0</v>
      </c>
      <c r="DI31" s="19">
        <f t="shared" si="33"/>
        <v>0</v>
      </c>
      <c r="DJ31" s="19">
        <f t="shared" si="34"/>
        <v>2.524188244937069E-2</v>
      </c>
      <c r="DK31" s="19">
        <f t="shared" si="35"/>
        <v>0</v>
      </c>
      <c r="DL31" s="19">
        <f t="shared" si="36"/>
        <v>0</v>
      </c>
      <c r="DM31" s="19">
        <f t="shared" si="37"/>
        <v>0.97475811755062935</v>
      </c>
      <c r="DN31" s="19">
        <f t="shared" si="111"/>
        <v>1.6660059805777897E-2</v>
      </c>
      <c r="DO31" s="19">
        <f t="shared" si="112"/>
        <v>8.5818226435927965E-3</v>
      </c>
      <c r="DP31" s="19">
        <f t="shared" si="113"/>
        <v>2.9975986016128275E-2</v>
      </c>
      <c r="DQ31" s="19">
        <f t="shared" si="114"/>
        <v>0.94478213153450108</v>
      </c>
      <c r="DR31" s="23"/>
      <c r="DS31" s="18">
        <f t="shared" si="115"/>
        <v>6.3686258075705483E-4</v>
      </c>
      <c r="DT31" s="18">
        <f t="shared" ref="DT31:DT59" si="183">(DS30*DS$15+DT30*DT$15)*INDEX(DT$11:DT$13,$B31,1)</f>
        <v>5.2097965323153568E-3</v>
      </c>
      <c r="DU31" s="18">
        <f>DS$14*DU32*INDEX(DS$11:DS$13,$B32,1)+DS$15*DV32*INDEX(DT$11:DT$13,$B32,1)</f>
        <v>4.412282777166957E-15</v>
      </c>
      <c r="DV31" s="18">
        <f t="shared" ref="DV31:DV58" si="184">DT$14*DU32*INDEX(DS$11:DS$13,$B32,1)+DT$15*DV32*INDEX(DT$11:DT$13,$B32,1)</f>
        <v>1.7788892212741293E-14</v>
      </c>
      <c r="DW31" s="18">
        <f t="shared" si="116"/>
        <v>2.8100177964964535E-18</v>
      </c>
      <c r="DX31" s="18">
        <f t="shared" ref="DX31:DX59" si="185">DT31*DV31</f>
        <v>9.2676508963671244E-17</v>
      </c>
      <c r="DY31" s="18">
        <f t="shared" ref="DY31:DY59" si="186">DW31+DX31</f>
        <v>9.5486526760167696E-17</v>
      </c>
      <c r="DZ31" s="19">
        <f t="shared" si="158"/>
        <v>2.942842191290861E-2</v>
      </c>
      <c r="EA31" s="19">
        <f t="shared" si="117"/>
        <v>0.97057157808709138</v>
      </c>
      <c r="EB31" s="19">
        <f t="shared" si="38"/>
        <v>0</v>
      </c>
      <c r="EC31" s="19">
        <f t="shared" si="39"/>
        <v>0</v>
      </c>
      <c r="ED31" s="19">
        <f t="shared" si="40"/>
        <v>2.942842191290861E-2</v>
      </c>
      <c r="EE31" s="19">
        <f t="shared" si="41"/>
        <v>0</v>
      </c>
      <c r="EF31" s="19">
        <f t="shared" si="42"/>
        <v>0</v>
      </c>
      <c r="EG31" s="19">
        <f t="shared" si="43"/>
        <v>0.97057157808709138</v>
      </c>
      <c r="EH31" s="19">
        <f t="shared" si="118"/>
        <v>1.9828377282387375E-2</v>
      </c>
      <c r="EI31" s="19">
        <f t="shared" si="119"/>
        <v>9.6000446305212327E-3</v>
      </c>
      <c r="EJ31" s="19">
        <f t="shared" si="120"/>
        <v>3.2424914003314702E-2</v>
      </c>
      <c r="EK31" s="19">
        <f t="shared" si="121"/>
        <v>0.93814666408377656</v>
      </c>
      <c r="EL31" s="23"/>
      <c r="EM31" s="18">
        <f t="shared" si="122"/>
        <v>7.1812168812663603E-4</v>
      </c>
      <c r="EN31" s="18">
        <f t="shared" ref="EN31:EN59" si="187">(EM30*EM$15+EN30*EN$15)*INDEX(EN$11:EN$13,$B31,1)</f>
        <v>5.1393711414135269E-3</v>
      </c>
      <c r="EO31" s="18">
        <f>EM$14*EO32*INDEX(EM$11:EM$13,$B32,1)+EM$15*EP32*INDEX(EN$11:EN$13,$B32,1)</f>
        <v>4.6986358337077229E-15</v>
      </c>
      <c r="EP31" s="18">
        <f t="shared" ref="EP31:EP58" si="188">EN$14*EO32*INDEX(EM$11:EM$13,$B32,1)+EN$15*EP32*INDEX(EN$11:EN$13,$B32,1)</f>
        <v>1.9197237440672496E-14</v>
      </c>
      <c r="EQ31" s="18">
        <f t="shared" si="123"/>
        <v>3.374192296794494E-18</v>
      </c>
      <c r="ER31" s="18">
        <f t="shared" ref="ER31:ER59" si="189">EN31*EP31</f>
        <v>9.8661728097455498E-17</v>
      </c>
      <c r="ES31" s="18">
        <f t="shared" ref="ES31:ES59" si="190">EQ31+ER31</f>
        <v>1.0203592039425E-16</v>
      </c>
      <c r="ET31" s="19">
        <f t="shared" si="159"/>
        <v>3.3068671147936636E-2</v>
      </c>
      <c r="EU31" s="19">
        <f t="shared" si="124"/>
        <v>0.96693132885206334</v>
      </c>
      <c r="EV31" s="19">
        <f t="shared" si="44"/>
        <v>0</v>
      </c>
      <c r="EW31" s="19">
        <f t="shared" si="45"/>
        <v>0</v>
      </c>
      <c r="EX31" s="19">
        <f t="shared" si="46"/>
        <v>3.3068671147936636E-2</v>
      </c>
      <c r="EY31" s="19">
        <f t="shared" si="47"/>
        <v>0</v>
      </c>
      <c r="EZ31" s="19">
        <f t="shared" si="48"/>
        <v>0</v>
      </c>
      <c r="FA31" s="19">
        <f t="shared" si="49"/>
        <v>0.96693132885206334</v>
      </c>
      <c r="FB31" s="19">
        <f t="shared" si="125"/>
        <v>2.2729968092295817E-2</v>
      </c>
      <c r="FC31" s="19">
        <f t="shared" si="126"/>
        <v>1.0338703055640816E-2</v>
      </c>
      <c r="FD31" s="19">
        <f t="shared" si="127"/>
        <v>3.4403401893936945E-2</v>
      </c>
      <c r="FE31" s="19">
        <f t="shared" si="128"/>
        <v>0.93252792695812647</v>
      </c>
      <c r="FF31" s="23"/>
      <c r="FG31" s="18">
        <f t="shared" si="129"/>
        <v>7.7666439417390602E-4</v>
      </c>
      <c r="FH31" s="18">
        <f t="shared" ref="FH31:FH59" si="191">(FG30*FG$15+FH30*FH$15)*INDEX(FH$11:FH$13,$B31,1)</f>
        <v>5.0491340933125498E-3</v>
      </c>
      <c r="FI31" s="18">
        <f>FG$14*FI32*INDEX(FG$11:FG$13,$B32,1)+FG$15*FJ32*INDEX(FH$11:FH$13,$B32,1)</f>
        <v>4.8990614478341998E-15</v>
      </c>
      <c r="FJ31" s="18">
        <f t="shared" ref="FJ31:FJ58" si="192">FH$14*FI32*INDEX(FG$11:FG$13,$B32,1)+FH$15*FJ32*INDEX(FH$11:FH$13,$B32,1)</f>
        <v>2.0247897073151588E-14</v>
      </c>
      <c r="FK31" s="18">
        <f t="shared" si="130"/>
        <v>3.8049265914028878E-18</v>
      </c>
      <c r="FL31" s="18">
        <f t="shared" ref="FL31:FL59" si="193">FH31*FJ31</f>
        <v>1.0223434742993307E-16</v>
      </c>
      <c r="FM31" s="18">
        <f t="shared" ref="FM31:FM59" si="194">FK31+FL31</f>
        <v>1.0603927402133596E-16</v>
      </c>
      <c r="FN31" s="19">
        <f t="shared" si="160"/>
        <v>3.5882239165814227E-2</v>
      </c>
      <c r="FO31" s="19">
        <f t="shared" si="131"/>
        <v>0.96411776083418577</v>
      </c>
      <c r="FP31" s="19">
        <f t="shared" si="50"/>
        <v>0</v>
      </c>
      <c r="FQ31" s="19">
        <f t="shared" si="51"/>
        <v>0</v>
      </c>
      <c r="FR31" s="19">
        <f t="shared" si="52"/>
        <v>3.5882239165814227E-2</v>
      </c>
      <c r="FS31" s="19">
        <f t="shared" si="53"/>
        <v>0</v>
      </c>
      <c r="FT31" s="19">
        <f t="shared" si="54"/>
        <v>0</v>
      </c>
      <c r="FU31" s="19">
        <f t="shared" si="55"/>
        <v>0.96411776083418577</v>
      </c>
      <c r="FV31" s="19">
        <f t="shared" si="132"/>
        <v>2.5073113268941193E-2</v>
      </c>
      <c r="FW31" s="19">
        <f t="shared" si="133"/>
        <v>1.0809125896873028E-2</v>
      </c>
      <c r="FX31" s="19">
        <f t="shared" si="134"/>
        <v>3.5868804367341092E-2</v>
      </c>
      <c r="FY31" s="19">
        <f t="shared" si="135"/>
        <v>0.92824895646684491</v>
      </c>
      <c r="FZ31" s="23"/>
      <c r="GA31" s="18">
        <f t="shared" si="136"/>
        <v>8.1620969004540746E-4</v>
      </c>
      <c r="GB31" s="18">
        <f t="shared" ref="GB31:GB59" si="195">(GA30*GA$15+GB30*GB$15)*INDEX(GB$11:GB$13,$B31,1)</f>
        <v>4.9770754008718549E-3</v>
      </c>
      <c r="GC31" s="18">
        <f>GA$14*GC32*INDEX(GA$11:GA$13,$B32,1)+GA$15*GD32*INDEX(GB$11:GB$13,$B32,1)</f>
        <v>5.0281597193538796E-15</v>
      </c>
      <c r="GD31" s="18">
        <f t="shared" ref="GD31:GD58" si="196">GB$14*GC32*INDEX(GA$11:GA$13,$B32,1)+GB$15*GD32*INDEX(GB$11:GB$13,$B32,1)</f>
        <v>2.0955208685814414E-14</v>
      </c>
      <c r="GE31" s="18">
        <f t="shared" si="137"/>
        <v>4.1040326860326332E-18</v>
      </c>
      <c r="GF31" s="18">
        <f t="shared" ref="GF31:GF59" si="197">GB31*GD31</f>
        <v>1.0429565367030315E-16</v>
      </c>
      <c r="GG31" s="18">
        <f t="shared" ref="GG31:GG59" si="198">GE31+GF31</f>
        <v>1.0839968635633579E-16</v>
      </c>
      <c r="GH31" s="19">
        <f t="shared" si="161"/>
        <v>3.7860189673812272E-2</v>
      </c>
      <c r="GI31" s="19">
        <f t="shared" si="138"/>
        <v>0.96213981032618767</v>
      </c>
      <c r="GJ31" s="19">
        <f t="shared" si="56"/>
        <v>0</v>
      </c>
      <c r="GK31" s="19">
        <f t="shared" si="57"/>
        <v>0</v>
      </c>
      <c r="GL31" s="19">
        <f t="shared" si="58"/>
        <v>3.7860189673812272E-2</v>
      </c>
      <c r="GM31" s="19">
        <f t="shared" si="59"/>
        <v>0</v>
      </c>
      <c r="GN31" s="19">
        <f t="shared" si="60"/>
        <v>0</v>
      </c>
      <c r="GO31" s="19">
        <f t="shared" si="61"/>
        <v>0.96213981032618767</v>
      </c>
      <c r="GP31" s="19">
        <f t="shared" si="139"/>
        <v>2.6775510601835056E-2</v>
      </c>
      <c r="GQ31" s="19">
        <f t="shared" si="140"/>
        <v>1.1084679071977209E-2</v>
      </c>
      <c r="GR31" s="19">
        <f t="shared" si="141"/>
        <v>3.6872716685562752E-2</v>
      </c>
      <c r="GS31" s="19">
        <f t="shared" si="142"/>
        <v>0.92526709364062498</v>
      </c>
      <c r="GT31" s="23"/>
      <c r="GU31" s="18">
        <f t="shared" si="143"/>
        <v>8.4143962739010984E-4</v>
      </c>
      <c r="GV31" s="18">
        <f t="shared" si="144"/>
        <v>4.926982668381377E-3</v>
      </c>
      <c r="GW31" s="18">
        <f t="shared" si="62"/>
        <v>5.1070286792604791E-15</v>
      </c>
      <c r="GX31" s="18">
        <f t="shared" si="63"/>
        <v>2.1400749799078115E-14</v>
      </c>
      <c r="GY31" s="18">
        <f t="shared" si="145"/>
        <v>4.2972563089475422E-18</v>
      </c>
      <c r="GZ31" s="18">
        <f t="shared" ref="GZ31:GZ59" si="199">GV31*GX31</f>
        <v>1.054411233504241E-16</v>
      </c>
      <c r="HA31" s="18">
        <f t="shared" ref="HA31:HA59" si="200">GY31+GZ31</f>
        <v>1.0973837965937164E-16</v>
      </c>
      <c r="HB31" s="19">
        <f t="shared" si="162"/>
        <v>3.9159101148442711E-2</v>
      </c>
      <c r="HC31" s="19">
        <f t="shared" si="146"/>
        <v>0.96084089885155732</v>
      </c>
      <c r="HD31" s="19">
        <f t="shared" si="64"/>
        <v>0</v>
      </c>
      <c r="HE31" s="19">
        <f t="shared" si="65"/>
        <v>0</v>
      </c>
      <c r="HF31" s="19">
        <f t="shared" si="66"/>
        <v>3.9159101148442711E-2</v>
      </c>
      <c r="HG31" s="19">
        <f t="shared" si="67"/>
        <v>0</v>
      </c>
      <c r="HH31" s="19">
        <f t="shared" si="68"/>
        <v>0</v>
      </c>
      <c r="HI31" s="19">
        <f t="shared" si="69"/>
        <v>0.96084089885155732</v>
      </c>
      <c r="HJ31" s="19">
        <f t="shared" si="147"/>
        <v>2.7920888691083324E-2</v>
      </c>
      <c r="HK31" s="19">
        <f t="shared" si="148"/>
        <v>1.1238212457359387E-2</v>
      </c>
      <c r="HL31" s="19">
        <f t="shared" si="149"/>
        <v>3.752334865932571E-2</v>
      </c>
      <c r="HM31" s="19">
        <f t="shared" si="150"/>
        <v>0.92331755019223183</v>
      </c>
      <c r="HN31" s="27" t="s">
        <v>2</v>
      </c>
      <c r="HO31" s="35">
        <v>0.4</v>
      </c>
      <c r="HP31" s="35">
        <v>0.3</v>
      </c>
      <c r="HQ31" s="35"/>
      <c r="HR31" s="45" t="s">
        <v>38</v>
      </c>
      <c r="HS31" s="45"/>
      <c r="HT31" s="45"/>
      <c r="HU31" s="2"/>
      <c r="HV31" s="2"/>
      <c r="HW31" s="2"/>
    </row>
    <row r="32" spans="1:231" x14ac:dyDescent="0.15">
      <c r="A32">
        <v>6</v>
      </c>
      <c r="B32" s="22">
        <v>2</v>
      </c>
      <c r="C32" s="18">
        <f t="shared" si="70"/>
        <v>8.0304180000000035E-5</v>
      </c>
      <c r="D32" s="18">
        <f t="shared" si="151"/>
        <v>4.6990290000000016E-4</v>
      </c>
      <c r="E32" s="18">
        <f t="shared" si="152"/>
        <v>3.3422029061187999E-16</v>
      </c>
      <c r="F32" s="18">
        <f t="shared" si="1"/>
        <v>1.6661616071665084E-15</v>
      </c>
      <c r="G32" s="18">
        <f t="shared" si="71"/>
        <v>2.6839286376948733E-20</v>
      </c>
      <c r="H32" s="18">
        <f t="shared" si="72"/>
        <v>7.8293417107620336E-19</v>
      </c>
      <c r="I32" s="18">
        <f t="shared" si="73"/>
        <v>8.0977345745315209E-19</v>
      </c>
      <c r="J32" s="19">
        <f t="shared" si="74"/>
        <v>3.314419129192249E-2</v>
      </c>
      <c r="K32" s="19">
        <f t="shared" si="75"/>
        <v>0.96685580870807752</v>
      </c>
      <c r="L32" s="19">
        <f t="shared" si="2"/>
        <v>0</v>
      </c>
      <c r="M32" s="19">
        <f t="shared" si="3"/>
        <v>3.314419129192249E-2</v>
      </c>
      <c r="N32" s="19">
        <f t="shared" si="4"/>
        <v>0</v>
      </c>
      <c r="O32" s="19">
        <f t="shared" si="5"/>
        <v>0</v>
      </c>
      <c r="P32" s="19">
        <f t="shared" si="6"/>
        <v>0.96685580870807752</v>
      </c>
      <c r="Q32" s="19">
        <f t="shared" si="7"/>
        <v>0</v>
      </c>
      <c r="R32" s="19">
        <f t="shared" si="76"/>
        <v>9.0424203958731023E-3</v>
      </c>
      <c r="S32" s="19">
        <f t="shared" si="77"/>
        <v>2.4101770896049389E-2</v>
      </c>
      <c r="T32" s="19">
        <f t="shared" si="78"/>
        <v>5.6348066390136502E-3</v>
      </c>
      <c r="U32" s="19">
        <f t="shared" si="79"/>
        <v>0.9612210020690638</v>
      </c>
      <c r="V32" s="23"/>
      <c r="W32" s="18">
        <f t="shared" si="80"/>
        <v>9.6355400629357347E-5</v>
      </c>
      <c r="X32" s="18">
        <f t="shared" si="163"/>
        <v>1.1624539394333511E-3</v>
      </c>
      <c r="Y32" s="18">
        <f t="shared" ref="Y32:Y58" si="201">W$14*Y33*INDEX(W$11:W$13,$B33,1)+W$15*Z33*INDEX(X$11:X$13,$B33,1)</f>
        <v>4.9601756163368795E-15</v>
      </c>
      <c r="Z32" s="18">
        <f t="shared" si="164"/>
        <v>2.1864967880606779E-14</v>
      </c>
      <c r="AA32" s="18">
        <f t="shared" si="81"/>
        <v>4.7793970870410953E-19</v>
      </c>
      <c r="AB32" s="18">
        <f t="shared" si="165"/>
        <v>2.5417018048395039E-17</v>
      </c>
      <c r="AC32" s="18">
        <f t="shared" si="166"/>
        <v>2.5894957757099147E-17</v>
      </c>
      <c r="AD32" s="19">
        <f t="shared" si="153"/>
        <v>1.8456863810603494E-2</v>
      </c>
      <c r="AE32" s="19">
        <f t="shared" si="82"/>
        <v>0.98154313618939659</v>
      </c>
      <c r="AF32" s="19">
        <f t="shared" si="8"/>
        <v>0</v>
      </c>
      <c r="AG32" s="19">
        <f t="shared" si="9"/>
        <v>1.8456863810603494E-2</v>
      </c>
      <c r="AH32" s="19">
        <f t="shared" si="10"/>
        <v>0</v>
      </c>
      <c r="AI32" s="19">
        <f t="shared" si="11"/>
        <v>0</v>
      </c>
      <c r="AJ32" s="19">
        <f t="shared" si="12"/>
        <v>0.98154313618939659</v>
      </c>
      <c r="AK32" s="19">
        <f t="shared" si="13"/>
        <v>0</v>
      </c>
      <c r="AL32" s="19">
        <f t="shared" si="83"/>
        <v>5.6180012197179583E-3</v>
      </c>
      <c r="AM32" s="19">
        <f t="shared" si="84"/>
        <v>1.2838862590885536E-2</v>
      </c>
      <c r="AN32" s="19">
        <f t="shared" si="85"/>
        <v>7.1681844403933288E-3</v>
      </c>
      <c r="AO32" s="19">
        <f t="shared" si="86"/>
        <v>0.97437495174900313</v>
      </c>
      <c r="AP32" s="23"/>
      <c r="AQ32" s="18">
        <f t="shared" si="87"/>
        <v>7.8773001140391451E-5</v>
      </c>
      <c r="AR32" s="18">
        <f t="shared" si="167"/>
        <v>1.3484348077315632E-3</v>
      </c>
      <c r="AS32" s="18">
        <f t="shared" ref="AS32:AS58" si="202">AQ$14*AS33*INDEX(AQ$11:AQ$13,$B33,1)+AQ$15*AT33*INDEX(AR$11:AR$13,$B33,1)</f>
        <v>7.5742792851100191E-15</v>
      </c>
      <c r="AT32" s="18">
        <f t="shared" si="168"/>
        <v>3.0842938152183959E-14</v>
      </c>
      <c r="AU32" s="18">
        <f t="shared" si="88"/>
        <v>5.9664871076361487E-19</v>
      </c>
      <c r="AV32" s="18">
        <f t="shared" si="169"/>
        <v>4.1589691377116672E-17</v>
      </c>
      <c r="AW32" s="18">
        <f t="shared" si="170"/>
        <v>4.2186340087880289E-17</v>
      </c>
      <c r="AX32" s="19">
        <f t="shared" si="154"/>
        <v>1.4143173110554477E-2</v>
      </c>
      <c r="AY32" s="19">
        <f t="shared" si="89"/>
        <v>0.98585682688944543</v>
      </c>
      <c r="AZ32" s="19">
        <f t="shared" si="14"/>
        <v>0</v>
      </c>
      <c r="BA32" s="19">
        <f t="shared" si="15"/>
        <v>1.4143173110554477E-2</v>
      </c>
      <c r="BB32" s="19">
        <f t="shared" si="16"/>
        <v>0</v>
      </c>
      <c r="BC32" s="19">
        <f t="shared" si="17"/>
        <v>0</v>
      </c>
      <c r="BD32" s="19">
        <f t="shared" si="18"/>
        <v>0.98585682688944543</v>
      </c>
      <c r="BE32" s="19">
        <f t="shared" si="19"/>
        <v>0</v>
      </c>
      <c r="BF32" s="19">
        <f t="shared" si="90"/>
        <v>5.1306090078840827E-3</v>
      </c>
      <c r="BG32" s="19">
        <f t="shared" si="91"/>
        <v>9.0125641026703954E-3</v>
      </c>
      <c r="BH32" s="19">
        <f t="shared" si="92"/>
        <v>8.4103773448784749E-3</v>
      </c>
      <c r="BI32" s="19">
        <f t="shared" si="93"/>
        <v>0.97744644954456694</v>
      </c>
      <c r="BJ32" s="23"/>
      <c r="BK32" s="18">
        <f t="shared" si="94"/>
        <v>8.7549660821054125E-5</v>
      </c>
      <c r="BL32" s="18">
        <f t="shared" si="171"/>
        <v>1.5875832337964664E-3</v>
      </c>
      <c r="BM32" s="18">
        <f t="shared" ref="BM32:BM58" si="203">BK$14*BM33*INDEX(BK$11:BK$13,$B33,1)+BK$15*BN33*INDEX(BL$11:BL$13,$B33,1)</f>
        <v>9.0233994269236278E-15</v>
      </c>
      <c r="BN32" s="18">
        <f t="shared" si="172"/>
        <v>3.4327461087594408E-14</v>
      </c>
      <c r="BO32" s="18">
        <f t="shared" si="95"/>
        <v>7.8999555928005774E-19</v>
      </c>
      <c r="BP32" s="18">
        <f t="shared" si="173"/>
        <v>5.4497701681465493E-17</v>
      </c>
      <c r="BQ32" s="18">
        <f t="shared" si="174"/>
        <v>5.528769724074555E-17</v>
      </c>
      <c r="BR32" s="19">
        <f t="shared" si="155"/>
        <v>1.4288812859036064E-2</v>
      </c>
      <c r="BS32" s="19">
        <f t="shared" si="96"/>
        <v>0.98571118714096395</v>
      </c>
      <c r="BT32" s="19">
        <f t="shared" si="20"/>
        <v>0</v>
      </c>
      <c r="BU32" s="19">
        <f t="shared" si="21"/>
        <v>1.4288812859036064E-2</v>
      </c>
      <c r="BV32" s="19">
        <f t="shared" si="22"/>
        <v>0</v>
      </c>
      <c r="BW32" s="19">
        <f t="shared" si="23"/>
        <v>0</v>
      </c>
      <c r="BX32" s="19">
        <f t="shared" si="24"/>
        <v>0.98571118714096395</v>
      </c>
      <c r="BY32" s="19">
        <f t="shared" si="25"/>
        <v>0</v>
      </c>
      <c r="BZ32" s="19">
        <f t="shared" si="97"/>
        <v>6.0578104906455522E-3</v>
      </c>
      <c r="CA32" s="19">
        <f t="shared" si="98"/>
        <v>8.2310023683905102E-3</v>
      </c>
      <c r="CB32" s="19">
        <f t="shared" si="99"/>
        <v>1.06758503529628E-2</v>
      </c>
      <c r="CC32" s="19">
        <f t="shared" si="100"/>
        <v>0.97503533678800136</v>
      </c>
      <c r="CD32" s="23"/>
      <c r="CE32" s="18">
        <f t="shared" si="101"/>
        <v>1.0711576043768225E-4</v>
      </c>
      <c r="CF32" s="18">
        <f t="shared" si="175"/>
        <v>1.8831652515720885E-3</v>
      </c>
      <c r="CG32" s="18">
        <f t="shared" ref="CG32:CG58" si="204">CE$14*CG33*INDEX(CE$11:CE$13,$B33,1)+CE$15*CH33*INDEX(CF$11:CF$13,$B33,1)</f>
        <v>1.0413071335208939E-14</v>
      </c>
      <c r="CH32" s="18">
        <f t="shared" si="176"/>
        <v>3.6892512845696387E-14</v>
      </c>
      <c r="CI32" s="18">
        <f t="shared" si="102"/>
        <v>1.1154040545627367E-18</v>
      </c>
      <c r="CJ32" s="18">
        <f t="shared" si="177"/>
        <v>6.9474698234192342E-17</v>
      </c>
      <c r="CK32" s="18">
        <f t="shared" si="178"/>
        <v>7.0590102288755078E-17</v>
      </c>
      <c r="CL32" s="19">
        <f t="shared" si="156"/>
        <v>1.5801139513866653E-2</v>
      </c>
      <c r="CM32" s="19">
        <f t="shared" si="103"/>
        <v>0.98419886048613336</v>
      </c>
      <c r="CN32" s="19">
        <f t="shared" si="26"/>
        <v>0</v>
      </c>
      <c r="CO32" s="19">
        <f t="shared" si="27"/>
        <v>1.5801139513866653E-2</v>
      </c>
      <c r="CP32" s="19">
        <f t="shared" si="28"/>
        <v>0</v>
      </c>
      <c r="CQ32" s="19">
        <f t="shared" si="29"/>
        <v>0</v>
      </c>
      <c r="CR32" s="19">
        <f t="shared" si="30"/>
        <v>0.98419886048613336</v>
      </c>
      <c r="CS32" s="19">
        <f t="shared" si="31"/>
        <v>0</v>
      </c>
      <c r="CT32" s="19">
        <f t="shared" si="104"/>
        <v>7.441360035267167E-3</v>
      </c>
      <c r="CU32" s="19">
        <f t="shared" si="105"/>
        <v>8.3597794785994876E-3</v>
      </c>
      <c r="CV32" s="19">
        <f t="shared" si="106"/>
        <v>1.3463878920747059E-2</v>
      </c>
      <c r="CW32" s="19">
        <f t="shared" si="107"/>
        <v>0.97073498156538629</v>
      </c>
      <c r="CX32" s="23"/>
      <c r="CY32" s="18">
        <f t="shared" si="108"/>
        <v>1.2636302034871953E-4</v>
      </c>
      <c r="CZ32" s="18">
        <f t="shared" si="179"/>
        <v>2.107477922998085E-3</v>
      </c>
      <c r="DA32" s="18">
        <f t="shared" ref="DA32:DA58" si="205">CY$14*DA33*INDEX(CY$11:CY$13,$B33,1)+CY$15*DB33*INDEX(CZ$11:CZ$13,$B33,1)</f>
        <v>1.1845796955409226E-14</v>
      </c>
      <c r="DB32" s="18">
        <f t="shared" si="180"/>
        <v>3.9677877878054137E-14</v>
      </c>
      <c r="DC32" s="18">
        <f t="shared" si="109"/>
        <v>1.4968706817231759E-18</v>
      </c>
      <c r="DD32" s="18">
        <f t="shared" si="181"/>
        <v>8.3620251659413197E-17</v>
      </c>
      <c r="DE32" s="18">
        <f t="shared" si="182"/>
        <v>8.5117122341136372E-17</v>
      </c>
      <c r="DF32" s="19">
        <f t="shared" si="157"/>
        <v>1.7586011375290013E-2</v>
      </c>
      <c r="DG32" s="19">
        <f t="shared" si="110"/>
        <v>0.98241398862470997</v>
      </c>
      <c r="DH32" s="19">
        <f t="shared" si="32"/>
        <v>0</v>
      </c>
      <c r="DI32" s="19">
        <f t="shared" si="33"/>
        <v>1.7586011375290013E-2</v>
      </c>
      <c r="DJ32" s="19">
        <f t="shared" si="34"/>
        <v>0</v>
      </c>
      <c r="DK32" s="19">
        <f t="shared" si="35"/>
        <v>0</v>
      </c>
      <c r="DL32" s="19">
        <f t="shared" si="36"/>
        <v>0.98241398862470997</v>
      </c>
      <c r="DM32" s="19">
        <f t="shared" si="37"/>
        <v>0</v>
      </c>
      <c r="DN32" s="19">
        <f t="shared" si="111"/>
        <v>8.9347871532880121E-3</v>
      </c>
      <c r="DO32" s="19">
        <f t="shared" si="112"/>
        <v>8.6512242220019974E-3</v>
      </c>
      <c r="DP32" s="19">
        <f t="shared" si="113"/>
        <v>1.6307095296082683E-2</v>
      </c>
      <c r="DQ32" s="19">
        <f t="shared" si="114"/>
        <v>0.96610689332862743</v>
      </c>
      <c r="DR32" s="23"/>
      <c r="DS32" s="18">
        <f t="shared" si="115"/>
        <v>1.3978973182314177E-4</v>
      </c>
      <c r="DT32" s="18">
        <f t="shared" si="183"/>
        <v>2.1988209551289553E-3</v>
      </c>
      <c r="DU32" s="18">
        <f t="shared" ref="DU32:DU58" si="206">DS$14*DU33*INDEX(DS$11:DS$13,$B33,1)+DS$15*DV33*INDEX(DT$11:DT$13,$B33,1)</f>
        <v>1.3202200372929447E-14</v>
      </c>
      <c r="DV32" s="18">
        <f t="shared" si="184"/>
        <v>4.258691208674091E-14</v>
      </c>
      <c r="DW32" s="18">
        <f t="shared" si="116"/>
        <v>1.8455320496071896E-18</v>
      </c>
      <c r="DX32" s="18">
        <f t="shared" si="185"/>
        <v>9.3640994710560497E-17</v>
      </c>
      <c r="DY32" s="18">
        <f t="shared" si="186"/>
        <v>9.5486526760167684E-17</v>
      </c>
      <c r="DZ32" s="19">
        <f t="shared" si="158"/>
        <v>1.9327669695669101E-2</v>
      </c>
      <c r="EA32" s="19">
        <f t="shared" si="117"/>
        <v>0.98067233030433099</v>
      </c>
      <c r="EB32" s="19">
        <f t="shared" si="38"/>
        <v>0</v>
      </c>
      <c r="EC32" s="19">
        <f t="shared" si="39"/>
        <v>1.9327669695669101E-2</v>
      </c>
      <c r="ED32" s="19">
        <f t="shared" si="40"/>
        <v>0</v>
      </c>
      <c r="EE32" s="19">
        <f t="shared" si="41"/>
        <v>0</v>
      </c>
      <c r="EF32" s="19">
        <f t="shared" si="42"/>
        <v>0.98067233030433099</v>
      </c>
      <c r="EG32" s="19">
        <f t="shared" si="43"/>
        <v>0</v>
      </c>
      <c r="EH32" s="19">
        <f t="shared" si="118"/>
        <v>1.0457131631180904E-2</v>
      </c>
      <c r="EI32" s="19">
        <f t="shared" si="119"/>
        <v>8.8705380644881968E-3</v>
      </c>
      <c r="EJ32" s="19">
        <f t="shared" si="120"/>
        <v>1.8971290281727705E-2</v>
      </c>
      <c r="EK32" s="19">
        <f t="shared" si="121"/>
        <v>0.96170104002260337</v>
      </c>
      <c r="EL32" s="23"/>
      <c r="EM32" s="18">
        <f t="shared" si="122"/>
        <v>1.4845640442943852E-4</v>
      </c>
      <c r="EN32" s="18">
        <f t="shared" si="187"/>
        <v>2.2161399073848233E-3</v>
      </c>
      <c r="EO32" s="18">
        <f t="shared" ref="EO32:EO58" si="207">EM$14*EO33*INDEX(EM$11:EM$13,$B33,1)+EM$15*EP33*INDEX(EN$11:EN$13,$B33,1)</f>
        <v>1.4325369128009918E-14</v>
      </c>
      <c r="EP32" s="18">
        <f t="shared" si="188"/>
        <v>4.5082545225802092E-14</v>
      </c>
      <c r="EQ32" s="18">
        <f t="shared" si="123"/>
        <v>2.1266927928688333E-18</v>
      </c>
      <c r="ER32" s="18">
        <f t="shared" si="189"/>
        <v>9.9909227601381158E-17</v>
      </c>
      <c r="ES32" s="18">
        <f t="shared" si="190"/>
        <v>1.0203592039424999E-16</v>
      </c>
      <c r="ET32" s="19">
        <f t="shared" si="159"/>
        <v>2.0842589400395888E-2</v>
      </c>
      <c r="EU32" s="19">
        <f t="shared" si="124"/>
        <v>0.97915741059960415</v>
      </c>
      <c r="EV32" s="19">
        <f t="shared" si="44"/>
        <v>0</v>
      </c>
      <c r="EW32" s="19">
        <f t="shared" si="45"/>
        <v>2.0842589400395888E-2</v>
      </c>
      <c r="EX32" s="19">
        <f t="shared" si="46"/>
        <v>0</v>
      </c>
      <c r="EY32" s="19">
        <f t="shared" si="47"/>
        <v>0</v>
      </c>
      <c r="EZ32" s="19">
        <f t="shared" si="48"/>
        <v>0.97915741059960415</v>
      </c>
      <c r="FA32" s="19">
        <f t="shared" si="49"/>
        <v>0</v>
      </c>
      <c r="FB32" s="19">
        <f t="shared" si="125"/>
        <v>1.1856990055773127E-2</v>
      </c>
      <c r="FC32" s="19">
        <f t="shared" si="126"/>
        <v>8.9855993446227647E-3</v>
      </c>
      <c r="FD32" s="19">
        <f t="shared" si="127"/>
        <v>2.1211681092163509E-2</v>
      </c>
      <c r="FE32" s="19">
        <f t="shared" si="128"/>
        <v>0.95794572950744072</v>
      </c>
      <c r="FF32" s="23"/>
      <c r="FG32" s="18">
        <f t="shared" si="129"/>
        <v>1.5420673388904184E-4</v>
      </c>
      <c r="FH32" s="18">
        <f t="shared" si="191"/>
        <v>2.2111488777725049E-3</v>
      </c>
      <c r="FI32" s="18">
        <f t="shared" ref="FI32:FI58" si="208">FG$14*FI33*INDEX(FG$11:FG$13,$B33,1)+FG$15*FJ33*INDEX(FH$11:FH$13,$B33,1)</f>
        <v>1.5147027280362664E-14</v>
      </c>
      <c r="FJ32" s="18">
        <f t="shared" si="192"/>
        <v>4.6900279514771141E-14</v>
      </c>
      <c r="FK32" s="18">
        <f t="shared" si="130"/>
        <v>2.3357736050329424E-18</v>
      </c>
      <c r="FL32" s="18">
        <f t="shared" si="193"/>
        <v>1.03703500416303E-16</v>
      </c>
      <c r="FM32" s="18">
        <f t="shared" si="194"/>
        <v>1.0603927402133594E-16</v>
      </c>
      <c r="FN32" s="19">
        <f t="shared" si="160"/>
        <v>2.2027438669213882E-2</v>
      </c>
      <c r="FO32" s="19">
        <f t="shared" si="131"/>
        <v>0.97797256133078614</v>
      </c>
      <c r="FP32" s="19">
        <f t="shared" si="50"/>
        <v>0</v>
      </c>
      <c r="FQ32" s="19">
        <f t="shared" si="51"/>
        <v>2.2027438669213882E-2</v>
      </c>
      <c r="FR32" s="19">
        <f t="shared" si="52"/>
        <v>0</v>
      </c>
      <c r="FS32" s="19">
        <f t="shared" si="53"/>
        <v>0</v>
      </c>
      <c r="FT32" s="19">
        <f t="shared" si="54"/>
        <v>0.97797256133078614</v>
      </c>
      <c r="FU32" s="19">
        <f t="shared" si="55"/>
        <v>0</v>
      </c>
      <c r="FV32" s="19">
        <f t="shared" si="132"/>
        <v>1.2994457364417499E-2</v>
      </c>
      <c r="FW32" s="19">
        <f t="shared" si="133"/>
        <v>9.0329813047963833E-3</v>
      </c>
      <c r="FX32" s="19">
        <f t="shared" si="134"/>
        <v>2.288778180139673E-2</v>
      </c>
      <c r="FY32" s="19">
        <f t="shared" si="135"/>
        <v>0.95508477952938953</v>
      </c>
      <c r="FZ32" s="23"/>
      <c r="GA32" s="18">
        <f t="shared" si="136"/>
        <v>1.5798873094524296E-4</v>
      </c>
      <c r="GB32" s="18">
        <f t="shared" si="195"/>
        <v>2.2021915874700379E-3</v>
      </c>
      <c r="GC32" s="18">
        <f t="shared" ref="GC32:GC58" si="209">GA$14*GC33*INDEX(GA$11:GA$13,$B33,1)+GA$15*GD33*INDEX(GB$11:GB$13,$B33,1)</f>
        <v>1.5697519931956509E-14</v>
      </c>
      <c r="GD32" s="18">
        <f t="shared" si="196"/>
        <v>4.8097384308411989E-14</v>
      </c>
      <c r="GE32" s="18">
        <f t="shared" si="137"/>
        <v>2.4800312530374654E-18</v>
      </c>
      <c r="GF32" s="18">
        <f t="shared" si="197"/>
        <v>1.0591965510329829E-16</v>
      </c>
      <c r="GG32" s="18">
        <f t="shared" si="198"/>
        <v>1.0839968635633577E-16</v>
      </c>
      <c r="GH32" s="19">
        <f t="shared" si="161"/>
        <v>2.28785832911454E-2</v>
      </c>
      <c r="GI32" s="19">
        <f t="shared" si="138"/>
        <v>0.97712141670885455</v>
      </c>
      <c r="GJ32" s="19">
        <f t="shared" si="56"/>
        <v>0</v>
      </c>
      <c r="GK32" s="19">
        <f t="shared" si="57"/>
        <v>2.28785832911454E-2</v>
      </c>
      <c r="GL32" s="19">
        <f t="shared" si="58"/>
        <v>0</v>
      </c>
      <c r="GM32" s="19">
        <f t="shared" si="59"/>
        <v>0</v>
      </c>
      <c r="GN32" s="19">
        <f t="shared" si="60"/>
        <v>0.97712141670885455</v>
      </c>
      <c r="GO32" s="19">
        <f t="shared" si="61"/>
        <v>0</v>
      </c>
      <c r="GP32" s="19">
        <f t="shared" si="139"/>
        <v>1.3829568586004867E-2</v>
      </c>
      <c r="GQ32" s="19">
        <f t="shared" si="140"/>
        <v>9.0490147051405338E-3</v>
      </c>
      <c r="GR32" s="19">
        <f t="shared" si="141"/>
        <v>2.4030621087807413E-2</v>
      </c>
      <c r="GS32" s="19">
        <f t="shared" si="142"/>
        <v>0.95309079562104715</v>
      </c>
      <c r="GT32" s="23"/>
      <c r="GU32" s="18">
        <f t="shared" si="143"/>
        <v>1.6039045653910326E-4</v>
      </c>
      <c r="GV32" s="18">
        <f t="shared" si="144"/>
        <v>2.1942066667879115E-3</v>
      </c>
      <c r="GW32" s="18">
        <f t="shared" si="62"/>
        <v>1.6045430532094261E-14</v>
      </c>
      <c r="GX32" s="18">
        <f t="shared" si="63"/>
        <v>4.8839905261905299E-14</v>
      </c>
      <c r="GY32" s="18">
        <f t="shared" si="145"/>
        <v>2.573533928409065E-18</v>
      </c>
      <c r="GZ32" s="18">
        <f t="shared" si="199"/>
        <v>1.0716484573096261E-16</v>
      </c>
      <c r="HA32" s="18">
        <f t="shared" si="200"/>
        <v>1.0973837965937168E-16</v>
      </c>
      <c r="HB32" s="19">
        <f t="shared" si="162"/>
        <v>2.3451539346556086E-2</v>
      </c>
      <c r="HC32" s="19">
        <f t="shared" si="146"/>
        <v>0.97654846065344392</v>
      </c>
      <c r="HD32" s="19">
        <f t="shared" si="64"/>
        <v>0</v>
      </c>
      <c r="HE32" s="19">
        <f t="shared" si="65"/>
        <v>2.3451539346556086E-2</v>
      </c>
      <c r="HF32" s="19">
        <f t="shared" si="66"/>
        <v>0</v>
      </c>
      <c r="HG32" s="19">
        <f t="shared" si="67"/>
        <v>0</v>
      </c>
      <c r="HH32" s="19">
        <f t="shared" si="68"/>
        <v>0.97654846065344392</v>
      </c>
      <c r="HI32" s="19">
        <f t="shared" si="69"/>
        <v>0</v>
      </c>
      <c r="HJ32" s="19">
        <f t="shared" si="147"/>
        <v>1.4398288638816537E-2</v>
      </c>
      <c r="HK32" s="19">
        <f t="shared" si="148"/>
        <v>9.0532507077395515E-3</v>
      </c>
      <c r="HL32" s="19">
        <f t="shared" si="149"/>
        <v>2.4760812509626161E-2</v>
      </c>
      <c r="HM32" s="19">
        <f t="shared" si="150"/>
        <v>0.95178764814381767</v>
      </c>
      <c r="HN32" s="28" t="s">
        <v>3</v>
      </c>
      <c r="HO32" s="36">
        <v>0.3</v>
      </c>
      <c r="HP32" s="36">
        <v>0.3</v>
      </c>
      <c r="HQ32" s="36"/>
      <c r="HR32" s="45"/>
      <c r="HS32" s="45"/>
      <c r="HT32" s="45"/>
      <c r="HU32" s="2"/>
      <c r="HV32" s="2"/>
      <c r="HW32" s="2"/>
    </row>
    <row r="33" spans="1:231" ht="14" thickBot="1" x14ac:dyDescent="0.2">
      <c r="A33">
        <v>7</v>
      </c>
      <c r="B33" s="22">
        <v>3</v>
      </c>
      <c r="C33" s="18">
        <f t="shared" si="70"/>
        <v>1.1123363400000006E-5</v>
      </c>
      <c r="D33" s="18">
        <f t="shared" si="151"/>
        <v>2.6876691660000009E-4</v>
      </c>
      <c r="E33" s="18">
        <f t="shared" si="152"/>
        <v>1.5993662186167165E-15</v>
      </c>
      <c r="F33" s="18">
        <f t="shared" si="1"/>
        <v>2.9467284731791812E-15</v>
      </c>
      <c r="G33" s="18">
        <f t="shared" si="71"/>
        <v>1.7790331659357594E-20</v>
      </c>
      <c r="H33" s="18">
        <f t="shared" si="72"/>
        <v>7.9198312579379462E-19</v>
      </c>
      <c r="I33" s="18">
        <f t="shared" si="73"/>
        <v>8.0977345745315219E-19</v>
      </c>
      <c r="J33" s="19">
        <f t="shared" si="74"/>
        <v>2.1969516900826325E-2</v>
      </c>
      <c r="K33" s="19">
        <f t="shared" si="75"/>
        <v>0.97803048309917373</v>
      </c>
      <c r="L33" s="19">
        <f t="shared" si="2"/>
        <v>0</v>
      </c>
      <c r="M33" s="19">
        <f t="shared" si="3"/>
        <v>0</v>
      </c>
      <c r="N33" s="19">
        <f t="shared" si="4"/>
        <v>2.1969516900826325E-2</v>
      </c>
      <c r="O33" s="19">
        <f t="shared" si="5"/>
        <v>0</v>
      </c>
      <c r="P33" s="19">
        <f t="shared" si="6"/>
        <v>0</v>
      </c>
      <c r="Q33" s="19">
        <f t="shared" si="7"/>
        <v>0.97803048309917373</v>
      </c>
      <c r="R33" s="19">
        <f t="shared" si="76"/>
        <v>1.2688565328842888E-2</v>
      </c>
      <c r="S33" s="19">
        <f t="shared" si="77"/>
        <v>9.2809515719834354E-3</v>
      </c>
      <c r="T33" s="19">
        <f t="shared" si="78"/>
        <v>2.0455625963079604E-2</v>
      </c>
      <c r="U33" s="19">
        <f t="shared" si="79"/>
        <v>0.95757485713609392</v>
      </c>
      <c r="V33" s="23"/>
      <c r="W33" s="18">
        <f t="shared" si="80"/>
        <v>2.0509716951026938E-5</v>
      </c>
      <c r="X33" s="18">
        <f t="shared" si="163"/>
        <v>5.3328196934178688E-4</v>
      </c>
      <c r="Y33" s="18">
        <f t="shared" si="201"/>
        <v>1.8407159437705488E-14</v>
      </c>
      <c r="Z33" s="18">
        <f t="shared" si="164"/>
        <v>4.7849793531655968E-14</v>
      </c>
      <c r="AA33" s="18">
        <f t="shared" si="81"/>
        <v>3.7752562993976371E-19</v>
      </c>
      <c r="AB33" s="18">
        <f t="shared" si="165"/>
        <v>2.5517432127159391E-17</v>
      </c>
      <c r="AC33" s="18">
        <f t="shared" si="166"/>
        <v>2.5894957757099156E-17</v>
      </c>
      <c r="AD33" s="19">
        <f t="shared" si="153"/>
        <v>1.4579117428228447E-2</v>
      </c>
      <c r="AE33" s="19">
        <f t="shared" si="82"/>
        <v>0.98542088257177152</v>
      </c>
      <c r="AF33" s="19">
        <f t="shared" si="8"/>
        <v>0</v>
      </c>
      <c r="AG33" s="19">
        <f t="shared" si="9"/>
        <v>0</v>
      </c>
      <c r="AH33" s="19">
        <f t="shared" si="10"/>
        <v>1.4579117428228447E-2</v>
      </c>
      <c r="AI33" s="19">
        <f t="shared" si="11"/>
        <v>0</v>
      </c>
      <c r="AJ33" s="19">
        <f t="shared" si="12"/>
        <v>0</v>
      </c>
      <c r="AK33" s="19">
        <f t="shared" si="13"/>
        <v>0.98542088257177152</v>
      </c>
      <c r="AL33" s="19">
        <f t="shared" si="83"/>
        <v>6.2340610646559897E-3</v>
      </c>
      <c r="AM33" s="19">
        <f t="shared" si="84"/>
        <v>8.3450563635724569E-3</v>
      </c>
      <c r="AN33" s="19">
        <f t="shared" si="85"/>
        <v>1.2222802745947498E-2</v>
      </c>
      <c r="AO33" s="19">
        <f t="shared" si="86"/>
        <v>0.97319807982582396</v>
      </c>
      <c r="AP33" s="23"/>
      <c r="AQ33" s="18">
        <f t="shared" si="87"/>
        <v>2.2302387993304949E-5</v>
      </c>
      <c r="AR33" s="18">
        <f t="shared" si="167"/>
        <v>5.9622779190443835E-4</v>
      </c>
      <c r="AS33" s="18">
        <f t="shared" si="202"/>
        <v>2.5343441114887337E-14</v>
      </c>
      <c r="AT33" s="18">
        <f t="shared" si="168"/>
        <v>6.9807414877637071E-14</v>
      </c>
      <c r="AU33" s="18">
        <f t="shared" si="88"/>
        <v>5.6521925682969437E-19</v>
      </c>
      <c r="AV33" s="18">
        <f t="shared" si="169"/>
        <v>4.1621120831050592E-17</v>
      </c>
      <c r="AW33" s="18">
        <f t="shared" si="170"/>
        <v>4.2186340087880289E-17</v>
      </c>
      <c r="AX33" s="19">
        <f t="shared" si="154"/>
        <v>1.3398158163335817E-2</v>
      </c>
      <c r="AY33" s="19">
        <f t="shared" si="89"/>
        <v>0.98660184183666411</v>
      </c>
      <c r="AZ33" s="19">
        <f t="shared" si="14"/>
        <v>0</v>
      </c>
      <c r="BA33" s="19">
        <f t="shared" si="15"/>
        <v>0</v>
      </c>
      <c r="BB33" s="19">
        <f t="shared" si="16"/>
        <v>1.3398158163335817E-2</v>
      </c>
      <c r="BC33" s="19">
        <f t="shared" si="17"/>
        <v>0</v>
      </c>
      <c r="BD33" s="19">
        <f t="shared" si="18"/>
        <v>0</v>
      </c>
      <c r="BE33" s="19">
        <f t="shared" si="19"/>
        <v>0.98660184183666411</v>
      </c>
      <c r="BF33" s="19">
        <f t="shared" si="90"/>
        <v>5.0902551135196469E-3</v>
      </c>
      <c r="BG33" s="19">
        <f t="shared" si="91"/>
        <v>8.3079030498161704E-3</v>
      </c>
      <c r="BH33" s="19">
        <f t="shared" si="92"/>
        <v>9.0529179970348286E-3</v>
      </c>
      <c r="BI33" s="19">
        <f t="shared" si="93"/>
        <v>0.97754892383962932</v>
      </c>
      <c r="BJ33" s="23"/>
      <c r="BK33" s="18">
        <f t="shared" si="94"/>
        <v>2.9132988249389218E-5</v>
      </c>
      <c r="BL33" s="18">
        <f t="shared" si="171"/>
        <v>6.9421368206409992E-4</v>
      </c>
      <c r="BM33" s="18">
        <f t="shared" si="203"/>
        <v>2.8868898404538213E-14</v>
      </c>
      <c r="BN33" s="18">
        <f t="shared" si="172"/>
        <v>7.8429252216504184E-14</v>
      </c>
      <c r="BO33" s="18">
        <f t="shared" si="95"/>
        <v>8.410372779922229E-19</v>
      </c>
      <c r="BP33" s="18">
        <f t="shared" si="173"/>
        <v>5.444665996275334E-17</v>
      </c>
      <c r="BQ33" s="18">
        <f t="shared" si="174"/>
        <v>5.5287697240745562E-17</v>
      </c>
      <c r="BR33" s="19">
        <f t="shared" si="155"/>
        <v>1.5212014968357206E-2</v>
      </c>
      <c r="BS33" s="19">
        <f t="shared" si="96"/>
        <v>0.98478798503164278</v>
      </c>
      <c r="BT33" s="19">
        <f t="shared" si="20"/>
        <v>0</v>
      </c>
      <c r="BU33" s="19">
        <f t="shared" si="21"/>
        <v>0</v>
      </c>
      <c r="BV33" s="19">
        <f t="shared" si="22"/>
        <v>1.5212014968357206E-2</v>
      </c>
      <c r="BW33" s="19">
        <f t="shared" si="23"/>
        <v>0</v>
      </c>
      <c r="BX33" s="19">
        <f t="shared" si="24"/>
        <v>0</v>
      </c>
      <c r="BY33" s="19">
        <f t="shared" si="25"/>
        <v>0.98478798503164278</v>
      </c>
      <c r="BZ33" s="19">
        <f t="shared" si="97"/>
        <v>5.6668790058892089E-3</v>
      </c>
      <c r="CA33" s="19">
        <f t="shared" si="98"/>
        <v>9.5451359624679974E-3</v>
      </c>
      <c r="CB33" s="19">
        <f t="shared" si="99"/>
        <v>8.6219338531468535E-3</v>
      </c>
      <c r="CC33" s="19">
        <f t="shared" si="100"/>
        <v>0.97616605117849597</v>
      </c>
      <c r="CD33" s="23"/>
      <c r="CE33" s="18">
        <f t="shared" si="101"/>
        <v>4.0019618571498416E-5</v>
      </c>
      <c r="CF33" s="18">
        <f t="shared" si="175"/>
        <v>8.1543447792060552E-4</v>
      </c>
      <c r="CG33" s="18">
        <f t="shared" si="204"/>
        <v>3.2189948684383608E-14</v>
      </c>
      <c r="CH33" s="18">
        <f t="shared" si="176"/>
        <v>8.4987665713243864E-14</v>
      </c>
      <c r="CI33" s="18">
        <f t="shared" si="102"/>
        <v>1.2882294681851392E-18</v>
      </c>
      <c r="CJ33" s="18">
        <f t="shared" si="177"/>
        <v>6.9301872820569956E-17</v>
      </c>
      <c r="CK33" s="18">
        <f t="shared" si="178"/>
        <v>7.059010228875509E-17</v>
      </c>
      <c r="CL33" s="19">
        <f t="shared" si="156"/>
        <v>1.8249434785000341E-2</v>
      </c>
      <c r="CM33" s="19">
        <f t="shared" si="103"/>
        <v>0.9817505652149997</v>
      </c>
      <c r="CN33" s="19">
        <f t="shared" si="26"/>
        <v>0</v>
      </c>
      <c r="CO33" s="19">
        <f t="shared" si="27"/>
        <v>0</v>
      </c>
      <c r="CP33" s="19">
        <f t="shared" si="28"/>
        <v>1.8249434785000341E-2</v>
      </c>
      <c r="CQ33" s="19">
        <f t="shared" si="29"/>
        <v>0</v>
      </c>
      <c r="CR33" s="19">
        <f t="shared" si="30"/>
        <v>0</v>
      </c>
      <c r="CS33" s="19">
        <f t="shared" si="31"/>
        <v>0.9817505652149997</v>
      </c>
      <c r="CT33" s="19">
        <f t="shared" si="104"/>
        <v>6.7997317097892402E-3</v>
      </c>
      <c r="CU33" s="19">
        <f t="shared" si="105"/>
        <v>1.1449703075211096E-2</v>
      </c>
      <c r="CV33" s="19">
        <f t="shared" si="106"/>
        <v>9.00140780407741E-3</v>
      </c>
      <c r="CW33" s="19">
        <f t="shared" si="107"/>
        <v>0.97274915741092238</v>
      </c>
      <c r="CX33" s="23"/>
      <c r="CY33" s="18">
        <f t="shared" si="108"/>
        <v>5.17021701692989E-5</v>
      </c>
      <c r="CZ33" s="18">
        <f t="shared" si="179"/>
        <v>9.0049685051826669E-4</v>
      </c>
      <c r="DA33" s="18">
        <f t="shared" si="205"/>
        <v>3.5588727147447164E-14</v>
      </c>
      <c r="DB33" s="18">
        <f t="shared" si="180"/>
        <v>9.2479066268939752E-14</v>
      </c>
      <c r="DC33" s="18">
        <f t="shared" si="109"/>
        <v>1.8400144270860608E-18</v>
      </c>
      <c r="DD33" s="18">
        <f t="shared" si="181"/>
        <v>8.3277107914050321E-17</v>
      </c>
      <c r="DE33" s="18">
        <f t="shared" si="182"/>
        <v>8.5117122341136384E-17</v>
      </c>
      <c r="DF33" s="19">
        <f t="shared" si="157"/>
        <v>2.161744166716028E-2</v>
      </c>
      <c r="DG33" s="19">
        <f t="shared" si="110"/>
        <v>0.97838255833283971</v>
      </c>
      <c r="DH33" s="19">
        <f t="shared" si="32"/>
        <v>0</v>
      </c>
      <c r="DI33" s="19">
        <f t="shared" si="33"/>
        <v>0</v>
      </c>
      <c r="DJ33" s="19">
        <f t="shared" si="34"/>
        <v>2.161744166716028E-2</v>
      </c>
      <c r="DK33" s="19">
        <f t="shared" si="35"/>
        <v>0</v>
      </c>
      <c r="DL33" s="19">
        <f t="shared" si="36"/>
        <v>0</v>
      </c>
      <c r="DM33" s="19">
        <f t="shared" si="37"/>
        <v>0.97838255833283971</v>
      </c>
      <c r="DN33" s="19">
        <f t="shared" si="111"/>
        <v>8.0990220379232643E-3</v>
      </c>
      <c r="DO33" s="19">
        <f t="shared" si="112"/>
        <v>1.3518419629237013E-2</v>
      </c>
      <c r="DP33" s="19">
        <f t="shared" si="113"/>
        <v>9.4869893373667451E-3</v>
      </c>
      <c r="DQ33" s="19">
        <f t="shared" si="114"/>
        <v>0.96889556899547291</v>
      </c>
      <c r="DR33" s="23"/>
      <c r="DS33" s="18">
        <f t="shared" si="115"/>
        <v>6.0959147945069773E-5</v>
      </c>
      <c r="DT33" s="18">
        <f t="shared" si="183"/>
        <v>9.2539151497786625E-4</v>
      </c>
      <c r="DU33" s="18">
        <f t="shared" si="206"/>
        <v>3.8841043277101615E-14</v>
      </c>
      <c r="DV33" s="18">
        <f t="shared" si="184"/>
        <v>1.0062639255874876E-13</v>
      </c>
      <c r="DW33" s="18">
        <f t="shared" si="116"/>
        <v>2.3677169034696952E-18</v>
      </c>
      <c r="DX33" s="18">
        <f t="shared" si="185"/>
        <v>9.3118809856697995E-17</v>
      </c>
      <c r="DY33" s="18">
        <f t="shared" si="186"/>
        <v>9.5486526760167696E-17</v>
      </c>
      <c r="DZ33" s="19">
        <f t="shared" si="158"/>
        <v>2.4796345451088192E-2</v>
      </c>
      <c r="EA33" s="19">
        <f t="shared" si="117"/>
        <v>0.97520365454891178</v>
      </c>
      <c r="EB33" s="19">
        <f t="shared" si="38"/>
        <v>0</v>
      </c>
      <c r="EC33" s="19">
        <f t="shared" si="39"/>
        <v>0</v>
      </c>
      <c r="ED33" s="19">
        <f t="shared" si="40"/>
        <v>2.4796345451088192E-2</v>
      </c>
      <c r="EE33" s="19">
        <f t="shared" si="41"/>
        <v>0</v>
      </c>
      <c r="EF33" s="19">
        <f t="shared" si="42"/>
        <v>0</v>
      </c>
      <c r="EG33" s="19">
        <f t="shared" si="43"/>
        <v>0.97520365454891178</v>
      </c>
      <c r="EH33" s="19">
        <f t="shared" si="118"/>
        <v>9.4243753744748474E-3</v>
      </c>
      <c r="EI33" s="19">
        <f t="shared" si="119"/>
        <v>1.5371970076613346E-2</v>
      </c>
      <c r="EJ33" s="19">
        <f t="shared" si="120"/>
        <v>9.9032943211942517E-3</v>
      </c>
      <c r="EK33" s="19">
        <f t="shared" si="121"/>
        <v>0.96530036022771759</v>
      </c>
      <c r="EL33" s="23"/>
      <c r="EM33" s="18">
        <f t="shared" si="122"/>
        <v>6.732067580423702E-5</v>
      </c>
      <c r="EN33" s="18">
        <f t="shared" si="187"/>
        <v>9.1998113926377895E-4</v>
      </c>
      <c r="EO33" s="18">
        <f t="shared" si="207"/>
        <v>4.1565933496073943E-14</v>
      </c>
      <c r="EP33" s="18">
        <f t="shared" si="188"/>
        <v>1.0786924799379683E-13</v>
      </c>
      <c r="EQ33" s="18">
        <f t="shared" si="123"/>
        <v>2.7982467333896702E-18</v>
      </c>
      <c r="ER33" s="18">
        <f t="shared" si="189"/>
        <v>9.9237673660860319E-17</v>
      </c>
      <c r="ES33" s="18">
        <f t="shared" si="190"/>
        <v>1.0203592039424999E-16</v>
      </c>
      <c r="ET33" s="19">
        <f t="shared" si="159"/>
        <v>2.742413380089782E-2</v>
      </c>
      <c r="EU33" s="19">
        <f t="shared" si="124"/>
        <v>0.97257586619910219</v>
      </c>
      <c r="EV33" s="19">
        <f t="shared" si="44"/>
        <v>0</v>
      </c>
      <c r="EW33" s="19">
        <f t="shared" si="45"/>
        <v>0</v>
      </c>
      <c r="EX33" s="19">
        <f t="shared" si="46"/>
        <v>2.742413380089782E-2</v>
      </c>
      <c r="EY33" s="19">
        <f t="shared" si="47"/>
        <v>0</v>
      </c>
      <c r="EZ33" s="19">
        <f t="shared" si="48"/>
        <v>0</v>
      </c>
      <c r="FA33" s="19">
        <f t="shared" si="49"/>
        <v>0.97257586619910219</v>
      </c>
      <c r="FB33" s="19">
        <f t="shared" si="125"/>
        <v>1.0626484562461697E-2</v>
      </c>
      <c r="FC33" s="19">
        <f t="shared" si="126"/>
        <v>1.6797649238436119E-2</v>
      </c>
      <c r="FD33" s="19">
        <f t="shared" si="127"/>
        <v>1.0216104837934191E-2</v>
      </c>
      <c r="FE33" s="19">
        <f t="shared" si="128"/>
        <v>0.96235976136116796</v>
      </c>
      <c r="FF33" s="23"/>
      <c r="FG33" s="18">
        <f t="shared" si="129"/>
        <v>7.1453957829364632E-5</v>
      </c>
      <c r="FH33" s="18">
        <f t="shared" si="191"/>
        <v>9.0835944203428859E-4</v>
      </c>
      <c r="FI33" s="18">
        <f t="shared" si="208"/>
        <v>4.3589315824298503E-14</v>
      </c>
      <c r="FJ33" s="18">
        <f t="shared" si="192"/>
        <v>1.1330827877576076E-13</v>
      </c>
      <c r="FK33" s="18">
        <f t="shared" si="130"/>
        <v>3.1146291347202819E-18</v>
      </c>
      <c r="FL33" s="18">
        <f t="shared" si="193"/>
        <v>1.0292464488661567E-16</v>
      </c>
      <c r="FM33" s="18">
        <f t="shared" si="194"/>
        <v>1.0603927402133596E-16</v>
      </c>
      <c r="FN33" s="19">
        <f t="shared" si="160"/>
        <v>2.9372410962504265E-2</v>
      </c>
      <c r="FO33" s="19">
        <f t="shared" si="131"/>
        <v>0.97062758903749569</v>
      </c>
      <c r="FP33" s="19">
        <f t="shared" si="50"/>
        <v>0</v>
      </c>
      <c r="FQ33" s="19">
        <f t="shared" si="51"/>
        <v>0</v>
      </c>
      <c r="FR33" s="19">
        <f t="shared" si="52"/>
        <v>2.9372410962504265E-2</v>
      </c>
      <c r="FS33" s="19">
        <f t="shared" si="53"/>
        <v>0</v>
      </c>
      <c r="FT33" s="19">
        <f t="shared" si="54"/>
        <v>0</v>
      </c>
      <c r="FU33" s="19">
        <f t="shared" si="55"/>
        <v>0.97062758903749569</v>
      </c>
      <c r="FV33" s="19">
        <f t="shared" si="132"/>
        <v>1.1594897543538492E-2</v>
      </c>
      <c r="FW33" s="19">
        <f t="shared" si="133"/>
        <v>1.7777513418965774E-2</v>
      </c>
      <c r="FX33" s="19">
        <f t="shared" si="134"/>
        <v>1.0432541125675385E-2</v>
      </c>
      <c r="FY33" s="19">
        <f t="shared" si="135"/>
        <v>0.96019504791182042</v>
      </c>
      <c r="FZ33" s="23"/>
      <c r="GA33" s="18">
        <f t="shared" si="136"/>
        <v>7.4014966196590779E-5</v>
      </c>
      <c r="GB33" s="18">
        <f t="shared" si="195"/>
        <v>8.9825290836628398E-4</v>
      </c>
      <c r="GC33" s="18">
        <f t="shared" si="209"/>
        <v>4.4972636067711215E-14</v>
      </c>
      <c r="GD33" s="18">
        <f t="shared" si="196"/>
        <v>1.1697266687297753E-13</v>
      </c>
      <c r="GE33" s="18">
        <f t="shared" si="137"/>
        <v>3.3286481383232247E-18</v>
      </c>
      <c r="GF33" s="18">
        <f t="shared" si="197"/>
        <v>1.0507103821801254E-16</v>
      </c>
      <c r="GG33" s="18">
        <f t="shared" si="198"/>
        <v>1.0839968635633577E-16</v>
      </c>
      <c r="GH33" s="19">
        <f t="shared" si="161"/>
        <v>3.0707174994779596E-2</v>
      </c>
      <c r="GI33" s="19">
        <f t="shared" si="138"/>
        <v>0.9692928250052204</v>
      </c>
      <c r="GJ33" s="19">
        <f t="shared" si="56"/>
        <v>0</v>
      </c>
      <c r="GK33" s="19">
        <f t="shared" si="57"/>
        <v>0</v>
      </c>
      <c r="GL33" s="19">
        <f t="shared" si="58"/>
        <v>3.0707174994779596E-2</v>
      </c>
      <c r="GM33" s="19">
        <f t="shared" si="59"/>
        <v>0</v>
      </c>
      <c r="GN33" s="19">
        <f t="shared" si="60"/>
        <v>0</v>
      </c>
      <c r="GO33" s="19">
        <f t="shared" si="61"/>
        <v>0.9692928250052204</v>
      </c>
      <c r="GP33" s="19">
        <f t="shared" si="139"/>
        <v>1.2303953426431176E-2</v>
      </c>
      <c r="GQ33" s="19">
        <f t="shared" si="140"/>
        <v>1.8403221568348428E-2</v>
      </c>
      <c r="GR33" s="19">
        <f t="shared" si="141"/>
        <v>1.0574629864714231E-2</v>
      </c>
      <c r="GS33" s="19">
        <f t="shared" si="142"/>
        <v>0.95871819514050616</v>
      </c>
      <c r="GT33" s="23"/>
      <c r="GU33" s="18">
        <f t="shared" si="143"/>
        <v>7.5535592155904417E-5</v>
      </c>
      <c r="GV33" s="18">
        <f t="shared" si="144"/>
        <v>8.9096319795243779E-4</v>
      </c>
      <c r="GW33" s="18">
        <f t="shared" si="62"/>
        <v>4.5867397695125682E-14</v>
      </c>
      <c r="GX33" s="18">
        <f t="shared" si="63"/>
        <v>1.1927962777593108E-13</v>
      </c>
      <c r="GY33" s="18">
        <f t="shared" si="145"/>
        <v>3.4646210455516839E-18</v>
      </c>
      <c r="GZ33" s="18">
        <f t="shared" si="199"/>
        <v>1.0627375861381998E-16</v>
      </c>
      <c r="HA33" s="18">
        <f t="shared" si="200"/>
        <v>1.0973837965937167E-16</v>
      </c>
      <c r="HB33" s="19">
        <f t="shared" si="162"/>
        <v>3.1571643907135134E-2</v>
      </c>
      <c r="HC33" s="19">
        <f t="shared" si="146"/>
        <v>0.96842835609286482</v>
      </c>
      <c r="HD33" s="19">
        <f t="shared" si="64"/>
        <v>0</v>
      </c>
      <c r="HE33" s="19">
        <f t="shared" si="65"/>
        <v>0</v>
      </c>
      <c r="HF33" s="19">
        <f t="shared" si="66"/>
        <v>3.1571643907135134E-2</v>
      </c>
      <c r="HG33" s="19">
        <f t="shared" si="67"/>
        <v>0</v>
      </c>
      <c r="HH33" s="19">
        <f t="shared" si="68"/>
        <v>0</v>
      </c>
      <c r="HI33" s="19">
        <f t="shared" si="69"/>
        <v>0.96842835609286482</v>
      </c>
      <c r="HJ33" s="19">
        <f t="shared" si="147"/>
        <v>1.2786994683492691E-2</v>
      </c>
      <c r="HK33" s="19">
        <f t="shared" si="148"/>
        <v>1.8784649223642452E-2</v>
      </c>
      <c r="HL33" s="19">
        <f t="shared" si="149"/>
        <v>1.0664544663063403E-2</v>
      </c>
      <c r="HM33" s="19">
        <f t="shared" si="150"/>
        <v>0.95776381142980138</v>
      </c>
      <c r="HN33" s="28" t="s">
        <v>4</v>
      </c>
      <c r="HO33" s="36">
        <v>0.3</v>
      </c>
      <c r="HP33" s="36">
        <v>0.4</v>
      </c>
      <c r="HQ33" s="36"/>
      <c r="HR33" s="45"/>
      <c r="HS33" s="45"/>
      <c r="HT33" s="45"/>
      <c r="HU33" s="2"/>
      <c r="HV33" s="2"/>
      <c r="HW33" s="2"/>
    </row>
    <row r="34" spans="1:231" ht="14" thickTop="1" x14ac:dyDescent="0.15">
      <c r="A34">
        <v>8</v>
      </c>
      <c r="B34" s="22">
        <v>2</v>
      </c>
      <c r="C34" s="18">
        <f t="shared" si="70"/>
        <v>7.1550764760000035E-6</v>
      </c>
      <c r="D34" s="18">
        <f t="shared" si="151"/>
        <v>4.3225173924000019E-5</v>
      </c>
      <c r="E34" s="18">
        <f t="shared" si="152"/>
        <v>7.8160327585353563E-15</v>
      </c>
      <c r="F34" s="18">
        <f t="shared" si="1"/>
        <v>1.7440048862552959E-14</v>
      </c>
      <c r="G34" s="18">
        <f t="shared" si="71"/>
        <v>5.5924312126241747E-20</v>
      </c>
      <c r="H34" s="18">
        <f t="shared" si="72"/>
        <v>7.5384914532691038E-19</v>
      </c>
      <c r="I34" s="18">
        <f t="shared" si="73"/>
        <v>8.0977345745315209E-19</v>
      </c>
      <c r="J34" s="19">
        <f t="shared" si="74"/>
        <v>6.9061675968154518E-2</v>
      </c>
      <c r="K34" s="19">
        <f t="shared" si="75"/>
        <v>0.93093832403184551</v>
      </c>
      <c r="L34" s="19">
        <f t="shared" si="2"/>
        <v>0</v>
      </c>
      <c r="M34" s="19">
        <f t="shared" si="3"/>
        <v>6.9061675968154518E-2</v>
      </c>
      <c r="N34" s="19">
        <f t="shared" si="4"/>
        <v>0</v>
      </c>
      <c r="O34" s="19">
        <f t="shared" si="5"/>
        <v>0</v>
      </c>
      <c r="P34" s="19">
        <f t="shared" si="6"/>
        <v>0.93093832403184551</v>
      </c>
      <c r="Q34" s="19">
        <f t="shared" si="7"/>
        <v>0</v>
      </c>
      <c r="R34" s="19">
        <f t="shared" si="76"/>
        <v>1.7178250913371891E-2</v>
      </c>
      <c r="S34" s="19">
        <f t="shared" si="77"/>
        <v>5.188342505478262E-2</v>
      </c>
      <c r="T34" s="19">
        <f t="shared" si="78"/>
        <v>4.7912659874544336E-3</v>
      </c>
      <c r="U34" s="19">
        <f t="shared" si="79"/>
        <v>0.92614705804439101</v>
      </c>
      <c r="V34" s="23"/>
      <c r="W34" s="18">
        <f t="shared" si="80"/>
        <v>1.3905546678810281E-5</v>
      </c>
      <c r="X34" s="18">
        <f t="shared" si="163"/>
        <v>1.7882022506941165E-4</v>
      </c>
      <c r="Y34" s="18">
        <f t="shared" si="201"/>
        <v>6.5024926580658569E-14</v>
      </c>
      <c r="Z34" s="18">
        <f t="shared" si="164"/>
        <v>1.3975349038703581E-13</v>
      </c>
      <c r="AA34" s="18">
        <f t="shared" si="81"/>
        <v>9.0420715185355915E-19</v>
      </c>
      <c r="AB34" s="18">
        <f t="shared" si="165"/>
        <v>2.4990750605245602E-17</v>
      </c>
      <c r="AC34" s="18">
        <f t="shared" si="166"/>
        <v>2.589495775709916E-17</v>
      </c>
      <c r="AD34" s="19">
        <f t="shared" si="153"/>
        <v>3.4918270975192796E-2</v>
      </c>
      <c r="AE34" s="19">
        <f t="shared" si="82"/>
        <v>0.96508172902480727</v>
      </c>
      <c r="AF34" s="19">
        <f t="shared" si="8"/>
        <v>0</v>
      </c>
      <c r="AG34" s="19">
        <f t="shared" si="9"/>
        <v>3.4918270975192796E-2</v>
      </c>
      <c r="AH34" s="19">
        <f t="shared" si="10"/>
        <v>0</v>
      </c>
      <c r="AI34" s="19">
        <f t="shared" si="11"/>
        <v>0</v>
      </c>
      <c r="AJ34" s="19">
        <f t="shared" si="12"/>
        <v>0.96508172902480727</v>
      </c>
      <c r="AK34" s="19">
        <f t="shared" si="13"/>
        <v>0</v>
      </c>
      <c r="AL34" s="19">
        <f t="shared" si="83"/>
        <v>8.9878190834038543E-3</v>
      </c>
      <c r="AM34" s="19">
        <f t="shared" si="84"/>
        <v>2.5930451891788938E-2</v>
      </c>
      <c r="AN34" s="19">
        <f t="shared" si="85"/>
        <v>5.5912983448245905E-3</v>
      </c>
      <c r="AO34" s="19">
        <f t="shared" si="86"/>
        <v>0.95949043067998241</v>
      </c>
      <c r="AP34" s="23"/>
      <c r="AQ34" s="18">
        <f t="shared" si="87"/>
        <v>1.125571496896684E-5</v>
      </c>
      <c r="AR34" s="18">
        <f t="shared" si="167"/>
        <v>2.1658683685775169E-4</v>
      </c>
      <c r="AS34" s="18">
        <f t="shared" si="202"/>
        <v>1.0193694064928662E-13</v>
      </c>
      <c r="AT34" s="18">
        <f t="shared" si="168"/>
        <v>1.894804298105923E-13</v>
      </c>
      <c r="AU34" s="18">
        <f t="shared" si="88"/>
        <v>1.1473731487568597E-18</v>
      </c>
      <c r="AV34" s="18">
        <f t="shared" si="169"/>
        <v>4.1038966939123426E-17</v>
      </c>
      <c r="AW34" s="18">
        <f t="shared" si="170"/>
        <v>4.2186340087880283E-17</v>
      </c>
      <c r="AX34" s="19">
        <f t="shared" si="154"/>
        <v>2.7197740936206236E-2</v>
      </c>
      <c r="AY34" s="19">
        <f t="shared" si="89"/>
        <v>0.97280225906379381</v>
      </c>
      <c r="AZ34" s="19">
        <f t="shared" si="14"/>
        <v>0</v>
      </c>
      <c r="BA34" s="19">
        <f t="shared" si="15"/>
        <v>2.7197740936206236E-2</v>
      </c>
      <c r="BB34" s="19">
        <f t="shared" si="16"/>
        <v>0</v>
      </c>
      <c r="BC34" s="19">
        <f t="shared" si="17"/>
        <v>0</v>
      </c>
      <c r="BD34" s="19">
        <f t="shared" si="18"/>
        <v>0.97280225906379381</v>
      </c>
      <c r="BE34" s="19">
        <f t="shared" si="19"/>
        <v>0</v>
      </c>
      <c r="BF34" s="19">
        <f t="shared" si="90"/>
        <v>7.663616868025888E-3</v>
      </c>
      <c r="BG34" s="19">
        <f t="shared" si="91"/>
        <v>1.953412406818035E-2</v>
      </c>
      <c r="BH34" s="19">
        <f t="shared" si="92"/>
        <v>5.7345412953099311E-3</v>
      </c>
      <c r="BI34" s="19">
        <f t="shared" si="93"/>
        <v>0.96706771776848377</v>
      </c>
      <c r="BJ34" s="23"/>
      <c r="BK34" s="18">
        <f t="shared" si="94"/>
        <v>1.2233813681635685E-5</v>
      </c>
      <c r="BL34" s="18">
        <f t="shared" si="171"/>
        <v>2.6415797980245228E-4</v>
      </c>
      <c r="BM34" s="18">
        <f t="shared" si="203"/>
        <v>1.2667344027855326E-13</v>
      </c>
      <c r="BN34" s="18">
        <f t="shared" si="172"/>
        <v>2.0343128764897933E-13</v>
      </c>
      <c r="BO34" s="18">
        <f t="shared" si="95"/>
        <v>1.5496992667796258E-18</v>
      </c>
      <c r="BP34" s="18">
        <f t="shared" si="173"/>
        <v>5.3737997973965944E-17</v>
      </c>
      <c r="BQ34" s="18">
        <f t="shared" si="174"/>
        <v>5.5287697240745568E-17</v>
      </c>
      <c r="BR34" s="19">
        <f t="shared" si="155"/>
        <v>2.8029730737954093E-2</v>
      </c>
      <c r="BS34" s="19">
        <f t="shared" si="96"/>
        <v>0.97197026926204588</v>
      </c>
      <c r="BT34" s="19">
        <f t="shared" si="20"/>
        <v>0</v>
      </c>
      <c r="BU34" s="19">
        <f t="shared" si="21"/>
        <v>2.8029730737954093E-2</v>
      </c>
      <c r="BV34" s="19">
        <f t="shared" si="22"/>
        <v>0</v>
      </c>
      <c r="BW34" s="19">
        <f t="shared" si="23"/>
        <v>0</v>
      </c>
      <c r="BX34" s="19">
        <f t="shared" si="24"/>
        <v>0.97197026926204588</v>
      </c>
      <c r="BY34" s="19">
        <f t="shared" si="25"/>
        <v>0</v>
      </c>
      <c r="BZ34" s="19">
        <f t="shared" si="97"/>
        <v>8.7227037880847486E-3</v>
      </c>
      <c r="CA34" s="19">
        <f t="shared" si="98"/>
        <v>1.9307026949869344E-2</v>
      </c>
      <c r="CB34" s="19">
        <f t="shared" si="99"/>
        <v>6.489311180272456E-3</v>
      </c>
      <c r="CC34" s="19">
        <f t="shared" si="100"/>
        <v>0.96548095808177359</v>
      </c>
      <c r="CD34" s="23"/>
      <c r="CE34" s="18">
        <f t="shared" si="101"/>
        <v>1.4740579832377944E-5</v>
      </c>
      <c r="CF34" s="18">
        <f t="shared" si="175"/>
        <v>3.2199236249174425E-4</v>
      </c>
      <c r="CG34" s="18">
        <f t="shared" si="204"/>
        <v>1.4948389588593732E-13</v>
      </c>
      <c r="CH34" s="18">
        <f t="shared" si="176"/>
        <v>2.1238585430592929E-13</v>
      </c>
      <c r="CI34" s="18">
        <f t="shared" si="102"/>
        <v>2.2034793009615319E-18</v>
      </c>
      <c r="CJ34" s="18">
        <f t="shared" si="177"/>
        <v>6.8386622987793563E-17</v>
      </c>
      <c r="CK34" s="18">
        <f t="shared" si="178"/>
        <v>7.059010228875509E-17</v>
      </c>
      <c r="CL34" s="19">
        <f t="shared" si="156"/>
        <v>3.1215131151786746E-2</v>
      </c>
      <c r="CM34" s="19">
        <f t="shared" si="103"/>
        <v>0.96878486884821335</v>
      </c>
      <c r="CN34" s="19">
        <f t="shared" si="26"/>
        <v>0</v>
      </c>
      <c r="CO34" s="19">
        <f t="shared" si="27"/>
        <v>3.1215131151786746E-2</v>
      </c>
      <c r="CP34" s="19">
        <f t="shared" si="28"/>
        <v>0</v>
      </c>
      <c r="CQ34" s="19">
        <f t="shared" si="29"/>
        <v>0</v>
      </c>
      <c r="CR34" s="19">
        <f t="shared" si="30"/>
        <v>0.96878486884821335</v>
      </c>
      <c r="CS34" s="19">
        <f t="shared" si="31"/>
        <v>0</v>
      </c>
      <c r="CT34" s="19">
        <f t="shared" si="104"/>
        <v>1.0575781881352393E-2</v>
      </c>
      <c r="CU34" s="19">
        <f t="shared" si="105"/>
        <v>2.0639349270434353E-2</v>
      </c>
      <c r="CV34" s="19">
        <f t="shared" si="106"/>
        <v>7.673652903647946E-3</v>
      </c>
      <c r="CW34" s="19">
        <f t="shared" si="107"/>
        <v>0.9611112159445655</v>
      </c>
      <c r="CX34" s="23"/>
      <c r="CY34" s="18">
        <f t="shared" si="108"/>
        <v>1.7162728933703484E-5</v>
      </c>
      <c r="CZ34" s="18">
        <f t="shared" si="179"/>
        <v>3.6701515189608246E-4</v>
      </c>
      <c r="DA34" s="18">
        <f t="shared" si="205"/>
        <v>1.7210423133611257E-13</v>
      </c>
      <c r="DB34" s="18">
        <f t="shared" si="180"/>
        <v>2.2386907909904279E-13</v>
      </c>
      <c r="DC34" s="18">
        <f t="shared" si="109"/>
        <v>2.9537782707650969E-18</v>
      </c>
      <c r="DD34" s="18">
        <f t="shared" si="181"/>
        <v>8.2163344070371293E-17</v>
      </c>
      <c r="DE34" s="18">
        <f t="shared" si="182"/>
        <v>8.5117122341136396E-17</v>
      </c>
      <c r="DF34" s="19">
        <f t="shared" si="157"/>
        <v>3.4702515657505498E-2</v>
      </c>
      <c r="DG34" s="19">
        <f t="shared" si="110"/>
        <v>0.96529748434249441</v>
      </c>
      <c r="DH34" s="19">
        <f t="shared" si="32"/>
        <v>0</v>
      </c>
      <c r="DI34" s="19">
        <f t="shared" si="33"/>
        <v>3.4702515657505498E-2</v>
      </c>
      <c r="DJ34" s="19">
        <f t="shared" si="34"/>
        <v>0</v>
      </c>
      <c r="DK34" s="19">
        <f t="shared" si="35"/>
        <v>0</v>
      </c>
      <c r="DL34" s="19">
        <f t="shared" si="36"/>
        <v>0.96529748434249441</v>
      </c>
      <c r="DM34" s="19">
        <f t="shared" si="37"/>
        <v>0</v>
      </c>
      <c r="DN34" s="19">
        <f t="shared" si="111"/>
        <v>1.2650812249415694E-2</v>
      </c>
      <c r="DO34" s="19">
        <f t="shared" si="112"/>
        <v>2.2051703408089811E-2</v>
      </c>
      <c r="DP34" s="19">
        <f t="shared" si="113"/>
        <v>8.9666294177445822E-3</v>
      </c>
      <c r="DQ34" s="19">
        <f t="shared" si="114"/>
        <v>0.9563308549247499</v>
      </c>
      <c r="DR34" s="23"/>
      <c r="DS34" s="18">
        <f t="shared" si="115"/>
        <v>1.8635331075454677E-5</v>
      </c>
      <c r="DT34" s="18">
        <f t="shared" si="183"/>
        <v>3.8708210411371333E-4</v>
      </c>
      <c r="DU34" s="18">
        <f t="shared" si="206"/>
        <v>1.9356424962230737E-13</v>
      </c>
      <c r="DV34" s="18">
        <f t="shared" si="184"/>
        <v>2.3736409383858411E-13</v>
      </c>
      <c r="DW34" s="18">
        <f t="shared" si="116"/>
        <v>3.6071338760836508E-18</v>
      </c>
      <c r="DX34" s="18">
        <f t="shared" si="185"/>
        <v>9.1879392884084036E-17</v>
      </c>
      <c r="DY34" s="18">
        <f t="shared" si="186"/>
        <v>9.5486526760167684E-17</v>
      </c>
      <c r="DZ34" s="19">
        <f t="shared" si="158"/>
        <v>3.7776364880708707E-2</v>
      </c>
      <c r="EA34" s="19">
        <f t="shared" si="117"/>
        <v>0.96222363511929132</v>
      </c>
      <c r="EB34" s="19">
        <f t="shared" si="38"/>
        <v>0</v>
      </c>
      <c r="EC34" s="19">
        <f t="shared" si="39"/>
        <v>3.7776364880708707E-2</v>
      </c>
      <c r="ED34" s="19">
        <f t="shared" si="40"/>
        <v>0</v>
      </c>
      <c r="EE34" s="19">
        <f t="shared" si="41"/>
        <v>0</v>
      </c>
      <c r="EF34" s="19">
        <f t="shared" si="42"/>
        <v>0.96222363511929132</v>
      </c>
      <c r="EG34" s="19">
        <f t="shared" si="43"/>
        <v>0</v>
      </c>
      <c r="EH34" s="19">
        <f t="shared" si="118"/>
        <v>1.4675217915153608E-2</v>
      </c>
      <c r="EI34" s="19">
        <f t="shared" si="119"/>
        <v>2.3101146965555104E-2</v>
      </c>
      <c r="EJ34" s="19">
        <f t="shared" si="120"/>
        <v>1.012112753593458E-2</v>
      </c>
      <c r="EK34" s="19">
        <f t="shared" si="121"/>
        <v>0.95210250758335679</v>
      </c>
      <c r="EL34" s="23"/>
      <c r="EM34" s="18">
        <f t="shared" si="122"/>
        <v>1.9374007668994977E-5</v>
      </c>
      <c r="EN34" s="18">
        <f t="shared" si="187"/>
        <v>3.9261030651820757E-4</v>
      </c>
      <c r="EO34" s="18">
        <f t="shared" si="207"/>
        <v>2.1163822189308769E-13</v>
      </c>
      <c r="EP34" s="18">
        <f t="shared" si="188"/>
        <v>2.4944745014150312E-13</v>
      </c>
      <c r="EQ34" s="18">
        <f t="shared" si="123"/>
        <v>4.1002805340091417E-18</v>
      </c>
      <c r="ER34" s="18">
        <f t="shared" si="189"/>
        <v>9.7935639860240845E-17</v>
      </c>
      <c r="ES34" s="18">
        <f t="shared" si="190"/>
        <v>1.0203592039424999E-16</v>
      </c>
      <c r="ET34" s="19">
        <f t="shared" si="159"/>
        <v>4.0184677299585608E-2</v>
      </c>
      <c r="EU34" s="19">
        <f t="shared" si="124"/>
        <v>0.95981532270041436</v>
      </c>
      <c r="EV34" s="19">
        <f t="shared" si="44"/>
        <v>0</v>
      </c>
      <c r="EW34" s="19">
        <f t="shared" si="45"/>
        <v>4.0184677299585608E-2</v>
      </c>
      <c r="EX34" s="19">
        <f t="shared" si="46"/>
        <v>0</v>
      </c>
      <c r="EY34" s="19">
        <f t="shared" si="47"/>
        <v>0</v>
      </c>
      <c r="EZ34" s="19">
        <f t="shared" si="48"/>
        <v>0.95981532270041436</v>
      </c>
      <c r="FA34" s="19">
        <f t="shared" si="49"/>
        <v>0</v>
      </c>
      <c r="FB34" s="19">
        <f t="shared" si="125"/>
        <v>1.6421512762832151E-2</v>
      </c>
      <c r="FC34" s="19">
        <f t="shared" si="126"/>
        <v>2.3763164536753457E-2</v>
      </c>
      <c r="FD34" s="19">
        <f t="shared" si="127"/>
        <v>1.1002621038065673E-2</v>
      </c>
      <c r="FE34" s="19">
        <f t="shared" si="128"/>
        <v>0.94881270166234866</v>
      </c>
      <c r="FF34" s="23"/>
      <c r="FG34" s="18">
        <f t="shared" si="129"/>
        <v>1.9745892322228075E-5</v>
      </c>
      <c r="FH34" s="18">
        <f t="shared" si="191"/>
        <v>3.9324572132547978E-4</v>
      </c>
      <c r="FI34" s="18">
        <f t="shared" si="208"/>
        <v>2.2518927103564428E-13</v>
      </c>
      <c r="FJ34" s="18">
        <f t="shared" si="192"/>
        <v>2.5834409737737311E-13</v>
      </c>
      <c r="FK34" s="18">
        <f t="shared" si="130"/>
        <v>4.4465630979908651E-18</v>
      </c>
      <c r="FL34" s="18">
        <f t="shared" si="193"/>
        <v>1.0159271092334508E-16</v>
      </c>
      <c r="FM34" s="18">
        <f t="shared" si="194"/>
        <v>1.0603927402133594E-16</v>
      </c>
      <c r="FN34" s="19">
        <f t="shared" si="160"/>
        <v>4.1933171827413504E-2</v>
      </c>
      <c r="FO34" s="19">
        <f t="shared" si="131"/>
        <v>0.95806682817258648</v>
      </c>
      <c r="FP34" s="19">
        <f t="shared" si="50"/>
        <v>0</v>
      </c>
      <c r="FQ34" s="19">
        <f t="shared" si="51"/>
        <v>4.1933171827413504E-2</v>
      </c>
      <c r="FR34" s="19">
        <f t="shared" si="52"/>
        <v>0</v>
      </c>
      <c r="FS34" s="19">
        <f t="shared" si="53"/>
        <v>0</v>
      </c>
      <c r="FT34" s="19">
        <f t="shared" si="54"/>
        <v>0.95806682817258648</v>
      </c>
      <c r="FU34" s="19">
        <f t="shared" si="55"/>
        <v>0</v>
      </c>
      <c r="FV34" s="19">
        <f t="shared" si="132"/>
        <v>1.7773433341194429E-2</v>
      </c>
      <c r="FW34" s="19">
        <f t="shared" si="133"/>
        <v>2.4159738486219082E-2</v>
      </c>
      <c r="FX34" s="19">
        <f t="shared" si="134"/>
        <v>1.1598977621309833E-2</v>
      </c>
      <c r="FY34" s="19">
        <f t="shared" si="135"/>
        <v>0.94646785055127669</v>
      </c>
      <c r="FZ34" s="23"/>
      <c r="GA34" s="18">
        <f t="shared" si="136"/>
        <v>1.993786595015566E-5</v>
      </c>
      <c r="GB34" s="18">
        <f t="shared" si="195"/>
        <v>3.9258395113304716E-4</v>
      </c>
      <c r="GC34" s="18">
        <f t="shared" si="209"/>
        <v>2.345313090634824E-13</v>
      </c>
      <c r="GD34" s="18">
        <f t="shared" si="196"/>
        <v>2.6420752110664218E-13</v>
      </c>
      <c r="GE34" s="18">
        <f t="shared" si="137"/>
        <v>4.6760538012222392E-18</v>
      </c>
      <c r="GF34" s="18">
        <f t="shared" si="197"/>
        <v>1.0372363255511354E-16</v>
      </c>
      <c r="GG34" s="18">
        <f t="shared" si="198"/>
        <v>1.0839968635633578E-16</v>
      </c>
      <c r="GH34" s="19">
        <f t="shared" si="161"/>
        <v>4.3137152499232591E-2</v>
      </c>
      <c r="GI34" s="19">
        <f t="shared" si="138"/>
        <v>0.95686284750076744</v>
      </c>
      <c r="GJ34" s="19">
        <f t="shared" si="56"/>
        <v>0</v>
      </c>
      <c r="GK34" s="19">
        <f t="shared" si="57"/>
        <v>4.3137152499232591E-2</v>
      </c>
      <c r="GL34" s="19">
        <f t="shared" si="58"/>
        <v>0</v>
      </c>
      <c r="GM34" s="19">
        <f t="shared" si="59"/>
        <v>0</v>
      </c>
      <c r="GN34" s="19">
        <f t="shared" si="60"/>
        <v>0.95686284750076744</v>
      </c>
      <c r="GO34" s="19">
        <f t="shared" si="61"/>
        <v>0</v>
      </c>
      <c r="GP34" s="19">
        <f t="shared" si="139"/>
        <v>1.8736834280521721E-2</v>
      </c>
      <c r="GQ34" s="19">
        <f t="shared" si="140"/>
        <v>2.440031821871087E-2</v>
      </c>
      <c r="GR34" s="19">
        <f t="shared" si="141"/>
        <v>1.1970340714257875E-2</v>
      </c>
      <c r="GS34" s="19">
        <f t="shared" si="142"/>
        <v>0.9448925067865096</v>
      </c>
      <c r="GT34" s="23"/>
      <c r="GU34" s="18">
        <f t="shared" si="143"/>
        <v>2.0036597596438906E-5</v>
      </c>
      <c r="GV34" s="18">
        <f t="shared" si="144"/>
        <v>3.9171957802917792E-4</v>
      </c>
      <c r="GW34" s="18">
        <f t="shared" si="62"/>
        <v>2.4060818553636798E-13</v>
      </c>
      <c r="GX34" s="18">
        <f t="shared" si="63"/>
        <v>2.6783805597675584E-13</v>
      </c>
      <c r="GY34" s="18">
        <f t="shared" si="145"/>
        <v>4.8209693920015173E-18</v>
      </c>
      <c r="GZ34" s="18">
        <f t="shared" si="199"/>
        <v>1.0491741026737013E-16</v>
      </c>
      <c r="HA34" s="18">
        <f t="shared" si="200"/>
        <v>1.0973837965937164E-16</v>
      </c>
      <c r="HB34" s="19">
        <f t="shared" si="162"/>
        <v>4.3931479642453489E-2</v>
      </c>
      <c r="HC34" s="19">
        <f t="shared" si="146"/>
        <v>0.95606852035754653</v>
      </c>
      <c r="HD34" s="19">
        <f t="shared" si="64"/>
        <v>0</v>
      </c>
      <c r="HE34" s="19">
        <f t="shared" si="65"/>
        <v>4.3931479642453489E-2</v>
      </c>
      <c r="HF34" s="19">
        <f t="shared" si="66"/>
        <v>0</v>
      </c>
      <c r="HG34" s="19">
        <f t="shared" si="67"/>
        <v>0</v>
      </c>
      <c r="HH34" s="19">
        <f t="shared" si="68"/>
        <v>0.95606852035754653</v>
      </c>
      <c r="HI34" s="19">
        <f t="shared" si="69"/>
        <v>0</v>
      </c>
      <c r="HJ34" s="19">
        <f t="shared" si="147"/>
        <v>1.9381999407654792E-2</v>
      </c>
      <c r="HK34" s="19">
        <f t="shared" si="148"/>
        <v>2.4549480234798693E-2</v>
      </c>
      <c r="HL34" s="19">
        <f t="shared" si="149"/>
        <v>1.2189644499480351E-2</v>
      </c>
      <c r="HM34" s="19">
        <f t="shared" si="150"/>
        <v>0.94387887585806618</v>
      </c>
      <c r="HN34" s="27" t="s">
        <v>14</v>
      </c>
      <c r="HO34" s="35">
        <v>0.8</v>
      </c>
      <c r="HP34" s="35">
        <v>0.1</v>
      </c>
      <c r="HQ34" s="35">
        <v>0.5</v>
      </c>
      <c r="HR34" s="2"/>
      <c r="HS34" s="2"/>
      <c r="HT34" s="2"/>
      <c r="HU34" s="2"/>
      <c r="HV34" s="2"/>
      <c r="HW34" s="2"/>
    </row>
    <row r="35" spans="1:231" x14ac:dyDescent="0.15">
      <c r="A35">
        <v>9</v>
      </c>
      <c r="B35" s="22">
        <v>2</v>
      </c>
      <c r="C35" s="18">
        <f t="shared" si="70"/>
        <v>2.0093157146400012E-6</v>
      </c>
      <c r="D35" s="18">
        <f t="shared" si="151"/>
        <v>7.059129357360003E-6</v>
      </c>
      <c r="E35" s="18">
        <f t="shared" si="152"/>
        <v>3.5784296195023723E-14</v>
      </c>
      <c r="F35" s="18">
        <f t="shared" si="1"/>
        <v>1.0452726836657802E-13</v>
      </c>
      <c r="G35" s="18">
        <f t="shared" si="71"/>
        <v>7.1901948681993562E-20</v>
      </c>
      <c r="H35" s="18">
        <f t="shared" si="72"/>
        <v>7.3787150877115844E-19</v>
      </c>
      <c r="I35" s="18">
        <f t="shared" si="73"/>
        <v>8.0977345745315199E-19</v>
      </c>
      <c r="J35" s="19">
        <f t="shared" si="74"/>
        <v>8.8792671604889351E-2</v>
      </c>
      <c r="K35" s="19">
        <f t="shared" si="75"/>
        <v>0.91120732839511065</v>
      </c>
      <c r="L35" s="19">
        <f t="shared" si="2"/>
        <v>0</v>
      </c>
      <c r="M35" s="19">
        <f t="shared" si="3"/>
        <v>8.8792671604889351E-2</v>
      </c>
      <c r="N35" s="19">
        <f t="shared" si="4"/>
        <v>0</v>
      </c>
      <c r="O35" s="19">
        <f t="shared" si="5"/>
        <v>0</v>
      </c>
      <c r="P35" s="19">
        <f t="shared" si="6"/>
        <v>0.91120732839511065</v>
      </c>
      <c r="Q35" s="19">
        <f t="shared" si="7"/>
        <v>0</v>
      </c>
      <c r="R35" s="19">
        <f t="shared" si="76"/>
        <v>5.0589828265403411E-2</v>
      </c>
      <c r="S35" s="19">
        <f t="shared" si="77"/>
        <v>3.8202843339485947E-2</v>
      </c>
      <c r="T35" s="19">
        <f t="shared" si="78"/>
        <v>1.8471847702751117E-2</v>
      </c>
      <c r="U35" s="19">
        <f t="shared" si="79"/>
        <v>0.89273548069235964</v>
      </c>
      <c r="V35" s="23"/>
      <c r="W35" s="18">
        <f t="shared" si="80"/>
        <v>5.8893335954455254E-6</v>
      </c>
      <c r="X35" s="18">
        <f t="shared" si="163"/>
        <v>6.0317055092099697E-5</v>
      </c>
      <c r="Y35" s="18">
        <f t="shared" si="201"/>
        <v>2.5556321954487827E-13</v>
      </c>
      <c r="Z35" s="18">
        <f t="shared" si="164"/>
        <v>4.0436093349106269E-13</v>
      </c>
      <c r="AA35" s="18">
        <f t="shared" si="81"/>
        <v>1.5050970546258722E-18</v>
      </c>
      <c r="AB35" s="18">
        <f t="shared" si="165"/>
        <v>2.4389860702473291E-17</v>
      </c>
      <c r="AC35" s="18">
        <f t="shared" si="166"/>
        <v>2.5894957757099163E-17</v>
      </c>
      <c r="AD35" s="19">
        <f t="shared" si="153"/>
        <v>5.8123170879212822E-2</v>
      </c>
      <c r="AE35" s="19">
        <f t="shared" si="82"/>
        <v>0.94187682912078718</v>
      </c>
      <c r="AF35" s="19">
        <f t="shared" si="8"/>
        <v>0</v>
      </c>
      <c r="AG35" s="19">
        <f t="shared" si="9"/>
        <v>5.8123170879212822E-2</v>
      </c>
      <c r="AH35" s="19">
        <f t="shared" si="10"/>
        <v>0</v>
      </c>
      <c r="AI35" s="19">
        <f t="shared" si="11"/>
        <v>0</v>
      </c>
      <c r="AJ35" s="19">
        <f t="shared" si="12"/>
        <v>0.94187682912078718</v>
      </c>
      <c r="AK35" s="19">
        <f t="shared" si="13"/>
        <v>0</v>
      </c>
      <c r="AL35" s="19">
        <f t="shared" si="83"/>
        <v>2.394976202736639E-2</v>
      </c>
      <c r="AM35" s="19">
        <f t="shared" si="84"/>
        <v>3.4173408851846429E-2</v>
      </c>
      <c r="AN35" s="19">
        <f t="shared" si="85"/>
        <v>1.0968508947826399E-2</v>
      </c>
      <c r="AO35" s="19">
        <f t="shared" si="86"/>
        <v>0.93090832017296077</v>
      </c>
      <c r="AP35" s="23"/>
      <c r="AQ35" s="18">
        <f t="shared" si="87"/>
        <v>4.5373102215900553E-6</v>
      </c>
      <c r="AR35" s="18">
        <f t="shared" si="167"/>
        <v>7.88583085823527E-5</v>
      </c>
      <c r="AS35" s="18">
        <f t="shared" si="202"/>
        <v>5.133527283276346E-13</v>
      </c>
      <c r="AT35" s="18">
        <f t="shared" si="168"/>
        <v>5.0542676127443069E-13</v>
      </c>
      <c r="AU35" s="18">
        <f t="shared" si="88"/>
        <v>2.3292405815221191E-18</v>
      </c>
      <c r="AV35" s="18">
        <f t="shared" si="169"/>
        <v>3.9857099506358166E-17</v>
      </c>
      <c r="AW35" s="18">
        <f t="shared" si="170"/>
        <v>4.2186340087880283E-17</v>
      </c>
      <c r="AX35" s="19">
        <f t="shared" si="154"/>
        <v>5.521314664106846E-2</v>
      </c>
      <c r="AY35" s="19">
        <f t="shared" si="89"/>
        <v>0.94478685335893164</v>
      </c>
      <c r="AZ35" s="19">
        <f t="shared" si="14"/>
        <v>0</v>
      </c>
      <c r="BA35" s="19">
        <f t="shared" si="15"/>
        <v>5.521314664106846E-2</v>
      </c>
      <c r="BB35" s="19">
        <f t="shared" si="16"/>
        <v>0</v>
      </c>
      <c r="BC35" s="19">
        <f t="shared" si="17"/>
        <v>0</v>
      </c>
      <c r="BD35" s="19">
        <f t="shared" si="18"/>
        <v>0.94478685335893164</v>
      </c>
      <c r="BE35" s="19">
        <f t="shared" si="19"/>
        <v>0</v>
      </c>
      <c r="BF35" s="19">
        <f t="shared" si="90"/>
        <v>1.9477794690016655E-2</v>
      </c>
      <c r="BG35" s="19">
        <f t="shared" si="91"/>
        <v>3.5735351951051805E-2</v>
      </c>
      <c r="BH35" s="19">
        <f t="shared" si="92"/>
        <v>7.719946246189581E-3</v>
      </c>
      <c r="BI35" s="19">
        <f t="shared" si="93"/>
        <v>0.93706690711274199</v>
      </c>
      <c r="BJ35" s="23"/>
      <c r="BK35" s="18">
        <f t="shared" si="94"/>
        <v>4.8051971357261762E-6</v>
      </c>
      <c r="BL35" s="18">
        <f t="shared" si="171"/>
        <v>1.0058530785152566E-4</v>
      </c>
      <c r="BM35" s="18">
        <f t="shared" si="203"/>
        <v>7.308859916856652E-13</v>
      </c>
      <c r="BN35" s="18">
        <f t="shared" si="172"/>
        <v>5.1474362481826317E-13</v>
      </c>
      <c r="BO35" s="18">
        <f t="shared" si="95"/>
        <v>3.5120512737903442E-18</v>
      </c>
      <c r="BP35" s="18">
        <f t="shared" si="173"/>
        <v>5.1775645966955223E-17</v>
      </c>
      <c r="BQ35" s="18">
        <f t="shared" si="174"/>
        <v>5.5287697240745568E-17</v>
      </c>
      <c r="BR35" s="19">
        <f t="shared" si="155"/>
        <v>6.3523196824375155E-2</v>
      </c>
      <c r="BS35" s="19">
        <f t="shared" si="96"/>
        <v>0.93647680317562487</v>
      </c>
      <c r="BT35" s="19">
        <f t="shared" si="20"/>
        <v>0</v>
      </c>
      <c r="BU35" s="19">
        <f t="shared" si="21"/>
        <v>6.3523196824375155E-2</v>
      </c>
      <c r="BV35" s="19">
        <f t="shared" si="22"/>
        <v>0</v>
      </c>
      <c r="BW35" s="19">
        <f t="shared" si="23"/>
        <v>0</v>
      </c>
      <c r="BX35" s="19">
        <f t="shared" si="24"/>
        <v>0.93647680317562487</v>
      </c>
      <c r="BY35" s="19">
        <f t="shared" si="25"/>
        <v>0</v>
      </c>
      <c r="BZ35" s="19">
        <f t="shared" si="97"/>
        <v>2.1134502328392077E-2</v>
      </c>
      <c r="CA35" s="19">
        <f t="shared" si="98"/>
        <v>4.2388694495983072E-2</v>
      </c>
      <c r="CB35" s="19">
        <f t="shared" si="99"/>
        <v>6.8952284095620152E-3</v>
      </c>
      <c r="CC35" s="19">
        <f t="shared" si="100"/>
        <v>0.92958157476606273</v>
      </c>
      <c r="CD35" s="23"/>
      <c r="CE35" s="18">
        <f t="shared" si="101"/>
        <v>5.6881080267030813E-6</v>
      </c>
      <c r="CF35" s="18">
        <f t="shared" si="175"/>
        <v>1.2707813010521757E-4</v>
      </c>
      <c r="CG35" s="18">
        <f t="shared" si="204"/>
        <v>9.3556248315138765E-13</v>
      </c>
      <c r="CH35" s="18">
        <f t="shared" si="176"/>
        <v>5.1360939734334066E-13</v>
      </c>
      <c r="CI35" s="18">
        <f t="shared" si="102"/>
        <v>5.321580469895674E-18</v>
      </c>
      <c r="CJ35" s="18">
        <f t="shared" si="177"/>
        <v>6.5268521818859425E-17</v>
      </c>
      <c r="CK35" s="18">
        <f t="shared" si="178"/>
        <v>7.0590102288755102E-17</v>
      </c>
      <c r="CL35" s="19">
        <f t="shared" si="156"/>
        <v>7.5387062737595628E-2</v>
      </c>
      <c r="CM35" s="19">
        <f t="shared" si="103"/>
        <v>0.92461293726240434</v>
      </c>
      <c r="CN35" s="19">
        <f t="shared" si="26"/>
        <v>0</v>
      </c>
      <c r="CO35" s="19">
        <f t="shared" si="27"/>
        <v>7.5387062737595628E-2</v>
      </c>
      <c r="CP35" s="19">
        <f t="shared" si="28"/>
        <v>0</v>
      </c>
      <c r="CQ35" s="19">
        <f t="shared" si="29"/>
        <v>0</v>
      </c>
      <c r="CR35" s="19">
        <f t="shared" si="30"/>
        <v>0.92461293726240434</v>
      </c>
      <c r="CS35" s="19">
        <f t="shared" si="31"/>
        <v>0</v>
      </c>
      <c r="CT35" s="19">
        <f t="shared" si="104"/>
        <v>2.4379932407634804E-2</v>
      </c>
      <c r="CU35" s="19">
        <f t="shared" si="105"/>
        <v>5.1007130329960827E-2</v>
      </c>
      <c r="CV35" s="19">
        <f t="shared" si="106"/>
        <v>6.8351987441519404E-3</v>
      </c>
      <c r="CW35" s="19">
        <f t="shared" si="107"/>
        <v>0.91777773851825251</v>
      </c>
      <c r="CX35" s="23"/>
      <c r="CY35" s="18">
        <f t="shared" si="108"/>
        <v>6.5219026409422611E-6</v>
      </c>
      <c r="CZ35" s="18">
        <f t="shared" si="179"/>
        <v>1.493264336669377E-4</v>
      </c>
      <c r="DA35" s="18">
        <f t="shared" si="205"/>
        <v>1.1386946809641709E-12</v>
      </c>
      <c r="DB35" s="18">
        <f t="shared" si="180"/>
        <v>5.2027403713004304E-13</v>
      </c>
      <c r="DC35" s="18">
        <f t="shared" si="109"/>
        <v>7.4264558470071309E-18</v>
      </c>
      <c r="DD35" s="18">
        <f t="shared" si="181"/>
        <v>7.7690666494129255E-17</v>
      </c>
      <c r="DE35" s="18">
        <f t="shared" si="182"/>
        <v>8.5117122341136384E-17</v>
      </c>
      <c r="DF35" s="19">
        <f t="shared" si="157"/>
        <v>8.724984636161727E-2</v>
      </c>
      <c r="DG35" s="19">
        <f t="shared" si="110"/>
        <v>0.91275015363838274</v>
      </c>
      <c r="DH35" s="19">
        <f t="shared" si="32"/>
        <v>0</v>
      </c>
      <c r="DI35" s="19">
        <f t="shared" si="33"/>
        <v>8.724984636161727E-2</v>
      </c>
      <c r="DJ35" s="19">
        <f t="shared" si="34"/>
        <v>0</v>
      </c>
      <c r="DK35" s="19">
        <f t="shared" si="35"/>
        <v>0</v>
      </c>
      <c r="DL35" s="19">
        <f t="shared" si="36"/>
        <v>0.91275015363838274</v>
      </c>
      <c r="DM35" s="19">
        <f t="shared" si="37"/>
        <v>0</v>
      </c>
      <c r="DN35" s="19">
        <f t="shared" si="111"/>
        <v>2.7785084700592468E-2</v>
      </c>
      <c r="DO35" s="19">
        <f t="shared" si="112"/>
        <v>5.9464761661024809E-2</v>
      </c>
      <c r="DP35" s="19">
        <f t="shared" si="113"/>
        <v>6.9174309569130362E-3</v>
      </c>
      <c r="DQ35" s="19">
        <f t="shared" si="114"/>
        <v>0.90583272268146964</v>
      </c>
      <c r="DR35" s="23"/>
      <c r="DS35" s="18">
        <f t="shared" si="115"/>
        <v>6.9799058634006759E-6</v>
      </c>
      <c r="DT35" s="18">
        <f t="shared" si="183"/>
        <v>1.6145420565157428E-4</v>
      </c>
      <c r="DU35" s="18">
        <f t="shared" si="206"/>
        <v>1.3296149067577284E-12</v>
      </c>
      <c r="DV35" s="18">
        <f t="shared" si="184"/>
        <v>5.3393430990866184E-13</v>
      </c>
      <c r="DW35" s="18">
        <f t="shared" si="116"/>
        <v>9.280586883743211E-18</v>
      </c>
      <c r="DX35" s="18">
        <f t="shared" si="185"/>
        <v>8.6205939876424487E-17</v>
      </c>
      <c r="DY35" s="18">
        <f t="shared" si="186"/>
        <v>9.5486526760167696E-17</v>
      </c>
      <c r="DZ35" s="19">
        <f t="shared" si="158"/>
        <v>9.719263228678475E-2</v>
      </c>
      <c r="EA35" s="19">
        <f t="shared" si="117"/>
        <v>0.90280736771321524</v>
      </c>
      <c r="EB35" s="19">
        <f t="shared" si="38"/>
        <v>0</v>
      </c>
      <c r="EC35" s="19">
        <f t="shared" si="39"/>
        <v>9.719263228678475E-2</v>
      </c>
      <c r="ED35" s="19">
        <f t="shared" si="40"/>
        <v>0</v>
      </c>
      <c r="EE35" s="19">
        <f t="shared" si="41"/>
        <v>0</v>
      </c>
      <c r="EF35" s="19">
        <f t="shared" si="42"/>
        <v>0.90280736771321524</v>
      </c>
      <c r="EG35" s="19">
        <f t="shared" si="43"/>
        <v>0</v>
      </c>
      <c r="EH35" s="19">
        <f t="shared" si="118"/>
        <v>3.0816514115274616E-2</v>
      </c>
      <c r="EI35" s="19">
        <f t="shared" si="119"/>
        <v>6.6376118171510123E-2</v>
      </c>
      <c r="EJ35" s="19">
        <f t="shared" si="120"/>
        <v>6.9598507654340886E-3</v>
      </c>
      <c r="EK35" s="19">
        <f t="shared" si="121"/>
        <v>0.89584751694778109</v>
      </c>
      <c r="EL35" s="23"/>
      <c r="EM35" s="18">
        <f t="shared" si="122"/>
        <v>7.1677617213539003E-6</v>
      </c>
      <c r="EN35" s="18">
        <f t="shared" si="187"/>
        <v>1.6692455610900803E-4</v>
      </c>
      <c r="EO35" s="18">
        <f t="shared" si="207"/>
        <v>1.4884281059454839E-12</v>
      </c>
      <c r="EP35" s="18">
        <f t="shared" si="188"/>
        <v>5.4735638974412135E-13</v>
      </c>
      <c r="EQ35" s="18">
        <f t="shared" si="123"/>
        <v>1.0668698002783327E-17</v>
      </c>
      <c r="ER35" s="18">
        <f t="shared" si="189"/>
        <v>9.1367222391466656E-17</v>
      </c>
      <c r="ES35" s="18">
        <f t="shared" si="190"/>
        <v>1.0203592039424999E-16</v>
      </c>
      <c r="ET35" s="19">
        <f t="shared" si="159"/>
        <v>0.10455825714671103</v>
      </c>
      <c r="EU35" s="19">
        <f t="shared" si="124"/>
        <v>0.89544174285328892</v>
      </c>
      <c r="EV35" s="19">
        <f t="shared" si="44"/>
        <v>0</v>
      </c>
      <c r="EW35" s="19">
        <f t="shared" si="45"/>
        <v>0.10455825714671103</v>
      </c>
      <c r="EX35" s="19">
        <f t="shared" si="46"/>
        <v>0</v>
      </c>
      <c r="EY35" s="19">
        <f t="shared" si="47"/>
        <v>0</v>
      </c>
      <c r="EZ35" s="19">
        <f t="shared" si="48"/>
        <v>0.89544174285328892</v>
      </c>
      <c r="FA35" s="19">
        <f t="shared" si="49"/>
        <v>0</v>
      </c>
      <c r="FB35" s="19">
        <f t="shared" si="125"/>
        <v>3.3236701796629076E-2</v>
      </c>
      <c r="FC35" s="19">
        <f t="shared" si="126"/>
        <v>7.1321555350081944E-2</v>
      </c>
      <c r="FD35" s="19">
        <f t="shared" si="127"/>
        <v>6.9479755029565283E-3</v>
      </c>
      <c r="FE35" s="19">
        <f t="shared" si="128"/>
        <v>0.88849376735033248</v>
      </c>
      <c r="FF35" s="23"/>
      <c r="FG35" s="18">
        <f t="shared" si="129"/>
        <v>7.2379431158776324E-6</v>
      </c>
      <c r="FH35" s="18">
        <f t="shared" si="191"/>
        <v>1.6949796440660637E-4</v>
      </c>
      <c r="FI35" s="18">
        <f t="shared" si="208"/>
        <v>1.6057038992416286E-12</v>
      </c>
      <c r="FJ35" s="18">
        <f t="shared" si="192"/>
        <v>5.570407931931607E-13</v>
      </c>
      <c r="FK35" s="18">
        <f t="shared" si="130"/>
        <v>1.1621993483653817E-17</v>
      </c>
      <c r="FL35" s="18">
        <f t="shared" si="193"/>
        <v>9.4417280537682131E-17</v>
      </c>
      <c r="FM35" s="18">
        <f t="shared" si="194"/>
        <v>1.0603927402133594E-16</v>
      </c>
      <c r="FN35" s="19">
        <f t="shared" si="160"/>
        <v>0.10960083979182449</v>
      </c>
      <c r="FO35" s="19">
        <f t="shared" si="131"/>
        <v>0.89039916020817556</v>
      </c>
      <c r="FP35" s="19">
        <f t="shared" si="50"/>
        <v>0</v>
      </c>
      <c r="FQ35" s="19">
        <f t="shared" si="51"/>
        <v>0.10960083979182449</v>
      </c>
      <c r="FR35" s="19">
        <f t="shared" si="52"/>
        <v>0</v>
      </c>
      <c r="FS35" s="19">
        <f t="shared" si="53"/>
        <v>0</v>
      </c>
      <c r="FT35" s="19">
        <f t="shared" si="54"/>
        <v>0.89039916020817556</v>
      </c>
      <c r="FU35" s="19">
        <f t="shared" si="55"/>
        <v>0</v>
      </c>
      <c r="FV35" s="19">
        <f t="shared" si="132"/>
        <v>3.5021889364146873E-2</v>
      </c>
      <c r="FW35" s="19">
        <f t="shared" si="133"/>
        <v>7.4578950427677593E-2</v>
      </c>
      <c r="FX35" s="19">
        <f t="shared" si="134"/>
        <v>6.9112824632666338E-3</v>
      </c>
      <c r="FY35" s="19">
        <f t="shared" si="135"/>
        <v>0.88348787774490889</v>
      </c>
      <c r="FZ35" s="23"/>
      <c r="GA35" s="18">
        <f t="shared" si="136"/>
        <v>7.2618018388050258E-6</v>
      </c>
      <c r="GB35" s="18">
        <f t="shared" si="195"/>
        <v>1.7075641921367559E-4</v>
      </c>
      <c r="GC35" s="18">
        <f t="shared" si="209"/>
        <v>1.6850861889565633E-12</v>
      </c>
      <c r="GD35" s="18">
        <f t="shared" si="196"/>
        <v>5.631584734187523E-13</v>
      </c>
      <c r="GE35" s="18">
        <f t="shared" si="137"/>
        <v>1.2236761985509725E-17</v>
      </c>
      <c r="GF35" s="18">
        <f t="shared" si="197"/>
        <v>9.6162924370826048E-17</v>
      </c>
      <c r="GG35" s="18">
        <f t="shared" si="198"/>
        <v>1.0839968635633577E-16</v>
      </c>
      <c r="GH35" s="19">
        <f t="shared" si="161"/>
        <v>0.11288558479112711</v>
      </c>
      <c r="GI35" s="19">
        <f t="shared" si="138"/>
        <v>0.88711441520887291</v>
      </c>
      <c r="GJ35" s="19">
        <f t="shared" si="56"/>
        <v>0</v>
      </c>
      <c r="GK35" s="19">
        <f t="shared" si="57"/>
        <v>0.11288558479112711</v>
      </c>
      <c r="GL35" s="19">
        <f t="shared" si="58"/>
        <v>0</v>
      </c>
      <c r="GM35" s="19">
        <f t="shared" si="59"/>
        <v>0</v>
      </c>
      <c r="GN35" s="19">
        <f t="shared" si="60"/>
        <v>0.88711441520887291</v>
      </c>
      <c r="GO35" s="19">
        <f t="shared" si="61"/>
        <v>0</v>
      </c>
      <c r="GP35" s="19">
        <f t="shared" si="139"/>
        <v>3.6264077464079905E-2</v>
      </c>
      <c r="GQ35" s="19">
        <f t="shared" si="140"/>
        <v>7.66215073270472E-2</v>
      </c>
      <c r="GR35" s="19">
        <f t="shared" si="141"/>
        <v>6.8730750351526874E-3</v>
      </c>
      <c r="GS35" s="19">
        <f t="shared" si="142"/>
        <v>0.88024134017372024</v>
      </c>
      <c r="GT35" s="23"/>
      <c r="GU35" s="18">
        <f t="shared" si="143"/>
        <v>7.2676009139068944E-6</v>
      </c>
      <c r="GV35" s="18">
        <f t="shared" si="144"/>
        <v>1.7135185518656664E-4</v>
      </c>
      <c r="GW35" s="18">
        <f t="shared" si="62"/>
        <v>1.7357291240933709E-12</v>
      </c>
      <c r="GX35" s="18">
        <f t="shared" si="63"/>
        <v>5.6680911324285441E-13</v>
      </c>
      <c r="GY35" s="18">
        <f t="shared" si="145"/>
        <v>1.2614586568555796E-17</v>
      </c>
      <c r="GZ35" s="18">
        <f t="shared" si="199"/>
        <v>9.7123793090815843E-17</v>
      </c>
      <c r="HA35" s="18">
        <f t="shared" si="200"/>
        <v>1.0973837965937164E-16</v>
      </c>
      <c r="HB35" s="19">
        <f t="shared" si="162"/>
        <v>0.11495145643403448</v>
      </c>
      <c r="HC35" s="19">
        <f t="shared" si="146"/>
        <v>0.88504854356596552</v>
      </c>
      <c r="HD35" s="19">
        <f t="shared" si="64"/>
        <v>0</v>
      </c>
      <c r="HE35" s="19">
        <f t="shared" si="65"/>
        <v>0.11495145643403448</v>
      </c>
      <c r="HF35" s="19">
        <f t="shared" si="66"/>
        <v>0</v>
      </c>
      <c r="HG35" s="19">
        <f t="shared" si="67"/>
        <v>0</v>
      </c>
      <c r="HH35" s="19">
        <f t="shared" si="68"/>
        <v>0.88504854356596552</v>
      </c>
      <c r="HI35" s="19">
        <f t="shared" si="69"/>
        <v>0</v>
      </c>
      <c r="HJ35" s="19">
        <f t="shared" si="147"/>
        <v>3.7088773053666924E-2</v>
      </c>
      <c r="HK35" s="19">
        <f t="shared" si="148"/>
        <v>7.7862683380367559E-2</v>
      </c>
      <c r="HL35" s="19">
        <f t="shared" si="149"/>
        <v>6.8427065887865495E-3</v>
      </c>
      <c r="HM35" s="19">
        <f t="shared" si="150"/>
        <v>0.87820583697717902</v>
      </c>
      <c r="HN35" s="28" t="s">
        <v>15</v>
      </c>
      <c r="HO35" s="36">
        <v>0.1</v>
      </c>
      <c r="HP35" s="36">
        <v>0.8</v>
      </c>
      <c r="HQ35" s="36">
        <v>0.5</v>
      </c>
      <c r="HR35" s="2"/>
      <c r="HS35" s="2"/>
      <c r="HT35" s="2"/>
      <c r="HU35" s="2"/>
      <c r="HV35" s="2"/>
      <c r="HW35" s="2"/>
    </row>
    <row r="36" spans="1:231" ht="14" thickBot="1" x14ac:dyDescent="0.2">
      <c r="A36">
        <v>10</v>
      </c>
      <c r="B36" s="22">
        <v>3</v>
      </c>
      <c r="C36" s="18">
        <f t="shared" si="70"/>
        <v>2.3133655074480013E-7</v>
      </c>
      <c r="D36" s="18">
        <f t="shared" si="151"/>
        <v>4.0937645401464014E-6</v>
      </c>
      <c r="E36" s="18">
        <f t="shared" si="152"/>
        <v>2.8848746221208209E-13</v>
      </c>
      <c r="F36" s="18">
        <f t="shared" si="1"/>
        <v>1.8150427454367358E-13</v>
      </c>
      <c r="G36" s="18">
        <f t="shared" si="71"/>
        <v>6.6737694441263943E-20</v>
      </c>
      <c r="H36" s="18">
        <f t="shared" si="72"/>
        <v>7.4303576301188805E-19</v>
      </c>
      <c r="I36" s="18">
        <f t="shared" si="73"/>
        <v>8.0977345745315199E-19</v>
      </c>
      <c r="J36" s="19">
        <f t="shared" si="74"/>
        <v>8.2415265438759988E-2</v>
      </c>
      <c r="K36" s="19">
        <f t="shared" si="75"/>
        <v>0.91758473456124001</v>
      </c>
      <c r="L36" s="19">
        <f t="shared" si="2"/>
        <v>0</v>
      </c>
      <c r="M36" s="19">
        <f t="shared" si="3"/>
        <v>0</v>
      </c>
      <c r="N36" s="19">
        <f t="shared" si="4"/>
        <v>8.2415265438759988E-2</v>
      </c>
      <c r="O36" s="19">
        <f t="shared" si="5"/>
        <v>0</v>
      </c>
      <c r="P36" s="19">
        <f t="shared" si="6"/>
        <v>0</v>
      </c>
      <c r="Q36" s="19">
        <f t="shared" si="7"/>
        <v>0.91758473456124001</v>
      </c>
      <c r="R36" s="19">
        <f t="shared" si="76"/>
        <v>5.7266623000706139E-2</v>
      </c>
      <c r="S36" s="19">
        <f t="shared" si="77"/>
        <v>2.5148642438053852E-2</v>
      </c>
      <c r="T36" s="19">
        <f t="shared" si="78"/>
        <v>3.1526048604183204E-2</v>
      </c>
      <c r="U36" s="19">
        <f t="shared" si="79"/>
        <v>0.88605868595705706</v>
      </c>
      <c r="V36" s="23"/>
      <c r="W36" s="18">
        <f t="shared" si="80"/>
        <v>1.1451775574720846E-6</v>
      </c>
      <c r="X36" s="18">
        <f t="shared" si="163"/>
        <v>2.773184662490556E-5</v>
      </c>
      <c r="Y36" s="18">
        <f t="shared" si="201"/>
        <v>2.1712047082177047E-12</v>
      </c>
      <c r="Z36" s="18">
        <f t="shared" si="164"/>
        <v>8.4410328562641257E-13</v>
      </c>
      <c r="AA36" s="18">
        <f t="shared" si="81"/>
        <v>2.486414904528641E-18</v>
      </c>
      <c r="AB36" s="18">
        <f t="shared" si="165"/>
        <v>2.3408542852570524E-17</v>
      </c>
      <c r="AC36" s="18">
        <f t="shared" si="166"/>
        <v>2.5894957757099166E-17</v>
      </c>
      <c r="AD36" s="19">
        <f t="shared" si="153"/>
        <v>9.601926861019823E-2</v>
      </c>
      <c r="AE36" s="19">
        <f t="shared" si="82"/>
        <v>0.90398073138980173</v>
      </c>
      <c r="AF36" s="19">
        <f t="shared" si="8"/>
        <v>0</v>
      </c>
      <c r="AG36" s="19">
        <f t="shared" si="9"/>
        <v>0</v>
      </c>
      <c r="AH36" s="19">
        <f t="shared" si="10"/>
        <v>9.601926861019823E-2</v>
      </c>
      <c r="AI36" s="19">
        <f t="shared" si="11"/>
        <v>0</v>
      </c>
      <c r="AJ36" s="19">
        <f t="shared" si="12"/>
        <v>0</v>
      </c>
      <c r="AK36" s="19">
        <f t="shared" si="13"/>
        <v>0.90398073138980173</v>
      </c>
      <c r="AL36" s="19">
        <f t="shared" si="83"/>
        <v>4.4944354123924522E-2</v>
      </c>
      <c r="AM36" s="19">
        <f t="shared" si="84"/>
        <v>5.1074914486273715E-2</v>
      </c>
      <c r="AN36" s="19">
        <f t="shared" si="85"/>
        <v>1.3178816755288286E-2</v>
      </c>
      <c r="AO36" s="19">
        <f t="shared" si="86"/>
        <v>0.8908019146345133</v>
      </c>
      <c r="AP36" s="23"/>
      <c r="AQ36" s="18">
        <f t="shared" si="87"/>
        <v>1.2968045679750365E-6</v>
      </c>
      <c r="AR36" s="18">
        <f t="shared" si="167"/>
        <v>3.4863392424326902E-5</v>
      </c>
      <c r="AS36" s="18">
        <f t="shared" si="202"/>
        <v>4.089437057136388E-12</v>
      </c>
      <c r="AT36" s="18">
        <f t="shared" si="168"/>
        <v>1.0579331747992257E-12</v>
      </c>
      <c r="AU36" s="18">
        <f t="shared" si="88"/>
        <v>5.3032006561408585E-18</v>
      </c>
      <c r="AV36" s="18">
        <f t="shared" si="169"/>
        <v>3.6883139431739433E-17</v>
      </c>
      <c r="AW36" s="18">
        <f t="shared" si="170"/>
        <v>4.2186340087880295E-17</v>
      </c>
      <c r="AX36" s="19">
        <f t="shared" si="154"/>
        <v>0.12570895330321422</v>
      </c>
      <c r="AY36" s="19">
        <f t="shared" si="89"/>
        <v>0.8742910466967857</v>
      </c>
      <c r="AZ36" s="19">
        <f t="shared" si="14"/>
        <v>0</v>
      </c>
      <c r="BA36" s="19">
        <f t="shared" si="15"/>
        <v>0</v>
      </c>
      <c r="BB36" s="19">
        <f t="shared" si="16"/>
        <v>0.12570895330321422</v>
      </c>
      <c r="BC36" s="19">
        <f t="shared" si="17"/>
        <v>0</v>
      </c>
      <c r="BD36" s="19">
        <f t="shared" si="18"/>
        <v>0</v>
      </c>
      <c r="BE36" s="19">
        <f t="shared" si="19"/>
        <v>0.8742910466967857</v>
      </c>
      <c r="BF36" s="19">
        <f t="shared" si="90"/>
        <v>4.7310613082002871E-2</v>
      </c>
      <c r="BG36" s="19">
        <f t="shared" si="91"/>
        <v>7.8398340221211366E-2</v>
      </c>
      <c r="BH36" s="19">
        <f t="shared" si="92"/>
        <v>7.9025335590655887E-3</v>
      </c>
      <c r="BI36" s="19">
        <f t="shared" si="93"/>
        <v>0.86638851313772003</v>
      </c>
      <c r="BJ36" s="23"/>
      <c r="BK36" s="18">
        <f t="shared" si="94"/>
        <v>1.7538471147565405E-6</v>
      </c>
      <c r="BL36" s="18">
        <f t="shared" si="171"/>
        <v>4.3932151879418979E-5</v>
      </c>
      <c r="BM36" s="18">
        <f t="shared" si="203"/>
        <v>5.3099888685124627E-12</v>
      </c>
      <c r="BN36" s="18">
        <f t="shared" si="172"/>
        <v>1.0464952572890832E-12</v>
      </c>
      <c r="BO36" s="18">
        <f t="shared" si="95"/>
        <v>9.31290865642993E-18</v>
      </c>
      <c r="BP36" s="18">
        <f t="shared" si="173"/>
        <v>4.5974788584315641E-17</v>
      </c>
      <c r="BQ36" s="18">
        <f t="shared" si="174"/>
        <v>5.5287697240745574E-17</v>
      </c>
      <c r="BR36" s="19">
        <f t="shared" si="155"/>
        <v>0.16844450250618437</v>
      </c>
      <c r="BS36" s="19">
        <f t="shared" si="96"/>
        <v>0.83155549749381563</v>
      </c>
      <c r="BT36" s="19">
        <f t="shared" si="20"/>
        <v>0</v>
      </c>
      <c r="BU36" s="19">
        <f t="shared" si="21"/>
        <v>0</v>
      </c>
      <c r="BV36" s="19">
        <f t="shared" si="22"/>
        <v>0.16844450250618437</v>
      </c>
      <c r="BW36" s="19">
        <f t="shared" si="23"/>
        <v>0</v>
      </c>
      <c r="BX36" s="19">
        <f t="shared" si="24"/>
        <v>0</v>
      </c>
      <c r="BY36" s="19">
        <f t="shared" si="25"/>
        <v>0.83155549749381563</v>
      </c>
      <c r="BZ36" s="19">
        <f t="shared" si="97"/>
        <v>5.7208963608693236E-2</v>
      </c>
      <c r="CA36" s="19">
        <f t="shared" si="98"/>
        <v>0.11123553889749112</v>
      </c>
      <c r="CB36" s="19">
        <f t="shared" si="99"/>
        <v>6.3142332156819105E-3</v>
      </c>
      <c r="CC36" s="19">
        <f t="shared" si="100"/>
        <v>0.8252412642781336</v>
      </c>
      <c r="CD36" s="23"/>
      <c r="CE36" s="18">
        <f t="shared" si="101"/>
        <v>2.4861643397301423E-6</v>
      </c>
      <c r="CF36" s="18">
        <f t="shared" si="175"/>
        <v>5.4918942416770644E-5</v>
      </c>
      <c r="CG36" s="18">
        <f t="shared" si="204"/>
        <v>6.2172918174456869E-12</v>
      </c>
      <c r="CH36" s="18">
        <f t="shared" si="176"/>
        <v>1.0038957535658889E-12</v>
      </c>
      <c r="CI36" s="18">
        <f t="shared" si="102"/>
        <v>1.5457209206229474E-17</v>
      </c>
      <c r="CJ36" s="18">
        <f t="shared" si="177"/>
        <v>5.5132893082525626E-17</v>
      </c>
      <c r="CK36" s="18">
        <f t="shared" si="178"/>
        <v>7.0590102288755102E-17</v>
      </c>
      <c r="CL36" s="19">
        <f t="shared" si="156"/>
        <v>0.21897133882878342</v>
      </c>
      <c r="CM36" s="19">
        <f t="shared" si="103"/>
        <v>0.7810286611712165</v>
      </c>
      <c r="CN36" s="19">
        <f t="shared" si="26"/>
        <v>0</v>
      </c>
      <c r="CO36" s="19">
        <f t="shared" si="27"/>
        <v>0</v>
      </c>
      <c r="CP36" s="19">
        <f t="shared" si="28"/>
        <v>0.21897133882878342</v>
      </c>
      <c r="CQ36" s="19">
        <f t="shared" si="29"/>
        <v>0</v>
      </c>
      <c r="CR36" s="19">
        <f t="shared" si="30"/>
        <v>0</v>
      </c>
      <c r="CS36" s="19">
        <f t="shared" si="31"/>
        <v>0.7810286611712165</v>
      </c>
      <c r="CT36" s="19">
        <f t="shared" si="104"/>
        <v>6.9740845100186966E-2</v>
      </c>
      <c r="CU36" s="19">
        <f t="shared" si="105"/>
        <v>0.14923049372859643</v>
      </c>
      <c r="CV36" s="19">
        <f t="shared" si="106"/>
        <v>5.6462176374086929E-3</v>
      </c>
      <c r="CW36" s="19">
        <f t="shared" si="107"/>
        <v>0.77538244353380792</v>
      </c>
      <c r="CX36" s="23"/>
      <c r="CY36" s="18">
        <f t="shared" si="108"/>
        <v>3.2906389709418744E-6</v>
      </c>
      <c r="CZ36" s="18">
        <f t="shared" si="179"/>
        <v>6.3637142095028209E-5</v>
      </c>
      <c r="DA36" s="18">
        <f t="shared" si="205"/>
        <v>6.9882714375119159E-12</v>
      </c>
      <c r="DB36" s="18">
        <f t="shared" si="180"/>
        <v>9.7617903576774631E-13</v>
      </c>
      <c r="DC36" s="18">
        <f t="shared" si="109"/>
        <v>2.2995878331796703E-17</v>
      </c>
      <c r="DD36" s="18">
        <f t="shared" si="181"/>
        <v>6.2121244009339696E-17</v>
      </c>
      <c r="DE36" s="18">
        <f t="shared" si="182"/>
        <v>8.5117122341136396E-17</v>
      </c>
      <c r="DF36" s="19">
        <f t="shared" si="157"/>
        <v>0.27016747863764407</v>
      </c>
      <c r="DG36" s="19">
        <f t="shared" si="110"/>
        <v>0.72983252136235599</v>
      </c>
      <c r="DH36" s="19">
        <f t="shared" si="32"/>
        <v>0</v>
      </c>
      <c r="DI36" s="19">
        <f t="shared" si="33"/>
        <v>0</v>
      </c>
      <c r="DJ36" s="19">
        <f t="shared" si="34"/>
        <v>0.27016747863764407</v>
      </c>
      <c r="DK36" s="19">
        <f t="shared" si="35"/>
        <v>0</v>
      </c>
      <c r="DL36" s="19">
        <f t="shared" si="36"/>
        <v>0</v>
      </c>
      <c r="DM36" s="19">
        <f t="shared" si="37"/>
        <v>0.72983252136235599</v>
      </c>
      <c r="DN36" s="19">
        <f t="shared" si="111"/>
        <v>8.2081295833454304E-2</v>
      </c>
      <c r="DO36" s="19">
        <f t="shared" si="112"/>
        <v>0.18808618280418976</v>
      </c>
      <c r="DP36" s="19">
        <f t="shared" si="113"/>
        <v>5.1685505281629622E-3</v>
      </c>
      <c r="DQ36" s="19">
        <f t="shared" si="114"/>
        <v>0.72466397083419298</v>
      </c>
      <c r="DR36" s="23"/>
      <c r="DS36" s="18">
        <f t="shared" si="115"/>
        <v>3.9317073649728834E-6</v>
      </c>
      <c r="DT36" s="18">
        <f t="shared" si="183"/>
        <v>6.7728499339934174E-5</v>
      </c>
      <c r="DU36" s="18">
        <f t="shared" si="206"/>
        <v>7.6300861647035054E-12</v>
      </c>
      <c r="DV36" s="18">
        <f t="shared" si="184"/>
        <v>9.6690848651968485E-13</v>
      </c>
      <c r="DW36" s="18">
        <f t="shared" si="116"/>
        <v>2.9999265969142472E-17</v>
      </c>
      <c r="DX36" s="18">
        <f t="shared" si="185"/>
        <v>6.5487260791025224E-17</v>
      </c>
      <c r="DY36" s="18">
        <f t="shared" si="186"/>
        <v>9.5486526760167696E-17</v>
      </c>
      <c r="DZ36" s="19">
        <f t="shared" si="158"/>
        <v>0.3141727632893303</v>
      </c>
      <c r="EA36" s="19">
        <f t="shared" si="117"/>
        <v>0.6858272367106697</v>
      </c>
      <c r="EB36" s="19">
        <f t="shared" si="38"/>
        <v>0</v>
      </c>
      <c r="EC36" s="19">
        <f t="shared" si="39"/>
        <v>0</v>
      </c>
      <c r="ED36" s="19">
        <f t="shared" si="40"/>
        <v>0.3141727632893303</v>
      </c>
      <c r="EE36" s="19">
        <f t="shared" si="41"/>
        <v>0</v>
      </c>
      <c r="EF36" s="19">
        <f t="shared" si="42"/>
        <v>0</v>
      </c>
      <c r="EG36" s="19">
        <f t="shared" si="43"/>
        <v>0.6858272367106697</v>
      </c>
      <c r="EH36" s="19">
        <f t="shared" si="118"/>
        <v>9.2441168228894574E-2</v>
      </c>
      <c r="EI36" s="19">
        <f t="shared" si="119"/>
        <v>0.2217315950604358</v>
      </c>
      <c r="EJ36" s="19">
        <f t="shared" si="120"/>
        <v>4.7514640578901861E-3</v>
      </c>
      <c r="EK36" s="19">
        <f t="shared" si="121"/>
        <v>0.68107577265277941</v>
      </c>
      <c r="EL36" s="23"/>
      <c r="EM36" s="18">
        <f t="shared" si="122"/>
        <v>4.3653731252243227E-6</v>
      </c>
      <c r="EN36" s="18">
        <f t="shared" si="187"/>
        <v>6.9033705268631447E-5</v>
      </c>
      <c r="EO36" s="18">
        <f t="shared" si="207"/>
        <v>8.113250839883855E-12</v>
      </c>
      <c r="EP36" s="18">
        <f t="shared" si="188"/>
        <v>9.6501488599494946E-13</v>
      </c>
      <c r="EQ36" s="18">
        <f t="shared" si="123"/>
        <v>3.5417367174632647E-17</v>
      </c>
      <c r="ER36" s="18">
        <f t="shared" si="189"/>
        <v>6.661855321961732E-17</v>
      </c>
      <c r="ES36" s="18">
        <f t="shared" si="190"/>
        <v>1.0203592039424997E-16</v>
      </c>
      <c r="ET36" s="19">
        <f t="shared" si="159"/>
        <v>0.34710685254551316</v>
      </c>
      <c r="EU36" s="19">
        <f t="shared" si="124"/>
        <v>0.65289314745448679</v>
      </c>
      <c r="EV36" s="19">
        <f t="shared" si="44"/>
        <v>0</v>
      </c>
      <c r="EW36" s="19">
        <f t="shared" si="45"/>
        <v>0</v>
      </c>
      <c r="EX36" s="19">
        <f t="shared" si="46"/>
        <v>0.34710685254551316</v>
      </c>
      <c r="EY36" s="19">
        <f t="shared" si="47"/>
        <v>0</v>
      </c>
      <c r="EZ36" s="19">
        <f t="shared" si="48"/>
        <v>0</v>
      </c>
      <c r="FA36" s="19">
        <f t="shared" si="49"/>
        <v>0.65289314745448679</v>
      </c>
      <c r="FB36" s="19">
        <f t="shared" si="125"/>
        <v>0.10014553762129333</v>
      </c>
      <c r="FC36" s="19">
        <f t="shared" si="126"/>
        <v>0.24696131492421983</v>
      </c>
      <c r="FD36" s="19">
        <f t="shared" si="127"/>
        <v>4.4127195254176996E-3</v>
      </c>
      <c r="FE36" s="19">
        <f t="shared" si="128"/>
        <v>0.64848042792906913</v>
      </c>
      <c r="FF36" s="23"/>
      <c r="FG36" s="18">
        <f t="shared" si="129"/>
        <v>4.6390890953364992E-6</v>
      </c>
      <c r="FH36" s="18">
        <f t="shared" si="191"/>
        <v>6.9341098416293085E-5</v>
      </c>
      <c r="FI36" s="18">
        <f t="shared" si="208"/>
        <v>8.4446301909912982E-12</v>
      </c>
      <c r="FJ36" s="18">
        <f t="shared" si="192"/>
        <v>9.6427492086637967E-13</v>
      </c>
      <c r="FK36" s="18">
        <f t="shared" si="130"/>
        <v>3.917539183317711E-17</v>
      </c>
      <c r="FL36" s="18">
        <f t="shared" si="193"/>
        <v>6.6863882188158854E-17</v>
      </c>
      <c r="FM36" s="18">
        <f t="shared" si="194"/>
        <v>1.0603927402133596E-16</v>
      </c>
      <c r="FN36" s="19">
        <f t="shared" si="160"/>
        <v>0.36944228631077486</v>
      </c>
      <c r="FO36" s="19">
        <f t="shared" si="131"/>
        <v>0.6305577136892252</v>
      </c>
      <c r="FP36" s="19">
        <f t="shared" si="50"/>
        <v>0</v>
      </c>
      <c r="FQ36" s="19">
        <f t="shared" si="51"/>
        <v>0</v>
      </c>
      <c r="FR36" s="19">
        <f t="shared" si="52"/>
        <v>0.36944228631077486</v>
      </c>
      <c r="FS36" s="19">
        <f t="shared" si="53"/>
        <v>0</v>
      </c>
      <c r="FT36" s="19">
        <f t="shared" si="54"/>
        <v>0</v>
      </c>
      <c r="FU36" s="19">
        <f t="shared" si="55"/>
        <v>0.6305577136892252</v>
      </c>
      <c r="FV36" s="19">
        <f t="shared" si="132"/>
        <v>0.10543367033396027</v>
      </c>
      <c r="FW36" s="19">
        <f t="shared" si="133"/>
        <v>0.26400861597681458</v>
      </c>
      <c r="FX36" s="19">
        <f t="shared" si="134"/>
        <v>4.167169457864198E-3</v>
      </c>
      <c r="FY36" s="19">
        <f t="shared" si="135"/>
        <v>0.62639054423136098</v>
      </c>
      <c r="FZ36" s="23"/>
      <c r="GA36" s="18">
        <f t="shared" si="136"/>
        <v>4.8026481282498261E-6</v>
      </c>
      <c r="GB36" s="18">
        <f t="shared" si="195"/>
        <v>6.9340486692756758E-5</v>
      </c>
      <c r="GC36" s="18">
        <f t="shared" si="209"/>
        <v>8.6584432213234983E-12</v>
      </c>
      <c r="GD36" s="18">
        <f t="shared" si="196"/>
        <v>9.6359621070944467E-13</v>
      </c>
      <c r="GE36" s="18">
        <f t="shared" si="137"/>
        <v>4.1583456130446696E-17</v>
      </c>
      <c r="GF36" s="18">
        <f t="shared" si="197"/>
        <v>6.6816230225889083E-17</v>
      </c>
      <c r="GG36" s="18">
        <f t="shared" si="198"/>
        <v>1.0839968635633578E-16</v>
      </c>
      <c r="GH36" s="19">
        <f t="shared" si="161"/>
        <v>0.3836123288563022</v>
      </c>
      <c r="GI36" s="19">
        <f t="shared" si="138"/>
        <v>0.61638767114369775</v>
      </c>
      <c r="GJ36" s="19">
        <f t="shared" si="56"/>
        <v>0</v>
      </c>
      <c r="GK36" s="19">
        <f t="shared" si="57"/>
        <v>0</v>
      </c>
      <c r="GL36" s="19">
        <f t="shared" si="58"/>
        <v>0.3836123288563022</v>
      </c>
      <c r="GM36" s="19">
        <f t="shared" si="59"/>
        <v>0</v>
      </c>
      <c r="GN36" s="19">
        <f t="shared" si="60"/>
        <v>0</v>
      </c>
      <c r="GO36" s="19">
        <f t="shared" si="61"/>
        <v>0.61638767114369775</v>
      </c>
      <c r="GP36" s="19">
        <f t="shared" si="139"/>
        <v>0.10888158404231568</v>
      </c>
      <c r="GQ36" s="19">
        <f t="shared" si="140"/>
        <v>0.27473074481398652</v>
      </c>
      <c r="GR36" s="19">
        <f t="shared" si="141"/>
        <v>4.0040007488114241E-3</v>
      </c>
      <c r="GS36" s="19">
        <f t="shared" si="142"/>
        <v>0.61238367039488639</v>
      </c>
      <c r="GT36" s="23"/>
      <c r="GU36" s="18">
        <f t="shared" si="143"/>
        <v>4.8959210160351603E-6</v>
      </c>
      <c r="GV36" s="18">
        <f t="shared" si="144"/>
        <v>6.9256227212198115E-5</v>
      </c>
      <c r="GW36" s="18">
        <f t="shared" si="62"/>
        <v>8.7910563176199925E-12</v>
      </c>
      <c r="GX36" s="18">
        <f t="shared" si="63"/>
        <v>9.6306231173158259E-13</v>
      </c>
      <c r="GY36" s="18">
        <f t="shared" si="145"/>
        <v>4.3040317378584388E-17</v>
      </c>
      <c r="GZ36" s="18">
        <f t="shared" si="199"/>
        <v>6.669806228078726E-17</v>
      </c>
      <c r="HA36" s="18">
        <f t="shared" si="200"/>
        <v>1.0973837965937164E-16</v>
      </c>
      <c r="HB36" s="19">
        <f t="shared" si="162"/>
        <v>0.39220842801016109</v>
      </c>
      <c r="HC36" s="19">
        <f t="shared" si="146"/>
        <v>0.60779157198983902</v>
      </c>
      <c r="HD36" s="19">
        <f t="shared" si="64"/>
        <v>0</v>
      </c>
      <c r="HE36" s="19">
        <f t="shared" si="65"/>
        <v>0</v>
      </c>
      <c r="HF36" s="19">
        <f t="shared" si="66"/>
        <v>0.39220842801016109</v>
      </c>
      <c r="HG36" s="19">
        <f t="shared" si="67"/>
        <v>0</v>
      </c>
      <c r="HH36" s="19">
        <f t="shared" si="68"/>
        <v>0</v>
      </c>
      <c r="HI36" s="19">
        <f t="shared" si="69"/>
        <v>0.60779157198983902</v>
      </c>
      <c r="HJ36" s="19">
        <f t="shared" si="147"/>
        <v>0.11104985432716286</v>
      </c>
      <c r="HK36" s="19">
        <f t="shared" si="148"/>
        <v>0.28115857368299829</v>
      </c>
      <c r="HL36" s="19">
        <f t="shared" si="149"/>
        <v>3.9016021068716232E-3</v>
      </c>
      <c r="HM36" s="19">
        <f t="shared" si="150"/>
        <v>0.60388996988296728</v>
      </c>
      <c r="HN36" s="29" t="s">
        <v>5</v>
      </c>
      <c r="HO36" s="37">
        <v>0.1</v>
      </c>
      <c r="HP36" s="37">
        <v>0.1</v>
      </c>
      <c r="HQ36" s="37">
        <v>0</v>
      </c>
      <c r="HR36" s="2"/>
      <c r="HS36" s="2"/>
      <c r="HT36" s="2"/>
      <c r="HU36" s="2"/>
      <c r="HV36" s="2"/>
      <c r="HW36" s="2"/>
    </row>
    <row r="37" spans="1:231" ht="14" thickTop="1" x14ac:dyDescent="0.15">
      <c r="A37">
        <v>11</v>
      </c>
      <c r="B37" s="22">
        <v>1</v>
      </c>
      <c r="C37" s="18">
        <f t="shared" si="70"/>
        <v>4.1611198622733617E-7</v>
      </c>
      <c r="D37" s="18">
        <f t="shared" si="151"/>
        <v>3.2981452871916017E-7</v>
      </c>
      <c r="E37" s="18">
        <f t="shared" si="152"/>
        <v>4.8217583291450861E-13</v>
      </c>
      <c r="F37" s="18">
        <f t="shared" si="1"/>
        <v>1.8468995779957245E-12</v>
      </c>
      <c r="G37" s="18">
        <f t="shared" si="71"/>
        <v>2.0063914354487636E-19</v>
      </c>
      <c r="H37" s="18">
        <f t="shared" si="72"/>
        <v>6.091343139082757E-19</v>
      </c>
      <c r="I37" s="18">
        <f t="shared" si="73"/>
        <v>8.0977345745315209E-19</v>
      </c>
      <c r="J37" s="19">
        <f t="shared" si="74"/>
        <v>0.24777194374327088</v>
      </c>
      <c r="K37" s="19">
        <f t="shared" si="75"/>
        <v>0.75222805625672906</v>
      </c>
      <c r="L37" s="19">
        <f t="shared" si="2"/>
        <v>0.24777194374327088</v>
      </c>
      <c r="M37" s="19">
        <f t="shared" si="3"/>
        <v>0</v>
      </c>
      <c r="N37" s="19">
        <f t="shared" si="4"/>
        <v>0</v>
      </c>
      <c r="O37" s="19">
        <f t="shared" si="5"/>
        <v>0.75222805625672906</v>
      </c>
      <c r="P37" s="19">
        <f t="shared" si="6"/>
        <v>0</v>
      </c>
      <c r="Q37" s="19">
        <f t="shared" si="7"/>
        <v>0</v>
      </c>
      <c r="R37" s="19">
        <f t="shared" si="76"/>
        <v>7.7139032018003817E-2</v>
      </c>
      <c r="S37" s="19">
        <f t="shared" si="77"/>
        <v>0.17063291172526704</v>
      </c>
      <c r="T37" s="19">
        <f t="shared" si="78"/>
        <v>5.2762334207561495E-3</v>
      </c>
      <c r="U37" s="19">
        <f t="shared" si="79"/>
        <v>0.74695182283597283</v>
      </c>
      <c r="V37" s="23"/>
      <c r="W37" s="18">
        <f t="shared" si="80"/>
        <v>2.4871988773886197E-6</v>
      </c>
      <c r="X37" s="18">
        <f t="shared" si="163"/>
        <v>2.1013250348243719E-6</v>
      </c>
      <c r="Y37" s="18">
        <f t="shared" si="201"/>
        <v>3.528013238179538E-12</v>
      </c>
      <c r="Z37" s="18">
        <f t="shared" si="164"/>
        <v>8.1472817902813033E-12</v>
      </c>
      <c r="AA37" s="18">
        <f t="shared" si="81"/>
        <v>8.7748705654123362E-18</v>
      </c>
      <c r="AB37" s="18">
        <f t="shared" si="165"/>
        <v>1.7120087191686831E-17</v>
      </c>
      <c r="AC37" s="18">
        <f t="shared" si="166"/>
        <v>2.5894957757099169E-17</v>
      </c>
      <c r="AD37" s="19">
        <f t="shared" si="153"/>
        <v>0.33886406178850331</v>
      </c>
      <c r="AE37" s="19">
        <f t="shared" si="82"/>
        <v>0.66113593821149663</v>
      </c>
      <c r="AF37" s="19">
        <f t="shared" si="8"/>
        <v>0.33886406178850331</v>
      </c>
      <c r="AG37" s="19">
        <f t="shared" si="9"/>
        <v>0</v>
      </c>
      <c r="AH37" s="19">
        <f t="shared" si="10"/>
        <v>0</v>
      </c>
      <c r="AI37" s="19">
        <f t="shared" si="11"/>
        <v>0.66113593821149663</v>
      </c>
      <c r="AJ37" s="19">
        <f t="shared" si="12"/>
        <v>0</v>
      </c>
      <c r="AK37" s="19">
        <f t="shared" si="13"/>
        <v>0</v>
      </c>
      <c r="AL37" s="19">
        <f t="shared" si="83"/>
        <v>9.1908290548199614E-2</v>
      </c>
      <c r="AM37" s="19">
        <f t="shared" si="84"/>
        <v>0.24695577124030377</v>
      </c>
      <c r="AN37" s="19">
        <f t="shared" si="85"/>
        <v>4.1109780619986158E-3</v>
      </c>
      <c r="AO37" s="19">
        <f t="shared" si="86"/>
        <v>0.65702496014949807</v>
      </c>
      <c r="AP37" s="23"/>
      <c r="AQ37" s="18">
        <f t="shared" si="87"/>
        <v>2.8235897606861391E-6</v>
      </c>
      <c r="AR37" s="18">
        <f t="shared" si="167"/>
        <v>2.2781502967040828E-6</v>
      </c>
      <c r="AS37" s="18">
        <f t="shared" si="202"/>
        <v>6.5164846474518358E-12</v>
      </c>
      <c r="AT37" s="18">
        <f t="shared" si="168"/>
        <v>1.0441128838637187E-11</v>
      </c>
      <c r="AU37" s="18">
        <f t="shared" si="88"/>
        <v>1.8399879326213428E-17</v>
      </c>
      <c r="AV37" s="18">
        <f t="shared" si="169"/>
        <v>2.3786460761666864E-17</v>
      </c>
      <c r="AW37" s="18">
        <f t="shared" si="170"/>
        <v>4.2186340087880295E-17</v>
      </c>
      <c r="AX37" s="19">
        <f t="shared" si="154"/>
        <v>0.43615727953370209</v>
      </c>
      <c r="AY37" s="19">
        <f t="shared" si="89"/>
        <v>0.5638427204662978</v>
      </c>
      <c r="AZ37" s="19">
        <f t="shared" si="14"/>
        <v>0.43615727953370209</v>
      </c>
      <c r="BA37" s="19">
        <f t="shared" si="15"/>
        <v>0</v>
      </c>
      <c r="BB37" s="19">
        <f t="shared" si="16"/>
        <v>0</v>
      </c>
      <c r="BC37" s="19">
        <f t="shared" si="17"/>
        <v>0.5638427204662978</v>
      </c>
      <c r="BD37" s="19">
        <f t="shared" si="18"/>
        <v>0</v>
      </c>
      <c r="BE37" s="19">
        <f t="shared" si="19"/>
        <v>0</v>
      </c>
      <c r="BF37" s="19">
        <f t="shared" si="90"/>
        <v>0.12240364375768541</v>
      </c>
      <c r="BG37" s="19">
        <f t="shared" si="91"/>
        <v>0.31375363577601673</v>
      </c>
      <c r="BH37" s="19">
        <f t="shared" si="92"/>
        <v>3.3053095455288424E-3</v>
      </c>
      <c r="BI37" s="19">
        <f t="shared" si="93"/>
        <v>0.56053741092076892</v>
      </c>
      <c r="BJ37" s="23"/>
      <c r="BK37" s="18">
        <f t="shared" si="94"/>
        <v>3.5417376955696618E-6</v>
      </c>
      <c r="BL37" s="18">
        <f t="shared" si="171"/>
        <v>2.2695715216664148E-6</v>
      </c>
      <c r="BM37" s="18">
        <f t="shared" si="203"/>
        <v>8.5993807480003144E-12</v>
      </c>
      <c r="BN37" s="18">
        <f t="shared" si="172"/>
        <v>1.0940808011533783E-11</v>
      </c>
      <c r="BO37" s="18">
        <f t="shared" si="95"/>
        <v>3.0456750953748747E-17</v>
      </c>
      <c r="BP37" s="18">
        <f t="shared" si="173"/>
        <v>2.4830946286996828E-17</v>
      </c>
      <c r="BQ37" s="18">
        <f t="shared" si="174"/>
        <v>5.5287697240745574E-17</v>
      </c>
      <c r="BR37" s="19">
        <f t="shared" si="155"/>
        <v>0.55087754552567847</v>
      </c>
      <c r="BS37" s="19">
        <f t="shared" si="96"/>
        <v>0.44912245447432153</v>
      </c>
      <c r="BT37" s="19">
        <f t="shared" si="20"/>
        <v>0.55087754552567847</v>
      </c>
      <c r="BU37" s="19">
        <f t="shared" si="21"/>
        <v>0</v>
      </c>
      <c r="BV37" s="19">
        <f t="shared" si="22"/>
        <v>0</v>
      </c>
      <c r="BW37" s="19">
        <f t="shared" si="23"/>
        <v>0.44912245447432153</v>
      </c>
      <c r="BX37" s="19">
        <f t="shared" si="24"/>
        <v>0</v>
      </c>
      <c r="BY37" s="19">
        <f t="shared" si="25"/>
        <v>0</v>
      </c>
      <c r="BZ37" s="19">
        <f t="shared" si="97"/>
        <v>0.16559106075790314</v>
      </c>
      <c r="CA37" s="19">
        <f t="shared" si="98"/>
        <v>0.38528648476777533</v>
      </c>
      <c r="CB37" s="19">
        <f t="shared" si="99"/>
        <v>2.8534417482812026E-3</v>
      </c>
      <c r="CC37" s="19">
        <f t="shared" si="100"/>
        <v>0.44626901272604025</v>
      </c>
      <c r="CD37" s="23"/>
      <c r="CE37" s="18">
        <f t="shared" si="101"/>
        <v>4.6201322480425813E-6</v>
      </c>
      <c r="CF37" s="18">
        <f t="shared" si="175"/>
        <v>2.0491092034944504E-6</v>
      </c>
      <c r="CG37" s="18">
        <f t="shared" si="204"/>
        <v>1.0310879811353587E-11</v>
      </c>
      <c r="CH37" s="18">
        <f t="shared" si="176"/>
        <v>1.1201196074609967E-11</v>
      </c>
      <c r="CI37" s="18">
        <f t="shared" si="102"/>
        <v>4.7637628322125917E-17</v>
      </c>
      <c r="CJ37" s="18">
        <f t="shared" si="177"/>
        <v>2.2952473966629195E-17</v>
      </c>
      <c r="CK37" s="18">
        <f t="shared" si="178"/>
        <v>7.0590102288755115E-17</v>
      </c>
      <c r="CL37" s="19">
        <f t="shared" si="156"/>
        <v>0.67484855209955563</v>
      </c>
      <c r="CM37" s="19">
        <f t="shared" si="103"/>
        <v>0.32515144790044431</v>
      </c>
      <c r="CN37" s="19">
        <f t="shared" si="26"/>
        <v>0.67484855209955563</v>
      </c>
      <c r="CO37" s="19">
        <f t="shared" si="27"/>
        <v>0</v>
      </c>
      <c r="CP37" s="19">
        <f t="shared" si="28"/>
        <v>0</v>
      </c>
      <c r="CQ37" s="19">
        <f t="shared" si="29"/>
        <v>0.32515144790044431</v>
      </c>
      <c r="CR37" s="19">
        <f t="shared" si="30"/>
        <v>0</v>
      </c>
      <c r="CS37" s="19">
        <f t="shared" si="31"/>
        <v>0</v>
      </c>
      <c r="CT37" s="19">
        <f t="shared" si="104"/>
        <v>0.21659421786198588</v>
      </c>
      <c r="CU37" s="19">
        <f t="shared" si="105"/>
        <v>0.45825433423756973</v>
      </c>
      <c r="CV37" s="19">
        <f t="shared" si="106"/>
        <v>2.3771209667975161E-3</v>
      </c>
      <c r="CW37" s="19">
        <f t="shared" si="107"/>
        <v>0.32277432693364683</v>
      </c>
      <c r="CX37" s="23"/>
      <c r="CY37" s="18">
        <f t="shared" si="108"/>
        <v>5.6664709704057265E-6</v>
      </c>
      <c r="CZ37" s="18">
        <f t="shared" si="179"/>
        <v>1.5847390526243923E-6</v>
      </c>
      <c r="DA37" s="18">
        <f t="shared" si="205"/>
        <v>1.183439569439344E-11</v>
      </c>
      <c r="DB37" s="18">
        <f t="shared" si="180"/>
        <v>1.1394849301313618E-11</v>
      </c>
      <c r="DC37" s="18">
        <f t="shared" si="109"/>
        <v>6.7059259654574952E-17</v>
      </c>
      <c r="DD37" s="18">
        <f t="shared" si="181"/>
        <v>1.805786268656146E-17</v>
      </c>
      <c r="DE37" s="18">
        <f t="shared" si="182"/>
        <v>8.5117122341136409E-17</v>
      </c>
      <c r="DF37" s="19">
        <f t="shared" si="157"/>
        <v>0.78784688450593632</v>
      </c>
      <c r="DG37" s="19">
        <f t="shared" si="110"/>
        <v>0.21215311549406368</v>
      </c>
      <c r="DH37" s="19">
        <f t="shared" si="32"/>
        <v>0.78784688450593632</v>
      </c>
      <c r="DI37" s="19">
        <f t="shared" si="33"/>
        <v>0</v>
      </c>
      <c r="DJ37" s="19">
        <f t="shared" si="34"/>
        <v>0</v>
      </c>
      <c r="DK37" s="19">
        <f t="shared" si="35"/>
        <v>0.21215311549406368</v>
      </c>
      <c r="DL37" s="19">
        <f t="shared" si="36"/>
        <v>0</v>
      </c>
      <c r="DM37" s="19">
        <f t="shared" si="37"/>
        <v>0</v>
      </c>
      <c r="DN37" s="19">
        <f t="shared" si="111"/>
        <v>0.26839099364595242</v>
      </c>
      <c r="DO37" s="19">
        <f t="shared" si="112"/>
        <v>0.51945589085998378</v>
      </c>
      <c r="DP37" s="19">
        <f t="shared" si="113"/>
        <v>1.7764849916915859E-3</v>
      </c>
      <c r="DQ37" s="19">
        <f t="shared" si="114"/>
        <v>0.2103766305023721</v>
      </c>
      <c r="DR37" s="23"/>
      <c r="DS37" s="18">
        <f t="shared" si="115"/>
        <v>6.3425312570278632E-6</v>
      </c>
      <c r="DT37" s="18">
        <f t="shared" si="183"/>
        <v>1.0662725314384127E-6</v>
      </c>
      <c r="DU37" s="18">
        <f t="shared" si="206"/>
        <v>1.3128961023232869E-11</v>
      </c>
      <c r="DV37" s="18">
        <f t="shared" si="184"/>
        <v>1.145643420217684E-11</v>
      </c>
      <c r="DW37" s="18">
        <f t="shared" si="116"/>
        <v>8.3270845662154982E-17</v>
      </c>
      <c r="DX37" s="18">
        <f t="shared" si="185"/>
        <v>1.2215681098012711E-17</v>
      </c>
      <c r="DY37" s="18">
        <f t="shared" si="186"/>
        <v>9.5486526760167696E-17</v>
      </c>
      <c r="DZ37" s="19">
        <f t="shared" si="158"/>
        <v>0.87206906029062414</v>
      </c>
      <c r="EA37" s="19">
        <f t="shared" si="117"/>
        <v>0.12793093970937577</v>
      </c>
      <c r="EB37" s="19">
        <f t="shared" si="38"/>
        <v>0.87206906029062414</v>
      </c>
      <c r="EC37" s="19">
        <f t="shared" si="39"/>
        <v>0</v>
      </c>
      <c r="ED37" s="19">
        <f t="shared" si="40"/>
        <v>0</v>
      </c>
      <c r="EE37" s="19">
        <f t="shared" si="41"/>
        <v>0.12793093970937577</v>
      </c>
      <c r="EF37" s="19">
        <f t="shared" si="42"/>
        <v>0</v>
      </c>
      <c r="EG37" s="19">
        <f t="shared" si="43"/>
        <v>0</v>
      </c>
      <c r="EH37" s="19">
        <f t="shared" si="118"/>
        <v>0.31298544364362363</v>
      </c>
      <c r="EI37" s="19">
        <f t="shared" si="119"/>
        <v>0.55908361664700046</v>
      </c>
      <c r="EJ37" s="19">
        <f t="shared" si="120"/>
        <v>1.1873196457066729E-3</v>
      </c>
      <c r="EK37" s="19">
        <f t="shared" si="121"/>
        <v>0.1267436200636691</v>
      </c>
      <c r="EL37" s="23"/>
      <c r="EM37" s="18">
        <f t="shared" si="122"/>
        <v>6.6927952760827931E-6</v>
      </c>
      <c r="EN37" s="18">
        <f t="shared" si="187"/>
        <v>6.5897004643166063E-7</v>
      </c>
      <c r="EO37" s="18">
        <f t="shared" si="207"/>
        <v>1.4123631725890606E-11</v>
      </c>
      <c r="EP37" s="18">
        <f t="shared" si="188"/>
        <v>1.1395578203803881E-11</v>
      </c>
      <c r="EQ37" s="18">
        <f t="shared" si="123"/>
        <v>9.4526575696173711E-17</v>
      </c>
      <c r="ER37" s="18">
        <f t="shared" si="189"/>
        <v>7.509344698076263E-18</v>
      </c>
      <c r="ES37" s="18">
        <f t="shared" si="190"/>
        <v>1.0203592039424997E-16</v>
      </c>
      <c r="ET37" s="19">
        <f t="shared" si="159"/>
        <v>0.92640489085548117</v>
      </c>
      <c r="EU37" s="19">
        <f t="shared" si="124"/>
        <v>7.3595109144518847E-2</v>
      </c>
      <c r="EV37" s="19">
        <f t="shared" si="44"/>
        <v>0.92640489085548117</v>
      </c>
      <c r="EW37" s="19">
        <f t="shared" si="45"/>
        <v>0</v>
      </c>
      <c r="EX37" s="19">
        <f t="shared" si="46"/>
        <v>0</v>
      </c>
      <c r="EY37" s="19">
        <f t="shared" si="47"/>
        <v>7.3595109144518847E-2</v>
      </c>
      <c r="EZ37" s="19">
        <f t="shared" si="48"/>
        <v>0</v>
      </c>
      <c r="FA37" s="19">
        <f t="shared" si="49"/>
        <v>0</v>
      </c>
      <c r="FB37" s="19">
        <f t="shared" si="125"/>
        <v>0.3463766809985997</v>
      </c>
      <c r="FC37" s="19">
        <f t="shared" si="126"/>
        <v>0.5800282098568813</v>
      </c>
      <c r="FD37" s="19">
        <f t="shared" si="127"/>
        <v>7.301715469134163E-4</v>
      </c>
      <c r="FE37" s="19">
        <f t="shared" si="128"/>
        <v>7.2864937597605428E-2</v>
      </c>
      <c r="FF37" s="23"/>
      <c r="FG37" s="18">
        <f t="shared" si="129"/>
        <v>6.8603248161780756E-6</v>
      </c>
      <c r="FH37" s="18">
        <f t="shared" si="191"/>
        <v>3.8707518533453699E-7</v>
      </c>
      <c r="FI37" s="18">
        <f t="shared" si="208"/>
        <v>1.4820110672177893E-11</v>
      </c>
      <c r="FJ37" s="18">
        <f t="shared" si="192"/>
        <v>1.1285923675817341E-11</v>
      </c>
      <c r="FK37" s="18">
        <f t="shared" si="130"/>
        <v>1.0167077302284753E-16</v>
      </c>
      <c r="FL37" s="18">
        <f t="shared" si="193"/>
        <v>4.368500998488436E-18</v>
      </c>
      <c r="FM37" s="18">
        <f t="shared" si="194"/>
        <v>1.0603927402133597E-16</v>
      </c>
      <c r="FN37" s="19">
        <f t="shared" si="160"/>
        <v>0.95880299031838467</v>
      </c>
      <c r="FO37" s="19">
        <f t="shared" si="131"/>
        <v>4.1197009681615306E-2</v>
      </c>
      <c r="FP37" s="19">
        <f t="shared" si="50"/>
        <v>0.95880299031838467</v>
      </c>
      <c r="FQ37" s="19">
        <f t="shared" si="51"/>
        <v>0</v>
      </c>
      <c r="FR37" s="19">
        <f t="shared" si="52"/>
        <v>0</v>
      </c>
      <c r="FS37" s="19">
        <f t="shared" si="53"/>
        <v>4.1197009681615306E-2</v>
      </c>
      <c r="FT37" s="19">
        <f t="shared" si="54"/>
        <v>0</v>
      </c>
      <c r="FU37" s="19">
        <f t="shared" si="55"/>
        <v>0</v>
      </c>
      <c r="FV37" s="19">
        <f t="shared" si="132"/>
        <v>0.36901732458954184</v>
      </c>
      <c r="FW37" s="19">
        <f t="shared" si="133"/>
        <v>0.58978566572884294</v>
      </c>
      <c r="FX37" s="19">
        <f t="shared" si="134"/>
        <v>4.2496172123305105E-4</v>
      </c>
      <c r="FY37" s="19">
        <f t="shared" si="135"/>
        <v>4.0772047960382252E-2</v>
      </c>
      <c r="FZ37" s="23"/>
      <c r="GA37" s="18">
        <f t="shared" si="136"/>
        <v>6.9347687277626115E-6</v>
      </c>
      <c r="GB37" s="18">
        <f t="shared" si="195"/>
        <v>2.1984250800979287E-7</v>
      </c>
      <c r="GC37" s="18">
        <f t="shared" si="209"/>
        <v>1.5276833103160846E-11</v>
      </c>
      <c r="GD37" s="18">
        <f t="shared" si="196"/>
        <v>1.1182468374941288E-11</v>
      </c>
      <c r="GE37" s="18">
        <f t="shared" si="137"/>
        <v>1.0594130446304849E-16</v>
      </c>
      <c r="GF37" s="18">
        <f t="shared" si="197"/>
        <v>2.4583818932872854E-18</v>
      </c>
      <c r="GG37" s="18">
        <f t="shared" si="198"/>
        <v>1.0839968635633578E-16</v>
      </c>
      <c r="GH37" s="19">
        <f t="shared" si="161"/>
        <v>0.97732113462758552</v>
      </c>
      <c r="GI37" s="19">
        <f t="shared" si="138"/>
        <v>2.2678865372414401E-2</v>
      </c>
      <c r="GJ37" s="19">
        <f t="shared" si="56"/>
        <v>0.97732113462758552</v>
      </c>
      <c r="GK37" s="19">
        <f t="shared" si="57"/>
        <v>0</v>
      </c>
      <c r="GL37" s="19">
        <f t="shared" si="58"/>
        <v>0</v>
      </c>
      <c r="GM37" s="19">
        <f t="shared" si="59"/>
        <v>2.2678865372414401E-2</v>
      </c>
      <c r="GN37" s="19">
        <f t="shared" si="60"/>
        <v>0</v>
      </c>
      <c r="GO37" s="19">
        <f t="shared" si="61"/>
        <v>0</v>
      </c>
      <c r="GP37" s="19">
        <f t="shared" si="139"/>
        <v>0.38337337272788202</v>
      </c>
      <c r="GQ37" s="19">
        <f t="shared" si="140"/>
        <v>0.59394776189970355</v>
      </c>
      <c r="GR37" s="19">
        <f t="shared" si="141"/>
        <v>2.3895612842021028E-4</v>
      </c>
      <c r="GS37" s="19">
        <f t="shared" si="142"/>
        <v>2.2439909243994194E-2</v>
      </c>
      <c r="GT37" s="23"/>
      <c r="GU37" s="18">
        <f t="shared" si="143"/>
        <v>6.9640268452860257E-6</v>
      </c>
      <c r="GV37" s="18">
        <f t="shared" si="144"/>
        <v>1.2210274698903585E-7</v>
      </c>
      <c r="GW37" s="18">
        <f t="shared" si="62"/>
        <v>1.5563195416637141E-11</v>
      </c>
      <c r="GX37" s="18">
        <f t="shared" si="63"/>
        <v>1.1104328222852519E-11</v>
      </c>
      <c r="GY37" s="18">
        <f t="shared" si="145"/>
        <v>1.0838251067989348E-16</v>
      </c>
      <c r="GZ37" s="18">
        <f t="shared" si="199"/>
        <v>1.3558689794781712E-18</v>
      </c>
      <c r="HA37" s="18">
        <f t="shared" si="200"/>
        <v>1.0973837965937165E-16</v>
      </c>
      <c r="HB37" s="19">
        <f t="shared" si="162"/>
        <v>0.98764453253559237</v>
      </c>
      <c r="HC37" s="19">
        <f t="shared" si="146"/>
        <v>1.2355467464407563E-2</v>
      </c>
      <c r="HD37" s="19">
        <f t="shared" si="64"/>
        <v>0.98764453253559237</v>
      </c>
      <c r="HE37" s="19">
        <f t="shared" si="65"/>
        <v>0</v>
      </c>
      <c r="HF37" s="19">
        <f t="shared" si="66"/>
        <v>0</v>
      </c>
      <c r="HG37" s="19">
        <f t="shared" si="67"/>
        <v>1.2355467464407563E-2</v>
      </c>
      <c r="HH37" s="19">
        <f t="shared" si="68"/>
        <v>0</v>
      </c>
      <c r="HI37" s="19">
        <f t="shared" si="69"/>
        <v>0</v>
      </c>
      <c r="HJ37" s="19">
        <f t="shared" si="147"/>
        <v>0.39207679466381384</v>
      </c>
      <c r="HK37" s="19">
        <f t="shared" si="148"/>
        <v>0.59556773787177864</v>
      </c>
      <c r="HL37" s="19">
        <f t="shared" si="149"/>
        <v>1.3163334634726497E-4</v>
      </c>
      <c r="HM37" s="19">
        <f t="shared" si="150"/>
        <v>1.2223834118060299E-2</v>
      </c>
      <c r="HN37" s="26"/>
      <c r="HO37" s="2"/>
      <c r="HP37" s="2"/>
      <c r="HQ37" s="2"/>
      <c r="HR37" s="2"/>
      <c r="HS37" s="2"/>
      <c r="HT37" s="2"/>
      <c r="HU37" s="2"/>
      <c r="HV37" s="2"/>
      <c r="HW37" s="2"/>
    </row>
    <row r="38" spans="1:231" ht="14" thickBot="1" x14ac:dyDescent="0.2">
      <c r="A38">
        <v>12</v>
      </c>
      <c r="B38" s="22">
        <v>3</v>
      </c>
      <c r="C38" s="18">
        <f t="shared" si="70"/>
        <v>3.6587104185378496E-8</v>
      </c>
      <c r="D38" s="18">
        <f t="shared" si="151"/>
        <v>2.138239751186432E-7</v>
      </c>
      <c r="E38" s="18">
        <f t="shared" si="152"/>
        <v>3.1912810878100711E-12</v>
      </c>
      <c r="F38" s="18">
        <f t="shared" si="1"/>
        <v>3.2410477984243281E-12</v>
      </c>
      <c r="G38" s="18">
        <f t="shared" si="71"/>
        <v>1.1675973364453509E-19</v>
      </c>
      <c r="H38" s="18">
        <f t="shared" si="72"/>
        <v>6.9301372380861686E-19</v>
      </c>
      <c r="I38" s="18">
        <f t="shared" si="73"/>
        <v>8.0977345745315199E-19</v>
      </c>
      <c r="J38" s="19">
        <f t="shared" si="74"/>
        <v>0.14418814616591705</v>
      </c>
      <c r="K38" s="19">
        <f t="shared" si="75"/>
        <v>0.85581185383408287</v>
      </c>
      <c r="L38" s="19">
        <f t="shared" si="2"/>
        <v>0</v>
      </c>
      <c r="M38" s="19">
        <f t="shared" si="3"/>
        <v>0</v>
      </c>
      <c r="N38" s="19">
        <f t="shared" si="4"/>
        <v>0.14418814616591705</v>
      </c>
      <c r="O38" s="19">
        <f t="shared" si="5"/>
        <v>0</v>
      </c>
      <c r="P38" s="19">
        <f t="shared" si="6"/>
        <v>0</v>
      </c>
      <c r="Q38" s="19">
        <f t="shared" si="7"/>
        <v>0.85581185383408287</v>
      </c>
      <c r="R38" s="19">
        <f t="shared" si="76"/>
        <v>0.13119030265426626</v>
      </c>
      <c r="S38" s="19">
        <f t="shared" si="77"/>
        <v>1.2997843511650784E-2</v>
      </c>
      <c r="T38" s="19">
        <f t="shared" si="78"/>
        <v>0.11658164108900466</v>
      </c>
      <c r="U38" s="19">
        <f t="shared" si="79"/>
        <v>0.73923021274507827</v>
      </c>
      <c r="V38" s="23"/>
      <c r="W38" s="18">
        <f t="shared" si="80"/>
        <v>2.4759930935672703E-7</v>
      </c>
      <c r="X38" s="18">
        <f t="shared" si="163"/>
        <v>1.122779090325972E-6</v>
      </c>
      <c r="Y38" s="18">
        <f t="shared" si="201"/>
        <v>2.5629864074247776E-11</v>
      </c>
      <c r="Z38" s="18">
        <f t="shared" si="164"/>
        <v>1.7411279994297931E-11</v>
      </c>
      <c r="AA38" s="18">
        <f t="shared" si="81"/>
        <v>6.3459366436905395E-18</v>
      </c>
      <c r="AB38" s="18">
        <f t="shared" si="165"/>
        <v>1.9549021113408625E-17</v>
      </c>
      <c r="AC38" s="18">
        <f t="shared" si="166"/>
        <v>2.5894957757099166E-17</v>
      </c>
      <c r="AD38" s="19">
        <f t="shared" si="153"/>
        <v>0.24506456829228793</v>
      </c>
      <c r="AE38" s="19">
        <f t="shared" si="82"/>
        <v>0.75493543170771205</v>
      </c>
      <c r="AF38" s="19">
        <f t="shared" si="8"/>
        <v>0</v>
      </c>
      <c r="AG38" s="19">
        <f t="shared" si="9"/>
        <v>0</v>
      </c>
      <c r="AH38" s="19">
        <f t="shared" si="10"/>
        <v>0.24506456829228793</v>
      </c>
      <c r="AI38" s="19">
        <f t="shared" si="11"/>
        <v>0</v>
      </c>
      <c r="AJ38" s="19">
        <f t="shared" si="12"/>
        <v>0</v>
      </c>
      <c r="AK38" s="19">
        <f t="shared" si="13"/>
        <v>0.75493543170771205</v>
      </c>
      <c r="AL38" s="19">
        <f t="shared" si="83"/>
        <v>0.22406036155584252</v>
      </c>
      <c r="AM38" s="19">
        <f t="shared" si="84"/>
        <v>2.1004206736445423E-2</v>
      </c>
      <c r="AN38" s="19">
        <f t="shared" si="85"/>
        <v>0.11480370023266087</v>
      </c>
      <c r="AO38" s="19">
        <f t="shared" si="86"/>
        <v>0.6401317314750512</v>
      </c>
      <c r="AP38" s="23"/>
      <c r="AQ38" s="18">
        <f t="shared" si="87"/>
        <v>3.2708180020811791E-7</v>
      </c>
      <c r="AR38" s="18">
        <f t="shared" si="167"/>
        <v>1.1941729677203213E-6</v>
      </c>
      <c r="AS38" s="18">
        <f t="shared" si="202"/>
        <v>4.5887789497279212E-11</v>
      </c>
      <c r="AT38" s="18">
        <f t="shared" si="168"/>
        <v>2.2758243592986809E-11</v>
      </c>
      <c r="AU38" s="18">
        <f t="shared" si="88"/>
        <v>1.500906079634125E-17</v>
      </c>
      <c r="AV38" s="18">
        <f t="shared" si="169"/>
        <v>2.7177279291539045E-17</v>
      </c>
      <c r="AW38" s="18">
        <f t="shared" si="170"/>
        <v>4.2186340087880295E-17</v>
      </c>
      <c r="AX38" s="19">
        <f t="shared" si="154"/>
        <v>0.3557801118815993</v>
      </c>
      <c r="AY38" s="19">
        <f t="shared" si="89"/>
        <v>0.6442198881184007</v>
      </c>
      <c r="AZ38" s="19">
        <f t="shared" si="14"/>
        <v>0</v>
      </c>
      <c r="BA38" s="19">
        <f t="shared" si="15"/>
        <v>0</v>
      </c>
      <c r="BB38" s="19">
        <f t="shared" si="16"/>
        <v>0.3557801118815993</v>
      </c>
      <c r="BC38" s="19">
        <f t="shared" si="17"/>
        <v>0</v>
      </c>
      <c r="BD38" s="19">
        <f t="shared" si="18"/>
        <v>0</v>
      </c>
      <c r="BE38" s="19">
        <f t="shared" si="19"/>
        <v>0.6442198881184007</v>
      </c>
      <c r="BF38" s="19">
        <f t="shared" si="90"/>
        <v>0.33036597338547569</v>
      </c>
      <c r="BG38" s="19">
        <f t="shared" si="91"/>
        <v>2.5414138496123621E-2</v>
      </c>
      <c r="BH38" s="19">
        <f t="shared" si="92"/>
        <v>0.10579130614822639</v>
      </c>
      <c r="BI38" s="19">
        <f t="shared" si="93"/>
        <v>0.53842858197017429</v>
      </c>
      <c r="BJ38" s="23"/>
      <c r="BK38" s="18">
        <f t="shared" si="94"/>
        <v>4.6517297689732809E-7</v>
      </c>
      <c r="BL38" s="18">
        <f t="shared" si="171"/>
        <v>1.2296191516811881E-6</v>
      </c>
      <c r="BM38" s="18">
        <f t="shared" si="203"/>
        <v>5.6069447063072862E-11</v>
      </c>
      <c r="BN38" s="18">
        <f t="shared" si="172"/>
        <v>2.3751830473279089E-11</v>
      </c>
      <c r="BO38" s="18">
        <f t="shared" si="95"/>
        <v>2.6081991603316753E-17</v>
      </c>
      <c r="BP38" s="18">
        <f t="shared" si="173"/>
        <v>2.9205705637428825E-17</v>
      </c>
      <c r="BQ38" s="18">
        <f t="shared" si="174"/>
        <v>5.5287697240745574E-17</v>
      </c>
      <c r="BR38" s="19">
        <f t="shared" si="155"/>
        <v>0.47175036952154004</v>
      </c>
      <c r="BS38" s="19">
        <f t="shared" si="96"/>
        <v>0.52824963047846007</v>
      </c>
      <c r="BT38" s="19">
        <f t="shared" si="20"/>
        <v>0</v>
      </c>
      <c r="BU38" s="19">
        <f t="shared" si="21"/>
        <v>0</v>
      </c>
      <c r="BV38" s="19">
        <f t="shared" si="22"/>
        <v>0.47175036952154004</v>
      </c>
      <c r="BW38" s="19">
        <f t="shared" si="23"/>
        <v>0</v>
      </c>
      <c r="BX38" s="19">
        <f t="shared" si="24"/>
        <v>0</v>
      </c>
      <c r="BY38" s="19">
        <f t="shared" si="25"/>
        <v>0.52824963047846007</v>
      </c>
      <c r="BZ38" s="19">
        <f t="shared" si="97"/>
        <v>0.44524794845852189</v>
      </c>
      <c r="CA38" s="19">
        <f t="shared" si="98"/>
        <v>2.6502421063018075E-2</v>
      </c>
      <c r="CB38" s="19">
        <f t="shared" si="99"/>
        <v>0.10562959706715658</v>
      </c>
      <c r="CC38" s="19">
        <f t="shared" si="100"/>
        <v>0.4226200334113035</v>
      </c>
      <c r="CD38" s="23"/>
      <c r="CE38" s="18">
        <f t="shared" si="101"/>
        <v>6.7047687940832744E-7</v>
      </c>
      <c r="CF38" s="18">
        <f t="shared" si="175"/>
        <v>1.2016324614853657E-6</v>
      </c>
      <c r="CG38" s="18">
        <f t="shared" si="204"/>
        <v>6.1943495938844738E-11</v>
      </c>
      <c r="CH38" s="18">
        <f t="shared" si="176"/>
        <v>2.4182452924179741E-11</v>
      </c>
      <c r="CI38" s="18">
        <f t="shared" si="102"/>
        <v>4.1531681856719023E-17</v>
      </c>
      <c r="CJ38" s="18">
        <f t="shared" si="177"/>
        <v>2.9058420432036086E-17</v>
      </c>
      <c r="CK38" s="18">
        <f t="shared" si="178"/>
        <v>7.0590102288755115E-17</v>
      </c>
      <c r="CL38" s="19">
        <f t="shared" si="156"/>
        <v>0.58834993164948213</v>
      </c>
      <c r="CM38" s="19">
        <f t="shared" si="103"/>
        <v>0.41165006835051782</v>
      </c>
      <c r="CN38" s="19">
        <f t="shared" si="26"/>
        <v>0</v>
      </c>
      <c r="CO38" s="19">
        <f t="shared" si="27"/>
        <v>0</v>
      </c>
      <c r="CP38" s="19">
        <f t="shared" si="28"/>
        <v>0.58834993164948213</v>
      </c>
      <c r="CQ38" s="19">
        <f t="shared" si="29"/>
        <v>0</v>
      </c>
      <c r="CR38" s="19">
        <f t="shared" si="30"/>
        <v>0</v>
      </c>
      <c r="CS38" s="19">
        <f t="shared" si="31"/>
        <v>0.41165006835051782</v>
      </c>
      <c r="CT38" s="19">
        <f t="shared" si="104"/>
        <v>0.56437561019478821</v>
      </c>
      <c r="CU38" s="19">
        <f t="shared" si="105"/>
        <v>2.3974321454693942E-2</v>
      </c>
      <c r="CV38" s="19">
        <f t="shared" si="106"/>
        <v>0.11047294190476738</v>
      </c>
      <c r="CW38" s="19">
        <f t="shared" si="107"/>
        <v>0.3011771264457504</v>
      </c>
      <c r="CX38" s="23"/>
      <c r="CY38" s="18">
        <f t="shared" si="108"/>
        <v>8.9293205491790936E-7</v>
      </c>
      <c r="CZ38" s="18">
        <f t="shared" si="179"/>
        <v>1.0621282833720386E-6</v>
      </c>
      <c r="DA38" s="18">
        <f t="shared" si="205"/>
        <v>6.6144022119838475E-11</v>
      </c>
      <c r="DB38" s="18">
        <f t="shared" si="180"/>
        <v>2.4530939583318602E-11</v>
      </c>
      <c r="DC38" s="18">
        <f t="shared" si="109"/>
        <v>5.9062117592003016E-17</v>
      </c>
      <c r="DD38" s="18">
        <f t="shared" si="181"/>
        <v>2.605500474913338E-17</v>
      </c>
      <c r="DE38" s="18">
        <f t="shared" si="182"/>
        <v>8.5117122341136396E-17</v>
      </c>
      <c r="DF38" s="19">
        <f t="shared" si="157"/>
        <v>0.69389232116296284</v>
      </c>
      <c r="DG38" s="19">
        <f t="shared" si="110"/>
        <v>0.30610767883703716</v>
      </c>
      <c r="DH38" s="19">
        <f t="shared" si="32"/>
        <v>0</v>
      </c>
      <c r="DI38" s="19">
        <f t="shared" si="33"/>
        <v>0</v>
      </c>
      <c r="DJ38" s="19">
        <f t="shared" si="34"/>
        <v>0.69389232116296284</v>
      </c>
      <c r="DK38" s="19">
        <f t="shared" si="35"/>
        <v>0</v>
      </c>
      <c r="DL38" s="19">
        <f t="shared" si="36"/>
        <v>0</v>
      </c>
      <c r="DM38" s="19">
        <f t="shared" si="37"/>
        <v>0.30610767883703716</v>
      </c>
      <c r="DN38" s="19">
        <f t="shared" si="111"/>
        <v>0.6749994138226213</v>
      </c>
      <c r="DO38" s="19">
        <f t="shared" si="112"/>
        <v>1.8892907340341613E-2</v>
      </c>
      <c r="DP38" s="19">
        <f t="shared" si="113"/>
        <v>0.11284747068331502</v>
      </c>
      <c r="DQ38" s="19">
        <f t="shared" si="114"/>
        <v>0.19326020815372211</v>
      </c>
      <c r="DR38" s="23"/>
      <c r="DS38" s="18">
        <f t="shared" si="115"/>
        <v>1.069539623164625E-6</v>
      </c>
      <c r="DT38" s="18">
        <f t="shared" si="183"/>
        <v>8.7057268044928753E-7</v>
      </c>
      <c r="DU38" s="18">
        <f t="shared" si="206"/>
        <v>6.9217687567576514E-11</v>
      </c>
      <c r="DV38" s="18">
        <f t="shared" si="184"/>
        <v>2.4645233838193005E-11</v>
      </c>
      <c r="DW38" s="18">
        <f t="shared" si="116"/>
        <v>7.4031059477352532E-17</v>
      </c>
      <c r="DX38" s="18">
        <f t="shared" si="185"/>
        <v>2.1455467282815167E-17</v>
      </c>
      <c r="DY38" s="18">
        <f t="shared" si="186"/>
        <v>9.5486526760167696E-17</v>
      </c>
      <c r="DZ38" s="19">
        <f t="shared" si="158"/>
        <v>0.77530372073638631</v>
      </c>
      <c r="EA38" s="19">
        <f t="shared" si="117"/>
        <v>0.22469627926361374</v>
      </c>
      <c r="EB38" s="19">
        <f t="shared" si="38"/>
        <v>0</v>
      </c>
      <c r="EC38" s="19">
        <f t="shared" si="39"/>
        <v>0</v>
      </c>
      <c r="ED38" s="19">
        <f t="shared" si="40"/>
        <v>0.77530372073638631</v>
      </c>
      <c r="EE38" s="19">
        <f t="shared" si="41"/>
        <v>0</v>
      </c>
      <c r="EF38" s="19">
        <f t="shared" si="42"/>
        <v>0</v>
      </c>
      <c r="EG38" s="19">
        <f t="shared" si="43"/>
        <v>0.22469627926361374</v>
      </c>
      <c r="EH38" s="19">
        <f t="shared" si="118"/>
        <v>0.76201956115304259</v>
      </c>
      <c r="EI38" s="19">
        <f t="shared" si="119"/>
        <v>1.3284159583343723E-2</v>
      </c>
      <c r="EJ38" s="19">
        <f t="shared" si="120"/>
        <v>0.1100494991375817</v>
      </c>
      <c r="EK38" s="19">
        <f t="shared" si="121"/>
        <v>0.11464678012603205</v>
      </c>
      <c r="EL38" s="23"/>
      <c r="EM38" s="18">
        <f t="shared" si="122"/>
        <v>1.1882786392582157E-6</v>
      </c>
      <c r="EN38" s="18">
        <f t="shared" si="187"/>
        <v>7.0634495253884258E-7</v>
      </c>
      <c r="EO38" s="18">
        <f t="shared" si="207"/>
        <v>7.1297730819149164E-11</v>
      </c>
      <c r="EP38" s="18">
        <f t="shared" si="188"/>
        <v>2.4512597948126087E-11</v>
      </c>
      <c r="EQ38" s="18">
        <f t="shared" si="123"/>
        <v>8.4721570559977117E-17</v>
      </c>
      <c r="ER38" s="18">
        <f t="shared" si="189"/>
        <v>1.7314349834272851E-17</v>
      </c>
      <c r="ES38" s="18">
        <f t="shared" si="190"/>
        <v>1.0203592039424997E-16</v>
      </c>
      <c r="ET38" s="19">
        <f t="shared" si="159"/>
        <v>0.83031122993380113</v>
      </c>
      <c r="EU38" s="19">
        <f t="shared" si="124"/>
        <v>0.16968877006619881</v>
      </c>
      <c r="EV38" s="19">
        <f t="shared" si="44"/>
        <v>0</v>
      </c>
      <c r="EW38" s="19">
        <f t="shared" si="45"/>
        <v>0</v>
      </c>
      <c r="EX38" s="19">
        <f t="shared" si="46"/>
        <v>0.83031122993380113</v>
      </c>
      <c r="EY38" s="19">
        <f t="shared" si="47"/>
        <v>0</v>
      </c>
      <c r="EZ38" s="19">
        <f t="shared" si="48"/>
        <v>0</v>
      </c>
      <c r="FA38" s="19">
        <f t="shared" si="49"/>
        <v>0.16968877006619881</v>
      </c>
      <c r="FB38" s="19">
        <f t="shared" si="125"/>
        <v>0.82174370893775417</v>
      </c>
      <c r="FC38" s="19">
        <f t="shared" si="126"/>
        <v>8.5675209960469605E-3</v>
      </c>
      <c r="FD38" s="19">
        <f t="shared" si="127"/>
        <v>0.10466118191772693</v>
      </c>
      <c r="FE38" s="19">
        <f t="shared" si="128"/>
        <v>6.5027588148471885E-2</v>
      </c>
      <c r="FF38" s="23"/>
      <c r="FG38" s="18">
        <f t="shared" si="129"/>
        <v>1.2624297372429487E-6</v>
      </c>
      <c r="FH38" s="18">
        <f t="shared" si="191"/>
        <v>5.9165149916558448E-7</v>
      </c>
      <c r="FI38" s="18">
        <f t="shared" si="208"/>
        <v>7.2618981058360982E-11</v>
      </c>
      <c r="FJ38" s="18">
        <f t="shared" si="192"/>
        <v>2.4275967973097147E-11</v>
      </c>
      <c r="FK38" s="18">
        <f t="shared" si="130"/>
        <v>9.1676361176357327E-17</v>
      </c>
      <c r="FL38" s="18">
        <f t="shared" si="193"/>
        <v>1.4362912844978642E-17</v>
      </c>
      <c r="FM38" s="18">
        <f t="shared" si="194"/>
        <v>1.0603927402133597E-16</v>
      </c>
      <c r="FN38" s="19">
        <f t="shared" si="160"/>
        <v>0.86455100737403479</v>
      </c>
      <c r="FO38" s="19">
        <f t="shared" si="131"/>
        <v>0.13544899262596524</v>
      </c>
      <c r="FP38" s="19">
        <f t="shared" si="50"/>
        <v>0</v>
      </c>
      <c r="FQ38" s="19">
        <f t="shared" si="51"/>
        <v>0</v>
      </c>
      <c r="FR38" s="19">
        <f t="shared" si="52"/>
        <v>0.86455100737403479</v>
      </c>
      <c r="FS38" s="19">
        <f t="shared" si="53"/>
        <v>0</v>
      </c>
      <c r="FT38" s="19">
        <f t="shared" si="54"/>
        <v>0</v>
      </c>
      <c r="FU38" s="19">
        <f t="shared" si="55"/>
        <v>0.13544899262596524</v>
      </c>
      <c r="FV38" s="19">
        <f t="shared" si="132"/>
        <v>0.85936636912859565</v>
      </c>
      <c r="FW38" s="19">
        <f t="shared" si="133"/>
        <v>5.1846382454390754E-3</v>
      </c>
      <c r="FX38" s="19">
        <f t="shared" si="134"/>
        <v>9.9436621189789021E-2</v>
      </c>
      <c r="FY38" s="19">
        <f t="shared" si="135"/>
        <v>3.6012371436176228E-2</v>
      </c>
      <c r="FZ38" s="23"/>
      <c r="GA38" s="18">
        <f t="shared" si="136"/>
        <v>1.3061861569645711E-6</v>
      </c>
      <c r="GB38" s="18">
        <f t="shared" si="195"/>
        <v>5.1883817708190407E-7</v>
      </c>
      <c r="GC38" s="18">
        <f t="shared" si="209"/>
        <v>7.3435898444794859E-11</v>
      </c>
      <c r="GD38" s="18">
        <f t="shared" si="196"/>
        <v>2.405129948931792E-11</v>
      </c>
      <c r="GE38" s="18">
        <f t="shared" si="137"/>
        <v>9.5920953972847119E-17</v>
      </c>
      <c r="GF38" s="18">
        <f t="shared" si="197"/>
        <v>1.247873238348864E-17</v>
      </c>
      <c r="GG38" s="18">
        <f t="shared" si="198"/>
        <v>1.0839968635633575E-16</v>
      </c>
      <c r="GH38" s="19">
        <f t="shared" si="161"/>
        <v>0.88488220950687946</v>
      </c>
      <c r="GI38" s="19">
        <f t="shared" si="138"/>
        <v>0.11511779049312057</v>
      </c>
      <c r="GJ38" s="19">
        <f t="shared" si="56"/>
        <v>0</v>
      </c>
      <c r="GK38" s="19">
        <f t="shared" si="57"/>
        <v>0</v>
      </c>
      <c r="GL38" s="19">
        <f t="shared" si="58"/>
        <v>0.88488220950687946</v>
      </c>
      <c r="GM38" s="19">
        <f t="shared" si="59"/>
        <v>0</v>
      </c>
      <c r="GN38" s="19">
        <f t="shared" si="60"/>
        <v>0</v>
      </c>
      <c r="GO38" s="19">
        <f t="shared" si="61"/>
        <v>0.11511779049312057</v>
      </c>
      <c r="GP38" s="19">
        <f t="shared" si="139"/>
        <v>0.8818822838405096</v>
      </c>
      <c r="GQ38" s="19">
        <f t="shared" si="140"/>
        <v>2.9999256663698014E-3</v>
      </c>
      <c r="GR38" s="19">
        <f t="shared" si="141"/>
        <v>9.5438850787075952E-2</v>
      </c>
      <c r="GS38" s="19">
        <f t="shared" si="142"/>
        <v>1.9678939706044611E-2</v>
      </c>
      <c r="GT38" s="23"/>
      <c r="GU38" s="18">
        <f t="shared" si="143"/>
        <v>1.3308274620244434E-6</v>
      </c>
      <c r="GV38" s="18">
        <f t="shared" si="144"/>
        <v>4.7504091148751206E-7</v>
      </c>
      <c r="GW38" s="18">
        <f t="shared" si="62"/>
        <v>7.3934560111063543E-11</v>
      </c>
      <c r="GX38" s="18">
        <f t="shared" si="63"/>
        <v>2.3880546699333126E-11</v>
      </c>
      <c r="GY38" s="18">
        <f t="shared" si="145"/>
        <v>9.8394142988500342E-17</v>
      </c>
      <c r="GZ38" s="18">
        <f t="shared" si="199"/>
        <v>1.1344236670871306E-17</v>
      </c>
      <c r="HA38" s="18">
        <f t="shared" si="200"/>
        <v>1.0973837965937164E-16</v>
      </c>
      <c r="HB38" s="19">
        <f t="shared" si="162"/>
        <v>0.89662471137186595</v>
      </c>
      <c r="HC38" s="19">
        <f t="shared" si="146"/>
        <v>0.10337528862813412</v>
      </c>
      <c r="HD38" s="19">
        <f t="shared" si="64"/>
        <v>0</v>
      </c>
      <c r="HE38" s="19">
        <f t="shared" si="65"/>
        <v>0</v>
      </c>
      <c r="HF38" s="19">
        <f t="shared" si="66"/>
        <v>0.89662471137186595</v>
      </c>
      <c r="HG38" s="19">
        <f t="shared" si="67"/>
        <v>0</v>
      </c>
      <c r="HH38" s="19">
        <f t="shared" si="68"/>
        <v>0</v>
      </c>
      <c r="HI38" s="19">
        <f t="shared" si="69"/>
        <v>0.10337528862813412</v>
      </c>
      <c r="HJ38" s="19">
        <f t="shared" si="147"/>
        <v>0.89493973278450323</v>
      </c>
      <c r="HK38" s="19">
        <f t="shared" si="148"/>
        <v>1.6849785873627374E-3</v>
      </c>
      <c r="HL38" s="19">
        <f t="shared" si="149"/>
        <v>9.2704799751089292E-2</v>
      </c>
      <c r="HM38" s="19">
        <f t="shared" si="150"/>
        <v>1.0670488877044826E-2</v>
      </c>
      <c r="HN38" s="26"/>
      <c r="HO38" s="13" t="s">
        <v>16</v>
      </c>
      <c r="HP38" s="13" t="s">
        <v>17</v>
      </c>
      <c r="HQ38" s="13" t="s">
        <v>6</v>
      </c>
      <c r="HR38" s="2"/>
      <c r="HS38" s="2"/>
      <c r="HT38" s="2"/>
      <c r="HU38" s="2"/>
      <c r="HV38" s="2"/>
      <c r="HW38" s="2"/>
    </row>
    <row r="39" spans="1:231" ht="14" thickTop="1" x14ac:dyDescent="0.15">
      <c r="A39">
        <v>13</v>
      </c>
      <c r="B39" s="22">
        <v>3</v>
      </c>
      <c r="C39" s="18">
        <f t="shared" si="70"/>
        <v>5.0652080860167123E-9</v>
      </c>
      <c r="D39" s="18">
        <f t="shared" si="151"/>
        <v>1.223025233594167E-7</v>
      </c>
      <c r="E39" s="18">
        <f t="shared" si="152"/>
        <v>3.5379683974692445E-11</v>
      </c>
      <c r="F39" s="18">
        <f t="shared" si="1"/>
        <v>5.1558052833525064E-12</v>
      </c>
      <c r="G39" s="18">
        <f t="shared" si="71"/>
        <v>1.7920546134932807E-19</v>
      </c>
      <c r="H39" s="18">
        <f t="shared" si="72"/>
        <v>6.3056799610382395E-19</v>
      </c>
      <c r="I39" s="18">
        <f t="shared" si="73"/>
        <v>8.0977345745315199E-19</v>
      </c>
      <c r="J39" s="19">
        <f t="shared" si="74"/>
        <v>0.22130320486541225</v>
      </c>
      <c r="K39" s="19">
        <f t="shared" si="75"/>
        <v>0.77869679513458778</v>
      </c>
      <c r="L39" s="19">
        <f t="shared" si="2"/>
        <v>0</v>
      </c>
      <c r="M39" s="19">
        <f t="shared" si="3"/>
        <v>0</v>
      </c>
      <c r="N39" s="19">
        <f t="shared" si="4"/>
        <v>0.22130320486541225</v>
      </c>
      <c r="O39" s="19">
        <f t="shared" si="5"/>
        <v>0</v>
      </c>
      <c r="P39" s="19">
        <f t="shared" si="6"/>
        <v>0</v>
      </c>
      <c r="Q39" s="19">
        <f t="shared" si="7"/>
        <v>0.77869679513458778</v>
      </c>
      <c r="R39" s="19">
        <f t="shared" si="76"/>
        <v>0.12788171029453393</v>
      </c>
      <c r="S39" s="19">
        <f t="shared" si="77"/>
        <v>9.3421494570878297E-2</v>
      </c>
      <c r="T39" s="19">
        <f t="shared" si="78"/>
        <v>1.6306435871383123E-2</v>
      </c>
      <c r="U39" s="19">
        <f t="shared" si="79"/>
        <v>0.76239035926320464</v>
      </c>
      <c r="V39" s="23"/>
      <c r="W39" s="18">
        <f t="shared" si="80"/>
        <v>3.3874832925323511E-8</v>
      </c>
      <c r="X39" s="18">
        <f t="shared" si="163"/>
        <v>5.2568931852682083E-7</v>
      </c>
      <c r="Y39" s="18">
        <f t="shared" si="201"/>
        <v>2.5692800662715749E-10</v>
      </c>
      <c r="Z39" s="18">
        <f t="shared" si="164"/>
        <v>3.2702898561730386E-11</v>
      </c>
      <c r="AA39" s="18">
        <f t="shared" si="81"/>
        <v>8.7033932983313723E-18</v>
      </c>
      <c r="AB39" s="18">
        <f t="shared" si="165"/>
        <v>1.7191564458767797E-17</v>
      </c>
      <c r="AC39" s="18">
        <f t="shared" si="166"/>
        <v>2.5894957757099169E-17</v>
      </c>
      <c r="AD39" s="19">
        <f t="shared" si="153"/>
        <v>0.33610378437266669</v>
      </c>
      <c r="AE39" s="19">
        <f t="shared" si="82"/>
        <v>0.66389621562733325</v>
      </c>
      <c r="AF39" s="19">
        <f t="shared" si="8"/>
        <v>0</v>
      </c>
      <c r="AG39" s="19">
        <f t="shared" si="9"/>
        <v>0</v>
      </c>
      <c r="AH39" s="19">
        <f t="shared" si="10"/>
        <v>0.33610378437266669</v>
      </c>
      <c r="AI39" s="19">
        <f t="shared" si="11"/>
        <v>0</v>
      </c>
      <c r="AJ39" s="19">
        <f t="shared" si="12"/>
        <v>0</v>
      </c>
      <c r="AK39" s="19">
        <f t="shared" si="13"/>
        <v>0.66389621562733325</v>
      </c>
      <c r="AL39" s="19">
        <f t="shared" si="83"/>
        <v>0.22359860661643607</v>
      </c>
      <c r="AM39" s="19">
        <f t="shared" si="84"/>
        <v>0.11250517775623062</v>
      </c>
      <c r="AN39" s="19">
        <f t="shared" si="85"/>
        <v>2.1465961675851797E-2</v>
      </c>
      <c r="AO39" s="19">
        <f t="shared" si="86"/>
        <v>0.64243025395148146</v>
      </c>
      <c r="AP39" s="23"/>
      <c r="AQ39" s="18">
        <f t="shared" si="87"/>
        <v>4.7429494677358112E-8</v>
      </c>
      <c r="AR39" s="18">
        <f t="shared" si="167"/>
        <v>5.4589022314596404E-7</v>
      </c>
      <c r="AS39" s="18">
        <f t="shared" si="202"/>
        <v>3.9909925741997927E-10</v>
      </c>
      <c r="AT39" s="18">
        <f t="shared" si="168"/>
        <v>4.2604287448692982E-11</v>
      </c>
      <c r="AU39" s="18">
        <f t="shared" si="88"/>
        <v>1.8929076105538482E-17</v>
      </c>
      <c r="AV39" s="18">
        <f t="shared" si="169"/>
        <v>2.3257263982341807E-17</v>
      </c>
      <c r="AW39" s="18">
        <f t="shared" si="170"/>
        <v>4.2186340087880289E-17</v>
      </c>
      <c r="AX39" s="19">
        <f t="shared" si="154"/>
        <v>0.44870154808657164</v>
      </c>
      <c r="AY39" s="19">
        <f t="shared" si="89"/>
        <v>0.55129845191342841</v>
      </c>
      <c r="AZ39" s="19">
        <f t="shared" si="14"/>
        <v>0</v>
      </c>
      <c r="BA39" s="19">
        <f t="shared" si="15"/>
        <v>0</v>
      </c>
      <c r="BB39" s="19">
        <f t="shared" si="16"/>
        <v>0.44870154808657164</v>
      </c>
      <c r="BC39" s="19">
        <f t="shared" si="17"/>
        <v>0</v>
      </c>
      <c r="BD39" s="19">
        <f t="shared" si="18"/>
        <v>0</v>
      </c>
      <c r="BE39" s="19">
        <f t="shared" si="19"/>
        <v>0.55129845191342841</v>
      </c>
      <c r="BF39" s="19">
        <f t="shared" si="90"/>
        <v>0.33283874317481937</v>
      </c>
      <c r="BG39" s="19">
        <f t="shared" si="91"/>
        <v>0.11586280491175223</v>
      </c>
      <c r="BH39" s="19">
        <f t="shared" si="92"/>
        <v>2.294136870677994E-2</v>
      </c>
      <c r="BI39" s="19">
        <f t="shared" si="93"/>
        <v>0.52835708320664854</v>
      </c>
      <c r="BJ39" s="23"/>
      <c r="BK39" s="18">
        <f t="shared" si="94"/>
        <v>7.1822075921824527E-8</v>
      </c>
      <c r="BL39" s="18">
        <f t="shared" si="171"/>
        <v>5.6527022366194428E-7</v>
      </c>
      <c r="BM39" s="18">
        <f t="shared" si="203"/>
        <v>4.279914369256783E-10</v>
      </c>
      <c r="BN39" s="18">
        <f t="shared" si="172"/>
        <v>4.3427838114218028E-11</v>
      </c>
      <c r="BO39" s="18">
        <f t="shared" si="95"/>
        <v>3.0739233476766837E-17</v>
      </c>
      <c r="BP39" s="18">
        <f t="shared" si="173"/>
        <v>2.4548463763978734E-17</v>
      </c>
      <c r="BQ39" s="18">
        <f t="shared" si="174"/>
        <v>5.5287697240745574E-17</v>
      </c>
      <c r="BR39" s="19">
        <f t="shared" si="155"/>
        <v>0.55598686526797203</v>
      </c>
      <c r="BS39" s="19">
        <f t="shared" si="96"/>
        <v>0.44401313473202791</v>
      </c>
      <c r="BT39" s="19">
        <f t="shared" si="20"/>
        <v>0</v>
      </c>
      <c r="BU39" s="19">
        <f t="shared" si="21"/>
        <v>0</v>
      </c>
      <c r="BV39" s="19">
        <f t="shared" si="22"/>
        <v>0.55598686526797203</v>
      </c>
      <c r="BW39" s="19">
        <f t="shared" si="23"/>
        <v>0</v>
      </c>
      <c r="BX39" s="19">
        <f t="shared" si="24"/>
        <v>0</v>
      </c>
      <c r="BY39" s="19">
        <f t="shared" si="25"/>
        <v>0.44401313473202791</v>
      </c>
      <c r="BZ39" s="19">
        <f t="shared" si="97"/>
        <v>0.44638420340351481</v>
      </c>
      <c r="CA39" s="19">
        <f t="shared" si="98"/>
        <v>0.10960266186445725</v>
      </c>
      <c r="CB39" s="19">
        <f t="shared" si="99"/>
        <v>2.5366166118025196E-2</v>
      </c>
      <c r="CC39" s="19">
        <f t="shared" si="100"/>
        <v>0.41864696861400269</v>
      </c>
      <c r="CD39" s="23"/>
      <c r="CE39" s="18">
        <f t="shared" si="101"/>
        <v>1.0935667740289042E-7</v>
      </c>
      <c r="CF39" s="18">
        <f t="shared" si="175"/>
        <v>5.6234958755550823E-7</v>
      </c>
      <c r="CG39" s="18">
        <f t="shared" si="204"/>
        <v>4.2330823662459813E-10</v>
      </c>
      <c r="CH39" s="18">
        <f t="shared" si="176"/>
        <v>4.3208922975895437E-11</v>
      </c>
      <c r="CI39" s="18">
        <f t="shared" si="102"/>
        <v>4.6291582274542581E-17</v>
      </c>
      <c r="CJ39" s="18">
        <f t="shared" si="177"/>
        <v>2.4298520014212522E-17</v>
      </c>
      <c r="CK39" s="18">
        <f t="shared" si="178"/>
        <v>7.0590102288755102E-17</v>
      </c>
      <c r="CL39" s="19">
        <f t="shared" si="156"/>
        <v>0.65578007076945066</v>
      </c>
      <c r="CM39" s="19">
        <f t="shared" si="103"/>
        <v>0.34421992923054934</v>
      </c>
      <c r="CN39" s="19">
        <f t="shared" si="26"/>
        <v>0</v>
      </c>
      <c r="CO39" s="19">
        <f t="shared" si="27"/>
        <v>0</v>
      </c>
      <c r="CP39" s="19">
        <f t="shared" si="28"/>
        <v>0.65578007076945066</v>
      </c>
      <c r="CQ39" s="19">
        <f t="shared" si="29"/>
        <v>0</v>
      </c>
      <c r="CR39" s="19">
        <f t="shared" si="30"/>
        <v>0</v>
      </c>
      <c r="CS39" s="19">
        <f t="shared" si="31"/>
        <v>0.34421992923054934</v>
      </c>
      <c r="CT39" s="19">
        <f t="shared" si="104"/>
        <v>0.55970429961610235</v>
      </c>
      <c r="CU39" s="19">
        <f t="shared" si="105"/>
        <v>9.6075771153348269E-2</v>
      </c>
      <c r="CV39" s="19">
        <f t="shared" si="106"/>
        <v>2.864563203337982E-2</v>
      </c>
      <c r="CW39" s="19">
        <f t="shared" si="107"/>
        <v>0.31557429719716956</v>
      </c>
      <c r="CX39" s="23"/>
      <c r="CY39" s="18">
        <f t="shared" si="108"/>
        <v>1.5317319834018902E-7</v>
      </c>
      <c r="CZ39" s="18">
        <f t="shared" si="179"/>
        <v>5.1113458300391684E-7</v>
      </c>
      <c r="DA39" s="18">
        <f t="shared" si="205"/>
        <v>4.1209471228705168E-10</v>
      </c>
      <c r="DB39" s="18">
        <f t="shared" si="180"/>
        <v>4.3032222769556079E-11</v>
      </c>
      <c r="DC39" s="18">
        <f t="shared" si="109"/>
        <v>6.3121865100087701E-17</v>
      </c>
      <c r="DD39" s="18">
        <f t="shared" si="181"/>
        <v>2.1995257241048701E-17</v>
      </c>
      <c r="DE39" s="18">
        <f t="shared" si="182"/>
        <v>8.5117122341136396E-17</v>
      </c>
      <c r="DF39" s="19">
        <f t="shared" si="157"/>
        <v>0.7415883357417199</v>
      </c>
      <c r="DG39" s="19">
        <f t="shared" si="110"/>
        <v>0.25841166425828022</v>
      </c>
      <c r="DH39" s="19">
        <f t="shared" si="32"/>
        <v>0</v>
      </c>
      <c r="DI39" s="19">
        <f t="shared" si="33"/>
        <v>0</v>
      </c>
      <c r="DJ39" s="19">
        <f t="shared" si="34"/>
        <v>0.7415883357417199</v>
      </c>
      <c r="DK39" s="19">
        <f t="shared" si="35"/>
        <v>0</v>
      </c>
      <c r="DL39" s="19">
        <f t="shared" si="36"/>
        <v>0</v>
      </c>
      <c r="DM39" s="19">
        <f t="shared" si="37"/>
        <v>0.25841166425828022</v>
      </c>
      <c r="DN39" s="19">
        <f t="shared" si="111"/>
        <v>0.66269788273945596</v>
      </c>
      <c r="DO39" s="19">
        <f t="shared" si="112"/>
        <v>7.8890453002263869E-2</v>
      </c>
      <c r="DP39" s="19">
        <f t="shared" si="113"/>
        <v>3.1194438423506908E-2</v>
      </c>
      <c r="DQ39" s="19">
        <f t="shared" si="114"/>
        <v>0.22721722583477333</v>
      </c>
      <c r="DR39" s="23"/>
      <c r="DS39" s="18">
        <f t="shared" si="115"/>
        <v>1.9222819414731153E-7</v>
      </c>
      <c r="DT39" s="18">
        <f t="shared" si="183"/>
        <v>4.3456725317598888E-7</v>
      </c>
      <c r="DU39" s="18">
        <f t="shared" si="206"/>
        <v>4.0033018694493835E-10</v>
      </c>
      <c r="DV39" s="18">
        <f t="shared" si="184"/>
        <v>4.2644211513060464E-11</v>
      </c>
      <c r="DW39" s="18">
        <f t="shared" si="116"/>
        <v>7.6954748899081134E-17</v>
      </c>
      <c r="DX39" s="18">
        <f t="shared" si="185"/>
        <v>1.8531777861086565E-17</v>
      </c>
      <c r="DY39" s="18">
        <f t="shared" si="186"/>
        <v>9.5486526760167696E-17</v>
      </c>
      <c r="DZ39" s="19">
        <f t="shared" si="158"/>
        <v>0.80592258939700889</v>
      </c>
      <c r="EA39" s="19">
        <f t="shared" si="117"/>
        <v>0.19407741060299111</v>
      </c>
      <c r="EB39" s="19">
        <f t="shared" si="38"/>
        <v>0</v>
      </c>
      <c r="EC39" s="19">
        <f t="shared" si="39"/>
        <v>0</v>
      </c>
      <c r="ED39" s="19">
        <f t="shared" si="40"/>
        <v>0.80592258939700889</v>
      </c>
      <c r="EE39" s="19">
        <f t="shared" si="41"/>
        <v>0</v>
      </c>
      <c r="EF39" s="19">
        <f t="shared" si="42"/>
        <v>0</v>
      </c>
      <c r="EG39" s="19">
        <f t="shared" si="43"/>
        <v>0.19407741060299111</v>
      </c>
      <c r="EH39" s="19">
        <f t="shared" si="118"/>
        <v>0.74319304254019136</v>
      </c>
      <c r="EI39" s="19">
        <f t="shared" si="119"/>
        <v>6.2729546856817475E-2</v>
      </c>
      <c r="EJ39" s="19">
        <f t="shared" si="120"/>
        <v>3.2110678196194835E-2</v>
      </c>
      <c r="EK39" s="19">
        <f t="shared" si="121"/>
        <v>0.16196673240679627</v>
      </c>
      <c r="EL39" s="23"/>
      <c r="EM39" s="18">
        <f t="shared" si="122"/>
        <v>2.2193979947277552E-7</v>
      </c>
      <c r="EN39" s="18">
        <f t="shared" si="187"/>
        <v>3.6749327722591459E-7</v>
      </c>
      <c r="EO39" s="18">
        <f t="shared" si="207"/>
        <v>3.9020106030047607E-10</v>
      </c>
      <c r="EP39" s="18">
        <f t="shared" si="188"/>
        <v>4.2000156937862778E-11</v>
      </c>
      <c r="EQ39" s="18">
        <f t="shared" si="123"/>
        <v>8.6601145077152047E-17</v>
      </c>
      <c r="ER39" s="18">
        <f t="shared" si="189"/>
        <v>1.5434775317097927E-17</v>
      </c>
      <c r="ES39" s="18">
        <f t="shared" si="190"/>
        <v>1.0203592039424997E-16</v>
      </c>
      <c r="ET39" s="19">
        <f t="shared" si="159"/>
        <v>0.84873194403048946</v>
      </c>
      <c r="EU39" s="19">
        <f t="shared" si="124"/>
        <v>0.15126805596951054</v>
      </c>
      <c r="EV39" s="19">
        <f t="shared" si="44"/>
        <v>0</v>
      </c>
      <c r="EW39" s="19">
        <f t="shared" si="45"/>
        <v>0</v>
      </c>
      <c r="EX39" s="19">
        <f t="shared" si="46"/>
        <v>0.84873194403048946</v>
      </c>
      <c r="EY39" s="19">
        <f t="shared" si="47"/>
        <v>0</v>
      </c>
      <c r="EZ39" s="19">
        <f t="shared" si="48"/>
        <v>0</v>
      </c>
      <c r="FA39" s="19">
        <f t="shared" si="49"/>
        <v>0.15126805596951054</v>
      </c>
      <c r="FB39" s="19">
        <f t="shared" si="125"/>
        <v>0.79847233722221356</v>
      </c>
      <c r="FC39" s="19">
        <f t="shared" si="126"/>
        <v>5.0259606808275709E-2</v>
      </c>
      <c r="FD39" s="19">
        <f t="shared" si="127"/>
        <v>3.1838892711587428E-2</v>
      </c>
      <c r="FE39" s="19">
        <f t="shared" si="128"/>
        <v>0.11942916325792309</v>
      </c>
      <c r="FF39" s="23"/>
      <c r="FG39" s="18">
        <f t="shared" si="129"/>
        <v>2.4248976691874047E-7</v>
      </c>
      <c r="FH39" s="18">
        <f t="shared" si="191"/>
        <v>3.2037125365938709E-7</v>
      </c>
      <c r="FI39" s="18">
        <f t="shared" si="208"/>
        <v>3.8270764726606782E-10</v>
      </c>
      <c r="FJ39" s="18">
        <f t="shared" si="192"/>
        <v>4.131639679457796E-11</v>
      </c>
      <c r="FK39" s="18">
        <f t="shared" si="130"/>
        <v>9.2802688183568333E-17</v>
      </c>
      <c r="FL39" s="18">
        <f t="shared" si="193"/>
        <v>1.3236585837767624E-17</v>
      </c>
      <c r="FM39" s="18">
        <f t="shared" si="194"/>
        <v>1.0603927402133596E-16</v>
      </c>
      <c r="FN39" s="19">
        <f t="shared" si="160"/>
        <v>0.87517279838124584</v>
      </c>
      <c r="FO39" s="19">
        <f t="shared" si="131"/>
        <v>0.12482720161875416</v>
      </c>
      <c r="FP39" s="19">
        <f t="shared" si="50"/>
        <v>0</v>
      </c>
      <c r="FQ39" s="19">
        <f t="shared" si="51"/>
        <v>0</v>
      </c>
      <c r="FR39" s="19">
        <f t="shared" si="52"/>
        <v>0.87517279838124584</v>
      </c>
      <c r="FS39" s="19">
        <f t="shared" si="53"/>
        <v>0</v>
      </c>
      <c r="FT39" s="19">
        <f t="shared" si="54"/>
        <v>0</v>
      </c>
      <c r="FU39" s="19">
        <f t="shared" si="55"/>
        <v>0.12482720161875416</v>
      </c>
      <c r="FV39" s="19">
        <f t="shared" si="132"/>
        <v>0.83340841367214946</v>
      </c>
      <c r="FW39" s="19">
        <f t="shared" si="133"/>
        <v>4.1764384709096332E-2</v>
      </c>
      <c r="FX39" s="19">
        <f t="shared" si="134"/>
        <v>3.1142593701885227E-2</v>
      </c>
      <c r="FY39" s="19">
        <f t="shared" si="135"/>
        <v>9.3684607916868917E-2</v>
      </c>
      <c r="FZ39" s="23"/>
      <c r="GA39" s="18">
        <f t="shared" si="136"/>
        <v>2.5564114292018916E-7</v>
      </c>
      <c r="GB39" s="18">
        <f t="shared" si="195"/>
        <v>2.9033950626412165E-7</v>
      </c>
      <c r="GC39" s="18">
        <f t="shared" si="209"/>
        <v>3.7774311808845289E-10</v>
      </c>
      <c r="GD39" s="18">
        <f t="shared" si="196"/>
        <v>4.0755748572511604E-11</v>
      </c>
      <c r="GE39" s="18">
        <f t="shared" si="137"/>
        <v>9.6566682438368075E-17</v>
      </c>
      <c r="GF39" s="18">
        <f t="shared" si="197"/>
        <v>1.1833003917967699E-17</v>
      </c>
      <c r="GG39" s="18">
        <f t="shared" si="198"/>
        <v>1.0839968635633578E-16</v>
      </c>
      <c r="GH39" s="19">
        <f t="shared" si="161"/>
        <v>0.8908391314060653</v>
      </c>
      <c r="GI39" s="19">
        <f t="shared" si="138"/>
        <v>0.10916086859393463</v>
      </c>
      <c r="GJ39" s="19">
        <f t="shared" si="56"/>
        <v>0</v>
      </c>
      <c r="GK39" s="19">
        <f t="shared" si="57"/>
        <v>0</v>
      </c>
      <c r="GL39" s="19">
        <f t="shared" si="58"/>
        <v>0.8908391314060653</v>
      </c>
      <c r="GM39" s="19">
        <f t="shared" si="59"/>
        <v>0</v>
      </c>
      <c r="GN39" s="19">
        <f t="shared" si="60"/>
        <v>0</v>
      </c>
      <c r="GO39" s="19">
        <f t="shared" si="61"/>
        <v>0.10916086859393463</v>
      </c>
      <c r="GP39" s="19">
        <f t="shared" si="139"/>
        <v>0.85442089616634798</v>
      </c>
      <c r="GQ39" s="19">
        <f t="shared" si="140"/>
        <v>3.641823523971726E-2</v>
      </c>
      <c r="GR39" s="19">
        <f t="shared" si="141"/>
        <v>3.0461313340531371E-2</v>
      </c>
      <c r="GS39" s="19">
        <f t="shared" si="142"/>
        <v>7.8699555253403261E-2</v>
      </c>
      <c r="GT39" s="23"/>
      <c r="GU39" s="18">
        <f t="shared" si="143"/>
        <v>2.6357352358245209E-7</v>
      </c>
      <c r="GV39" s="18">
        <f t="shared" si="144"/>
        <v>2.7217741773658387E-7</v>
      </c>
      <c r="GW39" s="18">
        <f t="shared" si="62"/>
        <v>3.7467459816001984E-10</v>
      </c>
      <c r="GX39" s="18">
        <f t="shared" si="63"/>
        <v>4.0356307723245444E-11</v>
      </c>
      <c r="GY39" s="18">
        <f t="shared" si="145"/>
        <v>9.8754304033875742E-17</v>
      </c>
      <c r="GZ39" s="18">
        <f t="shared" si="199"/>
        <v>1.0984075625495901E-17</v>
      </c>
      <c r="HA39" s="18">
        <f t="shared" si="200"/>
        <v>1.0973837965937164E-16</v>
      </c>
      <c r="HB39" s="19">
        <f t="shared" si="162"/>
        <v>0.89990670848621501</v>
      </c>
      <c r="HC39" s="19">
        <f t="shared" si="146"/>
        <v>0.100093291513785</v>
      </c>
      <c r="HD39" s="19">
        <f t="shared" si="64"/>
        <v>0</v>
      </c>
      <c r="HE39" s="19">
        <f t="shared" si="65"/>
        <v>0</v>
      </c>
      <c r="HF39" s="19">
        <f t="shared" si="66"/>
        <v>0.89990670848621501</v>
      </c>
      <c r="HG39" s="19">
        <f t="shared" si="67"/>
        <v>0</v>
      </c>
      <c r="HH39" s="19">
        <f t="shared" si="68"/>
        <v>0</v>
      </c>
      <c r="HI39" s="19">
        <f t="shared" si="69"/>
        <v>0.100093291513785</v>
      </c>
      <c r="HJ39" s="19">
        <f t="shared" si="147"/>
        <v>0.8666861658437216</v>
      </c>
      <c r="HK39" s="19">
        <f t="shared" si="148"/>
        <v>3.3220542642493446E-2</v>
      </c>
      <c r="HL39" s="19">
        <f t="shared" si="149"/>
        <v>2.9938545528144345E-2</v>
      </c>
      <c r="HM39" s="19">
        <f t="shared" si="150"/>
        <v>7.0154745985640671E-2</v>
      </c>
      <c r="HN39" s="27" t="s">
        <v>2</v>
      </c>
      <c r="HO39" s="35">
        <v>0.3</v>
      </c>
      <c r="HP39" s="35">
        <v>0.3</v>
      </c>
      <c r="HQ39" s="35"/>
      <c r="HR39" s="45" t="s">
        <v>39</v>
      </c>
      <c r="HS39" s="45"/>
      <c r="HT39" s="45"/>
      <c r="HU39" s="2"/>
      <c r="HV39" s="2"/>
      <c r="HW39" s="2"/>
    </row>
    <row r="40" spans="1:231" x14ac:dyDescent="0.15">
      <c r="A40">
        <v>14</v>
      </c>
      <c r="B40" s="22">
        <v>1</v>
      </c>
      <c r="C40" s="18">
        <f t="shared" si="70"/>
        <v>1.1397693163328526E-8</v>
      </c>
      <c r="D40" s="18">
        <f t="shared" si="151"/>
        <v>9.8348539496135038E-9</v>
      </c>
      <c r="E40" s="18">
        <f t="shared" si="152"/>
        <v>6.3011715762854213E-11</v>
      </c>
      <c r="F40" s="18">
        <f t="shared" si="1"/>
        <v>9.3123147494088969E-12</v>
      </c>
      <c r="G40" s="18">
        <f t="shared" si="71"/>
        <v>7.181882019598838E-19</v>
      </c>
      <c r="H40" s="18">
        <f t="shared" si="72"/>
        <v>9.158525549326818E-20</v>
      </c>
      <c r="I40" s="18">
        <f t="shared" si="73"/>
        <v>8.0977345745315199E-19</v>
      </c>
      <c r="J40" s="19">
        <f t="shared" si="74"/>
        <v>0.88690015133205735</v>
      </c>
      <c r="K40" s="19">
        <f t="shared" si="75"/>
        <v>0.11309984866794265</v>
      </c>
      <c r="L40" s="19">
        <f t="shared" si="2"/>
        <v>0.88690015133205735</v>
      </c>
      <c r="M40" s="19">
        <f t="shared" si="3"/>
        <v>0</v>
      </c>
      <c r="N40" s="19">
        <f t="shared" si="4"/>
        <v>0</v>
      </c>
      <c r="O40" s="19">
        <f t="shared" si="5"/>
        <v>0.11309984866794265</v>
      </c>
      <c r="P40" s="19">
        <f t="shared" si="6"/>
        <v>0</v>
      </c>
      <c r="Q40" s="19">
        <f t="shared" si="7"/>
        <v>0</v>
      </c>
      <c r="R40" s="19">
        <f t="shared" si="76"/>
        <v>0.22072071094030149</v>
      </c>
      <c r="S40" s="19">
        <f t="shared" si="77"/>
        <v>0.66617944039175592</v>
      </c>
      <c r="T40" s="19">
        <f t="shared" si="78"/>
        <v>5.8249392511074626E-4</v>
      </c>
      <c r="U40" s="19">
        <f t="shared" si="79"/>
        <v>0.11251735474283188</v>
      </c>
      <c r="V40" s="23"/>
      <c r="W40" s="18">
        <f t="shared" si="80"/>
        <v>5.4314755638772763E-8</v>
      </c>
      <c r="X40" s="18">
        <f t="shared" si="163"/>
        <v>3.9971871500890919E-8</v>
      </c>
      <c r="Y40" s="18">
        <f t="shared" si="201"/>
        <v>4.3506134562837663E-10</v>
      </c>
      <c r="Z40" s="18">
        <f t="shared" si="164"/>
        <v>5.6657519309991742E-11</v>
      </c>
      <c r="AA40" s="18">
        <f t="shared" si="81"/>
        <v>2.3630250675680935E-17</v>
      </c>
      <c r="AB40" s="18">
        <f t="shared" si="165"/>
        <v>2.2647070814182358E-18</v>
      </c>
      <c r="AC40" s="18">
        <f t="shared" si="166"/>
        <v>2.5894957757099172E-17</v>
      </c>
      <c r="AD40" s="19">
        <f t="shared" si="153"/>
        <v>0.91254254582449124</v>
      </c>
      <c r="AE40" s="19">
        <f t="shared" si="82"/>
        <v>8.745745417550875E-2</v>
      </c>
      <c r="AF40" s="19">
        <f t="shared" si="8"/>
        <v>0.91254254582449124</v>
      </c>
      <c r="AG40" s="19">
        <f t="shared" si="9"/>
        <v>0</v>
      </c>
      <c r="AH40" s="19">
        <f t="shared" si="10"/>
        <v>0</v>
      </c>
      <c r="AI40" s="19">
        <f t="shared" si="11"/>
        <v>8.745745417550875E-2</v>
      </c>
      <c r="AJ40" s="19">
        <f t="shared" si="12"/>
        <v>0</v>
      </c>
      <c r="AK40" s="19">
        <f t="shared" si="13"/>
        <v>0</v>
      </c>
      <c r="AL40" s="19">
        <f t="shared" si="83"/>
        <v>0.33525812725090859</v>
      </c>
      <c r="AM40" s="19">
        <f t="shared" si="84"/>
        <v>0.5772844185735827</v>
      </c>
      <c r="AN40" s="19">
        <f t="shared" si="85"/>
        <v>8.4565712175812928E-4</v>
      </c>
      <c r="AO40" s="19">
        <f t="shared" si="86"/>
        <v>8.6611797053750633E-2</v>
      </c>
      <c r="AP40" s="23"/>
      <c r="AQ40" s="18">
        <f t="shared" si="87"/>
        <v>6.0785980909728082E-8</v>
      </c>
      <c r="AR40" s="18">
        <f t="shared" si="167"/>
        <v>3.5950557111405138E-8</v>
      </c>
      <c r="AS40" s="18">
        <f t="shared" si="202"/>
        <v>6.5193543835024791E-10</v>
      </c>
      <c r="AT40" s="18">
        <f t="shared" si="168"/>
        <v>7.1147853704204888E-11</v>
      </c>
      <c r="AU40" s="18">
        <f t="shared" si="88"/>
        <v>3.9628535109933377E-17</v>
      </c>
      <c r="AV40" s="18">
        <f t="shared" si="169"/>
        <v>2.5578049779469156E-18</v>
      </c>
      <c r="AW40" s="18">
        <f t="shared" si="170"/>
        <v>4.2186340087880295E-17</v>
      </c>
      <c r="AX40" s="19">
        <f t="shared" si="154"/>
        <v>0.9393688816659933</v>
      </c>
      <c r="AY40" s="19">
        <f t="shared" si="89"/>
        <v>6.0631118334006577E-2</v>
      </c>
      <c r="AZ40" s="19">
        <f t="shared" si="14"/>
        <v>0.9393688816659933</v>
      </c>
      <c r="BA40" s="19">
        <f t="shared" si="15"/>
        <v>0</v>
      </c>
      <c r="BB40" s="19">
        <f t="shared" si="16"/>
        <v>0</v>
      </c>
      <c r="BC40" s="19">
        <f t="shared" si="17"/>
        <v>6.0631118334006577E-2</v>
      </c>
      <c r="BD40" s="19">
        <f t="shared" si="18"/>
        <v>0</v>
      </c>
      <c r="BE40" s="19">
        <f t="shared" si="19"/>
        <v>0</v>
      </c>
      <c r="BF40" s="19">
        <f t="shared" si="90"/>
        <v>0.44787778855566707</v>
      </c>
      <c r="BG40" s="19">
        <f t="shared" si="91"/>
        <v>0.49149109311032629</v>
      </c>
      <c r="BH40" s="19">
        <f t="shared" si="92"/>
        <v>8.2375953090458394E-4</v>
      </c>
      <c r="BI40" s="19">
        <f t="shared" si="93"/>
        <v>5.9807358803101993E-2</v>
      </c>
      <c r="BJ40" s="23"/>
      <c r="BK40" s="18">
        <f t="shared" si="94"/>
        <v>7.5470476642343326E-8</v>
      </c>
      <c r="BL40" s="18">
        <f t="shared" si="171"/>
        <v>2.9607289295749509E-8</v>
      </c>
      <c r="BM40" s="18">
        <f t="shared" si="203"/>
        <v>7.0408037302093133E-10</v>
      </c>
      <c r="BN40" s="18">
        <f t="shared" si="172"/>
        <v>7.2631299436308724E-11</v>
      </c>
      <c r="BO40" s="18">
        <f t="shared" si="95"/>
        <v>5.3137281346408573E-17</v>
      </c>
      <c r="BP40" s="18">
        <f t="shared" si="173"/>
        <v>2.1504158943370006E-18</v>
      </c>
      <c r="BQ40" s="18">
        <f t="shared" si="174"/>
        <v>5.5287697240745574E-17</v>
      </c>
      <c r="BR40" s="19">
        <f t="shared" si="155"/>
        <v>0.96110498353778062</v>
      </c>
      <c r="BS40" s="19">
        <f t="shared" si="96"/>
        <v>3.8895016462219385E-2</v>
      </c>
      <c r="BT40" s="19">
        <f t="shared" si="20"/>
        <v>0.96110498353778062</v>
      </c>
      <c r="BU40" s="19">
        <f t="shared" si="21"/>
        <v>0</v>
      </c>
      <c r="BV40" s="19">
        <f t="shared" si="22"/>
        <v>0</v>
      </c>
      <c r="BW40" s="19">
        <f t="shared" si="23"/>
        <v>3.8895016462219385E-2</v>
      </c>
      <c r="BX40" s="19">
        <f t="shared" si="24"/>
        <v>0</v>
      </c>
      <c r="BY40" s="19">
        <f t="shared" si="25"/>
        <v>0</v>
      </c>
      <c r="BZ40" s="19">
        <f t="shared" si="97"/>
        <v>0.55521113694387514</v>
      </c>
      <c r="CA40" s="19">
        <f t="shared" si="98"/>
        <v>0.40589384659390548</v>
      </c>
      <c r="CB40" s="19">
        <f t="shared" si="99"/>
        <v>7.7572832409697197E-4</v>
      </c>
      <c r="CC40" s="19">
        <f t="shared" si="100"/>
        <v>3.8119288138122417E-2</v>
      </c>
      <c r="CD40" s="23"/>
      <c r="CE40" s="18">
        <f t="shared" si="101"/>
        <v>9.7349134421398564E-8</v>
      </c>
      <c r="CF40" s="18">
        <f t="shared" si="175"/>
        <v>2.1487661871554013E-8</v>
      </c>
      <c r="CG40" s="18">
        <f t="shared" si="204"/>
        <v>7.0898900427505608E-10</v>
      </c>
      <c r="CH40" s="18">
        <f t="shared" si="176"/>
        <v>7.309480285374364E-11</v>
      </c>
      <c r="CI40" s="18">
        <f t="shared" si="102"/>
        <v>6.9019465880465956E-17</v>
      </c>
      <c r="CJ40" s="18">
        <f t="shared" si="177"/>
        <v>1.5706364082891447E-18</v>
      </c>
      <c r="CK40" s="18">
        <f t="shared" si="178"/>
        <v>7.0590102288755102E-17</v>
      </c>
      <c r="CL40" s="19">
        <f t="shared" si="156"/>
        <v>0.97774990604399015</v>
      </c>
      <c r="CM40" s="19">
        <f t="shared" si="103"/>
        <v>2.2250093956009818E-2</v>
      </c>
      <c r="CN40" s="19">
        <f t="shared" si="26"/>
        <v>0.97774990604399015</v>
      </c>
      <c r="CO40" s="19">
        <f t="shared" si="27"/>
        <v>0</v>
      </c>
      <c r="CP40" s="19">
        <f t="shared" si="28"/>
        <v>0</v>
      </c>
      <c r="CQ40" s="19">
        <f t="shared" si="29"/>
        <v>2.2250093956009818E-2</v>
      </c>
      <c r="CR40" s="19">
        <f t="shared" si="30"/>
        <v>0</v>
      </c>
      <c r="CS40" s="19">
        <f t="shared" si="31"/>
        <v>0</v>
      </c>
      <c r="CT40" s="19">
        <f t="shared" si="104"/>
        <v>0.65509774958410028</v>
      </c>
      <c r="CU40" s="19">
        <f t="shared" si="105"/>
        <v>0.32265215645988993</v>
      </c>
      <c r="CV40" s="19">
        <f t="shared" si="106"/>
        <v>6.8232118535036608E-4</v>
      </c>
      <c r="CW40" s="19">
        <f t="shared" si="107"/>
        <v>2.1567772770659452E-2</v>
      </c>
      <c r="CX40" s="23"/>
      <c r="CY40" s="18">
        <f t="shared" si="108"/>
        <v>1.1986329810258709E-7</v>
      </c>
      <c r="CZ40" s="18">
        <f t="shared" si="179"/>
        <v>1.3239758452878982E-8</v>
      </c>
      <c r="DA40" s="18">
        <f t="shared" si="205"/>
        <v>7.0198089267198066E-10</v>
      </c>
      <c r="DB40" s="18">
        <f t="shared" si="180"/>
        <v>7.3670327441848868E-11</v>
      </c>
      <c r="DC40" s="18">
        <f t="shared" si="109"/>
        <v>8.4141745000661809E-17</v>
      </c>
      <c r="DD40" s="18">
        <f t="shared" si="181"/>
        <v>9.7537734047458102E-19</v>
      </c>
      <c r="DE40" s="18">
        <f t="shared" si="182"/>
        <v>8.5117122341136384E-17</v>
      </c>
      <c r="DF40" s="19">
        <f t="shared" si="157"/>
        <v>0.98854076226208154</v>
      </c>
      <c r="DG40" s="19">
        <f t="shared" si="110"/>
        <v>1.145923773791856E-2</v>
      </c>
      <c r="DH40" s="19">
        <f t="shared" si="32"/>
        <v>0.98854076226208154</v>
      </c>
      <c r="DI40" s="19">
        <f t="shared" si="33"/>
        <v>0</v>
      </c>
      <c r="DJ40" s="19">
        <f t="shared" si="34"/>
        <v>0</v>
      </c>
      <c r="DK40" s="19">
        <f t="shared" si="35"/>
        <v>1.145923773791856E-2</v>
      </c>
      <c r="DL40" s="19">
        <f t="shared" si="36"/>
        <v>0</v>
      </c>
      <c r="DM40" s="19">
        <f t="shared" si="37"/>
        <v>0</v>
      </c>
      <c r="DN40" s="19">
        <f t="shared" si="111"/>
        <v>0.74105371217245475</v>
      </c>
      <c r="DO40" s="19">
        <f t="shared" si="112"/>
        <v>0.24748705008962671</v>
      </c>
      <c r="DP40" s="19">
        <f t="shared" si="113"/>
        <v>5.3462356926498229E-4</v>
      </c>
      <c r="DQ40" s="19">
        <f t="shared" si="114"/>
        <v>1.0924614168653576E-2</v>
      </c>
      <c r="DR40" s="23"/>
      <c r="DS40" s="18">
        <f t="shared" si="115"/>
        <v>1.3738400469213335E-7</v>
      </c>
      <c r="DT40" s="18">
        <f t="shared" si="183"/>
        <v>7.2618762000382986E-9</v>
      </c>
      <c r="DU40" s="18">
        <f t="shared" si="206"/>
        <v>6.9113380839007904E-10</v>
      </c>
      <c r="DV40" s="18">
        <f t="shared" si="184"/>
        <v>7.3782087528602079E-11</v>
      </c>
      <c r="DW40" s="18">
        <f t="shared" si="116"/>
        <v>9.4950730374754609E-17</v>
      </c>
      <c r="DX40" s="18">
        <f t="shared" si="185"/>
        <v>5.35796385413098E-19</v>
      </c>
      <c r="DY40" s="18">
        <f t="shared" si="186"/>
        <v>9.5486526760167708E-17</v>
      </c>
      <c r="DZ40" s="19">
        <f t="shared" si="158"/>
        <v>0.9943887750074013</v>
      </c>
      <c r="EA40" s="19">
        <f t="shared" si="117"/>
        <v>5.6112249925987043E-3</v>
      </c>
      <c r="EB40" s="19">
        <f t="shared" si="38"/>
        <v>0.9943887750074013</v>
      </c>
      <c r="EC40" s="19">
        <f t="shared" si="39"/>
        <v>0</v>
      </c>
      <c r="ED40" s="19">
        <f t="shared" si="40"/>
        <v>0</v>
      </c>
      <c r="EE40" s="19">
        <f t="shared" si="41"/>
        <v>5.6112249925987043E-3</v>
      </c>
      <c r="EF40" s="19">
        <f t="shared" si="42"/>
        <v>0</v>
      </c>
      <c r="EG40" s="19">
        <f t="shared" si="43"/>
        <v>0</v>
      </c>
      <c r="EH40" s="19">
        <f t="shared" si="118"/>
        <v>0.8055487328182781</v>
      </c>
      <c r="EI40" s="19">
        <f t="shared" si="119"/>
        <v>0.18884004218912312</v>
      </c>
      <c r="EJ40" s="19">
        <f t="shared" si="120"/>
        <v>3.7385657873067774E-4</v>
      </c>
      <c r="EK40" s="19">
        <f t="shared" si="121"/>
        <v>5.2373684138680258E-3</v>
      </c>
      <c r="EL40" s="23"/>
      <c r="EM40" s="18">
        <f t="shared" si="122"/>
        <v>1.4953118257094996E-7</v>
      </c>
      <c r="EN40" s="18">
        <f t="shared" si="187"/>
        <v>3.805545673736962E-9</v>
      </c>
      <c r="EO40" s="18">
        <f t="shared" si="207"/>
        <v>6.8050645271260519E-10</v>
      </c>
      <c r="EP40" s="18">
        <f t="shared" si="188"/>
        <v>7.3310320487605026E-11</v>
      </c>
      <c r="EQ40" s="18">
        <f t="shared" si="123"/>
        <v>1.017569346212781E-16</v>
      </c>
      <c r="ER40" s="18">
        <f t="shared" si="189"/>
        <v>2.7898577297187549E-19</v>
      </c>
      <c r="ES40" s="18">
        <f t="shared" si="190"/>
        <v>1.0203592039424997E-16</v>
      </c>
      <c r="ET40" s="19">
        <f t="shared" si="159"/>
        <v>0.99726580823798205</v>
      </c>
      <c r="EU40" s="19">
        <f t="shared" si="124"/>
        <v>2.7341917620179292E-3</v>
      </c>
      <c r="EV40" s="19">
        <f t="shared" si="44"/>
        <v>0.99726580823798205</v>
      </c>
      <c r="EW40" s="19">
        <f t="shared" si="45"/>
        <v>0</v>
      </c>
      <c r="EX40" s="19">
        <f t="shared" si="46"/>
        <v>0</v>
      </c>
      <c r="EY40" s="19">
        <f t="shared" si="47"/>
        <v>2.7341917620179292E-3</v>
      </c>
      <c r="EZ40" s="19">
        <f t="shared" si="48"/>
        <v>0</v>
      </c>
      <c r="FA40" s="19">
        <f t="shared" si="49"/>
        <v>0</v>
      </c>
      <c r="FB40" s="19">
        <f t="shared" si="125"/>
        <v>0.84849312579976011</v>
      </c>
      <c r="FC40" s="19">
        <f t="shared" si="126"/>
        <v>0.14877268243822209</v>
      </c>
      <c r="FD40" s="19">
        <f t="shared" si="127"/>
        <v>2.3881823072945661E-4</v>
      </c>
      <c r="FE40" s="19">
        <f t="shared" si="128"/>
        <v>2.4953735312884728E-3</v>
      </c>
      <c r="FF40" s="23"/>
      <c r="FG40" s="18">
        <f t="shared" si="129"/>
        <v>1.5751108147675862E-7</v>
      </c>
      <c r="FH40" s="18">
        <f t="shared" si="191"/>
        <v>1.9786340099538352E-9</v>
      </c>
      <c r="FI40" s="18">
        <f t="shared" si="208"/>
        <v>6.7230583642516011E-10</v>
      </c>
      <c r="FJ40" s="18">
        <f t="shared" si="192"/>
        <v>7.260293826424767E-11</v>
      </c>
      <c r="FK40" s="18">
        <f t="shared" si="130"/>
        <v>1.0589561937846375E-16</v>
      </c>
      <c r="FL40" s="18">
        <f t="shared" si="193"/>
        <v>1.4365464287221911E-19</v>
      </c>
      <c r="FM40" s="18">
        <f t="shared" si="194"/>
        <v>1.0603927402133597E-16</v>
      </c>
      <c r="FN40" s="19">
        <f t="shared" si="160"/>
        <v>0.99864526946079124</v>
      </c>
      <c r="FO40" s="19">
        <f t="shared" si="131"/>
        <v>1.3547305392086579E-3</v>
      </c>
      <c r="FP40" s="19">
        <f t="shared" si="50"/>
        <v>0.99864526946079124</v>
      </c>
      <c r="FQ40" s="19">
        <f t="shared" si="51"/>
        <v>0</v>
      </c>
      <c r="FR40" s="19">
        <f t="shared" si="52"/>
        <v>0</v>
      </c>
      <c r="FS40" s="19">
        <f t="shared" si="53"/>
        <v>1.3547305392086579E-3</v>
      </c>
      <c r="FT40" s="19">
        <f t="shared" si="54"/>
        <v>0</v>
      </c>
      <c r="FU40" s="19">
        <f t="shared" si="55"/>
        <v>0</v>
      </c>
      <c r="FV40" s="19">
        <f t="shared" si="132"/>
        <v>0.87502989990321556</v>
      </c>
      <c r="FW40" s="19">
        <f t="shared" si="133"/>
        <v>0.12361536955757568</v>
      </c>
      <c r="FX40" s="19">
        <f t="shared" si="134"/>
        <v>1.4289847803017935E-4</v>
      </c>
      <c r="FY40" s="19">
        <f t="shared" si="135"/>
        <v>1.2118320611784784E-3</v>
      </c>
      <c r="FZ40" s="23"/>
      <c r="GA40" s="18">
        <f t="shared" si="136"/>
        <v>1.6244599888056615E-7</v>
      </c>
      <c r="GB40" s="18">
        <f t="shared" si="195"/>
        <v>1.0341147859012176E-9</v>
      </c>
      <c r="GC40" s="18">
        <f t="shared" si="209"/>
        <v>6.66838691545542E-10</v>
      </c>
      <c r="GD40" s="18">
        <f t="shared" si="196"/>
        <v>7.1954310125841883E-11</v>
      </c>
      <c r="GE40" s="18">
        <f t="shared" si="137"/>
        <v>1.0832527734032531E-16</v>
      </c>
      <c r="GF40" s="18">
        <f t="shared" si="197"/>
        <v>7.4409016010454795E-20</v>
      </c>
      <c r="GG40" s="18">
        <f t="shared" si="198"/>
        <v>1.0839968635633577E-16</v>
      </c>
      <c r="GH40" s="19">
        <f t="shared" si="161"/>
        <v>0.99931356797688642</v>
      </c>
      <c r="GI40" s="19">
        <f t="shared" si="138"/>
        <v>6.8643202311355876E-4</v>
      </c>
      <c r="GJ40" s="19">
        <f t="shared" si="56"/>
        <v>0.99931356797688642</v>
      </c>
      <c r="GK40" s="19">
        <f t="shared" si="57"/>
        <v>0</v>
      </c>
      <c r="GL40" s="19">
        <f t="shared" si="58"/>
        <v>0</v>
      </c>
      <c r="GM40" s="19">
        <f t="shared" si="59"/>
        <v>6.8643202311355876E-4</v>
      </c>
      <c r="GN40" s="19">
        <f t="shared" si="60"/>
        <v>0</v>
      </c>
      <c r="GO40" s="19">
        <f t="shared" si="61"/>
        <v>0</v>
      </c>
      <c r="GP40" s="19">
        <f t="shared" si="139"/>
        <v>0.89075728732251236</v>
      </c>
      <c r="GQ40" s="19">
        <f t="shared" si="140"/>
        <v>0.10855628065437413</v>
      </c>
      <c r="GR40" s="19">
        <f t="shared" si="141"/>
        <v>8.1844083553036043E-5</v>
      </c>
      <c r="GS40" s="19">
        <f t="shared" si="142"/>
        <v>6.0458793956052266E-4</v>
      </c>
      <c r="GT40" s="23"/>
      <c r="GU40" s="18">
        <f t="shared" si="143"/>
        <v>1.6533648561278903E-7</v>
      </c>
      <c r="GV40" s="18">
        <f t="shared" si="144"/>
        <v>5.447846605528282E-10</v>
      </c>
      <c r="GW40" s="18">
        <f t="shared" si="62"/>
        <v>6.6349206002799771E-10</v>
      </c>
      <c r="GX40" s="18">
        <f t="shared" si="63"/>
        <v>7.1467178083405176E-11</v>
      </c>
      <c r="GY40" s="18">
        <f t="shared" si="145"/>
        <v>1.096994454370188E-16</v>
      </c>
      <c r="GZ40" s="18">
        <f t="shared" si="199"/>
        <v>3.8934222352836412E-20</v>
      </c>
      <c r="HA40" s="18">
        <f t="shared" si="200"/>
        <v>1.0973837965937164E-16</v>
      </c>
      <c r="HB40" s="19">
        <f t="shared" si="162"/>
        <v>0.99964520870024054</v>
      </c>
      <c r="HC40" s="19">
        <f t="shared" si="146"/>
        <v>3.5479129975937669E-4</v>
      </c>
      <c r="HD40" s="19">
        <f t="shared" si="64"/>
        <v>0.99964520870024054</v>
      </c>
      <c r="HE40" s="19">
        <f t="shared" si="65"/>
        <v>0</v>
      </c>
      <c r="HF40" s="19">
        <f t="shared" si="66"/>
        <v>0</v>
      </c>
      <c r="HG40" s="19">
        <f t="shared" si="67"/>
        <v>3.5479129975937669E-4</v>
      </c>
      <c r="HH40" s="19">
        <f t="shared" si="68"/>
        <v>0</v>
      </c>
      <c r="HI40" s="19">
        <f t="shared" si="69"/>
        <v>0</v>
      </c>
      <c r="HJ40" s="19">
        <f t="shared" si="147"/>
        <v>0.89986109979127149</v>
      </c>
      <c r="HK40" s="19">
        <f t="shared" si="148"/>
        <v>9.978410890896923E-2</v>
      </c>
      <c r="HL40" s="19">
        <f t="shared" si="149"/>
        <v>4.5608694943587425E-5</v>
      </c>
      <c r="HM40" s="19">
        <f t="shared" si="150"/>
        <v>3.0918260481578932E-4</v>
      </c>
      <c r="HN40" s="28" t="s">
        <v>3</v>
      </c>
      <c r="HO40" s="36">
        <v>0.4</v>
      </c>
      <c r="HP40" s="36">
        <v>0.4</v>
      </c>
      <c r="HQ40" s="36"/>
      <c r="HR40" s="45"/>
      <c r="HS40" s="45"/>
      <c r="HT40" s="45"/>
      <c r="HU40" s="2"/>
      <c r="HV40" s="2"/>
      <c r="HW40" s="2"/>
    </row>
    <row r="41" spans="1:231" ht="14" thickBot="1" x14ac:dyDescent="0.2">
      <c r="A41">
        <v>15</v>
      </c>
      <c r="B41" s="22">
        <v>1</v>
      </c>
      <c r="C41" s="18">
        <f t="shared" si="70"/>
        <v>7.0711479479369198E-9</v>
      </c>
      <c r="D41" s="18">
        <f t="shared" si="151"/>
        <v>9.0076524760236562E-10</v>
      </c>
      <c r="E41" s="18">
        <f t="shared" si="152"/>
        <v>1.1219533137265868E-10</v>
      </c>
      <c r="F41" s="18">
        <f t="shared" si="1"/>
        <v>1.8233019416534871E-11</v>
      </c>
      <c r="G41" s="18">
        <f t="shared" si="71"/>
        <v>7.9334978720387815E-19</v>
      </c>
      <c r="H41" s="18">
        <f t="shared" si="72"/>
        <v>1.6423670249273774E-20</v>
      </c>
      <c r="I41" s="18">
        <f t="shared" si="73"/>
        <v>8.097734574531519E-19</v>
      </c>
      <c r="J41" s="19">
        <f t="shared" si="74"/>
        <v>0.97971819142982475</v>
      </c>
      <c r="K41" s="19">
        <f t="shared" si="75"/>
        <v>2.0281808570175242E-2</v>
      </c>
      <c r="L41" s="19">
        <f t="shared" si="2"/>
        <v>0.97971819142982475</v>
      </c>
      <c r="M41" s="19">
        <f t="shared" si="3"/>
        <v>0</v>
      </c>
      <c r="N41" s="19">
        <f t="shared" si="4"/>
        <v>0</v>
      </c>
      <c r="O41" s="19">
        <f t="shared" si="5"/>
        <v>2.0281808570175242E-2</v>
      </c>
      <c r="P41" s="19">
        <f t="shared" si="6"/>
        <v>0</v>
      </c>
      <c r="Q41" s="19">
        <f t="shared" si="7"/>
        <v>0</v>
      </c>
      <c r="R41" s="19">
        <f t="shared" si="76"/>
        <v>0.8843338241841624</v>
      </c>
      <c r="S41" s="19">
        <f t="shared" si="77"/>
        <v>9.5384367245662321E-2</v>
      </c>
      <c r="T41" s="19">
        <f t="shared" si="78"/>
        <v>2.5663271478949231E-3</v>
      </c>
      <c r="U41" s="19">
        <f t="shared" si="79"/>
        <v>1.771548142228032E-2</v>
      </c>
      <c r="V41" s="23"/>
      <c r="W41" s="18">
        <f t="shared" si="80"/>
        <v>3.4607831625518522E-8</v>
      </c>
      <c r="X41" s="18">
        <f t="shared" si="163"/>
        <v>3.6296710825559275E-9</v>
      </c>
      <c r="Y41" s="18">
        <f t="shared" si="201"/>
        <v>7.3636295728953622E-10</v>
      </c>
      <c r="Z41" s="18">
        <f t="shared" si="164"/>
        <v>1.1324235904719461E-10</v>
      </c>
      <c r="AA41" s="18">
        <f t="shared" si="81"/>
        <v>2.5483925241145157E-17</v>
      </c>
      <c r="AB41" s="18">
        <f t="shared" si="165"/>
        <v>4.1103251595401789E-19</v>
      </c>
      <c r="AC41" s="18">
        <f t="shared" si="166"/>
        <v>2.5894957757099175E-17</v>
      </c>
      <c r="AD41" s="19">
        <f t="shared" si="153"/>
        <v>0.98412692850053662</v>
      </c>
      <c r="AE41" s="19">
        <f t="shared" si="82"/>
        <v>1.5873071499463334E-2</v>
      </c>
      <c r="AF41" s="19">
        <f t="shared" si="8"/>
        <v>0.98412692850053662</v>
      </c>
      <c r="AG41" s="19">
        <f t="shared" si="9"/>
        <v>0</v>
      </c>
      <c r="AH41" s="19">
        <f t="shared" si="10"/>
        <v>0</v>
      </c>
      <c r="AI41" s="19">
        <f t="shared" si="11"/>
        <v>1.5873071499463334E-2</v>
      </c>
      <c r="AJ41" s="19">
        <f t="shared" si="12"/>
        <v>0</v>
      </c>
      <c r="AK41" s="19">
        <f t="shared" si="13"/>
        <v>0</v>
      </c>
      <c r="AL41" s="19">
        <f t="shared" si="83"/>
        <v>0.90983243949051185</v>
      </c>
      <c r="AM41" s="19">
        <f t="shared" si="84"/>
        <v>7.4294489010024625E-2</v>
      </c>
      <c r="AN41" s="19">
        <f t="shared" si="85"/>
        <v>2.7101063339791901E-3</v>
      </c>
      <c r="AO41" s="19">
        <f t="shared" si="86"/>
        <v>1.3162965165484144E-2</v>
      </c>
      <c r="AP41" s="23"/>
      <c r="AQ41" s="18">
        <f t="shared" si="87"/>
        <v>3.9237919047606111E-8</v>
      </c>
      <c r="AR41" s="18">
        <f t="shared" si="167"/>
        <v>2.9614070770962199E-9</v>
      </c>
      <c r="AS41" s="18">
        <f t="shared" si="202"/>
        <v>1.0645385604876754E-9</v>
      </c>
      <c r="AT41" s="18">
        <f t="shared" si="168"/>
        <v>1.4049477750884187E-10</v>
      </c>
      <c r="AU41" s="18">
        <f t="shared" si="88"/>
        <v>4.1770277859470551E-17</v>
      </c>
      <c r="AV41" s="18">
        <f t="shared" si="169"/>
        <v>4.1606222840974315E-19</v>
      </c>
      <c r="AW41" s="18">
        <f t="shared" si="170"/>
        <v>4.2186340087880295E-17</v>
      </c>
      <c r="AX41" s="19">
        <f t="shared" si="154"/>
        <v>0.99013751305415387</v>
      </c>
      <c r="AY41" s="19">
        <f t="shared" si="89"/>
        <v>9.8624869458460926E-3</v>
      </c>
      <c r="AZ41" s="19">
        <f t="shared" si="14"/>
        <v>0.99013751305415387</v>
      </c>
      <c r="BA41" s="19">
        <f t="shared" si="15"/>
        <v>0</v>
      </c>
      <c r="BB41" s="19">
        <f t="shared" si="16"/>
        <v>0</v>
      </c>
      <c r="BC41" s="19">
        <f t="shared" si="17"/>
        <v>9.8624869458460926E-3</v>
      </c>
      <c r="BD41" s="19">
        <f t="shared" si="18"/>
        <v>0</v>
      </c>
      <c r="BE41" s="19">
        <f t="shared" si="19"/>
        <v>0</v>
      </c>
      <c r="BF41" s="19">
        <f t="shared" si="90"/>
        <v>0.93728413272621169</v>
      </c>
      <c r="BG41" s="19">
        <f t="shared" si="91"/>
        <v>5.2853380327942262E-2</v>
      </c>
      <c r="BH41" s="19">
        <f t="shared" si="92"/>
        <v>2.0847489397817793E-3</v>
      </c>
      <c r="BI41" s="19">
        <f t="shared" si="93"/>
        <v>7.777738006064315E-3</v>
      </c>
      <c r="BJ41" s="23"/>
      <c r="BK41" s="18">
        <f t="shared" si="94"/>
        <v>4.7481858986906399E-8</v>
      </c>
      <c r="BL41" s="18">
        <f t="shared" si="171"/>
        <v>2.1403076103159949E-9</v>
      </c>
      <c r="BM41" s="18">
        <f t="shared" si="203"/>
        <v>1.1579504444996921E-9</v>
      </c>
      <c r="BN41" s="18">
        <f t="shared" si="172"/>
        <v>1.4299697842985118E-10</v>
      </c>
      <c r="BO41" s="18">
        <f t="shared" si="95"/>
        <v>5.4981639719559969E-17</v>
      </c>
      <c r="BP41" s="18">
        <f t="shared" si="173"/>
        <v>3.0605752118560263E-19</v>
      </c>
      <c r="BQ41" s="18">
        <f t="shared" si="174"/>
        <v>5.5287697240745574E-17</v>
      </c>
      <c r="BR41" s="19">
        <f t="shared" si="155"/>
        <v>0.99446427439629281</v>
      </c>
      <c r="BS41" s="19">
        <f t="shared" si="96"/>
        <v>5.5357256037071173E-3</v>
      </c>
      <c r="BT41" s="19">
        <f t="shared" si="20"/>
        <v>0.99446427439629281</v>
      </c>
      <c r="BU41" s="19">
        <f t="shared" si="21"/>
        <v>0</v>
      </c>
      <c r="BV41" s="19">
        <f t="shared" si="22"/>
        <v>0</v>
      </c>
      <c r="BW41" s="19">
        <f t="shared" si="23"/>
        <v>5.5357256037071173E-3</v>
      </c>
      <c r="BX41" s="19">
        <f t="shared" si="24"/>
        <v>0</v>
      </c>
      <c r="BY41" s="19">
        <f t="shared" si="25"/>
        <v>0</v>
      </c>
      <c r="BZ41" s="19">
        <f t="shared" si="97"/>
        <v>0.95950014318867993</v>
      </c>
      <c r="CA41" s="19">
        <f t="shared" si="98"/>
        <v>3.4964131207612867E-2</v>
      </c>
      <c r="CB41" s="19">
        <f t="shared" si="99"/>
        <v>1.6048403491005969E-3</v>
      </c>
      <c r="CC41" s="19">
        <f t="shared" si="100"/>
        <v>3.9308852546065202E-3</v>
      </c>
      <c r="CD41" s="23"/>
      <c r="CE41" s="18">
        <f t="shared" si="101"/>
        <v>5.9290197721538587E-8</v>
      </c>
      <c r="CF41" s="18">
        <f t="shared" si="175"/>
        <v>1.3824636743410387E-9</v>
      </c>
      <c r="CG41" s="18">
        <f t="shared" si="204"/>
        <v>1.1872680649863213E-9</v>
      </c>
      <c r="CH41" s="18">
        <f t="shared" si="176"/>
        <v>1.4231402307287908E-10</v>
      </c>
      <c r="CI41" s="18">
        <f t="shared" si="102"/>
        <v>7.0393358321507515E-17</v>
      </c>
      <c r="CJ41" s="18">
        <f t="shared" si="177"/>
        <v>1.9674396724758777E-19</v>
      </c>
      <c r="CK41" s="18">
        <f t="shared" si="178"/>
        <v>7.0590102288755102E-17</v>
      </c>
      <c r="CL41" s="19">
        <f t="shared" si="156"/>
        <v>0.99721286751444571</v>
      </c>
      <c r="CM41" s="19">
        <f t="shared" si="103"/>
        <v>2.7871324855542642E-3</v>
      </c>
      <c r="CN41" s="19">
        <f t="shared" si="26"/>
        <v>0.99721286751444571</v>
      </c>
      <c r="CO41" s="19">
        <f t="shared" si="27"/>
        <v>0</v>
      </c>
      <c r="CP41" s="19">
        <f t="shared" si="28"/>
        <v>0</v>
      </c>
      <c r="CQ41" s="19">
        <f t="shared" si="29"/>
        <v>2.7871324855542642E-3</v>
      </c>
      <c r="CR41" s="19">
        <f t="shared" si="30"/>
        <v>0</v>
      </c>
      <c r="CS41" s="19">
        <f t="shared" si="31"/>
        <v>0</v>
      </c>
      <c r="CT41" s="19">
        <f t="shared" si="104"/>
        <v>0.97656730886009491</v>
      </c>
      <c r="CU41" s="19">
        <f t="shared" si="105"/>
        <v>2.0645558654350867E-2</v>
      </c>
      <c r="CV41" s="19">
        <f t="shared" si="106"/>
        <v>1.1825971838953077E-3</v>
      </c>
      <c r="CW41" s="19">
        <f t="shared" si="107"/>
        <v>1.6045353016589565E-3</v>
      </c>
      <c r="CX41" s="23"/>
      <c r="CY41" s="18">
        <f t="shared" si="108"/>
        <v>7.1091780721305235E-8</v>
      </c>
      <c r="CZ41" s="18">
        <f t="shared" si="179"/>
        <v>8.1031115528427328E-10</v>
      </c>
      <c r="DA41" s="18">
        <f t="shared" si="205"/>
        <v>1.1956822670654297E-9</v>
      </c>
      <c r="DB41" s="18">
        <f t="shared" si="180"/>
        <v>1.4061363690317827E-10</v>
      </c>
      <c r="DC41" s="18">
        <f t="shared" si="109"/>
        <v>8.5003181542568648E-17</v>
      </c>
      <c r="DD41" s="18">
        <f t="shared" si="181"/>
        <v>1.1394079856773772E-19</v>
      </c>
      <c r="DE41" s="18">
        <f t="shared" si="182"/>
        <v>8.5117122341136384E-17</v>
      </c>
      <c r="DF41" s="19">
        <f t="shared" si="157"/>
        <v>0.99866136453590293</v>
      </c>
      <c r="DG41" s="19">
        <f t="shared" si="110"/>
        <v>1.3386354640971113E-3</v>
      </c>
      <c r="DH41" s="19">
        <f t="shared" si="32"/>
        <v>0.99866136453590293</v>
      </c>
      <c r="DI41" s="19">
        <f t="shared" si="33"/>
        <v>0</v>
      </c>
      <c r="DJ41" s="19">
        <f t="shared" si="34"/>
        <v>0</v>
      </c>
      <c r="DK41" s="19">
        <f t="shared" si="35"/>
        <v>1.3386354640971113E-3</v>
      </c>
      <c r="DL41" s="19">
        <f t="shared" si="36"/>
        <v>0</v>
      </c>
      <c r="DM41" s="19">
        <f t="shared" si="37"/>
        <v>0</v>
      </c>
      <c r="DN41" s="19">
        <f t="shared" si="111"/>
        <v>0.98774224118356224</v>
      </c>
      <c r="DO41" s="19">
        <f t="shared" si="112"/>
        <v>1.0919123352340566E-2</v>
      </c>
      <c r="DP41" s="19">
        <f t="shared" si="113"/>
        <v>7.9852107851911716E-4</v>
      </c>
      <c r="DQ41" s="19">
        <f t="shared" si="114"/>
        <v>5.4011438557799419E-4</v>
      </c>
      <c r="DR41" s="23"/>
      <c r="DS41" s="18">
        <f t="shared" si="115"/>
        <v>7.9976945686266201E-8</v>
      </c>
      <c r="DT41" s="18">
        <f t="shared" si="183"/>
        <v>4.5905736583203871E-10</v>
      </c>
      <c r="DU41" s="18">
        <f t="shared" si="206"/>
        <v>1.1931343628255298E-9</v>
      </c>
      <c r="DV41" s="18">
        <f t="shared" si="184"/>
        <v>1.37857777181675E-10</v>
      </c>
      <c r="DW41" s="18">
        <f t="shared" si="116"/>
        <v>9.5423242132115235E-17</v>
      </c>
      <c r="DX41" s="18">
        <f t="shared" si="185"/>
        <v>6.3284628052479857E-20</v>
      </c>
      <c r="DY41" s="18">
        <f t="shared" si="186"/>
        <v>9.5486526760167721E-17</v>
      </c>
      <c r="DZ41" s="19">
        <f t="shared" si="158"/>
        <v>0.99933724023482984</v>
      </c>
      <c r="EA41" s="19">
        <f t="shared" si="117"/>
        <v>6.6275976517012752E-4</v>
      </c>
      <c r="EB41" s="19">
        <f t="shared" si="38"/>
        <v>0.99933724023482984</v>
      </c>
      <c r="EC41" s="19">
        <f t="shared" si="39"/>
        <v>0</v>
      </c>
      <c r="ED41" s="19">
        <f t="shared" si="40"/>
        <v>0</v>
      </c>
      <c r="EE41" s="19">
        <f t="shared" si="41"/>
        <v>6.6275976517012752E-4</v>
      </c>
      <c r="EF41" s="19">
        <f t="shared" si="42"/>
        <v>0</v>
      </c>
      <c r="EG41" s="19">
        <f t="shared" si="43"/>
        <v>0</v>
      </c>
      <c r="EH41" s="19">
        <f t="shared" si="118"/>
        <v>0.99388954067289903</v>
      </c>
      <c r="EI41" s="19">
        <f t="shared" si="119"/>
        <v>5.4476995619307557E-3</v>
      </c>
      <c r="EJ41" s="19">
        <f t="shared" si="120"/>
        <v>4.9923433450218006E-4</v>
      </c>
      <c r="EK41" s="19">
        <f t="shared" si="121"/>
        <v>1.6352543066794757E-4</v>
      </c>
      <c r="EL41" s="23"/>
      <c r="EM41" s="18">
        <f t="shared" si="122"/>
        <v>8.5947759517363538E-8</v>
      </c>
      <c r="EN41" s="18">
        <f t="shared" si="187"/>
        <v>2.5991640489420704E-10</v>
      </c>
      <c r="EO41" s="18">
        <f t="shared" si="207"/>
        <v>1.1867783625612314E-9</v>
      </c>
      <c r="EP41" s="18">
        <f t="shared" si="188"/>
        <v>1.3457822502968368E-10</v>
      </c>
      <c r="EQ41" s="18">
        <f t="shared" si="123"/>
        <v>1.020009413058232E-16</v>
      </c>
      <c r="ER41" s="18">
        <f t="shared" si="189"/>
        <v>3.4979088426758973E-20</v>
      </c>
      <c r="ES41" s="18">
        <f t="shared" si="190"/>
        <v>1.0203592039424996E-16</v>
      </c>
      <c r="ET41" s="19">
        <f t="shared" si="159"/>
        <v>0.99965718848527452</v>
      </c>
      <c r="EU41" s="19">
        <f t="shared" si="124"/>
        <v>3.4281151472545697E-4</v>
      </c>
      <c r="EV41" s="19">
        <f t="shared" si="44"/>
        <v>0.99965718848527452</v>
      </c>
      <c r="EW41" s="19">
        <f t="shared" si="45"/>
        <v>0</v>
      </c>
      <c r="EX41" s="19">
        <f t="shared" si="46"/>
        <v>0</v>
      </c>
      <c r="EY41" s="19">
        <f t="shared" si="47"/>
        <v>3.4281151472545697E-4</v>
      </c>
      <c r="EZ41" s="19">
        <f t="shared" si="48"/>
        <v>0</v>
      </c>
      <c r="FA41" s="19">
        <f t="shared" si="49"/>
        <v>0</v>
      </c>
      <c r="FB41" s="19">
        <f t="shared" si="125"/>
        <v>0.99697043323898782</v>
      </c>
      <c r="FC41" s="19">
        <f t="shared" si="126"/>
        <v>2.686755246286645E-3</v>
      </c>
      <c r="FD41" s="19">
        <f t="shared" si="127"/>
        <v>2.9537499899417248E-4</v>
      </c>
      <c r="FE41" s="19">
        <f t="shared" si="128"/>
        <v>4.7436515731284452E-5</v>
      </c>
      <c r="FF41" s="23"/>
      <c r="FG41" s="18">
        <f t="shared" si="129"/>
        <v>8.9768384985963837E-8</v>
      </c>
      <c r="FH41" s="18">
        <f t="shared" si="191"/>
        <v>1.4649938281829029E-10</v>
      </c>
      <c r="FI41" s="18">
        <f t="shared" si="208"/>
        <v>1.1810393394258631E-9</v>
      </c>
      <c r="FJ41" s="18">
        <f t="shared" si="192"/>
        <v>1.3160407788594449E-10</v>
      </c>
      <c r="FK41" s="18">
        <f t="shared" si="130"/>
        <v>1.0601999410514929E-16</v>
      </c>
      <c r="FL41" s="18">
        <f t="shared" si="193"/>
        <v>1.9279916186661073E-20</v>
      </c>
      <c r="FM41" s="18">
        <f t="shared" si="194"/>
        <v>1.0603927402133596E-16</v>
      </c>
      <c r="FN41" s="19">
        <f t="shared" si="160"/>
        <v>0.99981818136379563</v>
      </c>
      <c r="FO41" s="19">
        <f t="shared" si="131"/>
        <v>1.8181863620437273E-4</v>
      </c>
      <c r="FP41" s="19">
        <f t="shared" si="50"/>
        <v>0.99981818136379563</v>
      </c>
      <c r="FQ41" s="19">
        <f t="shared" si="51"/>
        <v>0</v>
      </c>
      <c r="FR41" s="19">
        <f t="shared" si="52"/>
        <v>0</v>
      </c>
      <c r="FS41" s="19">
        <f t="shared" si="53"/>
        <v>1.8181863620437273E-4</v>
      </c>
      <c r="FT41" s="19">
        <f t="shared" si="54"/>
        <v>0</v>
      </c>
      <c r="FU41" s="19">
        <f t="shared" si="55"/>
        <v>0</v>
      </c>
      <c r="FV41" s="19">
        <f t="shared" si="132"/>
        <v>0.99847701737761885</v>
      </c>
      <c r="FW41" s="19">
        <f t="shared" si="133"/>
        <v>1.3411639861768423E-3</v>
      </c>
      <c r="FX41" s="19">
        <f t="shared" si="134"/>
        <v>1.6825208317255681E-4</v>
      </c>
      <c r="FY41" s="19">
        <f t="shared" si="135"/>
        <v>1.3566553031815906E-5</v>
      </c>
      <c r="FZ41" s="23"/>
      <c r="GA41" s="18">
        <f t="shared" si="136"/>
        <v>9.2074941093051235E-8</v>
      </c>
      <c r="GB41" s="18">
        <f t="shared" si="195"/>
        <v>8.1593690694469187E-11</v>
      </c>
      <c r="GC41" s="18">
        <f t="shared" si="209"/>
        <v>1.1771838170009443E-9</v>
      </c>
      <c r="GD41" s="18">
        <f t="shared" si="196"/>
        <v>1.2936968766546463E-10</v>
      </c>
      <c r="GE41" s="18">
        <f t="shared" si="137"/>
        <v>1.0838913060605515E-16</v>
      </c>
      <c r="GF41" s="18">
        <f t="shared" si="197"/>
        <v>1.0555750280616007E-20</v>
      </c>
      <c r="GG41" s="18">
        <f t="shared" si="198"/>
        <v>1.0839968635633577E-16</v>
      </c>
      <c r="GH41" s="19">
        <f t="shared" si="161"/>
        <v>0.99990262194813084</v>
      </c>
      <c r="GI41" s="19">
        <f t="shared" si="138"/>
        <v>9.7378051869234414E-5</v>
      </c>
      <c r="GJ41" s="19">
        <f t="shared" si="56"/>
        <v>0.99990262194813084</v>
      </c>
      <c r="GK41" s="19">
        <f t="shared" si="57"/>
        <v>0</v>
      </c>
      <c r="GL41" s="19">
        <f t="shared" si="58"/>
        <v>0</v>
      </c>
      <c r="GM41" s="19">
        <f t="shared" si="59"/>
        <v>9.7378051869234414E-5</v>
      </c>
      <c r="GN41" s="19">
        <f t="shared" si="60"/>
        <v>0</v>
      </c>
      <c r="GO41" s="19">
        <f t="shared" si="61"/>
        <v>0</v>
      </c>
      <c r="GP41" s="19">
        <f t="shared" si="139"/>
        <v>0.99922006159034582</v>
      </c>
      <c r="GQ41" s="19">
        <f t="shared" si="140"/>
        <v>6.8256035778496021E-4</v>
      </c>
      <c r="GR41" s="19">
        <f t="shared" si="141"/>
        <v>9.3506386540635907E-5</v>
      </c>
      <c r="GS41" s="19">
        <f t="shared" si="142"/>
        <v>3.8716653285984916E-6</v>
      </c>
      <c r="GT41" s="23"/>
      <c r="GU41" s="18">
        <f t="shared" si="143"/>
        <v>9.3393972641866903E-8</v>
      </c>
      <c r="GV41" s="18">
        <f t="shared" si="144"/>
        <v>4.4880787252016826E-11</v>
      </c>
      <c r="GW41" s="18">
        <f t="shared" si="62"/>
        <v>1.1749434942550259E-9</v>
      </c>
      <c r="GX41" s="18">
        <f t="shared" si="63"/>
        <v>1.2787434289013777E-10</v>
      </c>
      <c r="GY41" s="18">
        <f t="shared" si="145"/>
        <v>1.0973264055819339E-16</v>
      </c>
      <c r="GZ41" s="18">
        <f t="shared" si="199"/>
        <v>5.7391011782437236E-21</v>
      </c>
      <c r="HA41" s="18">
        <f t="shared" si="200"/>
        <v>1.0973837965937164E-16</v>
      </c>
      <c r="HB41" s="19">
        <f t="shared" si="162"/>
        <v>0.99994770196902794</v>
      </c>
      <c r="HC41" s="19">
        <f t="shared" si="146"/>
        <v>5.2298030972007388E-5</v>
      </c>
      <c r="HD41" s="19">
        <f t="shared" si="64"/>
        <v>0.99994770196902794</v>
      </c>
      <c r="HE41" s="19">
        <f t="shared" si="65"/>
        <v>0</v>
      </c>
      <c r="HF41" s="19">
        <f t="shared" si="66"/>
        <v>0</v>
      </c>
      <c r="HG41" s="19">
        <f t="shared" si="67"/>
        <v>5.2298030972007388E-5</v>
      </c>
      <c r="HH41" s="19">
        <f t="shared" si="68"/>
        <v>0</v>
      </c>
      <c r="HI41" s="19">
        <f t="shared" si="69"/>
        <v>0</v>
      </c>
      <c r="HJ41" s="19">
        <f t="shared" si="147"/>
        <v>0.99959401796751945</v>
      </c>
      <c r="HK41" s="19">
        <f t="shared" si="148"/>
        <v>3.5368400150849303E-4</v>
      </c>
      <c r="HL41" s="19">
        <f t="shared" si="149"/>
        <v>5.119073272112366E-5</v>
      </c>
      <c r="HM41" s="19">
        <f t="shared" si="150"/>
        <v>1.1072982508837308E-6</v>
      </c>
      <c r="HN41" s="28" t="s">
        <v>4</v>
      </c>
      <c r="HO41" s="36">
        <v>0.3</v>
      </c>
      <c r="HP41" s="36">
        <v>0.3</v>
      </c>
      <c r="HQ41" s="36"/>
      <c r="HR41" s="45"/>
      <c r="HS41" s="45"/>
      <c r="HT41" s="45"/>
      <c r="HU41" s="2"/>
      <c r="HV41" s="2"/>
      <c r="HW41" s="2"/>
    </row>
    <row r="42" spans="1:231" ht="14" thickTop="1" x14ac:dyDescent="0.15">
      <c r="A42">
        <v>16</v>
      </c>
      <c r="B42" s="22">
        <v>1</v>
      </c>
      <c r="C42" s="18">
        <f t="shared" si="70"/>
        <v>4.0228964181768406E-9</v>
      </c>
      <c r="D42" s="18">
        <f t="shared" si="151"/>
        <v>1.4277269928755849E-10</v>
      </c>
      <c r="E42" s="18">
        <f t="shared" si="152"/>
        <v>1.993944742777176E-10</v>
      </c>
      <c r="F42" s="18">
        <f t="shared" si="1"/>
        <v>5.3442577713682986E-11</v>
      </c>
      <c r="G42" s="18">
        <f t="shared" si="71"/>
        <v>8.0214331637608433E-19</v>
      </c>
      <c r="H42" s="18">
        <f t="shared" si="72"/>
        <v>7.6301410770676352E-21</v>
      </c>
      <c r="I42" s="18">
        <f t="shared" si="73"/>
        <v>8.0977345745315199E-19</v>
      </c>
      <c r="J42" s="19">
        <f t="shared" si="74"/>
        <v>0.99057743742173832</v>
      </c>
      <c r="K42" s="19">
        <f t="shared" si="75"/>
        <v>9.4225625782616649E-3</v>
      </c>
      <c r="L42" s="19">
        <f t="shared" si="2"/>
        <v>0.99057743742173832</v>
      </c>
      <c r="M42" s="19">
        <f t="shared" si="3"/>
        <v>0</v>
      </c>
      <c r="N42" s="19">
        <f t="shared" si="4"/>
        <v>0</v>
      </c>
      <c r="O42" s="19">
        <f t="shared" si="5"/>
        <v>9.4225625782616649E-3</v>
      </c>
      <c r="P42" s="19">
        <f t="shared" si="6"/>
        <v>0</v>
      </c>
      <c r="Q42" s="19">
        <f t="shared" si="7"/>
        <v>0</v>
      </c>
      <c r="R42" s="19">
        <f t="shared" si="76"/>
        <v>0.97505144951263323</v>
      </c>
      <c r="S42" s="19">
        <f t="shared" si="77"/>
        <v>1.5525987909105048E-2</v>
      </c>
      <c r="T42" s="19">
        <f t="shared" si="78"/>
        <v>4.6667419171914715E-3</v>
      </c>
      <c r="U42" s="19">
        <f t="shared" si="79"/>
        <v>4.7558206610701943E-3</v>
      </c>
      <c r="V42" s="23"/>
      <c r="W42" s="18">
        <f t="shared" si="80"/>
        <v>2.0623675869181885E-8</v>
      </c>
      <c r="X42" s="18">
        <f t="shared" si="163"/>
        <v>6.6818638495557417E-10</v>
      </c>
      <c r="Y42" s="18">
        <f t="shared" si="201"/>
        <v>1.2417927255002993E-9</v>
      </c>
      <c r="Z42" s="18">
        <f t="shared" si="164"/>
        <v>4.259696038134112E-10</v>
      </c>
      <c r="AA42" s="18">
        <f t="shared" si="81"/>
        <v>2.5610330667426127E-17</v>
      </c>
      <c r="AB42" s="18">
        <f t="shared" si="165"/>
        <v>2.8462708967304139E-19</v>
      </c>
      <c r="AC42" s="18">
        <f t="shared" si="166"/>
        <v>2.5894957757099169E-17</v>
      </c>
      <c r="AD42" s="19">
        <f t="shared" si="153"/>
        <v>0.98900839721991785</v>
      </c>
      <c r="AE42" s="19">
        <f t="shared" si="82"/>
        <v>1.0991602780082163E-2</v>
      </c>
      <c r="AF42" s="19">
        <f t="shared" si="8"/>
        <v>0.98900839721991785</v>
      </c>
      <c r="AG42" s="19">
        <f t="shared" si="9"/>
        <v>0</v>
      </c>
      <c r="AH42" s="19">
        <f t="shared" si="10"/>
        <v>0</v>
      </c>
      <c r="AI42" s="19">
        <f t="shared" si="11"/>
        <v>1.0991602780082163E-2</v>
      </c>
      <c r="AJ42" s="19">
        <f t="shared" si="12"/>
        <v>0</v>
      </c>
      <c r="AK42" s="19">
        <f t="shared" si="13"/>
        <v>0</v>
      </c>
      <c r="AL42" s="19">
        <f t="shared" si="83"/>
        <v>0.97763142842087269</v>
      </c>
      <c r="AM42" s="19">
        <f t="shared" si="84"/>
        <v>1.137696879904514E-2</v>
      </c>
      <c r="AN42" s="19">
        <f t="shared" si="85"/>
        <v>6.4955000796639642E-3</v>
      </c>
      <c r="AO42" s="19">
        <f t="shared" si="86"/>
        <v>4.4961027004181975E-3</v>
      </c>
      <c r="AP42" s="23"/>
      <c r="AQ42" s="18">
        <f t="shared" si="87"/>
        <v>2.4148949811502506E-8</v>
      </c>
      <c r="AR42" s="18">
        <f t="shared" si="167"/>
        <v>5.9645948121595611E-10</v>
      </c>
      <c r="AS42" s="18">
        <f t="shared" si="202"/>
        <v>1.7318681339959454E-9</v>
      </c>
      <c r="AT42" s="18">
        <f t="shared" si="168"/>
        <v>6.095023238302343E-10</v>
      </c>
      <c r="AU42" s="18">
        <f t="shared" si="88"/>
        <v>4.1822796648008581E-17</v>
      </c>
      <c r="AV42" s="18">
        <f t="shared" si="169"/>
        <v>3.6354343987170122E-19</v>
      </c>
      <c r="AW42" s="18">
        <f t="shared" si="170"/>
        <v>4.2186340087880283E-17</v>
      </c>
      <c r="AX42" s="19">
        <f t="shared" si="154"/>
        <v>0.99138243708474383</v>
      </c>
      <c r="AY42" s="19">
        <f t="shared" si="89"/>
        <v>8.6175629152561561E-3</v>
      </c>
      <c r="AZ42" s="19">
        <f t="shared" si="14"/>
        <v>0.99138243708474383</v>
      </c>
      <c r="BA42" s="19">
        <f t="shared" si="15"/>
        <v>0</v>
      </c>
      <c r="BB42" s="19">
        <f t="shared" si="16"/>
        <v>0</v>
      </c>
      <c r="BC42" s="19">
        <f t="shared" si="17"/>
        <v>8.6175629152561561E-3</v>
      </c>
      <c r="BD42" s="19">
        <f t="shared" si="18"/>
        <v>0</v>
      </c>
      <c r="BE42" s="19">
        <f t="shared" si="19"/>
        <v>0</v>
      </c>
      <c r="BF42" s="19">
        <f t="shared" si="90"/>
        <v>0.98429941366774798</v>
      </c>
      <c r="BG42" s="19">
        <f t="shared" si="91"/>
        <v>7.0830234169959429E-3</v>
      </c>
      <c r="BH42" s="19">
        <f t="shared" si="92"/>
        <v>5.8380993864060029E-3</v>
      </c>
      <c r="BI42" s="19">
        <f t="shared" si="93"/>
        <v>2.7794635288501519E-3</v>
      </c>
      <c r="BJ42" s="23"/>
      <c r="BK42" s="18">
        <f t="shared" si="94"/>
        <v>2.8943349883530606E-8</v>
      </c>
      <c r="BL42" s="18">
        <f t="shared" si="171"/>
        <v>5.0024446670181043E-10</v>
      </c>
      <c r="BM42" s="18">
        <f t="shared" si="203"/>
        <v>1.8980916780732114E-9</v>
      </c>
      <c r="BN42" s="18">
        <f t="shared" si="172"/>
        <v>7.0078874348418296E-10</v>
      </c>
      <c r="BO42" s="18">
        <f t="shared" si="95"/>
        <v>5.4937131549490695E-17</v>
      </c>
      <c r="BP42" s="18">
        <f t="shared" si="173"/>
        <v>3.5056569125487692E-19</v>
      </c>
      <c r="BQ42" s="18">
        <f t="shared" si="174"/>
        <v>5.5287697240745574E-17</v>
      </c>
      <c r="BR42" s="19">
        <f t="shared" si="155"/>
        <v>0.99365924593081945</v>
      </c>
      <c r="BS42" s="19">
        <f t="shared" si="96"/>
        <v>6.3407540691804987E-3</v>
      </c>
      <c r="BT42" s="19">
        <f t="shared" si="20"/>
        <v>0.99365924593081945</v>
      </c>
      <c r="BU42" s="19">
        <f t="shared" si="21"/>
        <v>0</v>
      </c>
      <c r="BV42" s="19">
        <f t="shared" si="22"/>
        <v>0</v>
      </c>
      <c r="BW42" s="19">
        <f t="shared" si="23"/>
        <v>6.3407540691804987E-3</v>
      </c>
      <c r="BX42" s="19">
        <f t="shared" si="24"/>
        <v>0</v>
      </c>
      <c r="BY42" s="19">
        <f t="shared" si="25"/>
        <v>0</v>
      </c>
      <c r="BZ42" s="19">
        <f t="shared" si="97"/>
        <v>0.98951612603732575</v>
      </c>
      <c r="CA42" s="19">
        <f t="shared" si="98"/>
        <v>4.1431198934937033E-3</v>
      </c>
      <c r="CB42" s="19">
        <f t="shared" si="99"/>
        <v>4.9481483589670847E-3</v>
      </c>
      <c r="CC42" s="19">
        <f t="shared" si="100"/>
        <v>1.3926057102134136E-3</v>
      </c>
      <c r="CD42" s="23"/>
      <c r="CE42" s="18">
        <f t="shared" si="101"/>
        <v>3.5441885631198272E-8</v>
      </c>
      <c r="CF42" s="18">
        <f t="shared" si="175"/>
        <v>4.084641943135657E-10</v>
      </c>
      <c r="CG42" s="18">
        <f t="shared" si="204"/>
        <v>1.9826742728899122E-9</v>
      </c>
      <c r="CH42" s="18">
        <f t="shared" si="176"/>
        <v>7.8437099146488167E-10</v>
      </c>
      <c r="CI42" s="18">
        <f t="shared" si="102"/>
        <v>7.0269714823683457E-17</v>
      </c>
      <c r="CJ42" s="18">
        <f t="shared" si="177"/>
        <v>3.2038746507163558E-19</v>
      </c>
      <c r="CK42" s="18">
        <f t="shared" si="178"/>
        <v>7.059010228875509E-17</v>
      </c>
      <c r="CL42" s="19">
        <f t="shared" si="156"/>
        <v>0.99546129762270275</v>
      </c>
      <c r="CM42" s="19">
        <f t="shared" si="103"/>
        <v>4.5387023772973465E-3</v>
      </c>
      <c r="CN42" s="19">
        <f t="shared" si="26"/>
        <v>0.99546129762270275</v>
      </c>
      <c r="CO42" s="19">
        <f t="shared" si="27"/>
        <v>0</v>
      </c>
      <c r="CP42" s="19">
        <f t="shared" si="28"/>
        <v>0</v>
      </c>
      <c r="CQ42" s="19">
        <f t="shared" si="29"/>
        <v>4.5387023772973465E-3</v>
      </c>
      <c r="CR42" s="19">
        <f t="shared" si="30"/>
        <v>0</v>
      </c>
      <c r="CS42" s="19">
        <f t="shared" si="31"/>
        <v>0</v>
      </c>
      <c r="CT42" s="19">
        <f t="shared" si="104"/>
        <v>0.99324313291464716</v>
      </c>
      <c r="CU42" s="19">
        <f t="shared" si="105"/>
        <v>2.2181647080554653E-3</v>
      </c>
      <c r="CV42" s="19">
        <f t="shared" si="106"/>
        <v>3.9697345997985476E-3</v>
      </c>
      <c r="CW42" s="19">
        <f t="shared" si="107"/>
        <v>5.6896777749879937E-4</v>
      </c>
      <c r="CX42" s="23"/>
      <c r="CY42" s="18">
        <f t="shared" si="108"/>
        <v>4.1751594950101741E-8</v>
      </c>
      <c r="CZ42" s="18">
        <f t="shared" si="179"/>
        <v>3.066976854927804E-10</v>
      </c>
      <c r="DA42" s="18">
        <f t="shared" si="205"/>
        <v>2.0323203844987238E-9</v>
      </c>
      <c r="DB42" s="18">
        <f t="shared" si="180"/>
        <v>8.6242854518333313E-10</v>
      </c>
      <c r="DC42" s="18">
        <f t="shared" si="109"/>
        <v>8.4852617502425745E-17</v>
      </c>
      <c r="DD42" s="18">
        <f t="shared" si="181"/>
        <v>2.6450483871063406E-19</v>
      </c>
      <c r="DE42" s="18">
        <f t="shared" si="182"/>
        <v>8.5117122341136384E-17</v>
      </c>
      <c r="DF42" s="19">
        <f t="shared" si="157"/>
        <v>0.99689246027784462</v>
      </c>
      <c r="DG42" s="19">
        <f t="shared" si="110"/>
        <v>3.107539722155305E-3</v>
      </c>
      <c r="DH42" s="19">
        <f t="shared" si="32"/>
        <v>0.99689246027784462</v>
      </c>
      <c r="DI42" s="19">
        <f t="shared" si="33"/>
        <v>0</v>
      </c>
      <c r="DJ42" s="19">
        <f t="shared" si="34"/>
        <v>0</v>
      </c>
      <c r="DK42" s="19">
        <f t="shared" si="35"/>
        <v>3.107539722155305E-3</v>
      </c>
      <c r="DL42" s="19">
        <f t="shared" si="36"/>
        <v>0</v>
      </c>
      <c r="DM42" s="19">
        <f t="shared" si="37"/>
        <v>0</v>
      </c>
      <c r="DN42" s="19">
        <f t="shared" si="111"/>
        <v>0.99575657122789818</v>
      </c>
      <c r="DO42" s="19">
        <f t="shared" si="112"/>
        <v>1.1358890499465759E-3</v>
      </c>
      <c r="DP42" s="19">
        <f t="shared" si="113"/>
        <v>2.9047933080047698E-3</v>
      </c>
      <c r="DQ42" s="19">
        <f t="shared" si="114"/>
        <v>2.0274641415053533E-4</v>
      </c>
      <c r="DR42" s="23"/>
      <c r="DS42" s="18">
        <f t="shared" si="115"/>
        <v>4.6331666528751444E-8</v>
      </c>
      <c r="DT42" s="18">
        <f t="shared" si="183"/>
        <v>2.0846008446426982E-10</v>
      </c>
      <c r="DU42" s="18">
        <f t="shared" si="206"/>
        <v>2.0567877129581462E-9</v>
      </c>
      <c r="DV42" s="18">
        <f t="shared" si="184"/>
        <v>9.2163602183734907E-10</v>
      </c>
      <c r="DW42" s="18">
        <f t="shared" si="116"/>
        <v>9.5294402437210172E-17</v>
      </c>
      <c r="DX42" s="18">
        <f t="shared" si="185"/>
        <v>1.9212432295752741E-19</v>
      </c>
      <c r="DY42" s="18">
        <f t="shared" si="186"/>
        <v>9.5486526760167696E-17</v>
      </c>
      <c r="DZ42" s="19">
        <f t="shared" si="158"/>
        <v>0.99798794312165029</v>
      </c>
      <c r="EA42" s="19">
        <f t="shared" si="117"/>
        <v>2.0120568783497973E-3</v>
      </c>
      <c r="EB42" s="19">
        <f t="shared" si="38"/>
        <v>0.99798794312165029</v>
      </c>
      <c r="EC42" s="19">
        <f t="shared" si="39"/>
        <v>0</v>
      </c>
      <c r="ED42" s="19">
        <f t="shared" si="40"/>
        <v>0</v>
      </c>
      <c r="EE42" s="19">
        <f t="shared" si="41"/>
        <v>2.0120568783497973E-3</v>
      </c>
      <c r="EF42" s="19">
        <f t="shared" si="42"/>
        <v>0</v>
      </c>
      <c r="EG42" s="19">
        <f t="shared" si="43"/>
        <v>0</v>
      </c>
      <c r="EH42" s="19">
        <f t="shared" si="118"/>
        <v>0.99739429187610884</v>
      </c>
      <c r="EI42" s="19">
        <f t="shared" si="119"/>
        <v>5.9365124554141516E-4</v>
      </c>
      <c r="EJ42" s="19">
        <f t="shared" si="120"/>
        <v>1.9429483587210846E-3</v>
      </c>
      <c r="EK42" s="19">
        <f t="shared" si="121"/>
        <v>6.9108519628712458E-5</v>
      </c>
      <c r="EL42" s="23"/>
      <c r="EM42" s="18">
        <f t="shared" si="122"/>
        <v>4.9284186082019272E-8</v>
      </c>
      <c r="EN42" s="18">
        <f t="shared" si="187"/>
        <v>1.31179053031269E-10</v>
      </c>
      <c r="EO42" s="18">
        <f t="shared" si="207"/>
        <v>2.0678064575686598E-9</v>
      </c>
      <c r="EP42" s="18">
        <f t="shared" si="188"/>
        <v>9.5870609620154908E-10</v>
      </c>
      <c r="EQ42" s="18">
        <f t="shared" si="123"/>
        <v>1.0191015823641491E-16</v>
      </c>
      <c r="ER42" s="18">
        <f t="shared" si="189"/>
        <v>1.2576215783502387E-19</v>
      </c>
      <c r="ES42" s="18">
        <f t="shared" si="190"/>
        <v>1.0203592039424994E-16</v>
      </c>
      <c r="ET42" s="19">
        <f t="shared" si="159"/>
        <v>0.99876747171634173</v>
      </c>
      <c r="EU42" s="19">
        <f t="shared" si="124"/>
        <v>1.23252828365834E-3</v>
      </c>
      <c r="EV42" s="19">
        <f t="shared" si="44"/>
        <v>0.99876747171634173</v>
      </c>
      <c r="EW42" s="19">
        <f t="shared" si="45"/>
        <v>0</v>
      </c>
      <c r="EX42" s="19">
        <f t="shared" si="46"/>
        <v>0</v>
      </c>
      <c r="EY42" s="19">
        <f t="shared" si="47"/>
        <v>1.23252828365834E-3</v>
      </c>
      <c r="EZ42" s="19">
        <f t="shared" si="48"/>
        <v>0</v>
      </c>
      <c r="FA42" s="19">
        <f t="shared" si="49"/>
        <v>0</v>
      </c>
      <c r="FB42" s="19">
        <f t="shared" si="125"/>
        <v>0.99844774043668116</v>
      </c>
      <c r="FC42" s="19">
        <f t="shared" si="126"/>
        <v>3.1973127966057927E-4</v>
      </c>
      <c r="FD42" s="19">
        <f t="shared" si="127"/>
        <v>1.2094480485934623E-3</v>
      </c>
      <c r="FE42" s="19">
        <f t="shared" si="128"/>
        <v>2.3080235064877661E-5</v>
      </c>
      <c r="FF42" s="23"/>
      <c r="FG42" s="18">
        <f t="shared" si="129"/>
        <v>5.1100898011489574E-8</v>
      </c>
      <c r="FH42" s="18">
        <f t="shared" si="191"/>
        <v>7.807209911508397E-11</v>
      </c>
      <c r="FI42" s="18">
        <f t="shared" si="208"/>
        <v>2.0736003809154681E-9</v>
      </c>
      <c r="FJ42" s="18">
        <f t="shared" si="192"/>
        <v>9.7899813704284008E-10</v>
      </c>
      <c r="FK42" s="18">
        <f t="shared" si="130"/>
        <v>1.0596284158174726E-16</v>
      </c>
      <c r="FL42" s="18">
        <f t="shared" si="193"/>
        <v>7.6432439588691164E-20</v>
      </c>
      <c r="FM42" s="18">
        <f t="shared" si="194"/>
        <v>1.0603927402133596E-16</v>
      </c>
      <c r="FN42" s="19">
        <f t="shared" si="160"/>
        <v>0.99927920631017042</v>
      </c>
      <c r="FO42" s="19">
        <f t="shared" si="131"/>
        <v>7.2079368982960355E-4</v>
      </c>
      <c r="FP42" s="19">
        <f t="shared" si="50"/>
        <v>0.99927920631017042</v>
      </c>
      <c r="FQ42" s="19">
        <f t="shared" si="51"/>
        <v>0</v>
      </c>
      <c r="FR42" s="19">
        <f t="shared" si="52"/>
        <v>0</v>
      </c>
      <c r="FS42" s="19">
        <f t="shared" si="53"/>
        <v>7.2079368982960355E-4</v>
      </c>
      <c r="FT42" s="19">
        <f t="shared" si="54"/>
        <v>0</v>
      </c>
      <c r="FU42" s="19">
        <f t="shared" si="55"/>
        <v>0</v>
      </c>
      <c r="FV42" s="19">
        <f t="shared" si="132"/>
        <v>0.99910485994060894</v>
      </c>
      <c r="FW42" s="19">
        <f t="shared" si="133"/>
        <v>1.7434636956149135E-4</v>
      </c>
      <c r="FX42" s="19">
        <f t="shared" si="134"/>
        <v>7.1332142318672226E-4</v>
      </c>
      <c r="FY42" s="19">
        <f t="shared" si="135"/>
        <v>7.4722666428813602E-6</v>
      </c>
      <c r="FZ42" s="23"/>
      <c r="GA42" s="18">
        <f t="shared" si="136"/>
        <v>5.2157721763346274E-8</v>
      </c>
      <c r="GB42" s="18">
        <f t="shared" si="195"/>
        <v>4.4664782011724301E-11</v>
      </c>
      <c r="GC42" s="18">
        <f t="shared" si="209"/>
        <v>2.0774585530338288E-9</v>
      </c>
      <c r="GD42" s="18">
        <f t="shared" si="196"/>
        <v>9.891724603468083E-10</v>
      </c>
      <c r="GE42" s="18">
        <f t="shared" si="137"/>
        <v>1.0835550518402239E-16</v>
      </c>
      <c r="GF42" s="18">
        <f t="shared" si="197"/>
        <v>4.4181172313391194E-20</v>
      </c>
      <c r="GG42" s="18">
        <f t="shared" si="198"/>
        <v>1.0839968635633578E-16</v>
      </c>
      <c r="GH42" s="19">
        <f t="shared" si="161"/>
        <v>0.99959242343037635</v>
      </c>
      <c r="GI42" s="19">
        <f t="shared" si="138"/>
        <v>4.0757656962361568E-4</v>
      </c>
      <c r="GJ42" s="19">
        <f t="shared" si="56"/>
        <v>0.99959242343037635</v>
      </c>
      <c r="GK42" s="19">
        <f t="shared" si="57"/>
        <v>0</v>
      </c>
      <c r="GL42" s="19">
        <f t="shared" si="58"/>
        <v>0</v>
      </c>
      <c r="GM42" s="19">
        <f t="shared" si="59"/>
        <v>4.0757656962361568E-4</v>
      </c>
      <c r="GN42" s="19">
        <f t="shared" si="60"/>
        <v>0</v>
      </c>
      <c r="GO42" s="19">
        <f t="shared" si="61"/>
        <v>0</v>
      </c>
      <c r="GP42" s="19">
        <f t="shared" si="139"/>
        <v>0.99949738112188569</v>
      </c>
      <c r="GQ42" s="19">
        <f t="shared" si="140"/>
        <v>9.5042308490659357E-5</v>
      </c>
      <c r="GR42" s="19">
        <f t="shared" si="141"/>
        <v>4.0524082624504061E-4</v>
      </c>
      <c r="GS42" s="19">
        <f t="shared" si="142"/>
        <v>2.3357433785750523E-6</v>
      </c>
      <c r="GT42" s="23"/>
      <c r="GU42" s="18">
        <f t="shared" si="143"/>
        <v>5.2739713764156543E-8</v>
      </c>
      <c r="GV42" s="18">
        <f t="shared" si="144"/>
        <v>2.4893418225099538E-11</v>
      </c>
      <c r="GW42" s="18">
        <f t="shared" si="62"/>
        <v>2.0802850253399027E-9</v>
      </c>
      <c r="GX42" s="18">
        <f t="shared" si="63"/>
        <v>9.9395249219230262E-10</v>
      </c>
      <c r="GY42" s="18">
        <f t="shared" si="145"/>
        <v>1.0971363678428761E-16</v>
      </c>
      <c r="GZ42" s="18">
        <f t="shared" si="199"/>
        <v>2.4742875084022973E-20</v>
      </c>
      <c r="HA42" s="18">
        <f t="shared" si="200"/>
        <v>1.0973837965937164E-16</v>
      </c>
      <c r="HB42" s="19">
        <f t="shared" si="162"/>
        <v>0.99977452851809157</v>
      </c>
      <c r="HC42" s="19">
        <f t="shared" si="146"/>
        <v>2.2547148190838021E-4</v>
      </c>
      <c r="HD42" s="19">
        <f t="shared" si="64"/>
        <v>0.99977452851809157</v>
      </c>
      <c r="HE42" s="19">
        <f t="shared" si="65"/>
        <v>0</v>
      </c>
      <c r="HF42" s="19">
        <f t="shared" si="66"/>
        <v>0</v>
      </c>
      <c r="HG42" s="19">
        <f t="shared" si="67"/>
        <v>2.2547148190838021E-4</v>
      </c>
      <c r="HH42" s="19">
        <f t="shared" si="68"/>
        <v>0</v>
      </c>
      <c r="HI42" s="19">
        <f t="shared" si="69"/>
        <v>0</v>
      </c>
      <c r="HJ42" s="19">
        <f t="shared" si="147"/>
        <v>0.99972293954619729</v>
      </c>
      <c r="HK42" s="19">
        <f t="shared" si="148"/>
        <v>5.1588971894310285E-5</v>
      </c>
      <c r="HL42" s="19">
        <f t="shared" si="149"/>
        <v>2.2476242283068313E-4</v>
      </c>
      <c r="HM42" s="19">
        <f t="shared" si="150"/>
        <v>7.0905907769711088E-7</v>
      </c>
      <c r="HN42" s="27" t="s">
        <v>14</v>
      </c>
      <c r="HO42" s="35">
        <v>0.45</v>
      </c>
      <c r="HP42" s="35">
        <v>0.45</v>
      </c>
      <c r="HQ42" s="35">
        <v>0.5</v>
      </c>
      <c r="HR42" s="45" t="s">
        <v>40</v>
      </c>
      <c r="HS42" s="45"/>
      <c r="HT42" s="45"/>
      <c r="HU42" s="2"/>
      <c r="HV42" s="2"/>
      <c r="HW42" s="2"/>
    </row>
    <row r="43" spans="1:231" x14ac:dyDescent="0.15">
      <c r="A43">
        <v>17</v>
      </c>
      <c r="B43" s="22">
        <v>2</v>
      </c>
      <c r="C43" s="18">
        <f t="shared" si="70"/>
        <v>6.4651888089404569E-10</v>
      </c>
      <c r="D43" s="18">
        <f t="shared" si="151"/>
        <v>1.0330156024954618E-10</v>
      </c>
      <c r="E43" s="18">
        <f t="shared" si="152"/>
        <v>1.223581917863538E-9</v>
      </c>
      <c r="F43" s="18">
        <f t="shared" si="1"/>
        <v>1.810683709775764E-10</v>
      </c>
      <c r="G43" s="18">
        <f t="shared" si="71"/>
        <v>7.9106881221932468E-19</v>
      </c>
      <c r="H43" s="18">
        <f t="shared" si="72"/>
        <v>1.8704645233827287E-20</v>
      </c>
      <c r="I43" s="18">
        <f t="shared" si="73"/>
        <v>8.0977345745315199E-19</v>
      </c>
      <c r="J43" s="19">
        <f t="shared" si="74"/>
        <v>0.97690138511991242</v>
      </c>
      <c r="K43" s="19">
        <f t="shared" si="75"/>
        <v>2.309861488008751E-2</v>
      </c>
      <c r="L43" s="19">
        <f t="shared" si="2"/>
        <v>0</v>
      </c>
      <c r="M43" s="19">
        <f t="shared" si="3"/>
        <v>0.97690138511991242</v>
      </c>
      <c r="N43" s="19">
        <f t="shared" si="4"/>
        <v>0</v>
      </c>
      <c r="O43" s="19">
        <f t="shared" si="5"/>
        <v>0</v>
      </c>
      <c r="P43" s="19">
        <f t="shared" si="6"/>
        <v>2.309861488008751E-2</v>
      </c>
      <c r="Q43" s="19">
        <f t="shared" si="7"/>
        <v>0</v>
      </c>
      <c r="R43" s="19">
        <f t="shared" si="76"/>
        <v>0.97258674399146006</v>
      </c>
      <c r="S43" s="19">
        <f t="shared" si="77"/>
        <v>4.3146411284524381E-3</v>
      </c>
      <c r="T43" s="19">
        <f t="shared" si="78"/>
        <v>1.799069343027828E-2</v>
      </c>
      <c r="U43" s="19">
        <f t="shared" si="79"/>
        <v>5.1079214498092286E-3</v>
      </c>
      <c r="V43" s="23"/>
      <c r="W43" s="18">
        <f t="shared" si="80"/>
        <v>3.6120564030393769E-9</v>
      </c>
      <c r="X43" s="18">
        <f t="shared" si="163"/>
        <v>1.2645277593720729E-9</v>
      </c>
      <c r="Y43" s="18">
        <f t="shared" si="201"/>
        <v>6.8612343202848629E-9</v>
      </c>
      <c r="Z43" s="18">
        <f t="shared" si="164"/>
        <v>8.792154933101556E-10</v>
      </c>
      <c r="AA43" s="18">
        <f t="shared" si="81"/>
        <v>2.4783165359338465E-17</v>
      </c>
      <c r="AB43" s="18">
        <f t="shared" si="165"/>
        <v>1.1117923977607029E-18</v>
      </c>
      <c r="AC43" s="18">
        <f t="shared" si="166"/>
        <v>2.5894957757099169E-17</v>
      </c>
      <c r="AD43" s="19">
        <f t="shared" si="153"/>
        <v>0.95706529401632623</v>
      </c>
      <c r="AE43" s="19">
        <f t="shared" si="82"/>
        <v>4.2934705983673681E-2</v>
      </c>
      <c r="AF43" s="19">
        <f t="shared" si="8"/>
        <v>0</v>
      </c>
      <c r="AG43" s="19">
        <f t="shared" si="9"/>
        <v>0.95706529401632623</v>
      </c>
      <c r="AH43" s="19">
        <f t="shared" si="10"/>
        <v>0</v>
      </c>
      <c r="AI43" s="19">
        <f t="shared" si="11"/>
        <v>0</v>
      </c>
      <c r="AJ43" s="19">
        <f t="shared" si="12"/>
        <v>4.2934705983673681E-2</v>
      </c>
      <c r="AK43" s="19">
        <f t="shared" si="13"/>
        <v>0</v>
      </c>
      <c r="AL43" s="19">
        <f t="shared" si="83"/>
        <v>0.95363703846313286</v>
      </c>
      <c r="AM43" s="19">
        <f t="shared" si="84"/>
        <v>3.4282555531933595E-3</v>
      </c>
      <c r="AN43" s="19">
        <f t="shared" si="85"/>
        <v>3.5371358756784876E-2</v>
      </c>
      <c r="AO43" s="19">
        <f t="shared" si="86"/>
        <v>7.5633472268888035E-3</v>
      </c>
      <c r="AP43" s="23"/>
      <c r="AQ43" s="18">
        <f t="shared" si="87"/>
        <v>3.4422504145438687E-9</v>
      </c>
      <c r="AR43" s="18">
        <f t="shared" si="167"/>
        <v>1.5978552829568274E-9</v>
      </c>
      <c r="AS43" s="18">
        <f t="shared" si="202"/>
        <v>1.1675479440887681E-8</v>
      </c>
      <c r="AT43" s="18">
        <f t="shared" si="168"/>
        <v>1.2494348917455638E-9</v>
      </c>
      <c r="AU43" s="18">
        <f t="shared" si="88"/>
        <v>4.0189923945394037E-17</v>
      </c>
      <c r="AV43" s="18">
        <f t="shared" si="169"/>
        <v>1.996416142486241E-18</v>
      </c>
      <c r="AW43" s="18">
        <f t="shared" si="170"/>
        <v>4.2186340087880277E-17</v>
      </c>
      <c r="AX43" s="19">
        <f t="shared" si="154"/>
        <v>0.95267624215972724</v>
      </c>
      <c r="AY43" s="19">
        <f t="shared" si="89"/>
        <v>4.7323757840272845E-2</v>
      </c>
      <c r="AZ43" s="19">
        <f t="shared" si="14"/>
        <v>0</v>
      </c>
      <c r="BA43" s="19">
        <f t="shared" si="15"/>
        <v>0.95267624215972724</v>
      </c>
      <c r="BB43" s="19">
        <f t="shared" si="16"/>
        <v>0</v>
      </c>
      <c r="BC43" s="19">
        <f t="shared" si="17"/>
        <v>0</v>
      </c>
      <c r="BD43" s="19">
        <f t="shared" si="18"/>
        <v>4.7323757840272845E-2</v>
      </c>
      <c r="BE43" s="19">
        <f t="shared" si="19"/>
        <v>0</v>
      </c>
      <c r="BF43" s="19">
        <f t="shared" si="90"/>
        <v>0.95043800655283361</v>
      </c>
      <c r="BG43" s="19">
        <f t="shared" si="91"/>
        <v>2.2382356068936324E-3</v>
      </c>
      <c r="BH43" s="19">
        <f t="shared" si="92"/>
        <v>4.0944430531910325E-2</v>
      </c>
      <c r="BI43" s="19">
        <f t="shared" si="93"/>
        <v>6.3793273083625245E-3</v>
      </c>
      <c r="BJ43" s="23"/>
      <c r="BK43" s="18">
        <f t="shared" si="94"/>
        <v>3.7883883231200623E-9</v>
      </c>
      <c r="BL43" s="18">
        <f t="shared" si="171"/>
        <v>1.9412365191543749E-9</v>
      </c>
      <c r="BM43" s="18">
        <f t="shared" si="203"/>
        <v>1.3872214697799136E-8</v>
      </c>
      <c r="BN43" s="18">
        <f t="shared" si="172"/>
        <v>1.4085666722259739E-9</v>
      </c>
      <c r="BO43" s="18">
        <f t="shared" si="95"/>
        <v>5.2553336176956751E-17</v>
      </c>
      <c r="BP43" s="18">
        <f t="shared" si="173"/>
        <v>2.7343610637888109E-18</v>
      </c>
      <c r="BQ43" s="18">
        <f t="shared" si="174"/>
        <v>5.5287697240745562E-17</v>
      </c>
      <c r="BR43" s="19">
        <f t="shared" si="155"/>
        <v>0.95054304664051625</v>
      </c>
      <c r="BS43" s="19">
        <f t="shared" si="96"/>
        <v>4.9456953359483732E-2</v>
      </c>
      <c r="BT43" s="19">
        <f t="shared" si="20"/>
        <v>0</v>
      </c>
      <c r="BU43" s="19">
        <f t="shared" si="21"/>
        <v>0.95054304664051625</v>
      </c>
      <c r="BV43" s="19">
        <f t="shared" si="22"/>
        <v>0</v>
      </c>
      <c r="BW43" s="19">
        <f t="shared" si="23"/>
        <v>0</v>
      </c>
      <c r="BX43" s="19">
        <f t="shared" si="24"/>
        <v>4.9456953359483732E-2</v>
      </c>
      <c r="BY43" s="19">
        <f t="shared" si="25"/>
        <v>0</v>
      </c>
      <c r="BZ43" s="19">
        <f t="shared" si="97"/>
        <v>0.94901946839255757</v>
      </c>
      <c r="CA43" s="19">
        <f t="shared" si="98"/>
        <v>1.5235782479589082E-3</v>
      </c>
      <c r="CB43" s="19">
        <f t="shared" si="99"/>
        <v>4.4639777538262142E-2</v>
      </c>
      <c r="CC43" s="19">
        <f t="shared" si="100"/>
        <v>4.8171758212215915E-3</v>
      </c>
      <c r="CD43" s="23"/>
      <c r="CE43" s="18">
        <f t="shared" si="101"/>
        <v>4.4277683201836683E-9</v>
      </c>
      <c r="CF43" s="18">
        <f t="shared" si="175"/>
        <v>2.4187431938233729E-9</v>
      </c>
      <c r="CG43" s="18">
        <f t="shared" si="204"/>
        <v>1.5100508467505971E-8</v>
      </c>
      <c r="CH43" s="18">
        <f t="shared" si="176"/>
        <v>1.5415234189344051E-9</v>
      </c>
      <c r="CI43" s="18">
        <f t="shared" si="102"/>
        <v>6.6861553011088172E-17</v>
      </c>
      <c r="CJ43" s="18">
        <f t="shared" si="177"/>
        <v>3.7285492776669282E-18</v>
      </c>
      <c r="CK43" s="18">
        <f t="shared" si="178"/>
        <v>7.0590102288755102E-17</v>
      </c>
      <c r="CL43" s="19">
        <f t="shared" si="156"/>
        <v>0.94718028226655671</v>
      </c>
      <c r="CM43" s="19">
        <f t="shared" si="103"/>
        <v>5.2819717733443211E-2</v>
      </c>
      <c r="CN43" s="19">
        <f t="shared" si="26"/>
        <v>0</v>
      </c>
      <c r="CO43" s="19">
        <f t="shared" si="27"/>
        <v>0.94718028226655671</v>
      </c>
      <c r="CP43" s="19">
        <f t="shared" si="28"/>
        <v>0</v>
      </c>
      <c r="CQ43" s="19">
        <f t="shared" si="29"/>
        <v>0</v>
      </c>
      <c r="CR43" s="19">
        <f t="shared" si="30"/>
        <v>5.2819717733443211E-2</v>
      </c>
      <c r="CS43" s="19">
        <f t="shared" si="31"/>
        <v>0</v>
      </c>
      <c r="CT43" s="19">
        <f t="shared" si="104"/>
        <v>0.9461359033736898</v>
      </c>
      <c r="CU43" s="19">
        <f t="shared" si="105"/>
        <v>1.0443788928668602E-3</v>
      </c>
      <c r="CV43" s="19">
        <f t="shared" si="106"/>
        <v>4.9325394249012736E-2</v>
      </c>
      <c r="CW43" s="19">
        <f t="shared" si="107"/>
        <v>3.4943234844304859E-3</v>
      </c>
      <c r="CX43" s="23"/>
      <c r="CY43" s="18">
        <f t="shared" si="108"/>
        <v>5.0562350598904468E-9</v>
      </c>
      <c r="CZ43" s="18">
        <f t="shared" si="179"/>
        <v>2.876903725989939E-9</v>
      </c>
      <c r="DA43" s="18">
        <f t="shared" si="205"/>
        <v>1.5890002862121661E-8</v>
      </c>
      <c r="DB43" s="18">
        <f t="shared" si="180"/>
        <v>1.6592605184501751E-9</v>
      </c>
      <c r="DC43" s="18">
        <f t="shared" si="109"/>
        <v>8.0343589573219086E-17</v>
      </c>
      <c r="DD43" s="18">
        <f t="shared" si="181"/>
        <v>4.7735327679173067E-18</v>
      </c>
      <c r="DE43" s="18">
        <f t="shared" si="182"/>
        <v>8.5117122341136396E-17</v>
      </c>
      <c r="DF43" s="19">
        <f t="shared" si="157"/>
        <v>0.94391806681638368</v>
      </c>
      <c r="DG43" s="19">
        <f t="shared" si="110"/>
        <v>5.608193318361631E-2</v>
      </c>
      <c r="DH43" s="19">
        <f t="shared" si="32"/>
        <v>0</v>
      </c>
      <c r="DI43" s="19">
        <f t="shared" si="33"/>
        <v>0.94391806681638368</v>
      </c>
      <c r="DJ43" s="19">
        <f t="shared" si="34"/>
        <v>0</v>
      </c>
      <c r="DK43" s="19">
        <f t="shared" si="35"/>
        <v>0</v>
      </c>
      <c r="DL43" s="19">
        <f t="shared" si="36"/>
        <v>5.608193318361631E-2</v>
      </c>
      <c r="DM43" s="19">
        <f t="shared" si="37"/>
        <v>0</v>
      </c>
      <c r="DN43" s="19">
        <f t="shared" si="111"/>
        <v>0.94322463642715593</v>
      </c>
      <c r="DO43" s="19">
        <f t="shared" si="112"/>
        <v>6.9343038922761128E-4</v>
      </c>
      <c r="DP43" s="19">
        <f t="shared" si="113"/>
        <v>5.366782385068862E-2</v>
      </c>
      <c r="DQ43" s="19">
        <f t="shared" si="114"/>
        <v>2.4141093329276934E-3</v>
      </c>
      <c r="DR43" s="23"/>
      <c r="DS43" s="18">
        <f t="shared" si="115"/>
        <v>5.5048199411383272E-9</v>
      </c>
      <c r="DT43" s="18">
        <f t="shared" si="183"/>
        <v>3.1808117968199762E-9</v>
      </c>
      <c r="DU43" s="18">
        <f t="shared" si="206"/>
        <v>1.6340236618683947E-8</v>
      </c>
      <c r="DV43" s="18">
        <f t="shared" si="184"/>
        <v>1.7405828236215348E-9</v>
      </c>
      <c r="DW43" s="18">
        <f t="shared" si="116"/>
        <v>8.9950060381450105E-17</v>
      </c>
      <c r="DX43" s="18">
        <f t="shared" si="185"/>
        <v>5.5364663787176016E-18</v>
      </c>
      <c r="DY43" s="18">
        <f t="shared" si="186"/>
        <v>9.5486526760167708E-17</v>
      </c>
      <c r="DZ43" s="19">
        <f t="shared" si="158"/>
        <v>0.94201834995398381</v>
      </c>
      <c r="EA43" s="19">
        <f t="shared" si="117"/>
        <v>5.7981650046016166E-2</v>
      </c>
      <c r="EB43" s="19">
        <f t="shared" si="38"/>
        <v>0</v>
      </c>
      <c r="EC43" s="19">
        <f t="shared" si="39"/>
        <v>0.94201834995398381</v>
      </c>
      <c r="ED43" s="19">
        <f t="shared" si="40"/>
        <v>0</v>
      </c>
      <c r="EE43" s="19">
        <f t="shared" si="41"/>
        <v>0</v>
      </c>
      <c r="EF43" s="19">
        <f t="shared" si="42"/>
        <v>5.7981650046016166E-2</v>
      </c>
      <c r="EG43" s="19">
        <f t="shared" si="43"/>
        <v>0</v>
      </c>
      <c r="EH43" s="19">
        <f t="shared" si="118"/>
        <v>0.94157904699128869</v>
      </c>
      <c r="EI43" s="19">
        <f t="shared" si="119"/>
        <v>4.3930296269498149E-4</v>
      </c>
      <c r="EJ43" s="19">
        <f t="shared" si="120"/>
        <v>5.6408896130361354E-2</v>
      </c>
      <c r="EK43" s="19">
        <f t="shared" si="121"/>
        <v>1.5727539156548157E-3</v>
      </c>
      <c r="EL43" s="23"/>
      <c r="EM43" s="18">
        <f t="shared" si="122"/>
        <v>5.7976721708026392E-9</v>
      </c>
      <c r="EN43" s="18">
        <f t="shared" si="187"/>
        <v>3.350141911952211E-9</v>
      </c>
      <c r="EO43" s="18">
        <f t="shared" si="207"/>
        <v>1.65689244669361E-8</v>
      </c>
      <c r="EP43" s="18">
        <f t="shared" si="188"/>
        <v>1.7834253799361944E-9</v>
      </c>
      <c r="EQ43" s="18">
        <f t="shared" si="123"/>
        <v>9.6061192282086379E-17</v>
      </c>
      <c r="ER43" s="18">
        <f t="shared" si="189"/>
        <v>5.9747281121635404E-18</v>
      </c>
      <c r="ES43" s="18">
        <f t="shared" si="190"/>
        <v>1.0203592039424992E-16</v>
      </c>
      <c r="ET43" s="19">
        <f t="shared" si="159"/>
        <v>0.94144485501695696</v>
      </c>
      <c r="EU43" s="19">
        <f t="shared" si="124"/>
        <v>5.8555144983043018E-2</v>
      </c>
      <c r="EV43" s="19">
        <f t="shared" si="44"/>
        <v>0</v>
      </c>
      <c r="EW43" s="19">
        <f t="shared" si="45"/>
        <v>0.94144485501695696</v>
      </c>
      <c r="EX43" s="19">
        <f t="shared" si="46"/>
        <v>0</v>
      </c>
      <c r="EY43" s="19">
        <f t="shared" si="47"/>
        <v>0</v>
      </c>
      <c r="EZ43" s="19">
        <f t="shared" si="48"/>
        <v>5.8555144983043018E-2</v>
      </c>
      <c r="FA43" s="19">
        <f t="shared" si="49"/>
        <v>0</v>
      </c>
      <c r="FB43" s="19">
        <f t="shared" si="125"/>
        <v>0.94117958384462985</v>
      </c>
      <c r="FC43" s="19">
        <f t="shared" si="126"/>
        <v>2.6527117232711967E-4</v>
      </c>
      <c r="FD43" s="19">
        <f t="shared" si="127"/>
        <v>5.7587887871711804E-2</v>
      </c>
      <c r="FE43" s="19">
        <f t="shared" si="128"/>
        <v>9.6725711133122041E-4</v>
      </c>
      <c r="FF43" s="23"/>
      <c r="FG43" s="18">
        <f t="shared" si="129"/>
        <v>5.9863701355407964E-9</v>
      </c>
      <c r="FH43" s="18">
        <f t="shared" si="191"/>
        <v>3.4381783038370254E-9</v>
      </c>
      <c r="FI43" s="18">
        <f t="shared" si="208"/>
        <v>1.667926964188252E-8</v>
      </c>
      <c r="FJ43" s="18">
        <f t="shared" si="192"/>
        <v>1.8006606427680162E-9</v>
      </c>
      <c r="FK43" s="18">
        <f t="shared" si="130"/>
        <v>9.9848281666797752E-17</v>
      </c>
      <c r="FL43" s="18">
        <f t="shared" si="193"/>
        <v>6.1909923545382263E-18</v>
      </c>
      <c r="FM43" s="18">
        <f t="shared" si="194"/>
        <v>1.0603927402133598E-16</v>
      </c>
      <c r="FN43" s="19">
        <f t="shared" si="160"/>
        <v>0.94161604356804107</v>
      </c>
      <c r="FO43" s="19">
        <f t="shared" si="131"/>
        <v>5.8383956431958851E-2</v>
      </c>
      <c r="FP43" s="19">
        <f t="shared" si="50"/>
        <v>0</v>
      </c>
      <c r="FQ43" s="19">
        <f t="shared" si="51"/>
        <v>0.94161604356804107</v>
      </c>
      <c r="FR43" s="19">
        <f t="shared" si="52"/>
        <v>0</v>
      </c>
      <c r="FS43" s="19">
        <f t="shared" si="53"/>
        <v>0</v>
      </c>
      <c r="FT43" s="19">
        <f t="shared" si="54"/>
        <v>5.8383956431958851E-2</v>
      </c>
      <c r="FU43" s="19">
        <f t="shared" si="55"/>
        <v>0</v>
      </c>
      <c r="FV43" s="19">
        <f t="shared" si="132"/>
        <v>0.94146224238180376</v>
      </c>
      <c r="FW43" s="19">
        <f t="shared" si="133"/>
        <v>1.5380118623726716E-4</v>
      </c>
      <c r="FX43" s="19">
        <f t="shared" si="134"/>
        <v>5.7816963928366522E-2</v>
      </c>
      <c r="FY43" s="19">
        <f t="shared" si="135"/>
        <v>5.6699250359233634E-4</v>
      </c>
      <c r="FZ43" s="23"/>
      <c r="GA43" s="18">
        <f t="shared" si="136"/>
        <v>6.1032672479536297E-9</v>
      </c>
      <c r="GB43" s="18">
        <f t="shared" si="195"/>
        <v>3.4801717096204419E-9</v>
      </c>
      <c r="GC43" s="18">
        <f t="shared" si="209"/>
        <v>1.6731567727320796E-8</v>
      </c>
      <c r="GD43" s="18">
        <f t="shared" si="196"/>
        <v>1.8052146742914593E-9</v>
      </c>
      <c r="GE43" s="18">
        <f t="shared" si="137"/>
        <v>1.0211722931707497E-16</v>
      </c>
      <c r="GF43" s="18">
        <f t="shared" si="197"/>
        <v>6.2824570392608173E-18</v>
      </c>
      <c r="GG43" s="18">
        <f t="shared" si="198"/>
        <v>1.0839968635633579E-16</v>
      </c>
      <c r="GH43" s="19">
        <f t="shared" si="161"/>
        <v>0.94204358655975373</v>
      </c>
      <c r="GI43" s="19">
        <f t="shared" si="138"/>
        <v>5.7956413440246247E-2</v>
      </c>
      <c r="GJ43" s="19">
        <f t="shared" si="56"/>
        <v>0</v>
      </c>
      <c r="GK43" s="19">
        <f t="shared" si="57"/>
        <v>0.94204358655975373</v>
      </c>
      <c r="GL43" s="19">
        <f t="shared" si="58"/>
        <v>0</v>
      </c>
      <c r="GM43" s="19">
        <f t="shared" si="59"/>
        <v>0</v>
      </c>
      <c r="GN43" s="19">
        <f t="shared" si="60"/>
        <v>5.7956413440246247E-2</v>
      </c>
      <c r="GO43" s="19">
        <f t="shared" si="61"/>
        <v>0</v>
      </c>
      <c r="GP43" s="19">
        <f t="shared" si="139"/>
        <v>0.94195703041888235</v>
      </c>
      <c r="GQ43" s="19">
        <f t="shared" si="140"/>
        <v>8.655614087131074E-5</v>
      </c>
      <c r="GR43" s="19">
        <f t="shared" si="141"/>
        <v>5.7635393011493938E-2</v>
      </c>
      <c r="GS43" s="19">
        <f t="shared" si="142"/>
        <v>3.2102042875230491E-4</v>
      </c>
      <c r="GT43" s="23"/>
      <c r="GU43" s="18">
        <f t="shared" si="143"/>
        <v>6.1724113799937768E-9</v>
      </c>
      <c r="GV43" s="18">
        <f t="shared" si="144"/>
        <v>3.4978972546179033E-9</v>
      </c>
      <c r="GW43" s="18">
        <f t="shared" si="62"/>
        <v>1.6756072143231628E-8</v>
      </c>
      <c r="GX43" s="18">
        <f t="shared" si="63"/>
        <v>1.8048012331287343E-9</v>
      </c>
      <c r="GY43" s="18">
        <f t="shared" si="145"/>
        <v>1.0342537038087962E-16</v>
      </c>
      <c r="GZ43" s="18">
        <f t="shared" si="199"/>
        <v>6.3130092784920057E-18</v>
      </c>
      <c r="HA43" s="18">
        <f t="shared" si="200"/>
        <v>1.0973837965937162E-16</v>
      </c>
      <c r="HB43" s="19">
        <f t="shared" si="162"/>
        <v>0.94247218431611979</v>
      </c>
      <c r="HC43" s="19">
        <f t="shared" si="146"/>
        <v>5.7527815683880268E-2</v>
      </c>
      <c r="HD43" s="19">
        <f t="shared" si="64"/>
        <v>0</v>
      </c>
      <c r="HE43" s="19">
        <f t="shared" si="65"/>
        <v>0.94247218431611979</v>
      </c>
      <c r="HF43" s="19">
        <f t="shared" si="66"/>
        <v>0</v>
      </c>
      <c r="HG43" s="19">
        <f t="shared" si="67"/>
        <v>0</v>
      </c>
      <c r="HH43" s="19">
        <f t="shared" si="68"/>
        <v>5.7527815683880268E-2</v>
      </c>
      <c r="HI43" s="19">
        <f t="shared" si="69"/>
        <v>0</v>
      </c>
      <c r="HJ43" s="19">
        <f t="shared" si="147"/>
        <v>0.94242441721395176</v>
      </c>
      <c r="HK43" s="19">
        <f t="shared" si="148"/>
        <v>4.7767102168075248E-5</v>
      </c>
      <c r="HL43" s="19">
        <f t="shared" si="149"/>
        <v>5.7350111304139972E-2</v>
      </c>
      <c r="HM43" s="19">
        <f t="shared" si="150"/>
        <v>1.77704379740305E-4</v>
      </c>
      <c r="HN43" s="28" t="s">
        <v>15</v>
      </c>
      <c r="HO43" s="36">
        <v>0.45</v>
      </c>
      <c r="HP43" s="36">
        <v>0.45</v>
      </c>
      <c r="HQ43" s="36">
        <v>0.5</v>
      </c>
      <c r="HR43" s="45"/>
      <c r="HS43" s="45"/>
      <c r="HT43" s="45"/>
      <c r="HU43" s="2"/>
      <c r="HV43" s="2"/>
      <c r="HW43" s="2"/>
    </row>
    <row r="44" spans="1:231" ht="14" thickBot="1" x14ac:dyDescent="0.2">
      <c r="A44">
        <v>18</v>
      </c>
      <c r="B44" s="22">
        <v>1</v>
      </c>
      <c r="C44" s="18">
        <f t="shared" si="70"/>
        <v>3.692816825181338E-10</v>
      </c>
      <c r="D44" s="18">
        <f t="shared" si="151"/>
        <v>1.4729313628904154E-11</v>
      </c>
      <c r="E44" s="18">
        <f t="shared" si="152"/>
        <v>2.1785911500976706E-9</v>
      </c>
      <c r="F44" s="18">
        <f t="shared" si="1"/>
        <v>3.5708738088424322E-10</v>
      </c>
      <c r="G44" s="18">
        <f t="shared" si="71"/>
        <v>8.0451380542718399E-19</v>
      </c>
      <c r="H44" s="18">
        <f t="shared" si="72"/>
        <v>5.2596520259679722E-21</v>
      </c>
      <c r="I44" s="18">
        <f t="shared" si="73"/>
        <v>8.0977345745315199E-19</v>
      </c>
      <c r="J44" s="19">
        <f t="shared" si="74"/>
        <v>0.99350478584157309</v>
      </c>
      <c r="K44" s="19">
        <f t="shared" si="75"/>
        <v>6.4952141584268463E-3</v>
      </c>
      <c r="L44" s="19">
        <f t="shared" si="2"/>
        <v>0.99350478584157309</v>
      </c>
      <c r="M44" s="19">
        <f t="shared" si="3"/>
        <v>0</v>
      </c>
      <c r="N44" s="19">
        <f t="shared" si="4"/>
        <v>0</v>
      </c>
      <c r="O44" s="19">
        <f t="shared" si="5"/>
        <v>6.4952141584268463E-3</v>
      </c>
      <c r="P44" s="19">
        <f t="shared" si="6"/>
        <v>0</v>
      </c>
      <c r="Q44" s="19">
        <f t="shared" si="7"/>
        <v>0</v>
      </c>
      <c r="R44" s="19">
        <f t="shared" si="76"/>
        <v>0.97405041820137739</v>
      </c>
      <c r="S44" s="19">
        <f t="shared" si="77"/>
        <v>1.9454367640195692E-2</v>
      </c>
      <c r="T44" s="19">
        <f t="shared" si="78"/>
        <v>2.8509669185350275E-3</v>
      </c>
      <c r="U44" s="19">
        <f t="shared" si="79"/>
        <v>3.644247239891818E-3</v>
      </c>
      <c r="V44" s="23"/>
      <c r="W44" s="18">
        <f t="shared" si="80"/>
        <v>2.2104059207246582E-9</v>
      </c>
      <c r="X44" s="18">
        <f t="shared" si="163"/>
        <v>1.364337927206235E-10</v>
      </c>
      <c r="Y44" s="18">
        <f t="shared" si="201"/>
        <v>1.1616725214630154E-8</v>
      </c>
      <c r="Z44" s="18">
        <f t="shared" si="164"/>
        <v>1.5925641215162515E-9</v>
      </c>
      <c r="AA44" s="18">
        <f t="shared" si="81"/>
        <v>2.567767819384992E-17</v>
      </c>
      <c r="AB44" s="18">
        <f t="shared" si="165"/>
        <v>2.1727956324925011E-19</v>
      </c>
      <c r="AC44" s="18">
        <f t="shared" si="166"/>
        <v>2.5894957757099169E-17</v>
      </c>
      <c r="AD44" s="19">
        <f t="shared" si="153"/>
        <v>0.9916091941416787</v>
      </c>
      <c r="AE44" s="19">
        <f t="shared" si="82"/>
        <v>8.3908058583212937E-3</v>
      </c>
      <c r="AF44" s="19">
        <f t="shared" si="8"/>
        <v>0.9916091941416787</v>
      </c>
      <c r="AG44" s="19">
        <f t="shared" si="9"/>
        <v>0</v>
      </c>
      <c r="AH44" s="19">
        <f t="shared" si="10"/>
        <v>0</v>
      </c>
      <c r="AI44" s="19">
        <f t="shared" si="11"/>
        <v>8.3908058583212937E-3</v>
      </c>
      <c r="AJ44" s="19">
        <f t="shared" si="12"/>
        <v>0</v>
      </c>
      <c r="AK44" s="19">
        <f t="shared" si="13"/>
        <v>0</v>
      </c>
      <c r="AL44" s="19">
        <f t="shared" si="83"/>
        <v>0.95453068460005086</v>
      </c>
      <c r="AM44" s="19">
        <f t="shared" si="84"/>
        <v>3.7078509541627828E-2</v>
      </c>
      <c r="AN44" s="19">
        <f t="shared" si="85"/>
        <v>2.5346094162754409E-3</v>
      </c>
      <c r="AO44" s="19">
        <f t="shared" si="86"/>
        <v>5.8561964420458515E-3</v>
      </c>
      <c r="AP44" s="23"/>
      <c r="AQ44" s="18">
        <f t="shared" si="87"/>
        <v>2.1964871444066395E-9</v>
      </c>
      <c r="AR44" s="18">
        <f t="shared" si="167"/>
        <v>1.3924890547424789E-10</v>
      </c>
      <c r="AS44" s="18">
        <f t="shared" si="202"/>
        <v>1.907128739513472E-8</v>
      </c>
      <c r="AT44" s="18">
        <f t="shared" si="168"/>
        <v>2.1292985835160792E-9</v>
      </c>
      <c r="AU44" s="18">
        <f t="shared" si="88"/>
        <v>4.1889837590697797E-17</v>
      </c>
      <c r="AV44" s="18">
        <f t="shared" si="169"/>
        <v>2.9650249718248044E-19</v>
      </c>
      <c r="AW44" s="18">
        <f t="shared" si="170"/>
        <v>4.2186340087880277E-17</v>
      </c>
      <c r="AX44" s="19">
        <f t="shared" si="154"/>
        <v>0.99297159941903412</v>
      </c>
      <c r="AY44" s="19">
        <f t="shared" si="89"/>
        <v>7.0284005809658446E-3</v>
      </c>
      <c r="AZ44" s="19">
        <f t="shared" si="14"/>
        <v>0.99297159941903412</v>
      </c>
      <c r="BA44" s="19">
        <f t="shared" si="15"/>
        <v>0</v>
      </c>
      <c r="BB44" s="19">
        <f t="shared" si="16"/>
        <v>0</v>
      </c>
      <c r="BC44" s="19">
        <f t="shared" si="17"/>
        <v>7.0284005809658446E-3</v>
      </c>
      <c r="BD44" s="19">
        <f t="shared" si="18"/>
        <v>0</v>
      </c>
      <c r="BE44" s="19">
        <f t="shared" si="19"/>
        <v>0</v>
      </c>
      <c r="BF44" s="19">
        <f t="shared" si="90"/>
        <v>0.95088699977485291</v>
      </c>
      <c r="BG44" s="19">
        <f t="shared" si="91"/>
        <v>4.2084599644181368E-2</v>
      </c>
      <c r="BH44" s="19">
        <f t="shared" si="92"/>
        <v>1.7892423848743656E-3</v>
      </c>
      <c r="BI44" s="19">
        <f t="shared" si="93"/>
        <v>5.2391581960914788E-3</v>
      </c>
      <c r="BJ44" s="23"/>
      <c r="BK44" s="18">
        <f t="shared" si="94"/>
        <v>2.4091022781268827E-9</v>
      </c>
      <c r="BL44" s="18">
        <f t="shared" si="171"/>
        <v>1.3079535660848531E-10</v>
      </c>
      <c r="BM44" s="18">
        <f t="shared" si="203"/>
        <v>2.282065089350506E-8</v>
      </c>
      <c r="BN44" s="18">
        <f t="shared" si="172"/>
        <v>2.3732890288561186E-9</v>
      </c>
      <c r="BO44" s="18">
        <f t="shared" si="95"/>
        <v>5.4977282055881323E-17</v>
      </c>
      <c r="BP44" s="18">
        <f t="shared" si="173"/>
        <v>3.1041518486424181E-19</v>
      </c>
      <c r="BQ44" s="18">
        <f t="shared" si="174"/>
        <v>5.5287697240745562E-17</v>
      </c>
      <c r="BR44" s="19">
        <f t="shared" si="155"/>
        <v>0.99438545643323573</v>
      </c>
      <c r="BS44" s="19">
        <f t="shared" si="96"/>
        <v>5.6145435667643269E-3</v>
      </c>
      <c r="BT44" s="19">
        <f t="shared" si="20"/>
        <v>0.99438545643323573</v>
      </c>
      <c r="BU44" s="19">
        <f t="shared" si="21"/>
        <v>0</v>
      </c>
      <c r="BV44" s="19">
        <f t="shared" si="22"/>
        <v>0</v>
      </c>
      <c r="BW44" s="19">
        <f t="shared" si="23"/>
        <v>5.6145435667643269E-3</v>
      </c>
      <c r="BX44" s="19">
        <f t="shared" si="24"/>
        <v>0</v>
      </c>
      <c r="BY44" s="19">
        <f t="shared" si="25"/>
        <v>0</v>
      </c>
      <c r="BZ44" s="19">
        <f t="shared" si="97"/>
        <v>0.94920604173039669</v>
      </c>
      <c r="CA44" s="19">
        <f t="shared" si="98"/>
        <v>4.5179414702838885E-2</v>
      </c>
      <c r="CB44" s="19">
        <f t="shared" si="99"/>
        <v>1.3370049101194793E-3</v>
      </c>
      <c r="CC44" s="19">
        <f t="shared" si="100"/>
        <v>4.277538656644847E-3</v>
      </c>
      <c r="CD44" s="23"/>
      <c r="CE44" s="18">
        <f t="shared" si="101"/>
        <v>2.7790608149596527E-9</v>
      </c>
      <c r="CF44" s="18">
        <f t="shared" si="175"/>
        <v>1.1626720108306431E-10</v>
      </c>
      <c r="CG44" s="18">
        <f t="shared" si="204"/>
        <v>2.5291445148157293E-8</v>
      </c>
      <c r="CH44" s="18">
        <f t="shared" si="176"/>
        <v>2.6115544279147652E-9</v>
      </c>
      <c r="CI44" s="18">
        <f t="shared" si="102"/>
        <v>7.028646416494536E-17</v>
      </c>
      <c r="CJ44" s="18">
        <f t="shared" si="177"/>
        <v>3.0363812380973296E-19</v>
      </c>
      <c r="CK44" s="18">
        <f t="shared" si="178"/>
        <v>7.059010228875509E-17</v>
      </c>
      <c r="CL44" s="19">
        <f t="shared" si="156"/>
        <v>0.99569857368151027</v>
      </c>
      <c r="CM44" s="19">
        <f t="shared" si="103"/>
        <v>4.3014263184897256E-3</v>
      </c>
      <c r="CN44" s="19">
        <f t="shared" si="26"/>
        <v>0.99569857368151027</v>
      </c>
      <c r="CO44" s="19">
        <f t="shared" si="27"/>
        <v>0</v>
      </c>
      <c r="CP44" s="19">
        <f t="shared" si="28"/>
        <v>0</v>
      </c>
      <c r="CQ44" s="19">
        <f t="shared" si="29"/>
        <v>4.3014263184897256E-3</v>
      </c>
      <c r="CR44" s="19">
        <f t="shared" si="30"/>
        <v>0</v>
      </c>
      <c r="CS44" s="19">
        <f t="shared" si="31"/>
        <v>0</v>
      </c>
      <c r="CT44" s="19">
        <f t="shared" si="104"/>
        <v>0.94619322802207717</v>
      </c>
      <c r="CU44" s="19">
        <f t="shared" si="105"/>
        <v>4.9505345659433125E-2</v>
      </c>
      <c r="CV44" s="19">
        <f t="shared" si="106"/>
        <v>9.8705424447962081E-4</v>
      </c>
      <c r="CW44" s="19">
        <f t="shared" si="107"/>
        <v>3.3143720740101048E-3</v>
      </c>
      <c r="CX44" s="23"/>
      <c r="CY44" s="18">
        <f t="shared" si="108"/>
        <v>3.1350018623379739E-9</v>
      </c>
      <c r="CZ44" s="18">
        <f t="shared" si="179"/>
        <v>9.1432855889038292E-11</v>
      </c>
      <c r="DA44" s="18">
        <f t="shared" si="205"/>
        <v>2.7067760866863233E-8</v>
      </c>
      <c r="DB44" s="18">
        <f t="shared" si="180"/>
        <v>2.8396970834676502E-9</v>
      </c>
      <c r="DC44" s="18">
        <f t="shared" si="109"/>
        <v>8.4857480726935174E-17</v>
      </c>
      <c r="DD44" s="18">
        <f t="shared" si="181"/>
        <v>2.5964161420121999E-19</v>
      </c>
      <c r="DE44" s="18">
        <f t="shared" si="182"/>
        <v>8.5117122341136396E-17</v>
      </c>
      <c r="DF44" s="19">
        <f t="shared" si="157"/>
        <v>0.99694959595602139</v>
      </c>
      <c r="DG44" s="19">
        <f t="shared" si="110"/>
        <v>3.0504040439785565E-3</v>
      </c>
      <c r="DH44" s="19">
        <f t="shared" si="32"/>
        <v>0.99694959595602139</v>
      </c>
      <c r="DI44" s="19">
        <f t="shared" si="33"/>
        <v>0</v>
      </c>
      <c r="DJ44" s="19">
        <f t="shared" si="34"/>
        <v>0</v>
      </c>
      <c r="DK44" s="19">
        <f t="shared" si="35"/>
        <v>3.0504040439785565E-3</v>
      </c>
      <c r="DL44" s="19">
        <f t="shared" si="36"/>
        <v>0</v>
      </c>
      <c r="DM44" s="19">
        <f t="shared" si="37"/>
        <v>0</v>
      </c>
      <c r="DN44" s="19">
        <f t="shared" si="111"/>
        <v>0.94323781142697882</v>
      </c>
      <c r="DO44" s="19">
        <f t="shared" si="112"/>
        <v>5.3711784529042704E-2</v>
      </c>
      <c r="DP44" s="19">
        <f t="shared" si="113"/>
        <v>6.8025538940496015E-4</v>
      </c>
      <c r="DQ44" s="19">
        <f t="shared" si="114"/>
        <v>2.3701486545735966E-3</v>
      </c>
      <c r="DR44" s="23"/>
      <c r="DS44" s="18">
        <f t="shared" si="115"/>
        <v>3.3780810989194522E-9</v>
      </c>
      <c r="DT44" s="18">
        <f t="shared" si="183"/>
        <v>6.3467331856135093E-11</v>
      </c>
      <c r="DU44" s="18">
        <f t="shared" si="206"/>
        <v>2.8209944658717225E-8</v>
      </c>
      <c r="DV44" s="18">
        <f t="shared" si="184"/>
        <v>3.0101455568410085E-9</v>
      </c>
      <c r="DW44" s="18">
        <f t="shared" si="116"/>
        <v>9.5295480853176418E-17</v>
      </c>
      <c r="DX44" s="18">
        <f t="shared" si="185"/>
        <v>1.9104590699129885E-19</v>
      </c>
      <c r="DY44" s="18">
        <f t="shared" si="186"/>
        <v>9.5486526760167721E-17</v>
      </c>
      <c r="DZ44" s="19">
        <f t="shared" si="158"/>
        <v>0.9979992370287889</v>
      </c>
      <c r="EA44" s="19">
        <f t="shared" si="117"/>
        <v>2.0007629712110735E-3</v>
      </c>
      <c r="EB44" s="19">
        <f t="shared" si="38"/>
        <v>0.9979992370287889</v>
      </c>
      <c r="EC44" s="19">
        <f t="shared" si="39"/>
        <v>0</v>
      </c>
      <c r="ED44" s="19">
        <f t="shared" si="40"/>
        <v>0</v>
      </c>
      <c r="EE44" s="19">
        <f t="shared" si="41"/>
        <v>2.0007629712110735E-3</v>
      </c>
      <c r="EF44" s="19">
        <f t="shared" si="42"/>
        <v>0</v>
      </c>
      <c r="EG44" s="19">
        <f t="shared" si="43"/>
        <v>0</v>
      </c>
      <c r="EH44" s="19">
        <f t="shared" si="118"/>
        <v>0.94158156505275781</v>
      </c>
      <c r="EI44" s="19">
        <f t="shared" si="119"/>
        <v>5.6417671976031016E-2</v>
      </c>
      <c r="EJ44" s="19">
        <f t="shared" si="120"/>
        <v>4.3678490122593791E-4</v>
      </c>
      <c r="EK44" s="19">
        <f t="shared" si="121"/>
        <v>1.5639780699851355E-3</v>
      </c>
      <c r="EL44" s="23"/>
      <c r="EM44" s="18">
        <f t="shared" si="122"/>
        <v>3.5267947854117102E-9</v>
      </c>
      <c r="EN44" s="18">
        <f t="shared" si="187"/>
        <v>4.0345008756587431E-11</v>
      </c>
      <c r="EO44" s="18">
        <f t="shared" si="207"/>
        <v>2.8896028206711937E-8</v>
      </c>
      <c r="EP44" s="18">
        <f t="shared" si="188"/>
        <v>3.1121271150566757E-9</v>
      </c>
      <c r="EQ44" s="18">
        <f t="shared" si="123"/>
        <v>1.0191036159854135E-16</v>
      </c>
      <c r="ER44" s="18">
        <f t="shared" si="189"/>
        <v>1.2555879570857475E-19</v>
      </c>
      <c r="ES44" s="18">
        <f t="shared" si="190"/>
        <v>1.0203592039424992E-16</v>
      </c>
      <c r="ET44" s="19">
        <f t="shared" si="159"/>
        <v>0.99876946476080741</v>
      </c>
      <c r="EU44" s="19">
        <f t="shared" si="124"/>
        <v>1.2305352391925935E-3</v>
      </c>
      <c r="EV44" s="19">
        <f t="shared" si="44"/>
        <v>0.99876946476080741</v>
      </c>
      <c r="EW44" s="19">
        <f t="shared" si="45"/>
        <v>0</v>
      </c>
      <c r="EX44" s="19">
        <f t="shared" si="46"/>
        <v>0</v>
      </c>
      <c r="EY44" s="19">
        <f t="shared" si="47"/>
        <v>1.2305352391925935E-3</v>
      </c>
      <c r="EZ44" s="19">
        <f t="shared" si="48"/>
        <v>0</v>
      </c>
      <c r="FA44" s="19">
        <f t="shared" si="49"/>
        <v>0</v>
      </c>
      <c r="FB44" s="19">
        <f t="shared" si="125"/>
        <v>0.94118001832703513</v>
      </c>
      <c r="FC44" s="19">
        <f t="shared" si="126"/>
        <v>5.7589446433772215E-2</v>
      </c>
      <c r="FD44" s="19">
        <f t="shared" si="127"/>
        <v>2.6483668992178985E-4</v>
      </c>
      <c r="FE44" s="19">
        <f t="shared" si="128"/>
        <v>9.6569854927080361E-4</v>
      </c>
      <c r="FF44" s="23"/>
      <c r="FG44" s="18">
        <f t="shared" si="129"/>
        <v>3.616404164247397E-9</v>
      </c>
      <c r="FH44" s="18">
        <f t="shared" si="191"/>
        <v>2.4146995075462808E-11</v>
      </c>
      <c r="FI44" s="18">
        <f t="shared" si="208"/>
        <v>2.9300617872070552E-8</v>
      </c>
      <c r="FJ44" s="18">
        <f t="shared" si="192"/>
        <v>3.1638526251224872E-9</v>
      </c>
      <c r="FK44" s="18">
        <f t="shared" si="130"/>
        <v>1.0596287648757765E-16</v>
      </c>
      <c r="FL44" s="18">
        <f t="shared" si="193"/>
        <v>7.639753375832278E-20</v>
      </c>
      <c r="FM44" s="18">
        <f t="shared" si="194"/>
        <v>1.0603927402133597E-16</v>
      </c>
      <c r="FN44" s="19">
        <f t="shared" si="160"/>
        <v>0.99927953548849324</v>
      </c>
      <c r="FO44" s="19">
        <f t="shared" si="131"/>
        <v>7.2046451150684955E-4</v>
      </c>
      <c r="FP44" s="19">
        <f t="shared" si="50"/>
        <v>0.99927953548849324</v>
      </c>
      <c r="FQ44" s="19">
        <f t="shared" si="51"/>
        <v>0</v>
      </c>
      <c r="FR44" s="19">
        <f t="shared" si="52"/>
        <v>0</v>
      </c>
      <c r="FS44" s="19">
        <f t="shared" si="53"/>
        <v>7.2046451150684955E-4</v>
      </c>
      <c r="FT44" s="19">
        <f t="shared" si="54"/>
        <v>0</v>
      </c>
      <c r="FU44" s="19">
        <f t="shared" si="55"/>
        <v>0</v>
      </c>
      <c r="FV44" s="19">
        <f t="shared" si="132"/>
        <v>0.94146231315245099</v>
      </c>
      <c r="FW44" s="19">
        <f t="shared" si="133"/>
        <v>5.7817222336042182E-2</v>
      </c>
      <c r="FX44" s="19">
        <f t="shared" si="134"/>
        <v>1.5373041559017139E-4</v>
      </c>
      <c r="FY44" s="19">
        <f t="shared" si="135"/>
        <v>5.6673409591667808E-4</v>
      </c>
      <c r="FZ44" s="23"/>
      <c r="GA44" s="18">
        <f t="shared" si="136"/>
        <v>3.6685136298771476E-9</v>
      </c>
      <c r="GB44" s="18">
        <f t="shared" si="195"/>
        <v>1.3861227904000154E-11</v>
      </c>
      <c r="GC44" s="18">
        <f t="shared" si="209"/>
        <v>2.9536624857649031E-8</v>
      </c>
      <c r="GD44" s="18">
        <f t="shared" si="196"/>
        <v>3.1869821193410899E-9</v>
      </c>
      <c r="GE44" s="18">
        <f t="shared" si="137"/>
        <v>1.0835551087085364E-16</v>
      </c>
      <c r="GF44" s="18">
        <f t="shared" si="197"/>
        <v>4.4175485482160264E-20</v>
      </c>
      <c r="GG44" s="18">
        <f t="shared" si="198"/>
        <v>1.0839968635633579E-16</v>
      </c>
      <c r="GH44" s="19">
        <f t="shared" si="161"/>
        <v>0.9995924758920709</v>
      </c>
      <c r="GI44" s="19">
        <f t="shared" si="138"/>
        <v>4.0752410792910265E-4</v>
      </c>
      <c r="GJ44" s="19">
        <f t="shared" si="56"/>
        <v>0.9995924758920709</v>
      </c>
      <c r="GK44" s="19">
        <f t="shared" si="57"/>
        <v>0</v>
      </c>
      <c r="GL44" s="19">
        <f t="shared" si="58"/>
        <v>0</v>
      </c>
      <c r="GM44" s="19">
        <f t="shared" si="59"/>
        <v>4.0752410792910265E-4</v>
      </c>
      <c r="GN44" s="19">
        <f t="shared" si="60"/>
        <v>0</v>
      </c>
      <c r="GO44" s="19">
        <f t="shared" si="61"/>
        <v>0</v>
      </c>
      <c r="GP44" s="19">
        <f t="shared" si="139"/>
        <v>0.94195704160806071</v>
      </c>
      <c r="GQ44" s="19">
        <f t="shared" si="140"/>
        <v>5.7635434284010183E-2</v>
      </c>
      <c r="GR44" s="19">
        <f t="shared" si="141"/>
        <v>8.6544951693035918E-5</v>
      </c>
      <c r="GS44" s="19">
        <f t="shared" si="142"/>
        <v>3.2097915623606677E-4</v>
      </c>
      <c r="GT44" s="23"/>
      <c r="GU44" s="18">
        <f t="shared" si="143"/>
        <v>3.6974891916413089E-9</v>
      </c>
      <c r="GV44" s="18">
        <f t="shared" si="144"/>
        <v>7.7413267271237715E-12</v>
      </c>
      <c r="GW44" s="18">
        <f t="shared" si="62"/>
        <v>2.9672470154781606E-8</v>
      </c>
      <c r="GX44" s="18">
        <f t="shared" si="63"/>
        <v>3.1960894610794744E-9</v>
      </c>
      <c r="GY44" s="18">
        <f t="shared" si="145"/>
        <v>1.0971363768660431E-16</v>
      </c>
      <c r="GZ44" s="18">
        <f t="shared" si="199"/>
        <v>2.4741972767333147E-20</v>
      </c>
      <c r="HA44" s="18">
        <f t="shared" si="200"/>
        <v>1.0973837965937164E-16</v>
      </c>
      <c r="HB44" s="19">
        <f t="shared" si="162"/>
        <v>0.99977453674052652</v>
      </c>
      <c r="HC44" s="19">
        <f t="shared" si="146"/>
        <v>2.2546325947341603E-4</v>
      </c>
      <c r="HD44" s="19">
        <f t="shared" si="64"/>
        <v>0.99977453674052652</v>
      </c>
      <c r="HE44" s="19">
        <f t="shared" si="65"/>
        <v>0</v>
      </c>
      <c r="HF44" s="19">
        <f t="shared" si="66"/>
        <v>0</v>
      </c>
      <c r="HG44" s="19">
        <f t="shared" si="67"/>
        <v>2.2546325947341603E-4</v>
      </c>
      <c r="HH44" s="19">
        <f t="shared" si="68"/>
        <v>0</v>
      </c>
      <c r="HI44" s="19">
        <f t="shared" si="69"/>
        <v>0</v>
      </c>
      <c r="HJ44" s="19">
        <f t="shared" si="147"/>
        <v>0.94242441896009133</v>
      </c>
      <c r="HK44" s="19">
        <f t="shared" si="148"/>
        <v>5.7350117780435292E-2</v>
      </c>
      <c r="HL44" s="19">
        <f t="shared" si="149"/>
        <v>4.7765356028448416E-5</v>
      </c>
      <c r="HM44" s="19">
        <f t="shared" si="150"/>
        <v>1.7769790344496759E-4</v>
      </c>
      <c r="HN44" s="29" t="s">
        <v>5</v>
      </c>
      <c r="HO44" s="37">
        <v>0.1</v>
      </c>
      <c r="HP44" s="37">
        <v>0.1</v>
      </c>
      <c r="HQ44" s="37">
        <v>0</v>
      </c>
      <c r="HR44" s="45"/>
      <c r="HS44" s="45"/>
      <c r="HT44" s="45"/>
      <c r="HU44" s="2"/>
      <c r="HV44" s="2"/>
      <c r="HW44" s="2"/>
    </row>
    <row r="45" spans="1:231" ht="14" thickTop="1" x14ac:dyDescent="0.15">
      <c r="A45">
        <v>19</v>
      </c>
      <c r="B45" s="22">
        <v>1</v>
      </c>
      <c r="C45" s="18">
        <f t="shared" si="70"/>
        <v>2.0782879416417822E-10</v>
      </c>
      <c r="D45" s="18">
        <f t="shared" si="151"/>
        <v>4.8711619154936716E-12</v>
      </c>
      <c r="E45" s="18">
        <f t="shared" si="152"/>
        <v>3.87112059408098E-9</v>
      </c>
      <c r="F45" s="18">
        <f t="shared" si="1"/>
        <v>1.0763617412321828E-9</v>
      </c>
      <c r="G45" s="18">
        <f t="shared" si="71"/>
        <v>8.0453032513196734E-19</v>
      </c>
      <c r="H45" s="18">
        <f t="shared" si="72"/>
        <v>5.2431323211846634E-21</v>
      </c>
      <c r="I45" s="18">
        <f t="shared" si="73"/>
        <v>8.0977345745315199E-19</v>
      </c>
      <c r="J45" s="19">
        <f t="shared" si="74"/>
        <v>0.99352518624446517</v>
      </c>
      <c r="K45" s="19">
        <f t="shared" si="75"/>
        <v>6.4748137555348259E-3</v>
      </c>
      <c r="L45" s="19">
        <f t="shared" si="2"/>
        <v>0.99352518624446517</v>
      </c>
      <c r="M45" s="19">
        <f t="shared" si="3"/>
        <v>0</v>
      </c>
      <c r="N45" s="19">
        <f t="shared" si="4"/>
        <v>0</v>
      </c>
      <c r="O45" s="19">
        <f t="shared" si="5"/>
        <v>6.4748137555348259E-3</v>
      </c>
      <c r="P45" s="19">
        <f t="shared" si="6"/>
        <v>0</v>
      </c>
      <c r="Q45" s="19">
        <f t="shared" si="7"/>
        <v>0</v>
      </c>
      <c r="R45" s="19">
        <f t="shared" si="76"/>
        <v>0.98859624418536096</v>
      </c>
      <c r="S45" s="19">
        <f t="shared" si="77"/>
        <v>4.9289420591041144E-3</v>
      </c>
      <c r="T45" s="19">
        <f t="shared" si="78"/>
        <v>4.9085416562120914E-3</v>
      </c>
      <c r="U45" s="19">
        <f t="shared" si="79"/>
        <v>1.5662720993227326E-3</v>
      </c>
      <c r="V45" s="23"/>
      <c r="W45" s="18">
        <f t="shared" si="80"/>
        <v>1.3110012683737118E-9</v>
      </c>
      <c r="X45" s="18">
        <f t="shared" si="163"/>
        <v>3.5493816490789907E-11</v>
      </c>
      <c r="Y45" s="18">
        <f t="shared" si="201"/>
        <v>1.9641025757015806E-8</v>
      </c>
      <c r="Z45" s="18">
        <f t="shared" si="164"/>
        <v>4.1006601115567999E-9</v>
      </c>
      <c r="AA45" s="18">
        <f t="shared" si="81"/>
        <v>2.5749409679608464E-17</v>
      </c>
      <c r="AB45" s="18">
        <f t="shared" si="165"/>
        <v>1.4554807749069913E-19</v>
      </c>
      <c r="AC45" s="18">
        <f t="shared" si="166"/>
        <v>2.5894957757099163E-17</v>
      </c>
      <c r="AD45" s="19">
        <f t="shared" si="153"/>
        <v>0.99437928886171689</v>
      </c>
      <c r="AE45" s="19">
        <f t="shared" si="82"/>
        <v>5.620711138283158E-3</v>
      </c>
      <c r="AF45" s="19">
        <f t="shared" si="8"/>
        <v>0.99437928886171689</v>
      </c>
      <c r="AG45" s="19">
        <f t="shared" si="9"/>
        <v>0</v>
      </c>
      <c r="AH45" s="19">
        <f t="shared" si="10"/>
        <v>0</v>
      </c>
      <c r="AI45" s="19">
        <f t="shared" si="11"/>
        <v>5.620711138283158E-3</v>
      </c>
      <c r="AJ45" s="19">
        <f t="shared" si="12"/>
        <v>0</v>
      </c>
      <c r="AK45" s="19">
        <f t="shared" si="13"/>
        <v>0</v>
      </c>
      <c r="AL45" s="19">
        <f t="shared" si="83"/>
        <v>0.98761540251403324</v>
      </c>
      <c r="AM45" s="19">
        <f t="shared" si="84"/>
        <v>6.7638863476838272E-3</v>
      </c>
      <c r="AN45" s="19">
        <f t="shared" si="85"/>
        <v>3.9937916276456906E-3</v>
      </c>
      <c r="AO45" s="19">
        <f t="shared" si="86"/>
        <v>1.6269195106374677E-3</v>
      </c>
      <c r="AP45" s="23"/>
      <c r="AQ45" s="18">
        <f t="shared" si="87"/>
        <v>1.3502810004948812E-9</v>
      </c>
      <c r="AR45" s="18">
        <f t="shared" si="167"/>
        <v>3.1665785965748353E-11</v>
      </c>
      <c r="AS45" s="18">
        <f t="shared" si="202"/>
        <v>3.1128665485121686E-8</v>
      </c>
      <c r="AT45" s="18">
        <f t="shared" si="168"/>
        <v>4.8599618757657575E-9</v>
      </c>
      <c r="AU45" s="18">
        <f t="shared" si="88"/>
        <v>4.2032445575320584E-17</v>
      </c>
      <c r="AV45" s="18">
        <f t="shared" si="169"/>
        <v>1.5389451255969538E-19</v>
      </c>
      <c r="AW45" s="18">
        <f t="shared" si="170"/>
        <v>4.2186340087880277E-17</v>
      </c>
      <c r="AX45" s="19">
        <f t="shared" si="154"/>
        <v>0.99635202977458803</v>
      </c>
      <c r="AY45" s="19">
        <f t="shared" si="89"/>
        <v>3.6479702254120822E-3</v>
      </c>
      <c r="AZ45" s="19">
        <f t="shared" si="14"/>
        <v>0.99635202977458803</v>
      </c>
      <c r="BA45" s="19">
        <f t="shared" si="15"/>
        <v>0</v>
      </c>
      <c r="BB45" s="19">
        <f t="shared" si="16"/>
        <v>0</v>
      </c>
      <c r="BC45" s="19">
        <f t="shared" si="17"/>
        <v>3.6479702254120822E-3</v>
      </c>
      <c r="BD45" s="19">
        <f t="shared" si="18"/>
        <v>0</v>
      </c>
      <c r="BE45" s="19">
        <f t="shared" si="19"/>
        <v>0</v>
      </c>
      <c r="BF45" s="19">
        <f t="shared" si="90"/>
        <v>0.9903657358182516</v>
      </c>
      <c r="BG45" s="19">
        <f t="shared" si="91"/>
        <v>5.9862939563362274E-3</v>
      </c>
      <c r="BH45" s="19">
        <f t="shared" si="92"/>
        <v>2.6058636007824654E-3</v>
      </c>
      <c r="BI45" s="19">
        <f t="shared" si="93"/>
        <v>1.0421066246296168E-3</v>
      </c>
      <c r="BJ45" s="23"/>
      <c r="BK45" s="18">
        <f t="shared" si="94"/>
        <v>1.4697598581339853E-9</v>
      </c>
      <c r="BL45" s="18">
        <f t="shared" si="171"/>
        <v>2.6520744336343737E-11</v>
      </c>
      <c r="BM45" s="18">
        <f t="shared" si="203"/>
        <v>3.7526353598084238E-8</v>
      </c>
      <c r="BN45" s="18">
        <f t="shared" si="172"/>
        <v>5.0137770815610667E-9</v>
      </c>
      <c r="BO45" s="18">
        <f t="shared" si="95"/>
        <v>5.5154728140606059E-17</v>
      </c>
      <c r="BP45" s="18">
        <f t="shared" si="173"/>
        <v>1.329691001395007E-19</v>
      </c>
      <c r="BQ45" s="18">
        <f t="shared" si="174"/>
        <v>5.5287697240745562E-17</v>
      </c>
      <c r="BR45" s="19">
        <f t="shared" si="155"/>
        <v>0.9975949604202089</v>
      </c>
      <c r="BS45" s="19">
        <f t="shared" si="96"/>
        <v>2.4050395797911078E-3</v>
      </c>
      <c r="BT45" s="19">
        <f t="shared" si="20"/>
        <v>0.9975949604202089</v>
      </c>
      <c r="BU45" s="19">
        <f t="shared" si="21"/>
        <v>0</v>
      </c>
      <c r="BV45" s="19">
        <f t="shared" si="22"/>
        <v>0</v>
      </c>
      <c r="BW45" s="19">
        <f t="shared" si="23"/>
        <v>2.4050395797911078E-3</v>
      </c>
      <c r="BX45" s="19">
        <f t="shared" si="24"/>
        <v>0</v>
      </c>
      <c r="BY45" s="19">
        <f t="shared" si="25"/>
        <v>0</v>
      </c>
      <c r="BZ45" s="19">
        <f t="shared" si="97"/>
        <v>0.99258928353006992</v>
      </c>
      <c r="CA45" s="19">
        <f t="shared" si="98"/>
        <v>5.0056768901389059E-3</v>
      </c>
      <c r="CB45" s="19">
        <f t="shared" si="99"/>
        <v>1.7961729031656859E-3</v>
      </c>
      <c r="CC45" s="19">
        <f t="shared" si="100"/>
        <v>6.0886667662542182E-4</v>
      </c>
      <c r="CD45" s="23"/>
      <c r="CE45" s="18">
        <f t="shared" si="101"/>
        <v>1.6641785985772515E-9</v>
      </c>
      <c r="CF45" s="18">
        <f t="shared" si="175"/>
        <v>2.1051921451182833E-11</v>
      </c>
      <c r="CG45" s="18">
        <f t="shared" si="204"/>
        <v>4.235174898416727E-8</v>
      </c>
      <c r="CH45" s="18">
        <f t="shared" si="176"/>
        <v>5.1885058207811409E-9</v>
      </c>
      <c r="CI45" s="18">
        <f t="shared" si="102"/>
        <v>7.0480874271767028E-17</v>
      </c>
      <c r="CJ45" s="18">
        <f t="shared" si="177"/>
        <v>1.092280169880895E-19</v>
      </c>
      <c r="CK45" s="18">
        <f t="shared" si="178"/>
        <v>7.0590102288755115E-17</v>
      </c>
      <c r="CL45" s="19">
        <f t="shared" si="156"/>
        <v>0.9984526440188275</v>
      </c>
      <c r="CM45" s="19">
        <f t="shared" si="103"/>
        <v>1.5473559811725805E-3</v>
      </c>
      <c r="CN45" s="19">
        <f t="shared" si="26"/>
        <v>0.9984526440188275</v>
      </c>
      <c r="CO45" s="19">
        <f t="shared" si="27"/>
        <v>0</v>
      </c>
      <c r="CP45" s="19">
        <f t="shared" si="28"/>
        <v>0</v>
      </c>
      <c r="CQ45" s="19">
        <f t="shared" si="29"/>
        <v>1.5473559811725805E-3</v>
      </c>
      <c r="CR45" s="19">
        <f t="shared" si="30"/>
        <v>0</v>
      </c>
      <c r="CS45" s="19">
        <f t="shared" si="31"/>
        <v>0</v>
      </c>
      <c r="CT45" s="19">
        <f t="shared" si="104"/>
        <v>0.99446774556308526</v>
      </c>
      <c r="CU45" s="19">
        <f t="shared" si="105"/>
        <v>3.9848984557419092E-3</v>
      </c>
      <c r="CV45" s="19">
        <f t="shared" si="106"/>
        <v>1.2308281184247652E-3</v>
      </c>
      <c r="CW45" s="19">
        <f t="shared" si="107"/>
        <v>3.165278627478155E-4</v>
      </c>
      <c r="CX45" s="23"/>
      <c r="CY45" s="18">
        <f t="shared" si="108"/>
        <v>1.8444298986703268E-9</v>
      </c>
      <c r="CZ45" s="18">
        <f t="shared" si="179"/>
        <v>1.4900202038491381E-11</v>
      </c>
      <c r="DA45" s="18">
        <f t="shared" si="205"/>
        <v>4.6104721383247232E-8</v>
      </c>
      <c r="DB45" s="18">
        <f t="shared" si="180"/>
        <v>5.3821922550366042E-9</v>
      </c>
      <c r="DC45" s="18">
        <f t="shared" si="109"/>
        <v>8.5036926589126344E-17</v>
      </c>
      <c r="DD45" s="18">
        <f t="shared" si="181"/>
        <v>8.0195752010048938E-20</v>
      </c>
      <c r="DE45" s="18">
        <f t="shared" si="182"/>
        <v>8.5117122341136396E-17</v>
      </c>
      <c r="DF45" s="19">
        <f t="shared" si="157"/>
        <v>0.99905781880537925</v>
      </c>
      <c r="DG45" s="19">
        <f t="shared" si="110"/>
        <v>9.4218119462070914E-4</v>
      </c>
      <c r="DH45" s="19">
        <f t="shared" si="32"/>
        <v>0.99905781880537925</v>
      </c>
      <c r="DI45" s="19">
        <f t="shared" si="33"/>
        <v>0</v>
      </c>
      <c r="DJ45" s="19">
        <f t="shared" si="34"/>
        <v>0</v>
      </c>
      <c r="DK45" s="19">
        <f t="shared" si="35"/>
        <v>9.4218119462070914E-4</v>
      </c>
      <c r="DL45" s="19">
        <f t="shared" si="36"/>
        <v>0</v>
      </c>
      <c r="DM45" s="19">
        <f t="shared" si="37"/>
        <v>0</v>
      </c>
      <c r="DN45" s="19">
        <f t="shared" si="111"/>
        <v>0.9961501856733368</v>
      </c>
      <c r="DO45" s="19">
        <f t="shared" si="112"/>
        <v>2.9076331320424345E-3</v>
      </c>
      <c r="DP45" s="19">
        <f t="shared" si="113"/>
        <v>7.9941028268458642E-4</v>
      </c>
      <c r="DQ45" s="19">
        <f t="shared" si="114"/>
        <v>1.4277091193612285E-4</v>
      </c>
      <c r="DR45" s="23"/>
      <c r="DS45" s="18">
        <f t="shared" si="115"/>
        <v>1.9596118174838773E-9</v>
      </c>
      <c r="DT45" s="18">
        <f t="shared" si="183"/>
        <v>9.4924636731360945E-12</v>
      </c>
      <c r="DU45" s="18">
        <f t="shared" si="206"/>
        <v>4.8700454801502668E-8</v>
      </c>
      <c r="DV45" s="18">
        <f t="shared" si="184"/>
        <v>5.5349186589315829E-9</v>
      </c>
      <c r="DW45" s="18">
        <f t="shared" si="116"/>
        <v>9.5433986745864063E-17</v>
      </c>
      <c r="DX45" s="18">
        <f t="shared" si="185"/>
        <v>5.2540014303671199E-20</v>
      </c>
      <c r="DY45" s="18">
        <f t="shared" si="186"/>
        <v>9.5486526760167733E-17</v>
      </c>
      <c r="DZ45" s="19">
        <f t="shared" si="158"/>
        <v>0.99944976515445327</v>
      </c>
      <c r="EA45" s="19">
        <f t="shared" si="117"/>
        <v>5.5023484554669443E-4</v>
      </c>
      <c r="EB45" s="19">
        <f t="shared" si="38"/>
        <v>0.99944976515445327</v>
      </c>
      <c r="EC45" s="19">
        <f t="shared" si="39"/>
        <v>0</v>
      </c>
      <c r="ED45" s="19">
        <f t="shared" si="40"/>
        <v>0</v>
      </c>
      <c r="EE45" s="19">
        <f t="shared" si="41"/>
        <v>5.5023484554669443E-4</v>
      </c>
      <c r="EF45" s="19">
        <f t="shared" si="42"/>
        <v>0</v>
      </c>
      <c r="EG45" s="19">
        <f t="shared" si="43"/>
        <v>0</v>
      </c>
      <c r="EH45" s="19">
        <f t="shared" si="118"/>
        <v>0.99750638299305139</v>
      </c>
      <c r="EI45" s="19">
        <f t="shared" si="119"/>
        <v>1.943382161401904E-3</v>
      </c>
      <c r="EJ45" s="19">
        <f t="shared" si="120"/>
        <v>4.9285403573752517E-4</v>
      </c>
      <c r="EK45" s="19">
        <f t="shared" si="121"/>
        <v>5.7380809809169229E-5</v>
      </c>
      <c r="EL45" s="23"/>
      <c r="EM45" s="18">
        <f t="shared" si="122"/>
        <v>2.0241371348617373E-9</v>
      </c>
      <c r="EN45" s="18">
        <f t="shared" si="187"/>
        <v>5.6633224066835344E-12</v>
      </c>
      <c r="EO45" s="18">
        <f t="shared" si="207"/>
        <v>5.0393845364133668E-8</v>
      </c>
      <c r="EP45" s="18">
        <f t="shared" si="188"/>
        <v>5.6268426797258437E-9</v>
      </c>
      <c r="EQ45" s="18">
        <f t="shared" si="123"/>
        <v>1.0200405377002297E-16</v>
      </c>
      <c r="ER45" s="18">
        <f t="shared" si="189"/>
        <v>3.1866624226974591E-20</v>
      </c>
      <c r="ES45" s="18">
        <f t="shared" si="190"/>
        <v>1.0203592039424995E-16</v>
      </c>
      <c r="ET45" s="19">
        <f t="shared" si="159"/>
        <v>0.9996876920979999</v>
      </c>
      <c r="EU45" s="19">
        <f t="shared" si="124"/>
        <v>3.1230790200007229E-4</v>
      </c>
      <c r="EV45" s="19">
        <f t="shared" si="44"/>
        <v>0.9996876920979999</v>
      </c>
      <c r="EW45" s="19">
        <f t="shared" si="45"/>
        <v>0</v>
      </c>
      <c r="EX45" s="19">
        <f t="shared" si="46"/>
        <v>0</v>
      </c>
      <c r="EY45" s="19">
        <f t="shared" si="47"/>
        <v>3.1230790200007229E-4</v>
      </c>
      <c r="EZ45" s="19">
        <f t="shared" si="48"/>
        <v>0</v>
      </c>
      <c r="FA45" s="19">
        <f t="shared" si="49"/>
        <v>0</v>
      </c>
      <c r="FB45" s="19">
        <f t="shared" si="125"/>
        <v>0.9984781837774519</v>
      </c>
      <c r="FC45" s="19">
        <f t="shared" si="126"/>
        <v>1.2095083205479378E-3</v>
      </c>
      <c r="FD45" s="19">
        <f t="shared" si="127"/>
        <v>2.9128098335541667E-4</v>
      </c>
      <c r="FE45" s="19">
        <f t="shared" si="128"/>
        <v>2.1026918644655657E-5</v>
      </c>
      <c r="FF45" s="23"/>
      <c r="FG45" s="18">
        <f t="shared" si="129"/>
        <v>2.0597582997705569E-9</v>
      </c>
      <c r="FH45" s="18">
        <f t="shared" si="191"/>
        <v>3.2460054233450806E-12</v>
      </c>
      <c r="FI45" s="18">
        <f t="shared" si="208"/>
        <v>5.1472478357411276E-8</v>
      </c>
      <c r="FJ45" s="18">
        <f t="shared" si="192"/>
        <v>5.6714368883529573E-9</v>
      </c>
      <c r="FK45" s="18">
        <f t="shared" si="130"/>
        <v>1.0602086450643823E-16</v>
      </c>
      <c r="FL45" s="18">
        <f t="shared" si="193"/>
        <v>1.8409514897753046E-20</v>
      </c>
      <c r="FM45" s="18">
        <f t="shared" si="194"/>
        <v>1.0603927402133598E-16</v>
      </c>
      <c r="FN45" s="19">
        <f t="shared" si="160"/>
        <v>0.99982638965545867</v>
      </c>
      <c r="FO45" s="19">
        <f t="shared" si="131"/>
        <v>1.7361034454129609E-4</v>
      </c>
      <c r="FP45" s="19">
        <f t="shared" si="50"/>
        <v>0.99982638965545867</v>
      </c>
      <c r="FQ45" s="19">
        <f t="shared" si="51"/>
        <v>0</v>
      </c>
      <c r="FR45" s="19">
        <f t="shared" si="52"/>
        <v>0</v>
      </c>
      <c r="FS45" s="19">
        <f t="shared" si="53"/>
        <v>1.7361034454129609E-4</v>
      </c>
      <c r="FT45" s="19">
        <f t="shared" si="54"/>
        <v>0</v>
      </c>
      <c r="FU45" s="19">
        <f t="shared" si="55"/>
        <v>0</v>
      </c>
      <c r="FV45" s="19">
        <f t="shared" si="132"/>
        <v>0.99911306009335543</v>
      </c>
      <c r="FW45" s="19">
        <f t="shared" si="133"/>
        <v>7.1332956210326461E-4</v>
      </c>
      <c r="FX45" s="19">
        <f t="shared" si="134"/>
        <v>1.6647539513771131E-4</v>
      </c>
      <c r="FY45" s="19">
        <f t="shared" si="135"/>
        <v>7.1349494035848015E-6</v>
      </c>
      <c r="FZ45" s="23"/>
      <c r="GA45" s="18">
        <f t="shared" si="136"/>
        <v>2.0787489945981902E-9</v>
      </c>
      <c r="GB45" s="18">
        <f t="shared" si="195"/>
        <v>1.8128505359505714E-12</v>
      </c>
      <c r="GC45" s="18">
        <f t="shared" si="209"/>
        <v>5.2141635671813082E-8</v>
      </c>
      <c r="GD45" s="18">
        <f t="shared" si="196"/>
        <v>5.6891766004300195E-9</v>
      </c>
      <c r="GE45" s="18">
        <f t="shared" si="137"/>
        <v>1.0838937272948658E-16</v>
      </c>
      <c r="GF45" s="18">
        <f t="shared" si="197"/>
        <v>1.0313626849207011E-20</v>
      </c>
      <c r="GG45" s="18">
        <f t="shared" si="198"/>
        <v>1.0839968635633578E-16</v>
      </c>
      <c r="GH45" s="19">
        <f t="shared" si="161"/>
        <v>0.99990485556558439</v>
      </c>
      <c r="GI45" s="19">
        <f t="shared" si="138"/>
        <v>9.5144434415646233E-5</v>
      </c>
      <c r="GJ45" s="19">
        <f t="shared" si="56"/>
        <v>0.99990485556558439</v>
      </c>
      <c r="GK45" s="19">
        <f t="shared" si="57"/>
        <v>0</v>
      </c>
      <c r="GL45" s="19">
        <f t="shared" si="58"/>
        <v>0</v>
      </c>
      <c r="GM45" s="19">
        <f t="shared" si="59"/>
        <v>9.5144434415646233E-5</v>
      </c>
      <c r="GN45" s="19">
        <f t="shared" si="60"/>
        <v>0</v>
      </c>
      <c r="GO45" s="19">
        <f t="shared" si="61"/>
        <v>0</v>
      </c>
      <c r="GP45" s="19">
        <f t="shared" si="139"/>
        <v>0.99949961362586404</v>
      </c>
      <c r="GQ45" s="19">
        <f t="shared" si="140"/>
        <v>4.0524193972045968E-4</v>
      </c>
      <c r="GR45" s="19">
        <f t="shared" si="141"/>
        <v>9.2862266207003252E-5</v>
      </c>
      <c r="GS45" s="19">
        <f t="shared" si="142"/>
        <v>2.2821682086429757E-6</v>
      </c>
      <c r="GT45" s="23"/>
      <c r="GU45" s="18">
        <f t="shared" si="143"/>
        <v>2.0883392506114209E-9</v>
      </c>
      <c r="GV45" s="18">
        <f t="shared" si="144"/>
        <v>9.9593994365183699E-13</v>
      </c>
      <c r="GW45" s="18">
        <f t="shared" si="62"/>
        <v>5.2545441719163547E-8</v>
      </c>
      <c r="GX45" s="18">
        <f t="shared" si="63"/>
        <v>5.6943960965796339E-9</v>
      </c>
      <c r="GY45" s="18">
        <f t="shared" si="145"/>
        <v>1.097327083828441E-16</v>
      </c>
      <c r="GZ45" s="18">
        <f t="shared" si="199"/>
        <v>5.6712765275587609E-21</v>
      </c>
      <c r="HA45" s="18">
        <f t="shared" si="200"/>
        <v>1.0973837965937165E-16</v>
      </c>
      <c r="HB45" s="19">
        <f t="shared" si="162"/>
        <v>0.9999483200267294</v>
      </c>
      <c r="HC45" s="19">
        <f t="shared" si="146"/>
        <v>5.1679973270631702E-5</v>
      </c>
      <c r="HD45" s="19">
        <f t="shared" si="64"/>
        <v>0.9999483200267294</v>
      </c>
      <c r="HE45" s="19">
        <f t="shared" si="65"/>
        <v>0</v>
      </c>
      <c r="HF45" s="19">
        <f t="shared" si="66"/>
        <v>0</v>
      </c>
      <c r="HG45" s="19">
        <f t="shared" si="67"/>
        <v>5.1679973270631702E-5</v>
      </c>
      <c r="HH45" s="19">
        <f t="shared" si="68"/>
        <v>0</v>
      </c>
      <c r="HI45" s="19">
        <f t="shared" si="69"/>
        <v>0</v>
      </c>
      <c r="HJ45" s="19">
        <f t="shared" si="147"/>
        <v>0.99972355744673536</v>
      </c>
      <c r="HK45" s="19">
        <f t="shared" si="148"/>
        <v>2.2476257999398436E-4</v>
      </c>
      <c r="HL45" s="19">
        <f t="shared" si="149"/>
        <v>5.0979293791200062E-5</v>
      </c>
      <c r="HM45" s="19">
        <f t="shared" si="150"/>
        <v>7.0067947943164938E-7</v>
      </c>
      <c r="HN45" s="26"/>
      <c r="HO45" s="2"/>
      <c r="HP45" s="2"/>
      <c r="HQ45" s="2"/>
      <c r="HR45" s="2"/>
      <c r="HS45" s="2"/>
      <c r="HT45" s="2"/>
      <c r="HU45" s="2"/>
      <c r="HV45" s="2"/>
      <c r="HW45" s="2"/>
    </row>
    <row r="46" spans="1:231" ht="14" thickBot="1" x14ac:dyDescent="0.2">
      <c r="A46">
        <v>20</v>
      </c>
      <c r="B46" s="22">
        <v>1</v>
      </c>
      <c r="C46" s="18">
        <f t="shared" si="70"/>
        <v>1.1672510606602437E-10</v>
      </c>
      <c r="D46" s="18">
        <f t="shared" si="151"/>
        <v>2.4679808948812762E-12</v>
      </c>
      <c r="E46" s="18">
        <f t="shared" si="152"/>
        <v>6.7783680297994688E-9</v>
      </c>
      <c r="F46" s="18">
        <f t="shared" si="1"/>
        <v>7.5234497393277513E-9</v>
      </c>
      <c r="G46" s="18">
        <f t="shared" si="71"/>
        <v>7.9120572723289164E-19</v>
      </c>
      <c r="H46" s="18">
        <f t="shared" si="72"/>
        <v>1.8567730220260407E-20</v>
      </c>
      <c r="I46" s="18">
        <f t="shared" si="73"/>
        <v>8.0977345745315209E-19</v>
      </c>
      <c r="J46" s="19">
        <f t="shared" si="74"/>
        <v>0.97707046328900615</v>
      </c>
      <c r="K46" s="19">
        <f t="shared" si="75"/>
        <v>2.2929536710993775E-2</v>
      </c>
      <c r="L46" s="19">
        <f t="shared" si="2"/>
        <v>0.97707046328900615</v>
      </c>
      <c r="M46" s="19">
        <f t="shared" si="3"/>
        <v>0</v>
      </c>
      <c r="N46" s="19">
        <f t="shared" si="4"/>
        <v>0</v>
      </c>
      <c r="O46" s="19">
        <f t="shared" si="5"/>
        <v>2.2929536710993775E-2</v>
      </c>
      <c r="P46" s="19">
        <f t="shared" si="6"/>
        <v>0</v>
      </c>
      <c r="Q46" s="19">
        <f t="shared" si="7"/>
        <v>0</v>
      </c>
      <c r="R46" s="19">
        <f t="shared" si="76"/>
        <v>0.9742162119518647</v>
      </c>
      <c r="S46" s="19">
        <f t="shared" si="77"/>
        <v>2.8542513371412259E-3</v>
      </c>
      <c r="T46" s="19">
        <f t="shared" si="78"/>
        <v>1.9308974292600176E-2</v>
      </c>
      <c r="U46" s="19">
        <f t="shared" si="79"/>
        <v>3.6205624183935996E-3</v>
      </c>
      <c r="V46" s="23"/>
      <c r="W46" s="18">
        <f t="shared" si="80"/>
        <v>7.7459138476677692E-10</v>
      </c>
      <c r="X46" s="18">
        <f t="shared" si="163"/>
        <v>1.7630900409756674E-11</v>
      </c>
      <c r="Y46" s="18">
        <f t="shared" si="201"/>
        <v>3.2839781290709848E-8</v>
      </c>
      <c r="Z46" s="18">
        <f t="shared" si="164"/>
        <v>2.5951374068050073E-8</v>
      </c>
      <c r="AA46" s="18">
        <f t="shared" si="81"/>
        <v>2.5437411665409035E-17</v>
      </c>
      <c r="AB46" s="18">
        <f t="shared" si="165"/>
        <v>4.5754609169013275E-19</v>
      </c>
      <c r="AC46" s="18">
        <f t="shared" si="166"/>
        <v>2.5894957757099169E-17</v>
      </c>
      <c r="AD46" s="19">
        <f t="shared" si="153"/>
        <v>0.98233068785120159</v>
      </c>
      <c r="AE46" s="19">
        <f t="shared" si="82"/>
        <v>1.7669312148798362E-2</v>
      </c>
      <c r="AF46" s="19">
        <f t="shared" si="8"/>
        <v>0.98233068785120159</v>
      </c>
      <c r="AG46" s="19">
        <f t="shared" si="9"/>
        <v>0</v>
      </c>
      <c r="AH46" s="19">
        <f t="shared" si="10"/>
        <v>0</v>
      </c>
      <c r="AI46" s="19">
        <f t="shared" si="11"/>
        <v>1.7669312148798362E-2</v>
      </c>
      <c r="AJ46" s="19">
        <f t="shared" si="12"/>
        <v>0</v>
      </c>
      <c r="AK46" s="19">
        <f t="shared" si="13"/>
        <v>0</v>
      </c>
      <c r="AL46" s="19">
        <f t="shared" si="83"/>
        <v>0.97938854916971796</v>
      </c>
      <c r="AM46" s="19">
        <f t="shared" si="84"/>
        <v>2.9421386814833242E-3</v>
      </c>
      <c r="AN46" s="19">
        <f t="shared" si="85"/>
        <v>1.4990739691998533E-2</v>
      </c>
      <c r="AO46" s="19">
        <f t="shared" si="86"/>
        <v>2.6785724567998325E-3</v>
      </c>
      <c r="AP46" s="23"/>
      <c r="AQ46" s="18">
        <f t="shared" si="87"/>
        <v>8.2693700846295962E-10</v>
      </c>
      <c r="AR46" s="18">
        <f t="shared" si="167"/>
        <v>1.5962558164673584E-11</v>
      </c>
      <c r="AS46" s="18">
        <f t="shared" si="202"/>
        <v>5.0444353520689716E-8</v>
      </c>
      <c r="AT46" s="18">
        <f t="shared" si="168"/>
        <v>2.957153162817052E-8</v>
      </c>
      <c r="AU46" s="18">
        <f t="shared" si="88"/>
        <v>4.171430279424712E-17</v>
      </c>
      <c r="AV46" s="18">
        <f t="shared" si="169"/>
        <v>4.720372936331565E-19</v>
      </c>
      <c r="AW46" s="18">
        <f t="shared" si="170"/>
        <v>4.2186340087880277E-17</v>
      </c>
      <c r="AX46" s="19">
        <f t="shared" si="154"/>
        <v>0.98881066021252773</v>
      </c>
      <c r="AY46" s="19">
        <f t="shared" si="89"/>
        <v>1.11893397874723E-2</v>
      </c>
      <c r="AZ46" s="19">
        <f t="shared" si="14"/>
        <v>0.98881066021252773</v>
      </c>
      <c r="BA46" s="19">
        <f t="shared" si="15"/>
        <v>0</v>
      </c>
      <c r="BB46" s="19">
        <f t="shared" si="16"/>
        <v>0</v>
      </c>
      <c r="BC46" s="19">
        <f t="shared" si="17"/>
        <v>1.11893397874723E-2</v>
      </c>
      <c r="BD46" s="19">
        <f t="shared" si="18"/>
        <v>0</v>
      </c>
      <c r="BE46" s="19">
        <f t="shared" si="19"/>
        <v>0</v>
      </c>
      <c r="BF46" s="19">
        <f t="shared" si="90"/>
        <v>0.98660464461424546</v>
      </c>
      <c r="BG46" s="19">
        <f t="shared" si="91"/>
        <v>2.2060155982822622E-3</v>
      </c>
      <c r="BH46" s="19">
        <f t="shared" si="92"/>
        <v>9.7473851603424796E-3</v>
      </c>
      <c r="BI46" s="19">
        <f t="shared" si="93"/>
        <v>1.4419546271298201E-3</v>
      </c>
      <c r="BJ46" s="23"/>
      <c r="BK46" s="18">
        <f t="shared" si="94"/>
        <v>8.9367614414099429E-10</v>
      </c>
      <c r="BL46" s="18">
        <f t="shared" si="171"/>
        <v>1.3445157818086575E-11</v>
      </c>
      <c r="BM46" s="18">
        <f t="shared" si="203"/>
        <v>6.1410860195352335E-8</v>
      </c>
      <c r="BN46" s="18">
        <f t="shared" si="172"/>
        <v>3.0217309344995726E-8</v>
      </c>
      <c r="BO46" s="18">
        <f t="shared" si="95"/>
        <v>5.4881420747764143E-17</v>
      </c>
      <c r="BP46" s="18">
        <f t="shared" si="173"/>
        <v>4.0627649298140979E-19</v>
      </c>
      <c r="BQ46" s="18">
        <f t="shared" si="174"/>
        <v>5.5287697240745556E-17</v>
      </c>
      <c r="BR46" s="19">
        <f t="shared" si="155"/>
        <v>0.99265159315259022</v>
      </c>
      <c r="BS46" s="19">
        <f t="shared" si="96"/>
        <v>7.3484068474097136E-3</v>
      </c>
      <c r="BT46" s="19">
        <f t="shared" si="20"/>
        <v>0.99265159315259022</v>
      </c>
      <c r="BU46" s="19">
        <f t="shared" si="21"/>
        <v>0</v>
      </c>
      <c r="BV46" s="19">
        <f t="shared" si="22"/>
        <v>0</v>
      </c>
      <c r="BW46" s="19">
        <f t="shared" si="23"/>
        <v>7.3484068474097136E-3</v>
      </c>
      <c r="BX46" s="19">
        <f t="shared" si="24"/>
        <v>0</v>
      </c>
      <c r="BY46" s="19">
        <f t="shared" si="25"/>
        <v>0</v>
      </c>
      <c r="BZ46" s="19">
        <f t="shared" si="97"/>
        <v>0.99099061083199402</v>
      </c>
      <c r="CA46" s="19">
        <f t="shared" si="98"/>
        <v>1.6609823205961487E-3</v>
      </c>
      <c r="CB46" s="19">
        <f t="shared" si="99"/>
        <v>6.6043495882147554E-3</v>
      </c>
      <c r="CC46" s="19">
        <f t="shared" si="100"/>
        <v>7.4405725919495934E-4</v>
      </c>
      <c r="CD46" s="23"/>
      <c r="CE46" s="18">
        <f t="shared" si="101"/>
        <v>9.9378152277487828E-10</v>
      </c>
      <c r="CF46" s="18">
        <f t="shared" si="175"/>
        <v>1.0807424258067007E-11</v>
      </c>
      <c r="CG46" s="18">
        <f t="shared" si="204"/>
        <v>7.069414420005918E-8</v>
      </c>
      <c r="CH46" s="18">
        <f t="shared" si="176"/>
        <v>3.1049767857774495E-8</v>
      </c>
      <c r="CI46" s="18">
        <f t="shared" si="102"/>
        <v>7.0254534274401639E-17</v>
      </c>
      <c r="CJ46" s="18">
        <f t="shared" si="177"/>
        <v>3.3556801435346129E-19</v>
      </c>
      <c r="CK46" s="18">
        <f t="shared" si="178"/>
        <v>7.0590102288755102E-17</v>
      </c>
      <c r="CL46" s="19">
        <f t="shared" si="156"/>
        <v>0.99524624552914243</v>
      </c>
      <c r="CM46" s="19">
        <f t="shared" si="103"/>
        <v>4.7537544708575489E-3</v>
      </c>
      <c r="CN46" s="19">
        <f t="shared" si="26"/>
        <v>0.99524624552914243</v>
      </c>
      <c r="CO46" s="19">
        <f t="shared" si="27"/>
        <v>0</v>
      </c>
      <c r="CP46" s="19">
        <f t="shared" si="28"/>
        <v>0</v>
      </c>
      <c r="CQ46" s="19">
        <f t="shared" si="29"/>
        <v>4.7537544708575489E-3</v>
      </c>
      <c r="CR46" s="19">
        <f t="shared" si="30"/>
        <v>0</v>
      </c>
      <c r="CS46" s="19">
        <f t="shared" si="31"/>
        <v>0</v>
      </c>
      <c r="CT46" s="19">
        <f t="shared" si="104"/>
        <v>0.99404186458979871</v>
      </c>
      <c r="CU46" s="19">
        <f t="shared" si="105"/>
        <v>1.2043809393437899E-3</v>
      </c>
      <c r="CV46" s="19">
        <f t="shared" si="106"/>
        <v>4.4107794290287588E-3</v>
      </c>
      <c r="CW46" s="19">
        <f t="shared" si="107"/>
        <v>3.4297504182879084E-4</v>
      </c>
      <c r="CX46" s="23"/>
      <c r="CY46" s="18">
        <f t="shared" si="108"/>
        <v>1.0828584422815662E-9</v>
      </c>
      <c r="CZ46" s="18">
        <f t="shared" si="179"/>
        <v>7.8058739438276893E-12</v>
      </c>
      <c r="DA46" s="18">
        <f t="shared" si="205"/>
        <v>7.8376193692174187E-8</v>
      </c>
      <c r="DB46" s="18">
        <f t="shared" si="180"/>
        <v>3.1617129541976006E-8</v>
      </c>
      <c r="DC46" s="18">
        <f t="shared" si="109"/>
        <v>8.4870323013466053E-17</v>
      </c>
      <c r="DD46" s="18">
        <f t="shared" si="181"/>
        <v>2.467993276703352E-19</v>
      </c>
      <c r="DE46" s="18">
        <f t="shared" si="182"/>
        <v>8.5117122341136384E-17</v>
      </c>
      <c r="DF46" s="19">
        <f t="shared" si="157"/>
        <v>0.99710047378386224</v>
      </c>
      <c r="DG46" s="19">
        <f t="shared" si="110"/>
        <v>2.8995262161378215E-3</v>
      </c>
      <c r="DH46" s="19">
        <f t="shared" si="32"/>
        <v>0.99710047378386224</v>
      </c>
      <c r="DI46" s="19">
        <f t="shared" si="33"/>
        <v>0</v>
      </c>
      <c r="DJ46" s="19">
        <f t="shared" si="34"/>
        <v>0</v>
      </c>
      <c r="DK46" s="19">
        <f t="shared" si="35"/>
        <v>2.8995262161378215E-3</v>
      </c>
      <c r="DL46" s="19">
        <f t="shared" si="36"/>
        <v>0</v>
      </c>
      <c r="DM46" s="19">
        <f t="shared" si="37"/>
        <v>0</v>
      </c>
      <c r="DN46" s="19">
        <f t="shared" si="111"/>
        <v>0.99629496877090651</v>
      </c>
      <c r="DO46" s="19">
        <f t="shared" si="112"/>
        <v>8.0550501295571645E-4</v>
      </c>
      <c r="DP46" s="19">
        <f t="shared" si="113"/>
        <v>2.762850034472829E-3</v>
      </c>
      <c r="DQ46" s="19">
        <f t="shared" si="114"/>
        <v>1.3667618166499264E-4</v>
      </c>
      <c r="DR46" s="23"/>
      <c r="DS46" s="18">
        <f t="shared" si="115"/>
        <v>1.1351227726700206E-9</v>
      </c>
      <c r="DT46" s="18">
        <f t="shared" si="183"/>
        <v>5.0803522685072501E-12</v>
      </c>
      <c r="DU46" s="18">
        <f t="shared" si="206"/>
        <v>8.3978498117926103E-8</v>
      </c>
      <c r="DV46" s="18">
        <f t="shared" si="184"/>
        <v>3.1616140652104416E-8</v>
      </c>
      <c r="DW46" s="18">
        <f t="shared" si="116"/>
        <v>9.5325905628284383E-17</v>
      </c>
      <c r="DX46" s="18">
        <f t="shared" si="185"/>
        <v>1.6062113188336296E-19</v>
      </c>
      <c r="DY46" s="18">
        <f t="shared" si="186"/>
        <v>9.5486526760167745E-17</v>
      </c>
      <c r="DZ46" s="19">
        <f t="shared" si="158"/>
        <v>0.99831786601384309</v>
      </c>
      <c r="EA46" s="19">
        <f t="shared" si="117"/>
        <v>1.6821339861569471E-3</v>
      </c>
      <c r="EB46" s="19">
        <f t="shared" si="38"/>
        <v>0.99831786601384309</v>
      </c>
      <c r="EC46" s="19">
        <f t="shared" si="39"/>
        <v>0</v>
      </c>
      <c r="ED46" s="19">
        <f t="shared" si="40"/>
        <v>0</v>
      </c>
      <c r="EE46" s="19">
        <f t="shared" si="41"/>
        <v>1.6821339861569471E-3</v>
      </c>
      <c r="EF46" s="19">
        <f t="shared" si="42"/>
        <v>0</v>
      </c>
      <c r="EG46" s="19">
        <f t="shared" si="43"/>
        <v>0</v>
      </c>
      <c r="EH46" s="19">
        <f t="shared" si="118"/>
        <v>0.99781665338979242</v>
      </c>
      <c r="EI46" s="19">
        <f t="shared" si="119"/>
        <v>5.0121262405055126E-4</v>
      </c>
      <c r="EJ46" s="19">
        <f t="shared" si="120"/>
        <v>1.6331117646608041E-3</v>
      </c>
      <c r="EK46" s="19">
        <f t="shared" si="121"/>
        <v>4.9022221496143095E-5</v>
      </c>
      <c r="EL46" s="23"/>
      <c r="EM46" s="18">
        <f t="shared" si="122"/>
        <v>1.1606534340562732E-9</v>
      </c>
      <c r="EN46" s="18">
        <f t="shared" si="187"/>
        <v>3.0850418692165287E-12</v>
      </c>
      <c r="EO46" s="18">
        <f t="shared" si="207"/>
        <v>8.7829363268002791E-8</v>
      </c>
      <c r="EP46" s="18">
        <f t="shared" si="188"/>
        <v>3.1269691095341802E-8</v>
      </c>
      <c r="EQ46" s="18">
        <f t="shared" si="123"/>
        <v>1.0193945208798333E-16</v>
      </c>
      <c r="ER46" s="18">
        <f t="shared" si="189"/>
        <v>9.6468306266596715E-20</v>
      </c>
      <c r="ES46" s="18">
        <f t="shared" si="190"/>
        <v>1.0203592039424994E-16</v>
      </c>
      <c r="ET46" s="19">
        <f t="shared" si="159"/>
        <v>0.99905456523649838</v>
      </c>
      <c r="EU46" s="19">
        <f t="shared" si="124"/>
        <v>9.4543476350151124E-4</v>
      </c>
      <c r="EV46" s="19">
        <f t="shared" si="44"/>
        <v>0.99905456523649838</v>
      </c>
      <c r="EW46" s="19">
        <f t="shared" si="45"/>
        <v>0</v>
      </c>
      <c r="EX46" s="19">
        <f t="shared" si="46"/>
        <v>0</v>
      </c>
      <c r="EY46" s="19">
        <f t="shared" si="47"/>
        <v>9.4543476350151124E-4</v>
      </c>
      <c r="EZ46" s="19">
        <f t="shared" si="48"/>
        <v>0</v>
      </c>
      <c r="FA46" s="19">
        <f t="shared" si="49"/>
        <v>0</v>
      </c>
      <c r="FB46" s="19">
        <f t="shared" si="125"/>
        <v>0.99875866005650771</v>
      </c>
      <c r="FC46" s="19">
        <f t="shared" si="126"/>
        <v>2.9590517999076644E-4</v>
      </c>
      <c r="FD46" s="19">
        <f t="shared" si="127"/>
        <v>9.2903204149220539E-4</v>
      </c>
      <c r="FE46" s="19">
        <f t="shared" si="128"/>
        <v>1.6402722009305861E-5</v>
      </c>
      <c r="FF46" s="23"/>
      <c r="FG46" s="18">
        <f t="shared" si="129"/>
        <v>1.172516003797356E-9</v>
      </c>
      <c r="FH46" s="18">
        <f t="shared" si="191"/>
        <v>1.7907461909220028E-12</v>
      </c>
      <c r="FI46" s="18">
        <f t="shared" si="208"/>
        <v>9.0390257562973351E-8</v>
      </c>
      <c r="FJ46" s="18">
        <f t="shared" si="192"/>
        <v>3.0853306663335698E-8</v>
      </c>
      <c r="FK46" s="18">
        <f t="shared" si="130"/>
        <v>1.0598402357995125E-16</v>
      </c>
      <c r="FL46" s="18">
        <f t="shared" si="193"/>
        <v>5.5250441384716851E-20</v>
      </c>
      <c r="FM46" s="18">
        <f t="shared" si="194"/>
        <v>1.0603927402133596E-16</v>
      </c>
      <c r="FN46" s="19">
        <f t="shared" si="160"/>
        <v>0.99947896247032397</v>
      </c>
      <c r="FO46" s="19">
        <f t="shared" si="131"/>
        <v>5.210375296760332E-4</v>
      </c>
      <c r="FP46" s="19">
        <f t="shared" si="50"/>
        <v>0.99947896247032397</v>
      </c>
      <c r="FQ46" s="19">
        <f t="shared" si="51"/>
        <v>0</v>
      </c>
      <c r="FR46" s="19">
        <f t="shared" si="52"/>
        <v>0</v>
      </c>
      <c r="FS46" s="19">
        <f t="shared" si="53"/>
        <v>5.210375296760332E-4</v>
      </c>
      <c r="FT46" s="19">
        <f t="shared" si="54"/>
        <v>0</v>
      </c>
      <c r="FU46" s="19">
        <f t="shared" si="55"/>
        <v>0</v>
      </c>
      <c r="FV46" s="19">
        <f t="shared" si="132"/>
        <v>0.99931056990450584</v>
      </c>
      <c r="FW46" s="19">
        <f t="shared" si="133"/>
        <v>1.6839256581827411E-4</v>
      </c>
      <c r="FX46" s="19">
        <f t="shared" si="134"/>
        <v>5.1581975095301108E-4</v>
      </c>
      <c r="FY46" s="19">
        <f t="shared" si="135"/>
        <v>5.2177787230220638E-6</v>
      </c>
      <c r="FZ46" s="23"/>
      <c r="GA46" s="18">
        <f t="shared" si="136"/>
        <v>1.1775478388265411E-9</v>
      </c>
      <c r="GB46" s="18">
        <f t="shared" si="195"/>
        <v>1.0082918994175774E-12</v>
      </c>
      <c r="GC46" s="18">
        <f t="shared" si="209"/>
        <v>9.2029321913202138E-8</v>
      </c>
      <c r="GD46" s="18">
        <f t="shared" si="196"/>
        <v>3.0504290265861572E-8</v>
      </c>
      <c r="GE46" s="18">
        <f t="shared" si="137"/>
        <v>1.0836892912756322E-16</v>
      </c>
      <c r="GF46" s="18">
        <f t="shared" si="197"/>
        <v>3.0757228772550686E-20</v>
      </c>
      <c r="GG46" s="18">
        <f t="shared" si="198"/>
        <v>1.0839968635633577E-16</v>
      </c>
      <c r="GH46" s="19">
        <f t="shared" si="161"/>
        <v>0.99971626090622223</v>
      </c>
      <c r="GI46" s="19">
        <f t="shared" si="138"/>
        <v>2.8373909377785742E-4</v>
      </c>
      <c r="GJ46" s="19">
        <f t="shared" si="56"/>
        <v>0.99971626090622223</v>
      </c>
      <c r="GK46" s="19">
        <f t="shared" si="57"/>
        <v>0</v>
      </c>
      <c r="GL46" s="19">
        <f t="shared" si="58"/>
        <v>0</v>
      </c>
      <c r="GM46" s="19">
        <f t="shared" si="59"/>
        <v>2.8373909377785742E-4</v>
      </c>
      <c r="GN46" s="19">
        <f t="shared" si="60"/>
        <v>0</v>
      </c>
      <c r="GO46" s="19">
        <f t="shared" si="61"/>
        <v>0</v>
      </c>
      <c r="GP46" s="19">
        <f t="shared" si="139"/>
        <v>0.99962271683832216</v>
      </c>
      <c r="GQ46" s="19">
        <f t="shared" si="140"/>
        <v>9.3544067900100552E-5</v>
      </c>
      <c r="GR46" s="19">
        <f t="shared" si="141"/>
        <v>2.8213872726231176E-4</v>
      </c>
      <c r="GS46" s="19">
        <f t="shared" si="142"/>
        <v>1.6003665155456719E-6</v>
      </c>
      <c r="GT46" s="23"/>
      <c r="GU46" s="18">
        <f t="shared" si="143"/>
        <v>1.17928778549824E-9</v>
      </c>
      <c r="GV46" s="18">
        <f t="shared" si="144"/>
        <v>5.5661687581614183E-13</v>
      </c>
      <c r="GW46" s="18">
        <f t="shared" si="62"/>
        <v>9.3040512350965212E-8</v>
      </c>
      <c r="GX46" s="18">
        <f t="shared" si="63"/>
        <v>3.0254000753321431E-8</v>
      </c>
      <c r="GY46" s="18">
        <f t="shared" si="145"/>
        <v>1.0972153977199141E-16</v>
      </c>
      <c r="GZ46" s="18">
        <f t="shared" si="199"/>
        <v>1.6839887380252975E-20</v>
      </c>
      <c r="HA46" s="18">
        <f t="shared" si="200"/>
        <v>1.0973837965937167E-16</v>
      </c>
      <c r="HB46" s="19">
        <f t="shared" si="162"/>
        <v>0.99984654514279758</v>
      </c>
      <c r="HC46" s="19">
        <f t="shared" si="146"/>
        <v>1.5345485720241221E-4</v>
      </c>
      <c r="HD46" s="19">
        <f t="shared" si="64"/>
        <v>0.99984654514279758</v>
      </c>
      <c r="HE46" s="19">
        <f t="shared" si="65"/>
        <v>0</v>
      </c>
      <c r="HF46" s="19">
        <f t="shared" si="66"/>
        <v>0</v>
      </c>
      <c r="HG46" s="19">
        <f t="shared" si="67"/>
        <v>1.5345485720241221E-4</v>
      </c>
      <c r="HH46" s="19">
        <f t="shared" si="68"/>
        <v>0</v>
      </c>
      <c r="HI46" s="19">
        <f t="shared" si="69"/>
        <v>0</v>
      </c>
      <c r="HJ46" s="19">
        <f t="shared" si="147"/>
        <v>0.99979534409980297</v>
      </c>
      <c r="HK46" s="19">
        <f t="shared" si="148"/>
        <v>5.1201042994527379E-5</v>
      </c>
      <c r="HL46" s="19">
        <f t="shared" si="149"/>
        <v>1.5297592692630792E-4</v>
      </c>
      <c r="HM46" s="19">
        <f t="shared" si="150"/>
        <v>4.7893027610431805E-7</v>
      </c>
      <c r="HN46" s="26"/>
      <c r="HO46" s="13" t="s">
        <v>16</v>
      </c>
      <c r="HP46" s="13" t="s">
        <v>17</v>
      </c>
      <c r="HQ46" s="13" t="s">
        <v>6</v>
      </c>
      <c r="HR46" s="2"/>
      <c r="HS46" s="2"/>
      <c r="HT46" s="2"/>
      <c r="HU46" s="2"/>
      <c r="HV46" s="2"/>
      <c r="HW46" s="2"/>
    </row>
    <row r="47" spans="1:231" ht="14" thickTop="1" x14ac:dyDescent="0.15">
      <c r="A47">
        <v>21</v>
      </c>
      <c r="B47" s="22">
        <v>3</v>
      </c>
      <c r="C47" s="18">
        <f t="shared" si="70"/>
        <v>9.362688294230764E-12</v>
      </c>
      <c r="D47" s="18">
        <f t="shared" si="151"/>
        <v>9.5528267257552203E-12</v>
      </c>
      <c r="E47" s="18">
        <f t="shared" si="152"/>
        <v>7.4132530950901575E-8</v>
      </c>
      <c r="F47" s="18">
        <f t="shared" si="1"/>
        <v>1.211093648181917E-8</v>
      </c>
      <c r="G47" s="18">
        <f t="shared" si="71"/>
        <v>6.9407977975570594E-19</v>
      </c>
      <c r="H47" s="18">
        <f t="shared" si="72"/>
        <v>1.1569367769744608E-19</v>
      </c>
      <c r="I47" s="18">
        <f t="shared" si="73"/>
        <v>8.0977345745315199E-19</v>
      </c>
      <c r="J47" s="19">
        <f t="shared" si="74"/>
        <v>0.857128340485105</v>
      </c>
      <c r="K47" s="19">
        <f t="shared" si="75"/>
        <v>0.14287165951489506</v>
      </c>
      <c r="L47" s="19">
        <f t="shared" si="2"/>
        <v>0</v>
      </c>
      <c r="M47" s="19">
        <f t="shared" si="3"/>
        <v>0</v>
      </c>
      <c r="N47" s="19">
        <f t="shared" si="4"/>
        <v>0.857128340485105</v>
      </c>
      <c r="O47" s="19">
        <f t="shared" si="5"/>
        <v>0</v>
      </c>
      <c r="P47" s="19">
        <f t="shared" si="6"/>
        <v>0</v>
      </c>
      <c r="Q47" s="19">
        <f t="shared" si="7"/>
        <v>0.14287165951489506</v>
      </c>
      <c r="R47" s="19">
        <f t="shared" si="76"/>
        <v>0.85486897191242484</v>
      </c>
      <c r="S47" s="19">
        <f t="shared" si="77"/>
        <v>2.2593685726801523E-3</v>
      </c>
      <c r="T47" s="19">
        <f t="shared" si="78"/>
        <v>0.12220149137658141</v>
      </c>
      <c r="U47" s="19">
        <f t="shared" si="79"/>
        <v>2.0670168138313627E-2</v>
      </c>
      <c r="V47" s="23"/>
      <c r="W47" s="18">
        <f t="shared" si="80"/>
        <v>7.0679187184257452E-11</v>
      </c>
      <c r="X47" s="18">
        <f t="shared" si="163"/>
        <v>6.1162339209386153E-11</v>
      </c>
      <c r="Y47" s="18">
        <f t="shared" si="201"/>
        <v>3.230373368972019E-7</v>
      </c>
      <c r="Z47" s="18">
        <f t="shared" si="164"/>
        <v>5.0078878516270805E-8</v>
      </c>
      <c r="AA47" s="18">
        <f t="shared" si="81"/>
        <v>2.2832016402061371E-17</v>
      </c>
      <c r="AB47" s="18">
        <f t="shared" si="165"/>
        <v>3.0629413550377956E-18</v>
      </c>
      <c r="AC47" s="18">
        <f t="shared" si="166"/>
        <v>2.5894957757099166E-17</v>
      </c>
      <c r="AD47" s="19">
        <f t="shared" si="153"/>
        <v>0.88171668848549933</v>
      </c>
      <c r="AE47" s="19">
        <f t="shared" si="82"/>
        <v>0.11828331151450065</v>
      </c>
      <c r="AF47" s="19">
        <f t="shared" si="8"/>
        <v>0</v>
      </c>
      <c r="AG47" s="19">
        <f t="shared" si="9"/>
        <v>0</v>
      </c>
      <c r="AH47" s="19">
        <f t="shared" si="10"/>
        <v>0.88171668848549933</v>
      </c>
      <c r="AI47" s="19">
        <f t="shared" si="11"/>
        <v>0</v>
      </c>
      <c r="AJ47" s="19">
        <f t="shared" si="12"/>
        <v>0</v>
      </c>
      <c r="AK47" s="19">
        <f t="shared" si="13"/>
        <v>0.11828331151450065</v>
      </c>
      <c r="AL47" s="19">
        <f t="shared" si="83"/>
        <v>0.87949545628734871</v>
      </c>
      <c r="AM47" s="19">
        <f t="shared" si="84"/>
        <v>2.2212321981505776E-3</v>
      </c>
      <c r="AN47" s="19">
        <f t="shared" si="85"/>
        <v>0.10283523156385285</v>
      </c>
      <c r="AO47" s="19">
        <f t="shared" si="86"/>
        <v>1.5448079950647788E-2</v>
      </c>
      <c r="AP47" s="23"/>
      <c r="AQ47" s="18">
        <f t="shared" si="87"/>
        <v>8.9112663562198495E-11</v>
      </c>
      <c r="AR47" s="18">
        <f t="shared" si="167"/>
        <v>6.4425283672507184E-11</v>
      </c>
      <c r="AS47" s="18">
        <f t="shared" si="202"/>
        <v>4.319152176809538E-7</v>
      </c>
      <c r="AT47" s="18">
        <f t="shared" si="168"/>
        <v>5.7387789335593778E-8</v>
      </c>
      <c r="AU47" s="18">
        <f t="shared" si="88"/>
        <v>3.8489115480596561E-17</v>
      </c>
      <c r="AV47" s="18">
        <f t="shared" si="169"/>
        <v>3.6972246072837121E-18</v>
      </c>
      <c r="AW47" s="18">
        <f t="shared" si="170"/>
        <v>4.218634008788027E-17</v>
      </c>
      <c r="AX47" s="19">
        <f t="shared" si="154"/>
        <v>0.91235967378108995</v>
      </c>
      <c r="AY47" s="19">
        <f t="shared" si="89"/>
        <v>8.7640326218910117E-2</v>
      </c>
      <c r="AZ47" s="19">
        <f t="shared" si="14"/>
        <v>0</v>
      </c>
      <c r="BA47" s="19">
        <f t="shared" si="15"/>
        <v>0</v>
      </c>
      <c r="BB47" s="19">
        <f t="shared" si="16"/>
        <v>0.91235967378108995</v>
      </c>
      <c r="BC47" s="19">
        <f t="shared" si="17"/>
        <v>0</v>
      </c>
      <c r="BD47" s="19">
        <f t="shared" si="18"/>
        <v>0</v>
      </c>
      <c r="BE47" s="19">
        <f t="shared" si="19"/>
        <v>8.7640326218910117E-2</v>
      </c>
      <c r="BF47" s="19">
        <f t="shared" si="90"/>
        <v>0.9106835855329376</v>
      </c>
      <c r="BG47" s="19">
        <f t="shared" si="91"/>
        <v>1.6760882481524114E-3</v>
      </c>
      <c r="BH47" s="19">
        <f t="shared" si="92"/>
        <v>7.8127074679590222E-2</v>
      </c>
      <c r="BI47" s="19">
        <f t="shared" si="93"/>
        <v>9.5132515393198912E-3</v>
      </c>
      <c r="BJ47" s="23"/>
      <c r="BK47" s="18">
        <f t="shared" si="94"/>
        <v>1.1093648870670617E-10</v>
      </c>
      <c r="BL47" s="18">
        <f t="shared" si="171"/>
        <v>6.7869073929075055E-11</v>
      </c>
      <c r="BM47" s="18">
        <f t="shared" si="203"/>
        <v>4.6325156020670152E-7</v>
      </c>
      <c r="BN47" s="18">
        <f t="shared" si="172"/>
        <v>5.7407528023476632E-8</v>
      </c>
      <c r="BO47" s="18">
        <f t="shared" si="95"/>
        <v>5.1391501477234757E-17</v>
      </c>
      <c r="BP47" s="18">
        <f t="shared" si="173"/>
        <v>3.8961957635107832E-18</v>
      </c>
      <c r="BQ47" s="18">
        <f t="shared" si="174"/>
        <v>5.5287697240745538E-17</v>
      </c>
      <c r="BR47" s="19">
        <f t="shared" si="155"/>
        <v>0.92952870244269481</v>
      </c>
      <c r="BS47" s="19">
        <f t="shared" si="96"/>
        <v>7.0471297557305246E-2</v>
      </c>
      <c r="BT47" s="19">
        <f t="shared" si="20"/>
        <v>0</v>
      </c>
      <c r="BU47" s="19">
        <f t="shared" si="21"/>
        <v>0</v>
      </c>
      <c r="BV47" s="19">
        <f t="shared" si="22"/>
        <v>0.92952870244269481</v>
      </c>
      <c r="BW47" s="19">
        <f t="shared" si="23"/>
        <v>0</v>
      </c>
      <c r="BX47" s="19">
        <f t="shared" si="24"/>
        <v>0</v>
      </c>
      <c r="BY47" s="19">
        <f t="shared" si="25"/>
        <v>7.0471297557305246E-2</v>
      </c>
      <c r="BZ47" s="19">
        <f t="shared" si="97"/>
        <v>0.92823152855398694</v>
      </c>
      <c r="CA47" s="19">
        <f t="shared" si="98"/>
        <v>1.2971738887078282E-3</v>
      </c>
      <c r="CB47" s="19">
        <f t="shared" si="99"/>
        <v>6.442006459860336E-2</v>
      </c>
      <c r="CC47" s="19">
        <f t="shared" si="100"/>
        <v>6.051232958701888E-3</v>
      </c>
      <c r="CD47" s="23"/>
      <c r="CE47" s="18">
        <f t="shared" si="101"/>
        <v>1.3848571260968868E-10</v>
      </c>
      <c r="CF47" s="18">
        <f t="shared" si="175"/>
        <v>7.4001125826082866E-11</v>
      </c>
      <c r="CG47" s="18">
        <f t="shared" si="204"/>
        <v>4.7901129186675661E-7</v>
      </c>
      <c r="CH47" s="18">
        <f t="shared" si="176"/>
        <v>5.7484019857984193E-8</v>
      </c>
      <c r="CI47" s="18">
        <f t="shared" si="102"/>
        <v>6.6336220102255355E-17</v>
      </c>
      <c r="CJ47" s="18">
        <f t="shared" si="177"/>
        <v>4.2538821864997347E-18</v>
      </c>
      <c r="CK47" s="18">
        <f t="shared" si="178"/>
        <v>7.059010228875509E-17</v>
      </c>
      <c r="CL47" s="19">
        <f t="shared" si="156"/>
        <v>0.93973826289273743</v>
      </c>
      <c r="CM47" s="19">
        <f t="shared" si="103"/>
        <v>6.026173710726259E-2</v>
      </c>
      <c r="CN47" s="19">
        <f t="shared" si="26"/>
        <v>0</v>
      </c>
      <c r="CO47" s="19">
        <f t="shared" si="27"/>
        <v>0</v>
      </c>
      <c r="CP47" s="19">
        <f t="shared" si="28"/>
        <v>0.93973826289273743</v>
      </c>
      <c r="CQ47" s="19">
        <f t="shared" si="29"/>
        <v>0</v>
      </c>
      <c r="CR47" s="19">
        <f t="shared" si="30"/>
        <v>0</v>
      </c>
      <c r="CS47" s="19">
        <f t="shared" si="31"/>
        <v>6.026173710726259E-2</v>
      </c>
      <c r="CT47" s="19">
        <f t="shared" si="104"/>
        <v>0.93876045517714668</v>
      </c>
      <c r="CU47" s="19">
        <f t="shared" si="105"/>
        <v>9.778077155909305E-4</v>
      </c>
      <c r="CV47" s="19">
        <f t="shared" si="106"/>
        <v>5.6485790351995968E-2</v>
      </c>
      <c r="CW47" s="19">
        <f t="shared" si="107"/>
        <v>3.7759467552666193E-3</v>
      </c>
      <c r="CX47" s="23"/>
      <c r="CY47" s="18">
        <f t="shared" si="108"/>
        <v>1.6611236097080478E-10</v>
      </c>
      <c r="CZ47" s="18">
        <f t="shared" si="179"/>
        <v>7.8129186992141198E-11</v>
      </c>
      <c r="DA47" s="18">
        <f t="shared" si="205"/>
        <v>4.8554309043652116E-7</v>
      </c>
      <c r="DB47" s="18">
        <f t="shared" si="180"/>
        <v>5.7115828379396167E-8</v>
      </c>
      <c r="DC47" s="18">
        <f t="shared" si="109"/>
        <v>8.0654709105471513E-17</v>
      </c>
      <c r="DD47" s="18">
        <f t="shared" si="181"/>
        <v>4.4624132356648877E-18</v>
      </c>
      <c r="DE47" s="18">
        <f t="shared" si="182"/>
        <v>8.5117122341136396E-17</v>
      </c>
      <c r="DF47" s="19">
        <f t="shared" si="157"/>
        <v>0.94757326008061915</v>
      </c>
      <c r="DG47" s="19">
        <f t="shared" si="110"/>
        <v>5.2426739919380953E-2</v>
      </c>
      <c r="DH47" s="19">
        <f t="shared" si="32"/>
        <v>0</v>
      </c>
      <c r="DI47" s="19">
        <f t="shared" si="33"/>
        <v>0</v>
      </c>
      <c r="DJ47" s="19">
        <f t="shared" si="34"/>
        <v>0.94757326008061915</v>
      </c>
      <c r="DK47" s="19">
        <f t="shared" si="35"/>
        <v>0</v>
      </c>
      <c r="DL47" s="19">
        <f t="shared" si="36"/>
        <v>0</v>
      </c>
      <c r="DM47" s="19">
        <f t="shared" si="37"/>
        <v>5.2426739919380953E-2</v>
      </c>
      <c r="DN47" s="19">
        <f t="shared" si="111"/>
        <v>0.94689013576228531</v>
      </c>
      <c r="DO47" s="19">
        <f t="shared" si="112"/>
        <v>6.8312431833378784E-4</v>
      </c>
      <c r="DP47" s="19">
        <f t="shared" si="113"/>
        <v>5.0210338021576921E-2</v>
      </c>
      <c r="DQ47" s="19">
        <f t="shared" si="114"/>
        <v>2.2164018978040332E-3</v>
      </c>
      <c r="DR47" s="23"/>
      <c r="DS47" s="18">
        <f t="shared" si="115"/>
        <v>1.8822307346578608E-10</v>
      </c>
      <c r="DT47" s="18">
        <f t="shared" si="183"/>
        <v>7.8425689972462874E-11</v>
      </c>
      <c r="DU47" s="18">
        <f t="shared" si="206"/>
        <v>4.8400291339015642E-7</v>
      </c>
      <c r="DV47" s="18">
        <f t="shared" si="184"/>
        <v>5.5925690128041902E-8</v>
      </c>
      <c r="DW47" s="18">
        <f t="shared" si="116"/>
        <v>9.1100515924689907E-17</v>
      </c>
      <c r="DX47" s="18">
        <f t="shared" si="185"/>
        <v>4.3860108354778417E-18</v>
      </c>
      <c r="DY47" s="18">
        <f t="shared" si="186"/>
        <v>9.5486526760167745E-17</v>
      </c>
      <c r="DZ47" s="19">
        <f t="shared" si="158"/>
        <v>0.95406670465149368</v>
      </c>
      <c r="EA47" s="19">
        <f t="shared" si="117"/>
        <v>4.5933295348506369E-2</v>
      </c>
      <c r="EB47" s="19">
        <f t="shared" si="38"/>
        <v>0</v>
      </c>
      <c r="EC47" s="19">
        <f t="shared" si="39"/>
        <v>0</v>
      </c>
      <c r="ED47" s="19">
        <f t="shared" si="40"/>
        <v>0.95406670465149368</v>
      </c>
      <c r="EE47" s="19">
        <f t="shared" si="41"/>
        <v>0</v>
      </c>
      <c r="EF47" s="19">
        <f t="shared" si="42"/>
        <v>0</v>
      </c>
      <c r="EG47" s="19">
        <f t="shared" si="43"/>
        <v>4.5933295348506369E-2</v>
      </c>
      <c r="EH47" s="19">
        <f t="shared" si="118"/>
        <v>0.95362412587950751</v>
      </c>
      <c r="EI47" s="19">
        <f t="shared" si="119"/>
        <v>4.4257877198608731E-4</v>
      </c>
      <c r="EJ47" s="19">
        <f t="shared" si="120"/>
        <v>4.4693740134335504E-2</v>
      </c>
      <c r="EK47" s="19">
        <f t="shared" si="121"/>
        <v>1.2395552141708601E-3</v>
      </c>
      <c r="EL47" s="23"/>
      <c r="EM47" s="18">
        <f t="shared" si="122"/>
        <v>2.0400039408007881E-10</v>
      </c>
      <c r="EN47" s="18">
        <f t="shared" si="187"/>
        <v>7.68189614069801E-11</v>
      </c>
      <c r="EO47" s="18">
        <f t="shared" si="207"/>
        <v>4.7969144161549852E-7</v>
      </c>
      <c r="EP47" s="18">
        <f t="shared" si="188"/>
        <v>5.4396430143188846E-8</v>
      </c>
      <c r="EQ47" s="18">
        <f t="shared" si="123"/>
        <v>9.7857243126402821E-17</v>
      </c>
      <c r="ER47" s="18">
        <f t="shared" si="189"/>
        <v>4.1786772678471127E-18</v>
      </c>
      <c r="ES47" s="18">
        <f t="shared" si="190"/>
        <v>1.0203592039424994E-16</v>
      </c>
      <c r="ET47" s="19">
        <f t="shared" si="159"/>
        <v>0.95904699784447089</v>
      </c>
      <c r="EU47" s="19">
        <f t="shared" si="124"/>
        <v>4.0953002155529092E-2</v>
      </c>
      <c r="EV47" s="19">
        <f t="shared" si="44"/>
        <v>0</v>
      </c>
      <c r="EW47" s="19">
        <f t="shared" si="45"/>
        <v>0</v>
      </c>
      <c r="EX47" s="19">
        <f t="shared" si="46"/>
        <v>0.95904699784447089</v>
      </c>
      <c r="EY47" s="19">
        <f t="shared" si="47"/>
        <v>0</v>
      </c>
      <c r="EZ47" s="19">
        <f t="shared" si="48"/>
        <v>0</v>
      </c>
      <c r="FA47" s="19">
        <f t="shared" si="49"/>
        <v>4.0953002155529092E-2</v>
      </c>
      <c r="FB47" s="19">
        <f t="shared" si="125"/>
        <v>0.95877713889334226</v>
      </c>
      <c r="FC47" s="19">
        <f t="shared" si="126"/>
        <v>2.6985895112851556E-4</v>
      </c>
      <c r="FD47" s="19">
        <f t="shared" si="127"/>
        <v>4.0277426343156099E-2</v>
      </c>
      <c r="FE47" s="19">
        <f t="shared" si="128"/>
        <v>6.7557581237299579E-4</v>
      </c>
      <c r="FF47" s="23"/>
      <c r="FG47" s="18">
        <f t="shared" si="129"/>
        <v>2.1450625788858711E-10</v>
      </c>
      <c r="FH47" s="18">
        <f t="shared" si="191"/>
        <v>7.4963078280363187E-11</v>
      </c>
      <c r="FI47" s="18">
        <f t="shared" si="208"/>
        <v>4.7581231536707719E-7</v>
      </c>
      <c r="FJ47" s="18">
        <f t="shared" si="192"/>
        <v>5.3020165204196334E-8</v>
      </c>
      <c r="FK47" s="18">
        <f t="shared" si="130"/>
        <v>1.02064719226696E-16</v>
      </c>
      <c r="FL47" s="18">
        <f t="shared" si="193"/>
        <v>3.9745547946399582E-18</v>
      </c>
      <c r="FM47" s="18">
        <f t="shared" si="194"/>
        <v>1.0603927402133596E-16</v>
      </c>
      <c r="FN47" s="19">
        <f t="shared" si="160"/>
        <v>0.96251808746030976</v>
      </c>
      <c r="FO47" s="19">
        <f t="shared" si="131"/>
        <v>3.7481912539690208E-2</v>
      </c>
      <c r="FP47" s="19">
        <f t="shared" si="50"/>
        <v>0</v>
      </c>
      <c r="FQ47" s="19">
        <f t="shared" si="51"/>
        <v>0</v>
      </c>
      <c r="FR47" s="19">
        <f t="shared" si="52"/>
        <v>0.96251808746030976</v>
      </c>
      <c r="FS47" s="19">
        <f t="shared" si="53"/>
        <v>0</v>
      </c>
      <c r="FT47" s="19">
        <f t="shared" si="54"/>
        <v>0</v>
      </c>
      <c r="FU47" s="19">
        <f t="shared" si="55"/>
        <v>3.7481912539690208E-2</v>
      </c>
      <c r="FV47" s="19">
        <f t="shared" si="132"/>
        <v>0.96236092721697952</v>
      </c>
      <c r="FW47" s="19">
        <f t="shared" si="133"/>
        <v>1.5716024333034984E-4</v>
      </c>
      <c r="FX47" s="19">
        <f t="shared" si="134"/>
        <v>3.7118035253344527E-2</v>
      </c>
      <c r="FY47" s="19">
        <f t="shared" si="135"/>
        <v>3.6387728634568341E-4</v>
      </c>
      <c r="FZ47" s="23"/>
      <c r="GA47" s="18">
        <f t="shared" si="136"/>
        <v>2.2106333144988872E-10</v>
      </c>
      <c r="GB47" s="18">
        <f t="shared" si="195"/>
        <v>7.3446868830570713E-11</v>
      </c>
      <c r="GC47" s="18">
        <f t="shared" si="209"/>
        <v>4.7308225138398249E-7</v>
      </c>
      <c r="GD47" s="18">
        <f t="shared" si="196"/>
        <v>5.1990614118453503E-8</v>
      </c>
      <c r="GE47" s="18">
        <f t="shared" si="137"/>
        <v>1.045811385407569E-16</v>
      </c>
      <c r="GF47" s="18">
        <f t="shared" si="197"/>
        <v>3.8185478155788725E-18</v>
      </c>
      <c r="GG47" s="18">
        <f t="shared" si="198"/>
        <v>1.0839968635633577E-16</v>
      </c>
      <c r="GH47" s="19">
        <f t="shared" si="161"/>
        <v>0.96477344221249506</v>
      </c>
      <c r="GI47" s="19">
        <f t="shared" si="138"/>
        <v>3.5226557787504935E-2</v>
      </c>
      <c r="GJ47" s="19">
        <f t="shared" si="56"/>
        <v>0</v>
      </c>
      <c r="GK47" s="19">
        <f t="shared" si="57"/>
        <v>0</v>
      </c>
      <c r="GL47" s="19">
        <f t="shared" si="58"/>
        <v>0.96477344221249506</v>
      </c>
      <c r="GM47" s="19">
        <f t="shared" si="59"/>
        <v>0</v>
      </c>
      <c r="GN47" s="19">
        <f t="shared" si="60"/>
        <v>0</v>
      </c>
      <c r="GO47" s="19">
        <f t="shared" si="61"/>
        <v>3.5226557787504935E-2</v>
      </c>
      <c r="GP47" s="19">
        <f t="shared" si="139"/>
        <v>0.96468480556033676</v>
      </c>
      <c r="GQ47" s="19">
        <f t="shared" si="140"/>
        <v>8.863665215836374E-5</v>
      </c>
      <c r="GR47" s="19">
        <f t="shared" si="141"/>
        <v>3.5031455345885448E-2</v>
      </c>
      <c r="GS47" s="19">
        <f t="shared" si="142"/>
        <v>1.9510244161949372E-4</v>
      </c>
      <c r="GT47" s="23"/>
      <c r="GU47" s="18">
        <f t="shared" si="143"/>
        <v>2.2495011267973605E-10</v>
      </c>
      <c r="GV47" s="18">
        <f t="shared" si="144"/>
        <v>7.2363480974395266E-11</v>
      </c>
      <c r="GW47" s="18">
        <f t="shared" si="62"/>
        <v>4.7133265163950724E-7</v>
      </c>
      <c r="GX47" s="18">
        <f t="shared" si="63"/>
        <v>5.1297236029029316E-8</v>
      </c>
      <c r="GY47" s="18">
        <f t="shared" si="145"/>
        <v>1.0602633309594593E-16</v>
      </c>
      <c r="GZ47" s="18">
        <f t="shared" si="199"/>
        <v>3.712046563425726E-18</v>
      </c>
      <c r="HA47" s="18">
        <f t="shared" si="200"/>
        <v>1.0973837965937167E-16</v>
      </c>
      <c r="HB47" s="19">
        <f t="shared" si="162"/>
        <v>0.96617367073445104</v>
      </c>
      <c r="HC47" s="19">
        <f t="shared" si="146"/>
        <v>3.3826329265548953E-2</v>
      </c>
      <c r="HD47" s="19">
        <f t="shared" si="64"/>
        <v>0</v>
      </c>
      <c r="HE47" s="19">
        <f t="shared" si="65"/>
        <v>0</v>
      </c>
      <c r="HF47" s="19">
        <f t="shared" si="66"/>
        <v>0.96617367073445104</v>
      </c>
      <c r="HG47" s="19">
        <f t="shared" si="67"/>
        <v>0</v>
      </c>
      <c r="HH47" s="19">
        <f t="shared" si="68"/>
        <v>0</v>
      </c>
      <c r="HI47" s="19">
        <f t="shared" si="69"/>
        <v>3.3826329265548953E-2</v>
      </c>
      <c r="HJ47" s="19">
        <f t="shared" si="147"/>
        <v>0.9661247035250774</v>
      </c>
      <c r="HK47" s="19">
        <f t="shared" si="148"/>
        <v>4.896720937365371E-5</v>
      </c>
      <c r="HL47" s="19">
        <f t="shared" si="149"/>
        <v>3.3721841617720204E-2</v>
      </c>
      <c r="HM47" s="19">
        <f t="shared" si="150"/>
        <v>1.044876478287585E-4</v>
      </c>
      <c r="HN47" s="27" t="s">
        <v>2</v>
      </c>
      <c r="HO47" s="35">
        <v>0.3</v>
      </c>
      <c r="HP47" s="35">
        <v>0.4</v>
      </c>
      <c r="HQ47" s="35"/>
      <c r="HR47" s="45" t="s">
        <v>41</v>
      </c>
      <c r="HS47" s="50"/>
      <c r="HT47" s="50"/>
      <c r="HU47" s="2"/>
      <c r="HV47" s="2"/>
      <c r="HW47" s="2"/>
    </row>
    <row r="48" spans="1:231" x14ac:dyDescent="0.15">
      <c r="A48">
        <v>22</v>
      </c>
      <c r="B48" s="22">
        <v>1</v>
      </c>
      <c r="C48" s="18">
        <f t="shared" si="70"/>
        <v>5.9118033155720929E-12</v>
      </c>
      <c r="D48" s="18">
        <f t="shared" si="151"/>
        <v>8.5785302100272527E-13</v>
      </c>
      <c r="E48" s="18">
        <f t="shared" si="152"/>
        <v>1.3173453767015724E-7</v>
      </c>
      <c r="F48" s="18">
        <f t="shared" si="1"/>
        <v>3.6118985561352033E-8</v>
      </c>
      <c r="G48" s="18">
        <f t="shared" si="71"/>
        <v>7.7878867657379236E-19</v>
      </c>
      <c r="H48" s="18">
        <f t="shared" si="72"/>
        <v>3.0984780879359654E-20</v>
      </c>
      <c r="I48" s="18">
        <f t="shared" si="73"/>
        <v>8.0977345745315199E-19</v>
      </c>
      <c r="J48" s="19">
        <f t="shared" si="74"/>
        <v>0.96173648247645582</v>
      </c>
      <c r="K48" s="19">
        <f t="shared" si="75"/>
        <v>3.8263517523544198E-2</v>
      </c>
      <c r="L48" s="19">
        <f t="shared" si="2"/>
        <v>0.96173648247645582</v>
      </c>
      <c r="M48" s="19">
        <f t="shared" si="3"/>
        <v>0</v>
      </c>
      <c r="N48" s="19">
        <f t="shared" si="4"/>
        <v>0</v>
      </c>
      <c r="O48" s="19">
        <f t="shared" si="5"/>
        <v>3.8263517523544198E-2</v>
      </c>
      <c r="P48" s="19">
        <f t="shared" si="6"/>
        <v>0</v>
      </c>
      <c r="Q48" s="19">
        <f t="shared" si="7"/>
        <v>0</v>
      </c>
      <c r="R48" s="19">
        <f t="shared" si="76"/>
        <v>0.85295222431085616</v>
      </c>
      <c r="S48" s="19">
        <f t="shared" si="77"/>
        <v>0.10878425816559976</v>
      </c>
      <c r="T48" s="19">
        <f t="shared" si="78"/>
        <v>4.1761161742489561E-3</v>
      </c>
      <c r="U48" s="19">
        <f t="shared" si="79"/>
        <v>3.4087401349295249E-2</v>
      </c>
      <c r="V48" s="23"/>
      <c r="W48" s="18">
        <f t="shared" si="80"/>
        <v>4.5632677859970113E-11</v>
      </c>
      <c r="X48" s="18">
        <f t="shared" si="163"/>
        <v>5.4120656462062701E-12</v>
      </c>
      <c r="Y48" s="18">
        <f t="shared" si="201"/>
        <v>5.4466117154763509E-7</v>
      </c>
      <c r="Z48" s="18">
        <f t="shared" si="164"/>
        <v>1.9227593326800349E-7</v>
      </c>
      <c r="AA48" s="18">
        <f t="shared" si="81"/>
        <v>2.4854347784067151E-17</v>
      </c>
      <c r="AB48" s="18">
        <f t="shared" si="165"/>
        <v>1.0406099730320109E-18</v>
      </c>
      <c r="AC48" s="18">
        <f t="shared" si="166"/>
        <v>2.5894957757099163E-17</v>
      </c>
      <c r="AD48" s="19">
        <f t="shared" si="153"/>
        <v>0.95981418534089991</v>
      </c>
      <c r="AE48" s="19">
        <f t="shared" si="82"/>
        <v>4.0185814659100004E-2</v>
      </c>
      <c r="AF48" s="19">
        <f t="shared" si="8"/>
        <v>0.95981418534089991</v>
      </c>
      <c r="AG48" s="19">
        <f t="shared" si="9"/>
        <v>0</v>
      </c>
      <c r="AH48" s="19">
        <f t="shared" si="10"/>
        <v>0</v>
      </c>
      <c r="AI48" s="19">
        <f t="shared" si="11"/>
        <v>4.0185814659100004E-2</v>
      </c>
      <c r="AJ48" s="19">
        <f t="shared" si="12"/>
        <v>0</v>
      </c>
      <c r="AK48" s="19">
        <f t="shared" si="13"/>
        <v>0</v>
      </c>
      <c r="AL48" s="19">
        <f t="shared" si="83"/>
        <v>0.87572876740577621</v>
      </c>
      <c r="AM48" s="19">
        <f t="shared" si="84"/>
        <v>8.4085417935123918E-2</v>
      </c>
      <c r="AN48" s="19">
        <f t="shared" si="85"/>
        <v>5.9879210797232699E-3</v>
      </c>
      <c r="AO48" s="19">
        <f t="shared" si="86"/>
        <v>3.4197893579376741E-2</v>
      </c>
      <c r="AP48" s="23"/>
      <c r="AQ48" s="18">
        <f t="shared" si="87"/>
        <v>5.8205964576827894E-11</v>
      </c>
      <c r="AR48" s="18">
        <f t="shared" si="167"/>
        <v>5.1028964198001645E-12</v>
      </c>
      <c r="AS48" s="18">
        <f t="shared" si="202"/>
        <v>7.0256946421708219E-7</v>
      </c>
      <c r="AT48" s="18">
        <f t="shared" si="168"/>
        <v>2.533084418261539E-7</v>
      </c>
      <c r="AU48" s="18">
        <f t="shared" si="88"/>
        <v>4.0893733346980439E-17</v>
      </c>
      <c r="AV48" s="18">
        <f t="shared" si="169"/>
        <v>1.292606740899839E-18</v>
      </c>
      <c r="AW48" s="18">
        <f t="shared" si="170"/>
        <v>4.2186340087880277E-17</v>
      </c>
      <c r="AX48" s="19">
        <f t="shared" si="154"/>
        <v>0.96935959037434516</v>
      </c>
      <c r="AY48" s="19">
        <f t="shared" si="89"/>
        <v>3.0640409625654924E-2</v>
      </c>
      <c r="AZ48" s="19">
        <f t="shared" si="14"/>
        <v>0.96935959037434516</v>
      </c>
      <c r="BA48" s="19">
        <f t="shared" si="15"/>
        <v>0</v>
      </c>
      <c r="BB48" s="19">
        <f t="shared" si="16"/>
        <v>0</v>
      </c>
      <c r="BC48" s="19">
        <f t="shared" si="17"/>
        <v>3.0640409625654924E-2</v>
      </c>
      <c r="BD48" s="19">
        <f t="shared" si="18"/>
        <v>0</v>
      </c>
      <c r="BE48" s="19">
        <f t="shared" si="19"/>
        <v>0</v>
      </c>
      <c r="BF48" s="19">
        <f t="shared" si="90"/>
        <v>0.90684932308363209</v>
      </c>
      <c r="BG48" s="19">
        <f t="shared" si="91"/>
        <v>6.2510267290713128E-2</v>
      </c>
      <c r="BH48" s="19">
        <f t="shared" si="92"/>
        <v>5.510350697457967E-3</v>
      </c>
      <c r="BI48" s="19">
        <f t="shared" si="93"/>
        <v>2.5130058928196957E-2</v>
      </c>
      <c r="BJ48" s="23"/>
      <c r="BK48" s="18">
        <f t="shared" si="94"/>
        <v>7.116799601558569E-11</v>
      </c>
      <c r="BL48" s="18">
        <f t="shared" si="171"/>
        <v>4.3959723328436671E-12</v>
      </c>
      <c r="BM48" s="18">
        <f t="shared" si="203"/>
        <v>7.5930013415713407E-7</v>
      </c>
      <c r="BN48" s="18">
        <f t="shared" si="172"/>
        <v>2.8431214388659624E-7</v>
      </c>
      <c r="BO48" s="18">
        <f t="shared" si="95"/>
        <v>5.4037868922328601E-17</v>
      </c>
      <c r="BP48" s="18">
        <f t="shared" si="173"/>
        <v>1.2498283184169449E-18</v>
      </c>
      <c r="BQ48" s="18">
        <f t="shared" si="174"/>
        <v>5.5287697240745544E-17</v>
      </c>
      <c r="BR48" s="19">
        <f t="shared" si="155"/>
        <v>0.97739409704523106</v>
      </c>
      <c r="BS48" s="19">
        <f t="shared" si="96"/>
        <v>2.2605902954769021E-2</v>
      </c>
      <c r="BT48" s="19">
        <f t="shared" si="20"/>
        <v>0.97739409704523106</v>
      </c>
      <c r="BU48" s="19">
        <f t="shared" si="21"/>
        <v>0</v>
      </c>
      <c r="BV48" s="19">
        <f t="shared" si="22"/>
        <v>0</v>
      </c>
      <c r="BW48" s="19">
        <f t="shared" si="23"/>
        <v>2.2605902954769021E-2</v>
      </c>
      <c r="BX48" s="19">
        <f t="shared" si="24"/>
        <v>0</v>
      </c>
      <c r="BY48" s="19">
        <f t="shared" si="25"/>
        <v>0</v>
      </c>
      <c r="BZ48" s="19">
        <f t="shared" si="97"/>
        <v>0.92483843392013765</v>
      </c>
      <c r="CA48" s="19">
        <f t="shared" si="98"/>
        <v>5.2555663125093341E-2</v>
      </c>
      <c r="CB48" s="19">
        <f t="shared" si="99"/>
        <v>4.6902685225571191E-3</v>
      </c>
      <c r="CC48" s="19">
        <f t="shared" si="100"/>
        <v>1.7915634432211901E-2</v>
      </c>
      <c r="CD48" s="23"/>
      <c r="CE48" s="18">
        <f t="shared" si="101"/>
        <v>8.6825480323734052E-11</v>
      </c>
      <c r="CF48" s="18">
        <f t="shared" si="175"/>
        <v>3.5753692167717044E-12</v>
      </c>
      <c r="CG48" s="18">
        <f t="shared" si="204"/>
        <v>7.9990486291125288E-7</v>
      </c>
      <c r="CH48" s="18">
        <f t="shared" si="176"/>
        <v>3.1828275185029131E-7</v>
      </c>
      <c r="CI48" s="18">
        <f t="shared" si="102"/>
        <v>6.9452123935560175E-17</v>
      </c>
      <c r="CJ48" s="18">
        <f t="shared" si="177"/>
        <v>1.1379783531949187E-18</v>
      </c>
      <c r="CK48" s="18">
        <f t="shared" si="178"/>
        <v>7.059010228875509E-17</v>
      </c>
      <c r="CL48" s="19">
        <f t="shared" si="156"/>
        <v>0.98387906638044076</v>
      </c>
      <c r="CM48" s="19">
        <f t="shared" si="103"/>
        <v>1.6120933619559255E-2</v>
      </c>
      <c r="CN48" s="19">
        <f t="shared" si="26"/>
        <v>0.98387906638044076</v>
      </c>
      <c r="CO48" s="19">
        <f t="shared" si="27"/>
        <v>0</v>
      </c>
      <c r="CP48" s="19">
        <f t="shared" si="28"/>
        <v>0</v>
      </c>
      <c r="CQ48" s="19">
        <f t="shared" si="29"/>
        <v>1.6120933619559255E-2</v>
      </c>
      <c r="CR48" s="19">
        <f t="shared" si="30"/>
        <v>0</v>
      </c>
      <c r="CS48" s="19">
        <f t="shared" si="31"/>
        <v>0</v>
      </c>
      <c r="CT48" s="19">
        <f t="shared" si="104"/>
        <v>0.93597577488258543</v>
      </c>
      <c r="CU48" s="19">
        <f t="shared" si="105"/>
        <v>4.7903291497855265E-2</v>
      </c>
      <c r="CV48" s="19">
        <f t="shared" si="106"/>
        <v>3.7624880101519331E-3</v>
      </c>
      <c r="CW48" s="19">
        <f t="shared" si="107"/>
        <v>1.2358445609407322E-2</v>
      </c>
      <c r="CX48" s="23"/>
      <c r="CY48" s="18">
        <f t="shared" si="108"/>
        <v>1.020321411159043E-10</v>
      </c>
      <c r="CZ48" s="18">
        <f t="shared" si="179"/>
        <v>2.5992103728861323E-12</v>
      </c>
      <c r="DA48" s="18">
        <f t="shared" si="205"/>
        <v>8.2528104598416093E-7</v>
      </c>
      <c r="DB48" s="18">
        <f t="shared" si="180"/>
        <v>3.5084893724349349E-7</v>
      </c>
      <c r="DC48" s="18">
        <f t="shared" si="109"/>
        <v>8.4205192144137013E-17</v>
      </c>
      <c r="DD48" s="18">
        <f t="shared" si="181"/>
        <v>9.1193019699936396E-19</v>
      </c>
      <c r="DE48" s="18">
        <f t="shared" si="182"/>
        <v>8.5117122341136372E-17</v>
      </c>
      <c r="DF48" s="19">
        <f t="shared" si="157"/>
        <v>0.9892861721365005</v>
      </c>
      <c r="DG48" s="19">
        <f t="shared" si="110"/>
        <v>1.0713827863499515E-2</v>
      </c>
      <c r="DH48" s="19">
        <f t="shared" si="32"/>
        <v>0.9892861721365005</v>
      </c>
      <c r="DI48" s="19">
        <f t="shared" si="33"/>
        <v>0</v>
      </c>
      <c r="DJ48" s="19">
        <f t="shared" si="34"/>
        <v>0</v>
      </c>
      <c r="DK48" s="19">
        <f t="shared" si="35"/>
        <v>1.0713827863499515E-2</v>
      </c>
      <c r="DL48" s="19">
        <f t="shared" si="36"/>
        <v>0</v>
      </c>
      <c r="DM48" s="19">
        <f t="shared" si="37"/>
        <v>0</v>
      </c>
      <c r="DN48" s="19">
        <f t="shared" si="111"/>
        <v>0.94481207933431099</v>
      </c>
      <c r="DO48" s="19">
        <f t="shared" si="112"/>
        <v>4.4474092802189696E-2</v>
      </c>
      <c r="DP48" s="19">
        <f t="shared" si="113"/>
        <v>2.761180746308239E-3</v>
      </c>
      <c r="DQ48" s="19">
        <f t="shared" si="114"/>
        <v>7.9526471171912777E-3</v>
      </c>
      <c r="DR48" s="23"/>
      <c r="DS48" s="18">
        <f t="shared" si="115"/>
        <v>1.1368359139082621E-10</v>
      </c>
      <c r="DT48" s="18">
        <f t="shared" si="183"/>
        <v>1.6969759726651137E-12</v>
      </c>
      <c r="DU48" s="18">
        <f t="shared" si="206"/>
        <v>8.3434887281160531E-7</v>
      </c>
      <c r="DV48" s="18">
        <f t="shared" si="184"/>
        <v>3.7404797491618128E-7</v>
      </c>
      <c r="DW48" s="18">
        <f t="shared" si="116"/>
        <v>9.4851776334110966E-17</v>
      </c>
      <c r="DX48" s="18">
        <f t="shared" si="185"/>
        <v>6.3475042605680279E-19</v>
      </c>
      <c r="DY48" s="18">
        <f t="shared" si="186"/>
        <v>9.548652676016777E-17</v>
      </c>
      <c r="DZ48" s="19">
        <f t="shared" si="158"/>
        <v>0.99335246083825945</v>
      </c>
      <c r="EA48" s="19">
        <f t="shared" si="117"/>
        <v>6.6475391617405559E-3</v>
      </c>
      <c r="EB48" s="19">
        <f t="shared" si="38"/>
        <v>0.99335246083825945</v>
      </c>
      <c r="EC48" s="19">
        <f t="shared" si="39"/>
        <v>0</v>
      </c>
      <c r="ED48" s="19">
        <f t="shared" si="40"/>
        <v>0</v>
      </c>
      <c r="EE48" s="19">
        <f t="shared" si="41"/>
        <v>6.6475391617405559E-3</v>
      </c>
      <c r="EF48" s="19">
        <f t="shared" si="42"/>
        <v>0</v>
      </c>
      <c r="EG48" s="19">
        <f t="shared" si="43"/>
        <v>0</v>
      </c>
      <c r="EH48" s="19">
        <f t="shared" si="118"/>
        <v>0.95221087900940893</v>
      </c>
      <c r="EI48" s="19">
        <f t="shared" si="119"/>
        <v>4.1141581828850513E-2</v>
      </c>
      <c r="EJ48" s="19">
        <f t="shared" si="120"/>
        <v>1.8558256420847174E-3</v>
      </c>
      <c r="EK48" s="19">
        <f t="shared" si="121"/>
        <v>4.791713519655837E-3</v>
      </c>
      <c r="EL48" s="23"/>
      <c r="EM48" s="18">
        <f t="shared" si="122"/>
        <v>1.2160348485665786E-10</v>
      </c>
      <c r="EN48" s="18">
        <f t="shared" si="187"/>
        <v>1.0315381089631263E-12</v>
      </c>
      <c r="EO48" s="18">
        <f t="shared" si="207"/>
        <v>8.3579963703015603E-7</v>
      </c>
      <c r="EP48" s="18">
        <f t="shared" si="188"/>
        <v>3.8754931686921908E-7</v>
      </c>
      <c r="EQ48" s="18">
        <f t="shared" si="123"/>
        <v>1.0163614850479671E-16</v>
      </c>
      <c r="ER48" s="18">
        <f t="shared" si="189"/>
        <v>3.9977188945322566E-19</v>
      </c>
      <c r="ES48" s="18">
        <f t="shared" si="190"/>
        <v>1.0203592039424994E-16</v>
      </c>
      <c r="ET48" s="19">
        <f t="shared" si="159"/>
        <v>0.99608204749946327</v>
      </c>
      <c r="EU48" s="19">
        <f t="shared" si="124"/>
        <v>3.9179525005368027E-3</v>
      </c>
      <c r="EV48" s="19">
        <f t="shared" si="44"/>
        <v>0.99608204749946327</v>
      </c>
      <c r="EW48" s="19">
        <f t="shared" si="45"/>
        <v>0</v>
      </c>
      <c r="EX48" s="19">
        <f t="shared" si="46"/>
        <v>0</v>
      </c>
      <c r="EY48" s="19">
        <f t="shared" si="47"/>
        <v>3.9179525005368027E-3</v>
      </c>
      <c r="EZ48" s="19">
        <f t="shared" si="48"/>
        <v>0</v>
      </c>
      <c r="FA48" s="19">
        <f t="shared" si="49"/>
        <v>0</v>
      </c>
      <c r="FB48" s="19">
        <f t="shared" si="125"/>
        <v>0.95788655126898659</v>
      </c>
      <c r="FC48" s="19">
        <f t="shared" si="126"/>
        <v>3.819549623047664E-2</v>
      </c>
      <c r="FD48" s="19">
        <f t="shared" si="127"/>
        <v>1.1604465754843378E-3</v>
      </c>
      <c r="FE48" s="19">
        <f t="shared" si="128"/>
        <v>2.7575059250524647E-3</v>
      </c>
      <c r="FF48" s="23"/>
      <c r="FG48" s="18">
        <f t="shared" si="129"/>
        <v>1.2664908269009008E-10</v>
      </c>
      <c r="FH48" s="18">
        <f t="shared" si="191"/>
        <v>5.9876498338907423E-13</v>
      </c>
      <c r="FI48" s="18">
        <f t="shared" si="208"/>
        <v>8.35403655733566E-7</v>
      </c>
      <c r="FJ48" s="18">
        <f t="shared" si="192"/>
        <v>3.9442411176964721E-7</v>
      </c>
      <c r="FK48" s="18">
        <f t="shared" si="130"/>
        <v>1.0580310667460395E-16</v>
      </c>
      <c r="FL48" s="18">
        <f t="shared" si="193"/>
        <v>2.3616734673200318E-19</v>
      </c>
      <c r="FM48" s="18">
        <f t="shared" si="194"/>
        <v>1.0603927402133594E-16</v>
      </c>
      <c r="FN48" s="19">
        <f t="shared" si="160"/>
        <v>0.99777283135034966</v>
      </c>
      <c r="FO48" s="19">
        <f t="shared" si="131"/>
        <v>2.227168649650359E-3</v>
      </c>
      <c r="FP48" s="19">
        <f t="shared" si="50"/>
        <v>0.99777283135034966</v>
      </c>
      <c r="FQ48" s="19">
        <f t="shared" si="51"/>
        <v>0</v>
      </c>
      <c r="FR48" s="19">
        <f t="shared" si="52"/>
        <v>0</v>
      </c>
      <c r="FS48" s="19">
        <f t="shared" si="53"/>
        <v>2.227168649650359E-3</v>
      </c>
      <c r="FT48" s="19">
        <f t="shared" si="54"/>
        <v>0</v>
      </c>
      <c r="FU48" s="19">
        <f t="shared" si="55"/>
        <v>0</v>
      </c>
      <c r="FV48" s="19">
        <f t="shared" si="132"/>
        <v>0.96183136158297455</v>
      </c>
      <c r="FW48" s="19">
        <f t="shared" si="133"/>
        <v>3.5941469767375188E-2</v>
      </c>
      <c r="FX48" s="19">
        <f t="shared" si="134"/>
        <v>6.8672587733534219E-4</v>
      </c>
      <c r="FY48" s="19">
        <f t="shared" si="135"/>
        <v>1.540442772315017E-3</v>
      </c>
      <c r="FZ48" s="23"/>
      <c r="GA48" s="18">
        <f t="shared" si="136"/>
        <v>1.2967796350498563E-10</v>
      </c>
      <c r="GB48" s="18">
        <f t="shared" si="195"/>
        <v>3.3702957337105442E-13</v>
      </c>
      <c r="GC48" s="18">
        <f t="shared" si="209"/>
        <v>8.3488131033189081E-7</v>
      </c>
      <c r="GD48" s="18">
        <f t="shared" si="196"/>
        <v>3.9752672972331688E-7</v>
      </c>
      <c r="GE48" s="18">
        <f t="shared" si="137"/>
        <v>1.0826570809221351E-16</v>
      </c>
      <c r="GF48" s="18">
        <f t="shared" si="197"/>
        <v>1.3397826412223995E-19</v>
      </c>
      <c r="GG48" s="18">
        <f t="shared" si="198"/>
        <v>1.0839968635633575E-16</v>
      </c>
      <c r="GH48" s="19">
        <f t="shared" si="161"/>
        <v>0.99876403457772178</v>
      </c>
      <c r="GI48" s="19">
        <f t="shared" si="138"/>
        <v>1.2359654222782645E-3</v>
      </c>
      <c r="GJ48" s="19">
        <f t="shared" si="56"/>
        <v>0.99876403457772178</v>
      </c>
      <c r="GK48" s="19">
        <f t="shared" si="57"/>
        <v>0</v>
      </c>
      <c r="GL48" s="19">
        <f t="shared" si="58"/>
        <v>0</v>
      </c>
      <c r="GM48" s="19">
        <f t="shared" si="59"/>
        <v>1.2359654222782645E-3</v>
      </c>
      <c r="GN48" s="19">
        <f t="shared" si="60"/>
        <v>0</v>
      </c>
      <c r="GO48" s="19">
        <f t="shared" si="61"/>
        <v>0</v>
      </c>
      <c r="GP48" s="19">
        <f t="shared" si="139"/>
        <v>0.96438243679705205</v>
      </c>
      <c r="GQ48" s="19">
        <f t="shared" si="140"/>
        <v>3.4381597780669952E-2</v>
      </c>
      <c r="GR48" s="19">
        <f t="shared" si="141"/>
        <v>3.9100541544327986E-4</v>
      </c>
      <c r="GS48" s="19">
        <f t="shared" si="142"/>
        <v>8.4496000683498458E-4</v>
      </c>
      <c r="GT48" s="23"/>
      <c r="GU48" s="18">
        <f t="shared" si="143"/>
        <v>1.3141095262162364E-10</v>
      </c>
      <c r="GV48" s="18">
        <f t="shared" si="144"/>
        <v>1.8599188680722122E-13</v>
      </c>
      <c r="GW48" s="18">
        <f t="shared" si="62"/>
        <v>8.3451354195300514E-7</v>
      </c>
      <c r="GX48" s="18">
        <f t="shared" si="63"/>
        <v>3.9872779912617269E-7</v>
      </c>
      <c r="GY48" s="18">
        <f t="shared" si="145"/>
        <v>1.0966421952368969E-16</v>
      </c>
      <c r="GZ48" s="18">
        <f t="shared" si="199"/>
        <v>7.416013568196755E-20</v>
      </c>
      <c r="HA48" s="18">
        <f t="shared" si="200"/>
        <v>1.0973837965937165E-16</v>
      </c>
      <c r="HB48" s="19">
        <f t="shared" si="162"/>
        <v>0.99932420967110902</v>
      </c>
      <c r="HC48" s="19">
        <f t="shared" si="146"/>
        <v>6.7579032889095766E-4</v>
      </c>
      <c r="HD48" s="19">
        <f t="shared" si="64"/>
        <v>0.99932420967110902</v>
      </c>
      <c r="HE48" s="19">
        <f t="shared" si="65"/>
        <v>0</v>
      </c>
      <c r="HF48" s="19">
        <f t="shared" si="66"/>
        <v>0</v>
      </c>
      <c r="HG48" s="19">
        <f t="shared" si="67"/>
        <v>6.7579032889095766E-4</v>
      </c>
      <c r="HH48" s="19">
        <f t="shared" si="68"/>
        <v>0</v>
      </c>
      <c r="HI48" s="19">
        <f t="shared" si="69"/>
        <v>0</v>
      </c>
      <c r="HJ48" s="19">
        <f t="shared" si="147"/>
        <v>0.96595649967029995</v>
      </c>
      <c r="HK48" s="19">
        <f t="shared" si="148"/>
        <v>3.3367710000809181E-2</v>
      </c>
      <c r="HL48" s="19">
        <f t="shared" si="149"/>
        <v>2.1717106415117333E-4</v>
      </c>
      <c r="HM48" s="19">
        <f t="shared" si="150"/>
        <v>4.586192647397843E-4</v>
      </c>
      <c r="HN48" s="28" t="s">
        <v>3</v>
      </c>
      <c r="HO48" s="36">
        <v>0.3</v>
      </c>
      <c r="HP48" s="36">
        <v>0.3</v>
      </c>
      <c r="HQ48" s="36"/>
      <c r="HR48" s="50"/>
      <c r="HS48" s="50"/>
      <c r="HT48" s="50"/>
      <c r="HU48" s="2"/>
      <c r="HV48" s="2"/>
      <c r="HW48" s="2"/>
    </row>
    <row r="49" spans="1:231" ht="14" thickBot="1" x14ac:dyDescent="0.2">
      <c r="A49">
        <v>23</v>
      </c>
      <c r="B49" s="22">
        <v>2</v>
      </c>
      <c r="C49" s="18">
        <f t="shared" si="70"/>
        <v>9.6304559091158961E-13</v>
      </c>
      <c r="D49" s="18">
        <f t="shared" si="151"/>
        <v>2.554925496718779E-13</v>
      </c>
      <c r="E49" s="18">
        <f t="shared" si="152"/>
        <v>8.0774390142849663E-7</v>
      </c>
      <c r="F49" s="18">
        <f t="shared" si="1"/>
        <v>1.247756720798881E-7</v>
      </c>
      <c r="G49" s="18">
        <f t="shared" si="71"/>
        <v>7.7789420285643936E-19</v>
      </c>
      <c r="H49" s="18">
        <f t="shared" si="72"/>
        <v>3.187925459671276E-20</v>
      </c>
      <c r="I49" s="18">
        <f t="shared" si="73"/>
        <v>8.0977345745315209E-19</v>
      </c>
      <c r="J49" s="19">
        <f t="shared" si="74"/>
        <v>0.96063188500030938</v>
      </c>
      <c r="K49" s="19">
        <f t="shared" si="75"/>
        <v>3.9368114999690604E-2</v>
      </c>
      <c r="L49" s="19">
        <f t="shared" si="2"/>
        <v>0</v>
      </c>
      <c r="M49" s="19">
        <f t="shared" si="3"/>
        <v>0.96063188500030938</v>
      </c>
      <c r="N49" s="19">
        <f t="shared" si="4"/>
        <v>0</v>
      </c>
      <c r="O49" s="19">
        <f t="shared" si="5"/>
        <v>0</v>
      </c>
      <c r="P49" s="19">
        <f t="shared" si="6"/>
        <v>3.9368114999690604E-2</v>
      </c>
      <c r="Q49" s="19">
        <f t="shared" si="7"/>
        <v>0</v>
      </c>
      <c r="R49" s="19">
        <f t="shared" si="76"/>
        <v>0.94351782576165988</v>
      </c>
      <c r="S49" s="19">
        <f t="shared" si="77"/>
        <v>1.7114059238649504E-2</v>
      </c>
      <c r="T49" s="19">
        <f t="shared" si="78"/>
        <v>1.8218656714795917E-2</v>
      </c>
      <c r="U49" s="19">
        <f t="shared" si="79"/>
        <v>2.1149458284894694E-2</v>
      </c>
      <c r="V49" s="23"/>
      <c r="W49" s="18">
        <f t="shared" si="80"/>
        <v>8.068333638809615E-12</v>
      </c>
      <c r="X49" s="18">
        <f t="shared" si="163"/>
        <v>4.1093170310548635E-12</v>
      </c>
      <c r="Y49" s="18">
        <f t="shared" si="201"/>
        <v>3.0045918073305699E-6</v>
      </c>
      <c r="Z49" s="18">
        <f t="shared" si="164"/>
        <v>4.0223438460231051E-7</v>
      </c>
      <c r="AA49" s="18">
        <f t="shared" si="81"/>
        <v>2.4242049149977015E-17</v>
      </c>
      <c r="AB49" s="18">
        <f t="shared" si="165"/>
        <v>1.6529086071221467E-18</v>
      </c>
      <c r="AC49" s="18">
        <f t="shared" si="166"/>
        <v>2.5894957757099163E-17</v>
      </c>
      <c r="AD49" s="19">
        <f t="shared" si="153"/>
        <v>0.93616870810808728</v>
      </c>
      <c r="AE49" s="19">
        <f t="shared" si="82"/>
        <v>6.3831291891912736E-2</v>
      </c>
      <c r="AF49" s="19">
        <f t="shared" si="8"/>
        <v>0</v>
      </c>
      <c r="AG49" s="19">
        <f t="shared" si="9"/>
        <v>0.93616870810808728</v>
      </c>
      <c r="AH49" s="19">
        <f t="shared" si="10"/>
        <v>0</v>
      </c>
      <c r="AI49" s="19">
        <f t="shared" si="11"/>
        <v>0</v>
      </c>
      <c r="AJ49" s="19">
        <f t="shared" si="12"/>
        <v>6.3831291891912736E-2</v>
      </c>
      <c r="AK49" s="19">
        <f t="shared" si="13"/>
        <v>0</v>
      </c>
      <c r="AL49" s="19">
        <f t="shared" si="83"/>
        <v>0.9240090364181005</v>
      </c>
      <c r="AM49" s="19">
        <f t="shared" si="84"/>
        <v>1.2159671689986761E-2</v>
      </c>
      <c r="AN49" s="19">
        <f t="shared" si="85"/>
        <v>3.5805148922799485E-2</v>
      </c>
      <c r="AO49" s="19">
        <f t="shared" si="86"/>
        <v>2.8026142969113248E-2</v>
      </c>
      <c r="AP49" s="23"/>
      <c r="AQ49" s="18">
        <f t="shared" si="87"/>
        <v>8.3465172191030398E-12</v>
      </c>
      <c r="AR49" s="18">
        <f t="shared" si="167"/>
        <v>5.1748933324188907E-12</v>
      </c>
      <c r="AS49" s="18">
        <f t="shared" si="202"/>
        <v>4.7295600966306411E-6</v>
      </c>
      <c r="AT49" s="18">
        <f t="shared" si="168"/>
        <v>5.2387269232906152E-7</v>
      </c>
      <c r="AU49" s="18">
        <f t="shared" si="88"/>
        <v>3.9475354785310285E-17</v>
      </c>
      <c r="AV49" s="18">
        <f t="shared" si="169"/>
        <v>2.7109853025699934E-18</v>
      </c>
      <c r="AW49" s="18">
        <f t="shared" si="170"/>
        <v>4.2186340087880277E-17</v>
      </c>
      <c r="AX49" s="19">
        <f t="shared" si="154"/>
        <v>0.93573784080527922</v>
      </c>
      <c r="AY49" s="19">
        <f t="shared" si="89"/>
        <v>6.426215919472078E-2</v>
      </c>
      <c r="AZ49" s="19">
        <f t="shared" si="14"/>
        <v>0</v>
      </c>
      <c r="BA49" s="19">
        <f t="shared" si="15"/>
        <v>0.93573784080527922</v>
      </c>
      <c r="BB49" s="19">
        <f t="shared" si="16"/>
        <v>0</v>
      </c>
      <c r="BC49" s="19">
        <f t="shared" si="17"/>
        <v>0</v>
      </c>
      <c r="BD49" s="19">
        <f t="shared" si="18"/>
        <v>6.426215919472078E-2</v>
      </c>
      <c r="BE49" s="19">
        <f t="shared" si="19"/>
        <v>0</v>
      </c>
      <c r="BF49" s="19">
        <f t="shared" si="90"/>
        <v>0.92798095082358434</v>
      </c>
      <c r="BG49" s="19">
        <f t="shared" si="91"/>
        <v>7.7568899816948551E-3</v>
      </c>
      <c r="BH49" s="19">
        <f t="shared" si="92"/>
        <v>4.137863955076071E-2</v>
      </c>
      <c r="BI49" s="19">
        <f t="shared" si="93"/>
        <v>2.2883519643960067E-2</v>
      </c>
      <c r="BJ49" s="23"/>
      <c r="BK49" s="18">
        <f t="shared" si="94"/>
        <v>9.3535921349868233E-12</v>
      </c>
      <c r="BL49" s="18">
        <f t="shared" si="171"/>
        <v>5.969891793892837E-12</v>
      </c>
      <c r="BM49" s="18">
        <f t="shared" si="203"/>
        <v>5.54440652635382E-6</v>
      </c>
      <c r="BN49" s="18">
        <f t="shared" si="172"/>
        <v>5.7414440345120351E-7</v>
      </c>
      <c r="BO49" s="18">
        <f t="shared" si="95"/>
        <v>5.1860117278072705E-17</v>
      </c>
      <c r="BP49" s="18">
        <f t="shared" si="173"/>
        <v>3.4275799626728379E-18</v>
      </c>
      <c r="BQ49" s="18">
        <f t="shared" si="174"/>
        <v>5.5287697240745544E-17</v>
      </c>
      <c r="BR49" s="19">
        <f t="shared" si="155"/>
        <v>0.93800465322786486</v>
      </c>
      <c r="BS49" s="19">
        <f t="shared" si="96"/>
        <v>6.199534677213512E-2</v>
      </c>
      <c r="BT49" s="19">
        <f t="shared" si="20"/>
        <v>0</v>
      </c>
      <c r="BU49" s="19">
        <f t="shared" si="21"/>
        <v>0.93800465322786486</v>
      </c>
      <c r="BV49" s="19">
        <f t="shared" si="22"/>
        <v>0</v>
      </c>
      <c r="BW49" s="19">
        <f t="shared" si="23"/>
        <v>0</v>
      </c>
      <c r="BX49" s="19">
        <f t="shared" si="24"/>
        <v>6.199534677213512E-2</v>
      </c>
      <c r="BY49" s="19">
        <f t="shared" si="25"/>
        <v>0</v>
      </c>
      <c r="BZ49" s="19">
        <f t="shared" si="97"/>
        <v>0.93265350865050645</v>
      </c>
      <c r="CA49" s="19">
        <f t="shared" si="98"/>
        <v>5.3511445773584852E-3</v>
      </c>
      <c r="CB49" s="19">
        <f t="shared" si="99"/>
        <v>4.4740588394724577E-2</v>
      </c>
      <c r="CC49" s="19">
        <f t="shared" si="100"/>
        <v>1.7254758377410539E-2</v>
      </c>
      <c r="CD49" s="23"/>
      <c r="CE49" s="18">
        <f t="shared" si="101"/>
        <v>1.0877914547736842E-11</v>
      </c>
      <c r="CF49" s="18">
        <f t="shared" si="175"/>
        <v>6.9340634714919549E-12</v>
      </c>
      <c r="CG49" s="18">
        <f t="shared" si="204"/>
        <v>6.0898377235413627E-6</v>
      </c>
      <c r="CH49" s="18">
        <f t="shared" si="176"/>
        <v>6.266697644682688E-7</v>
      </c>
      <c r="CI49" s="18">
        <f t="shared" si="102"/>
        <v>6.6244734366267202E-17</v>
      </c>
      <c r="CJ49" s="18">
        <f t="shared" si="177"/>
        <v>4.3453679224878897E-18</v>
      </c>
      <c r="CK49" s="18">
        <f t="shared" si="178"/>
        <v>7.059010228875509E-17</v>
      </c>
      <c r="CL49" s="19">
        <f t="shared" si="156"/>
        <v>0.93844224924462105</v>
      </c>
      <c r="CM49" s="19">
        <f t="shared" si="103"/>
        <v>6.1557750755378934E-2</v>
      </c>
      <c r="CN49" s="19">
        <f t="shared" si="26"/>
        <v>0</v>
      </c>
      <c r="CO49" s="19">
        <f t="shared" si="27"/>
        <v>0.93844224924462105</v>
      </c>
      <c r="CP49" s="19">
        <f t="shared" si="28"/>
        <v>0</v>
      </c>
      <c r="CQ49" s="19">
        <f t="shared" si="29"/>
        <v>0</v>
      </c>
      <c r="CR49" s="19">
        <f t="shared" si="30"/>
        <v>6.1557750755378934E-2</v>
      </c>
      <c r="CS49" s="19">
        <f t="shared" si="31"/>
        <v>0</v>
      </c>
      <c r="CT49" s="19">
        <f t="shared" si="104"/>
        <v>0.93475553786889642</v>
      </c>
      <c r="CU49" s="19">
        <f t="shared" si="105"/>
        <v>3.6867113757247032E-3</v>
      </c>
      <c r="CV49" s="19">
        <f t="shared" si="106"/>
        <v>4.912352851154439E-2</v>
      </c>
      <c r="CW49" s="19">
        <f t="shared" si="107"/>
        <v>1.2434222243834555E-2</v>
      </c>
      <c r="CX49" s="23"/>
      <c r="CY49" s="18">
        <f t="shared" si="108"/>
        <v>1.2378780054812754E-11</v>
      </c>
      <c r="CZ49" s="18">
        <f t="shared" si="179"/>
        <v>7.777430271119069E-12</v>
      </c>
      <c r="DA49" s="18">
        <f t="shared" si="205"/>
        <v>6.4517122789643041E-6</v>
      </c>
      <c r="DB49" s="18">
        <f t="shared" si="180"/>
        <v>6.7538954124839812E-7</v>
      </c>
      <c r="DC49" s="18">
        <f t="shared" si="109"/>
        <v>7.9864327278233859E-17</v>
      </c>
      <c r="DD49" s="18">
        <f t="shared" si="181"/>
        <v>5.2527950629025125E-18</v>
      </c>
      <c r="DE49" s="18">
        <f t="shared" si="182"/>
        <v>8.5117122341136372E-17</v>
      </c>
      <c r="DF49" s="19">
        <f t="shared" si="157"/>
        <v>0.93828744536439901</v>
      </c>
      <c r="DG49" s="19">
        <f t="shared" si="110"/>
        <v>6.1712554635600998E-2</v>
      </c>
      <c r="DH49" s="19">
        <f t="shared" si="32"/>
        <v>0</v>
      </c>
      <c r="DI49" s="19">
        <f t="shared" si="33"/>
        <v>0.93828744536439901</v>
      </c>
      <c r="DJ49" s="19">
        <f t="shared" si="34"/>
        <v>0</v>
      </c>
      <c r="DK49" s="19">
        <f t="shared" si="35"/>
        <v>0</v>
      </c>
      <c r="DL49" s="19">
        <f t="shared" si="36"/>
        <v>6.1712554635600998E-2</v>
      </c>
      <c r="DM49" s="19">
        <f t="shared" si="37"/>
        <v>0</v>
      </c>
      <c r="DN49" s="19">
        <f t="shared" si="111"/>
        <v>0.93590136636003007</v>
      </c>
      <c r="DO49" s="19">
        <f t="shared" si="112"/>
        <v>2.3860790043691059E-3</v>
      </c>
      <c r="DP49" s="19">
        <f t="shared" si="113"/>
        <v>5.338480577647059E-2</v>
      </c>
      <c r="DQ49" s="19">
        <f t="shared" si="114"/>
        <v>8.3277488591304086E-3</v>
      </c>
      <c r="DR49" s="23"/>
      <c r="DS49" s="18">
        <f t="shared" si="115"/>
        <v>1.3521725794921158E-11</v>
      </c>
      <c r="DT49" s="18">
        <f t="shared" si="183"/>
        <v>8.295387581839049E-12</v>
      </c>
      <c r="DU49" s="18">
        <f t="shared" si="206"/>
        <v>6.6282702826103187E-6</v>
      </c>
      <c r="DV49" s="18">
        <f t="shared" si="184"/>
        <v>7.0652196130263595E-7</v>
      </c>
      <c r="DW49" s="18">
        <f t="shared" si="116"/>
        <v>8.9625653256081302E-17</v>
      </c>
      <c r="DX49" s="18">
        <f t="shared" si="185"/>
        <v>5.8608735040864551E-18</v>
      </c>
      <c r="DY49" s="18">
        <f t="shared" si="186"/>
        <v>9.5486526760167758E-17</v>
      </c>
      <c r="DZ49" s="19">
        <f t="shared" si="158"/>
        <v>0.93862093739353269</v>
      </c>
      <c r="EA49" s="19">
        <f t="shared" si="117"/>
        <v>6.1379062606467333E-2</v>
      </c>
      <c r="EB49" s="19">
        <f t="shared" si="38"/>
        <v>0</v>
      </c>
      <c r="EC49" s="19">
        <f t="shared" si="39"/>
        <v>0.93862093739353269</v>
      </c>
      <c r="ED49" s="19">
        <f t="shared" si="40"/>
        <v>0</v>
      </c>
      <c r="EE49" s="19">
        <f t="shared" si="41"/>
        <v>0</v>
      </c>
      <c r="EF49" s="19">
        <f t="shared" si="42"/>
        <v>6.1379062606467333E-2</v>
      </c>
      <c r="EG49" s="19">
        <f t="shared" si="43"/>
        <v>0</v>
      </c>
      <c r="EH49" s="19">
        <f t="shared" si="118"/>
        <v>0.93717030028025106</v>
      </c>
      <c r="EI49" s="19">
        <f t="shared" si="119"/>
        <v>1.4506371132815929E-3</v>
      </c>
      <c r="EJ49" s="19">
        <f t="shared" si="120"/>
        <v>5.618216055800837E-2</v>
      </c>
      <c r="EK49" s="19">
        <f t="shared" si="121"/>
        <v>5.196902048458964E-3</v>
      </c>
      <c r="EL49" s="23"/>
      <c r="EM49" s="18">
        <f t="shared" si="122"/>
        <v>1.4313954441762629E-11</v>
      </c>
      <c r="EN49" s="18">
        <f t="shared" si="187"/>
        <v>8.5647447468724394E-12</v>
      </c>
      <c r="EO49" s="18">
        <f t="shared" si="207"/>
        <v>6.6970371441775818E-6</v>
      </c>
      <c r="EP49" s="18">
        <f t="shared" si="188"/>
        <v>7.2095970168343477E-7</v>
      </c>
      <c r="EQ49" s="18">
        <f t="shared" si="123"/>
        <v>9.5861084576550013E-17</v>
      </c>
      <c r="ER49" s="18">
        <f t="shared" si="189"/>
        <v>6.1748358176999192E-18</v>
      </c>
      <c r="ES49" s="18">
        <f t="shared" si="190"/>
        <v>1.0203592039424994E-16</v>
      </c>
      <c r="ET49" s="19">
        <f t="shared" si="159"/>
        <v>0.93948370540647475</v>
      </c>
      <c r="EU49" s="19">
        <f t="shared" si="124"/>
        <v>6.0516294593525241E-2</v>
      </c>
      <c r="EV49" s="19">
        <f t="shared" si="44"/>
        <v>0</v>
      </c>
      <c r="EW49" s="19">
        <f t="shared" si="45"/>
        <v>0.93948370540647475</v>
      </c>
      <c r="EX49" s="19">
        <f t="shared" si="46"/>
        <v>0</v>
      </c>
      <c r="EY49" s="19">
        <f t="shared" si="47"/>
        <v>0</v>
      </c>
      <c r="EZ49" s="19">
        <f t="shared" si="48"/>
        <v>6.0516294593525241E-2</v>
      </c>
      <c r="FA49" s="19">
        <f t="shared" si="49"/>
        <v>0</v>
      </c>
      <c r="FB49" s="19">
        <f t="shared" si="125"/>
        <v>0.93864056630250137</v>
      </c>
      <c r="FC49" s="19">
        <f t="shared" si="126"/>
        <v>8.4313910397324919E-4</v>
      </c>
      <c r="FD49" s="19">
        <f t="shared" si="127"/>
        <v>5.7441481196961693E-2</v>
      </c>
      <c r="FE49" s="19">
        <f t="shared" si="128"/>
        <v>3.0748133965635533E-3</v>
      </c>
      <c r="FF49" s="23"/>
      <c r="FG49" s="18">
        <f t="shared" si="129"/>
        <v>1.4841767757020561E-11</v>
      </c>
      <c r="FH49" s="18">
        <f t="shared" si="191"/>
        <v>8.6945475225244537E-12</v>
      </c>
      <c r="FI49" s="18">
        <f t="shared" si="208"/>
        <v>6.7196634257271956E-6</v>
      </c>
      <c r="FJ49" s="18">
        <f t="shared" si="192"/>
        <v>7.254650152876864E-7</v>
      </c>
      <c r="FK49" s="18">
        <f t="shared" si="130"/>
        <v>9.9731683969988224E-17</v>
      </c>
      <c r="FL49" s="18">
        <f t="shared" si="193"/>
        <v>6.3075900513477187E-18</v>
      </c>
      <c r="FM49" s="18">
        <f t="shared" si="194"/>
        <v>1.0603927402133594E-16</v>
      </c>
      <c r="FN49" s="19">
        <f t="shared" si="160"/>
        <v>0.94051647269785543</v>
      </c>
      <c r="FO49" s="19">
        <f t="shared" si="131"/>
        <v>5.9483527302144498E-2</v>
      </c>
      <c r="FP49" s="19">
        <f t="shared" si="50"/>
        <v>0</v>
      </c>
      <c r="FQ49" s="19">
        <f t="shared" si="51"/>
        <v>0.94051647269785543</v>
      </c>
      <c r="FR49" s="19">
        <f t="shared" si="52"/>
        <v>0</v>
      </c>
      <c r="FS49" s="19">
        <f t="shared" si="53"/>
        <v>0</v>
      </c>
      <c r="FT49" s="19">
        <f t="shared" si="54"/>
        <v>5.9483527302144498E-2</v>
      </c>
      <c r="FU49" s="19">
        <f t="shared" si="55"/>
        <v>0</v>
      </c>
      <c r="FV49" s="19">
        <f t="shared" si="132"/>
        <v>0.94004125707033881</v>
      </c>
      <c r="FW49" s="19">
        <f t="shared" si="133"/>
        <v>4.7521562751670008E-4</v>
      </c>
      <c r="FX49" s="19">
        <f t="shared" si="134"/>
        <v>5.7731574280010849E-2</v>
      </c>
      <c r="FY49" s="19">
        <f t="shared" si="135"/>
        <v>1.7519530221336592E-3</v>
      </c>
      <c r="FZ49" s="23"/>
      <c r="GA49" s="18">
        <f t="shared" si="136"/>
        <v>1.5177182297363493E-11</v>
      </c>
      <c r="GB49" s="18">
        <f t="shared" si="195"/>
        <v>8.7501622396851503E-12</v>
      </c>
      <c r="GC49" s="18">
        <f t="shared" si="209"/>
        <v>6.7240177753570906E-6</v>
      </c>
      <c r="GD49" s="18">
        <f t="shared" si="196"/>
        <v>7.2547715518210564E-7</v>
      </c>
      <c r="GE49" s="18">
        <f t="shared" si="137"/>
        <v>1.0205164354730709E-16</v>
      </c>
      <c r="GF49" s="18">
        <f t="shared" si="197"/>
        <v>6.348042809028665E-18</v>
      </c>
      <c r="GG49" s="18">
        <f t="shared" si="198"/>
        <v>1.0839968635633575E-16</v>
      </c>
      <c r="GH49" s="19">
        <f t="shared" si="161"/>
        <v>0.94143855003268984</v>
      </c>
      <c r="GI49" s="19">
        <f t="shared" si="138"/>
        <v>5.8561449967310115E-2</v>
      </c>
      <c r="GJ49" s="19">
        <f t="shared" si="56"/>
        <v>0</v>
      </c>
      <c r="GK49" s="19">
        <f t="shared" si="57"/>
        <v>0.94143855003268984</v>
      </c>
      <c r="GL49" s="19">
        <f t="shared" si="58"/>
        <v>0</v>
      </c>
      <c r="GM49" s="19">
        <f t="shared" si="59"/>
        <v>0</v>
      </c>
      <c r="GN49" s="19">
        <f t="shared" si="60"/>
        <v>5.8561449967310115E-2</v>
      </c>
      <c r="GO49" s="19">
        <f t="shared" si="61"/>
        <v>0</v>
      </c>
      <c r="GP49" s="19">
        <f t="shared" si="139"/>
        <v>0.94117607204122877</v>
      </c>
      <c r="GQ49" s="19">
        <f t="shared" si="140"/>
        <v>2.624779914612859E-4</v>
      </c>
      <c r="GR49" s="19">
        <f t="shared" si="141"/>
        <v>5.7587962536493127E-2</v>
      </c>
      <c r="GS49" s="19">
        <f t="shared" si="142"/>
        <v>9.7348743081697854E-4</v>
      </c>
      <c r="GT49" s="23"/>
      <c r="GU49" s="18">
        <f t="shared" si="143"/>
        <v>1.5381285999115397E-11</v>
      </c>
      <c r="GV49" s="18">
        <f t="shared" si="144"/>
        <v>8.7694787971421851E-12</v>
      </c>
      <c r="GW49" s="18">
        <f t="shared" si="62"/>
        <v>6.7217559500280675E-6</v>
      </c>
      <c r="GX49" s="18">
        <f t="shared" si="63"/>
        <v>7.2400300207161786E-7</v>
      </c>
      <c r="GY49" s="18">
        <f t="shared" si="145"/>
        <v>1.0338925068363733E-16</v>
      </c>
      <c r="GZ49" s="18">
        <f t="shared" si="199"/>
        <v>6.349128975734342E-18</v>
      </c>
      <c r="HA49" s="18">
        <f t="shared" si="200"/>
        <v>1.0973837965937167E-16</v>
      </c>
      <c r="HB49" s="19">
        <f t="shared" si="162"/>
        <v>0.94214304060765197</v>
      </c>
      <c r="HC49" s="19">
        <f t="shared" si="146"/>
        <v>5.785695939234807E-2</v>
      </c>
      <c r="HD49" s="19">
        <f t="shared" si="64"/>
        <v>0</v>
      </c>
      <c r="HE49" s="19">
        <f t="shared" si="65"/>
        <v>0.94214304060765197</v>
      </c>
      <c r="HF49" s="19">
        <f t="shared" si="66"/>
        <v>0</v>
      </c>
      <c r="HG49" s="19">
        <f t="shared" si="67"/>
        <v>0</v>
      </c>
      <c r="HH49" s="19">
        <f t="shared" si="68"/>
        <v>5.785695939234807E-2</v>
      </c>
      <c r="HI49" s="19">
        <f t="shared" si="69"/>
        <v>0</v>
      </c>
      <c r="HJ49" s="19">
        <f t="shared" si="147"/>
        <v>0.94199987164489463</v>
      </c>
      <c r="HK49" s="19">
        <f t="shared" si="148"/>
        <v>1.4316896275727451E-4</v>
      </c>
      <c r="HL49" s="19">
        <f t="shared" si="149"/>
        <v>5.7324338026214387E-2</v>
      </c>
      <c r="HM49" s="19">
        <f t="shared" si="150"/>
        <v>5.3262136613368299E-4</v>
      </c>
      <c r="HN49" s="28" t="s">
        <v>4</v>
      </c>
      <c r="HO49" s="36">
        <v>0.4</v>
      </c>
      <c r="HP49" s="36">
        <v>0.3</v>
      </c>
      <c r="HQ49" s="36"/>
      <c r="HR49" s="50"/>
      <c r="HS49" s="50"/>
      <c r="HT49" s="50"/>
      <c r="HU49" s="2"/>
      <c r="HV49" s="2"/>
      <c r="HW49" s="2"/>
    </row>
    <row r="50" spans="1:231" ht="14" thickTop="1" x14ac:dyDescent="0.15">
      <c r="A50">
        <v>24</v>
      </c>
      <c r="B50" s="22">
        <v>1</v>
      </c>
      <c r="C50" s="18">
        <f t="shared" si="70"/>
        <v>5.5719000938752169E-13</v>
      </c>
      <c r="D50" s="18">
        <f t="shared" si="151"/>
        <v>3.0069859882866132E-14</v>
      </c>
      <c r="E50" s="18">
        <f t="shared" si="152"/>
        <v>1.4370012560880011E-6</v>
      </c>
      <c r="F50" s="18">
        <f t="shared" si="1"/>
        <v>3.0231980192160021E-7</v>
      </c>
      <c r="G50" s="18">
        <f t="shared" si="71"/>
        <v>8.0068274336955375E-19</v>
      </c>
      <c r="H50" s="18">
        <f t="shared" si="72"/>
        <v>9.0907140835983613E-21</v>
      </c>
      <c r="I50" s="18">
        <f t="shared" si="73"/>
        <v>8.0977345745315209E-19</v>
      </c>
      <c r="J50" s="19">
        <f t="shared" si="74"/>
        <v>0.98877375641307153</v>
      </c>
      <c r="K50" s="19">
        <f t="shared" si="75"/>
        <v>1.1226243586928492E-2</v>
      </c>
      <c r="L50" s="19">
        <f t="shared" si="2"/>
        <v>0.98877375641307153</v>
      </c>
      <c r="M50" s="19">
        <f t="shared" si="3"/>
        <v>0</v>
      </c>
      <c r="N50" s="19">
        <f t="shared" si="4"/>
        <v>0</v>
      </c>
      <c r="O50" s="19">
        <f t="shared" si="5"/>
        <v>1.1226243586928492E-2</v>
      </c>
      <c r="P50" s="19">
        <f t="shared" si="6"/>
        <v>0</v>
      </c>
      <c r="Q50" s="19">
        <f t="shared" si="7"/>
        <v>0</v>
      </c>
      <c r="R50" s="19">
        <f t="shared" si="76"/>
        <v>0.95703646272996779</v>
      </c>
      <c r="S50" s="19">
        <f t="shared" si="77"/>
        <v>3.1737293683103761E-2</v>
      </c>
      <c r="T50" s="19">
        <f t="shared" si="78"/>
        <v>3.5954222703416536E-3</v>
      </c>
      <c r="U50" s="19">
        <f t="shared" si="79"/>
        <v>7.6308213165868395E-3</v>
      </c>
      <c r="V50" s="23"/>
      <c r="W50" s="18">
        <f t="shared" si="80"/>
        <v>5.0214060230374129E-12</v>
      </c>
      <c r="X50" s="18">
        <f t="shared" si="163"/>
        <v>4.0149649322308615E-13</v>
      </c>
      <c r="Y50" s="18">
        <f t="shared" si="201"/>
        <v>5.0825563105958576E-6</v>
      </c>
      <c r="Z50" s="18">
        <f t="shared" si="164"/>
        <v>9.2996798963034987E-7</v>
      </c>
      <c r="AA50" s="18">
        <f t="shared" si="81"/>
        <v>2.552157887045285E-17</v>
      </c>
      <c r="AB50" s="18">
        <f t="shared" si="165"/>
        <v>3.7337888664630881E-19</v>
      </c>
      <c r="AC50" s="18">
        <f t="shared" si="166"/>
        <v>2.589495775709916E-17</v>
      </c>
      <c r="AD50" s="19">
        <f t="shared" si="153"/>
        <v>0.98558101966611833</v>
      </c>
      <c r="AE50" s="19">
        <f t="shared" si="82"/>
        <v>1.4418980333881648E-2</v>
      </c>
      <c r="AF50" s="19">
        <f t="shared" si="8"/>
        <v>0.98558101966611833</v>
      </c>
      <c r="AG50" s="19">
        <f t="shared" si="9"/>
        <v>0</v>
      </c>
      <c r="AH50" s="19">
        <f t="shared" si="10"/>
        <v>0</v>
      </c>
      <c r="AI50" s="19">
        <f t="shared" si="11"/>
        <v>1.4418980333881648E-2</v>
      </c>
      <c r="AJ50" s="19">
        <f t="shared" si="12"/>
        <v>0</v>
      </c>
      <c r="AK50" s="19">
        <f t="shared" si="13"/>
        <v>0</v>
      </c>
      <c r="AL50" s="19">
        <f t="shared" si="83"/>
        <v>0.93286264269649644</v>
      </c>
      <c r="AM50" s="19">
        <f t="shared" si="84"/>
        <v>5.2718376969621721E-2</v>
      </c>
      <c r="AN50" s="19">
        <f t="shared" si="85"/>
        <v>3.3060654115906122E-3</v>
      </c>
      <c r="AO50" s="19">
        <f t="shared" si="86"/>
        <v>1.1112914922291037E-2</v>
      </c>
      <c r="AP50" s="23"/>
      <c r="AQ50" s="18">
        <f t="shared" si="87"/>
        <v>5.4016516472822761E-12</v>
      </c>
      <c r="AR50" s="18">
        <f t="shared" si="167"/>
        <v>4.2212563257840147E-13</v>
      </c>
      <c r="AS50" s="18">
        <f t="shared" si="202"/>
        <v>7.7208155993161493E-6</v>
      </c>
      <c r="AT50" s="18">
        <f t="shared" si="168"/>
        <v>1.1399065831003134E-6</v>
      </c>
      <c r="AU50" s="18">
        <f t="shared" si="88"/>
        <v>4.1705156300408773E-17</v>
      </c>
      <c r="AV50" s="18">
        <f t="shared" si="169"/>
        <v>4.8118378747150393E-19</v>
      </c>
      <c r="AW50" s="18">
        <f t="shared" si="170"/>
        <v>4.2186340087880277E-17</v>
      </c>
      <c r="AX50" s="19">
        <f t="shared" si="154"/>
        <v>0.9885938484715876</v>
      </c>
      <c r="AY50" s="19">
        <f t="shared" si="89"/>
        <v>1.1406151528412472E-2</v>
      </c>
      <c r="AZ50" s="19">
        <f t="shared" si="14"/>
        <v>0.9885938484715876</v>
      </c>
      <c r="BA50" s="19">
        <f t="shared" si="15"/>
        <v>0</v>
      </c>
      <c r="BB50" s="19">
        <f t="shared" si="16"/>
        <v>0</v>
      </c>
      <c r="BC50" s="19">
        <f t="shared" si="17"/>
        <v>1.1406151528412472E-2</v>
      </c>
      <c r="BD50" s="19">
        <f t="shared" si="18"/>
        <v>0</v>
      </c>
      <c r="BE50" s="19">
        <f t="shared" si="19"/>
        <v>0</v>
      </c>
      <c r="BF50" s="19">
        <f t="shared" si="90"/>
        <v>0.93341529275951252</v>
      </c>
      <c r="BG50" s="19">
        <f t="shared" si="91"/>
        <v>5.5178555712075181E-2</v>
      </c>
      <c r="BH50" s="19">
        <f t="shared" si="92"/>
        <v>2.3225480457668671E-3</v>
      </c>
      <c r="BI50" s="19">
        <f t="shared" si="93"/>
        <v>9.0836034826456032E-3</v>
      </c>
      <c r="BJ50" s="23"/>
      <c r="BK50" s="18">
        <f t="shared" si="94"/>
        <v>6.0144745790072605E-12</v>
      </c>
      <c r="BL50" s="18">
        <f t="shared" si="171"/>
        <v>3.8335163707742598E-13</v>
      </c>
      <c r="BM50" s="18">
        <f t="shared" si="203"/>
        <v>9.1178991501171778E-6</v>
      </c>
      <c r="BN50" s="18">
        <f t="shared" si="172"/>
        <v>1.1694865628637315E-6</v>
      </c>
      <c r="BO50" s="18">
        <f t="shared" si="95"/>
        <v>5.4839372652331669E-17</v>
      </c>
      <c r="BP50" s="18">
        <f t="shared" si="173"/>
        <v>4.4832458841386349E-19</v>
      </c>
      <c r="BQ50" s="18">
        <f t="shared" si="174"/>
        <v>5.5287697240745531E-17</v>
      </c>
      <c r="BR50" s="19">
        <f t="shared" si="155"/>
        <v>0.99189106056521636</v>
      </c>
      <c r="BS50" s="19">
        <f t="shared" si="96"/>
        <v>8.1089394347837011E-3</v>
      </c>
      <c r="BT50" s="19">
        <f t="shared" si="20"/>
        <v>0.99189106056521636</v>
      </c>
      <c r="BU50" s="19">
        <f t="shared" si="21"/>
        <v>0</v>
      </c>
      <c r="BV50" s="19">
        <f t="shared" si="22"/>
        <v>0</v>
      </c>
      <c r="BW50" s="19">
        <f t="shared" si="23"/>
        <v>8.1089394347837011E-3</v>
      </c>
      <c r="BX50" s="19">
        <f t="shared" si="24"/>
        <v>0</v>
      </c>
      <c r="BY50" s="19">
        <f t="shared" si="25"/>
        <v>0</v>
      </c>
      <c r="BZ50" s="19">
        <f t="shared" si="97"/>
        <v>0.93637797540423851</v>
      </c>
      <c r="CA50" s="19">
        <f t="shared" si="98"/>
        <v>5.551308516097786E-2</v>
      </c>
      <c r="CB50" s="19">
        <f t="shared" si="99"/>
        <v>1.6266778236264242E-3</v>
      </c>
      <c r="CC50" s="19">
        <f t="shared" si="100"/>
        <v>6.4822616111572771E-3</v>
      </c>
      <c r="CD50" s="23"/>
      <c r="CE50" s="18">
        <f t="shared" si="101"/>
        <v>6.8841128291678156E-12</v>
      </c>
      <c r="CF50" s="18">
        <f t="shared" si="175"/>
        <v>3.2237503647876137E-13</v>
      </c>
      <c r="CG50" s="18">
        <f t="shared" si="204"/>
        <v>1.0198325720316444E-5</v>
      </c>
      <c r="CH50" s="18">
        <f t="shared" si="176"/>
        <v>1.1901584120265354E-6</v>
      </c>
      <c r="CI50" s="18">
        <f t="shared" si="102"/>
        <v>7.0206424927262539E-17</v>
      </c>
      <c r="CJ50" s="18">
        <f t="shared" si="177"/>
        <v>3.8367736149255904E-19</v>
      </c>
      <c r="CK50" s="18">
        <f t="shared" si="178"/>
        <v>7.0590102288755102E-17</v>
      </c>
      <c r="CL50" s="19">
        <f t="shared" si="156"/>
        <v>0.99456471447054862</v>
      </c>
      <c r="CM50" s="19">
        <f t="shared" si="103"/>
        <v>5.4352855294513194E-3</v>
      </c>
      <c r="CN50" s="19">
        <f t="shared" si="26"/>
        <v>0.99456471447054862</v>
      </c>
      <c r="CO50" s="19">
        <f t="shared" si="27"/>
        <v>0</v>
      </c>
      <c r="CP50" s="19">
        <f t="shared" si="28"/>
        <v>0</v>
      </c>
      <c r="CQ50" s="19">
        <f t="shared" si="29"/>
        <v>5.4352855294513194E-3</v>
      </c>
      <c r="CR50" s="19">
        <f t="shared" si="30"/>
        <v>0</v>
      </c>
      <c r="CS50" s="19">
        <f t="shared" si="31"/>
        <v>0</v>
      </c>
      <c r="CT50" s="19">
        <f t="shared" si="104"/>
        <v>0.93733713427029253</v>
      </c>
      <c r="CU50" s="19">
        <f t="shared" si="105"/>
        <v>5.7227580200256145E-2</v>
      </c>
      <c r="CV50" s="19">
        <f t="shared" si="106"/>
        <v>1.1051149743285522E-3</v>
      </c>
      <c r="CW50" s="19">
        <f t="shared" si="107"/>
        <v>4.3301705551227658E-3</v>
      </c>
      <c r="CX50" s="23"/>
      <c r="CY50" s="18">
        <f t="shared" si="108"/>
        <v>7.7182776213045435E-12</v>
      </c>
      <c r="CZ50" s="18">
        <f t="shared" si="179"/>
        <v>2.4197669916393326E-13</v>
      </c>
      <c r="DA50" s="18">
        <f t="shared" si="205"/>
        <v>1.0989664524832613E-5</v>
      </c>
      <c r="DB50" s="18">
        <f t="shared" si="180"/>
        <v>1.2225994258891784E-6</v>
      </c>
      <c r="DC50" s="18">
        <f t="shared" si="109"/>
        <v>8.4821281767659987E-17</v>
      </c>
      <c r="DD50" s="18">
        <f t="shared" si="181"/>
        <v>2.9584057347638323E-19</v>
      </c>
      <c r="DE50" s="18">
        <f t="shared" si="182"/>
        <v>8.5117122341136372E-17</v>
      </c>
      <c r="DF50" s="19">
        <f t="shared" si="157"/>
        <v>0.99652431185007995</v>
      </c>
      <c r="DG50" s="19">
        <f t="shared" si="110"/>
        <v>3.4756881499200549E-3</v>
      </c>
      <c r="DH50" s="19">
        <f t="shared" si="32"/>
        <v>0.99652431185007995</v>
      </c>
      <c r="DI50" s="19">
        <f t="shared" si="33"/>
        <v>0</v>
      </c>
      <c r="DJ50" s="19">
        <f t="shared" si="34"/>
        <v>0</v>
      </c>
      <c r="DK50" s="19">
        <f t="shared" si="35"/>
        <v>3.4756881499200549E-3</v>
      </c>
      <c r="DL50" s="19">
        <f t="shared" si="36"/>
        <v>0</v>
      </c>
      <c r="DM50" s="19">
        <f t="shared" si="37"/>
        <v>0</v>
      </c>
      <c r="DN50" s="19">
        <f t="shared" si="111"/>
        <v>0.93757041961162035</v>
      </c>
      <c r="DO50" s="19">
        <f t="shared" si="112"/>
        <v>5.8953892238459447E-2</v>
      </c>
      <c r="DP50" s="19">
        <f t="shared" si="113"/>
        <v>7.1702575277849702E-4</v>
      </c>
      <c r="DQ50" s="19">
        <f t="shared" si="114"/>
        <v>2.7586623971415578E-3</v>
      </c>
      <c r="DR50" s="23"/>
      <c r="DS50" s="18">
        <f t="shared" si="115"/>
        <v>8.3266768641731998E-12</v>
      </c>
      <c r="DT50" s="18">
        <f t="shared" si="183"/>
        <v>1.634188724666214E-13</v>
      </c>
      <c r="DU50" s="18">
        <f t="shared" si="206"/>
        <v>1.1442977505903846E-5</v>
      </c>
      <c r="DV50" s="18">
        <f t="shared" si="184"/>
        <v>1.2516957277724653E-6</v>
      </c>
      <c r="DW50" s="18">
        <f t="shared" si="116"/>
        <v>9.52819760556639E-17</v>
      </c>
      <c r="DX50" s="18">
        <f t="shared" si="185"/>
        <v>2.0455070450386338E-19</v>
      </c>
      <c r="DY50" s="18">
        <f t="shared" si="186"/>
        <v>9.5486526760167758E-17</v>
      </c>
      <c r="DZ50" s="19">
        <f t="shared" si="158"/>
        <v>0.99785780558321469</v>
      </c>
      <c r="EA50" s="19">
        <f t="shared" si="117"/>
        <v>2.1421944167854244E-3</v>
      </c>
      <c r="EB50" s="19">
        <f t="shared" si="38"/>
        <v>0.99785780558321469</v>
      </c>
      <c r="EC50" s="19">
        <f t="shared" si="39"/>
        <v>0</v>
      </c>
      <c r="ED50" s="19">
        <f t="shared" si="40"/>
        <v>0</v>
      </c>
      <c r="EE50" s="19">
        <f t="shared" si="41"/>
        <v>2.1421944167854244E-3</v>
      </c>
      <c r="EF50" s="19">
        <f t="shared" si="42"/>
        <v>0</v>
      </c>
      <c r="EG50" s="19">
        <f t="shared" si="43"/>
        <v>0</v>
      </c>
      <c r="EH50" s="19">
        <f t="shared" si="118"/>
        <v>0.93817480074830717</v>
      </c>
      <c r="EI50" s="19">
        <f t="shared" si="119"/>
        <v>5.9683004834907426E-2</v>
      </c>
      <c r="EJ50" s="19">
        <f t="shared" si="120"/>
        <v>4.4613664522551231E-4</v>
      </c>
      <c r="EK50" s="19">
        <f t="shared" si="121"/>
        <v>1.6960577715599118E-3</v>
      </c>
      <c r="EL50" s="23"/>
      <c r="EM50" s="18">
        <f t="shared" si="122"/>
        <v>8.7251709450941124E-12</v>
      </c>
      <c r="EN50" s="18">
        <f t="shared" si="187"/>
        <v>1.0238250989574721E-13</v>
      </c>
      <c r="EO50" s="18">
        <f t="shared" si="207"/>
        <v>1.1679530038633972E-5</v>
      </c>
      <c r="EP50" s="18">
        <f t="shared" si="188"/>
        <v>1.2699849704728975E-6</v>
      </c>
      <c r="EQ50" s="18">
        <f t="shared" si="123"/>
        <v>1.0190589614544304E-16</v>
      </c>
      <c r="ER50" s="18">
        <f t="shared" si="189"/>
        <v>1.3002424880689166E-19</v>
      </c>
      <c r="ES50" s="18">
        <f t="shared" si="190"/>
        <v>1.0203592039424994E-16</v>
      </c>
      <c r="ET50" s="19">
        <f t="shared" si="159"/>
        <v>0.99872570122066329</v>
      </c>
      <c r="EU50" s="19">
        <f t="shared" si="124"/>
        <v>1.2742987793367222E-3</v>
      </c>
      <c r="EV50" s="19">
        <f t="shared" si="44"/>
        <v>0.99872570122066329</v>
      </c>
      <c r="EW50" s="19">
        <f t="shared" si="45"/>
        <v>0</v>
      </c>
      <c r="EX50" s="19">
        <f t="shared" si="46"/>
        <v>0</v>
      </c>
      <c r="EY50" s="19">
        <f t="shared" si="47"/>
        <v>1.2742987793367222E-3</v>
      </c>
      <c r="EZ50" s="19">
        <f t="shared" si="48"/>
        <v>0</v>
      </c>
      <c r="FA50" s="19">
        <f t="shared" si="49"/>
        <v>0</v>
      </c>
      <c r="FB50" s="19">
        <f t="shared" si="125"/>
        <v>0.93921688110499923</v>
      </c>
      <c r="FC50" s="19">
        <f t="shared" si="126"/>
        <v>5.9508820115664017E-2</v>
      </c>
      <c r="FD50" s="19">
        <f t="shared" si="127"/>
        <v>2.6682430147549152E-4</v>
      </c>
      <c r="FE50" s="19">
        <f t="shared" si="128"/>
        <v>1.0074744778612308E-3</v>
      </c>
      <c r="FF50" s="23"/>
      <c r="FG50" s="18">
        <f t="shared" si="129"/>
        <v>8.9763768503065253E-12</v>
      </c>
      <c r="FH50" s="18">
        <f t="shared" si="191"/>
        <v>6.0808124869784963E-14</v>
      </c>
      <c r="FI50" s="18">
        <f t="shared" si="208"/>
        <v>1.1804484552216469E-5</v>
      </c>
      <c r="FJ50" s="18">
        <f t="shared" si="192"/>
        <v>1.2789764062873772E-6</v>
      </c>
      <c r="FK50" s="18">
        <f t="shared" si="130"/>
        <v>1.059615018643169E-16</v>
      </c>
      <c r="FL50" s="18">
        <f t="shared" si="193"/>
        <v>7.7772157019031661E-20</v>
      </c>
      <c r="FM50" s="18">
        <f t="shared" si="194"/>
        <v>1.0603927402133593E-16</v>
      </c>
      <c r="FN50" s="19">
        <f t="shared" si="160"/>
        <v>0.99926657214756698</v>
      </c>
      <c r="FO50" s="19">
        <f t="shared" si="131"/>
        <v>7.3342785243308336E-4</v>
      </c>
      <c r="FP50" s="19">
        <f t="shared" si="50"/>
        <v>0.99926657214756698</v>
      </c>
      <c r="FQ50" s="19">
        <f t="shared" si="51"/>
        <v>0</v>
      </c>
      <c r="FR50" s="19">
        <f t="shared" si="52"/>
        <v>0</v>
      </c>
      <c r="FS50" s="19">
        <f t="shared" si="53"/>
        <v>7.3342785243308336E-4</v>
      </c>
      <c r="FT50" s="19">
        <f t="shared" si="54"/>
        <v>0</v>
      </c>
      <c r="FU50" s="19">
        <f t="shared" si="55"/>
        <v>0</v>
      </c>
      <c r="FV50" s="19">
        <f t="shared" si="132"/>
        <v>0.94036239912467612</v>
      </c>
      <c r="FW50" s="19">
        <f t="shared" si="133"/>
        <v>5.8904173022890936E-2</v>
      </c>
      <c r="FX50" s="19">
        <f t="shared" si="134"/>
        <v>1.5407357317952035E-4</v>
      </c>
      <c r="FY50" s="19">
        <f t="shared" si="135"/>
        <v>5.7935427925356311E-4</v>
      </c>
      <c r="FZ50" s="23"/>
      <c r="GA50" s="18">
        <f t="shared" si="136"/>
        <v>9.1284351088300333E-12</v>
      </c>
      <c r="GB50" s="18">
        <f t="shared" si="195"/>
        <v>3.4770025273880852E-14</v>
      </c>
      <c r="GC50" s="18">
        <f t="shared" si="209"/>
        <v>1.1870063416369112E-5</v>
      </c>
      <c r="GD50" s="18">
        <f t="shared" si="196"/>
        <v>1.2822171385208561E-6</v>
      </c>
      <c r="GE50" s="18">
        <f t="shared" si="137"/>
        <v>1.0835510363402277E-16</v>
      </c>
      <c r="GF50" s="18">
        <f t="shared" si="197"/>
        <v>4.4582722312973351E-20</v>
      </c>
      <c r="GG50" s="18">
        <f t="shared" si="198"/>
        <v>1.0839968635633574E-16</v>
      </c>
      <c r="GH50" s="19">
        <f t="shared" si="161"/>
        <v>0.99958871908386882</v>
      </c>
      <c r="GI50" s="19">
        <f t="shared" si="138"/>
        <v>4.1128091613124468E-4</v>
      </c>
      <c r="GJ50" s="19">
        <f t="shared" si="56"/>
        <v>0.99958871908386882</v>
      </c>
      <c r="GK50" s="19">
        <f t="shared" si="57"/>
        <v>0</v>
      </c>
      <c r="GL50" s="19">
        <f t="shared" si="58"/>
        <v>0</v>
      </c>
      <c r="GM50" s="19">
        <f t="shared" si="59"/>
        <v>4.1128091613124468E-4</v>
      </c>
      <c r="GN50" s="19">
        <f t="shared" si="60"/>
        <v>0</v>
      </c>
      <c r="GO50" s="19">
        <f t="shared" si="61"/>
        <v>0</v>
      </c>
      <c r="GP50" s="19">
        <f t="shared" si="139"/>
        <v>0.94135196308030777</v>
      </c>
      <c r="GQ50" s="19">
        <f t="shared" si="140"/>
        <v>5.8236756003561006E-2</v>
      </c>
      <c r="GR50" s="19">
        <f t="shared" si="141"/>
        <v>8.6586952382140329E-5</v>
      </c>
      <c r="GS50" s="19">
        <f t="shared" si="142"/>
        <v>3.2469396374910437E-4</v>
      </c>
      <c r="GT50" s="23"/>
      <c r="GU50" s="18">
        <f t="shared" si="143"/>
        <v>9.2171346702658703E-12</v>
      </c>
      <c r="GV50" s="18">
        <f t="shared" si="144"/>
        <v>1.9383245845361706E-14</v>
      </c>
      <c r="GW50" s="18">
        <f t="shared" si="62"/>
        <v>1.1903213206253777E-5</v>
      </c>
      <c r="GX50" s="18">
        <f t="shared" si="63"/>
        <v>1.282578193649673E-6</v>
      </c>
      <c r="GY50" s="18">
        <f t="shared" si="145"/>
        <v>1.0971351913092825E-16</v>
      </c>
      <c r="GZ50" s="18">
        <f t="shared" si="199"/>
        <v>2.4860528443411546E-20</v>
      </c>
      <c r="HA50" s="18">
        <f t="shared" si="200"/>
        <v>1.0973837965937167E-16</v>
      </c>
      <c r="HB50" s="19">
        <f t="shared" si="162"/>
        <v>0.99977345639218862</v>
      </c>
      <c r="HC50" s="19">
        <f t="shared" si="146"/>
        <v>2.2654360781140307E-4</v>
      </c>
      <c r="HD50" s="19">
        <f t="shared" si="64"/>
        <v>0.99977345639218862</v>
      </c>
      <c r="HE50" s="19">
        <f t="shared" si="65"/>
        <v>0</v>
      </c>
      <c r="HF50" s="19">
        <f t="shared" si="66"/>
        <v>0</v>
      </c>
      <c r="HG50" s="19">
        <f t="shared" si="67"/>
        <v>2.2654360781140307E-4</v>
      </c>
      <c r="HH50" s="19">
        <f t="shared" si="68"/>
        <v>0</v>
      </c>
      <c r="HI50" s="19">
        <f t="shared" si="69"/>
        <v>0</v>
      </c>
      <c r="HJ50" s="19">
        <f t="shared" si="147"/>
        <v>0.94209527495368484</v>
      </c>
      <c r="HK50" s="19">
        <f t="shared" si="148"/>
        <v>5.7678181438503784E-2</v>
      </c>
      <c r="HL50" s="19">
        <f t="shared" si="149"/>
        <v>4.7765653967121803E-5</v>
      </c>
      <c r="HM50" s="19">
        <f t="shared" si="150"/>
        <v>1.7877795384428128E-4</v>
      </c>
      <c r="HN50" s="27" t="s">
        <v>14</v>
      </c>
      <c r="HO50" s="35">
        <v>0.45</v>
      </c>
      <c r="HP50" s="35">
        <v>0.45</v>
      </c>
      <c r="HQ50" s="35">
        <v>0.5</v>
      </c>
      <c r="HR50" s="50"/>
      <c r="HS50" s="50"/>
      <c r="HT50" s="50"/>
      <c r="HU50" s="2"/>
      <c r="HV50" s="2"/>
      <c r="HW50" s="2"/>
    </row>
    <row r="51" spans="1:231" ht="13.5" customHeight="1" x14ac:dyDescent="0.15">
      <c r="A51">
        <v>25</v>
      </c>
      <c r="B51" s="22">
        <v>1</v>
      </c>
      <c r="C51" s="18">
        <f t="shared" si="70"/>
        <v>3.1413129544881278E-13</v>
      </c>
      <c r="D51" s="18">
        <f t="shared" si="151"/>
        <v>7.9774888845045066E-15</v>
      </c>
      <c r="E51" s="18">
        <f t="shared" si="152"/>
        <v>2.5382517566400018E-6</v>
      </c>
      <c r="F51" s="18">
        <f t="shared" si="1"/>
        <v>1.5580272369600012E-6</v>
      </c>
      <c r="G51" s="18">
        <f t="shared" si="71"/>
        <v>7.9734431248854844E-19</v>
      </c>
      <c r="H51" s="18">
        <f t="shared" si="72"/>
        <v>1.2429144964603678E-20</v>
      </c>
      <c r="I51" s="18">
        <f t="shared" si="73"/>
        <v>8.0977345745315209E-19</v>
      </c>
      <c r="J51" s="19">
        <f t="shared" si="74"/>
        <v>0.98465108376891608</v>
      </c>
      <c r="K51" s="19">
        <f t="shared" si="75"/>
        <v>1.5348916231083979E-2</v>
      </c>
      <c r="L51" s="19">
        <f t="shared" si="2"/>
        <v>0.98465108376891608</v>
      </c>
      <c r="M51" s="19">
        <f t="shared" si="3"/>
        <v>0</v>
      </c>
      <c r="N51" s="19">
        <f t="shared" si="4"/>
        <v>0</v>
      </c>
      <c r="O51" s="19">
        <f t="shared" si="5"/>
        <v>1.5348916231083979E-2</v>
      </c>
      <c r="P51" s="19">
        <f t="shared" si="6"/>
        <v>0</v>
      </c>
      <c r="Q51" s="19">
        <f t="shared" si="7"/>
        <v>0</v>
      </c>
      <c r="R51" s="19">
        <f t="shared" si="76"/>
        <v>0.97805326165249851</v>
      </c>
      <c r="S51" s="19">
        <f t="shared" si="77"/>
        <v>6.5978221164174821E-3</v>
      </c>
      <c r="T51" s="19">
        <f t="shared" si="78"/>
        <v>1.072049476057297E-2</v>
      </c>
      <c r="U51" s="19">
        <f t="shared" si="79"/>
        <v>4.6284214705110127E-3</v>
      </c>
      <c r="V51" s="23"/>
      <c r="W51" s="18">
        <f t="shared" si="80"/>
        <v>2.9842019586589598E-12</v>
      </c>
      <c r="X51" s="18">
        <f t="shared" si="163"/>
        <v>8.7526234024357125E-14</v>
      </c>
      <c r="Y51" s="18">
        <f t="shared" si="201"/>
        <v>8.5323468535210879E-6</v>
      </c>
      <c r="Z51" s="18">
        <f t="shared" si="164"/>
        <v>4.9437927918102461E-6</v>
      </c>
      <c r="AA51" s="18">
        <f t="shared" si="81"/>
        <v>2.5462246192235245E-17</v>
      </c>
      <c r="AB51" s="18">
        <f t="shared" si="165"/>
        <v>4.3271156486391348E-19</v>
      </c>
      <c r="AC51" s="18">
        <f t="shared" si="166"/>
        <v>2.589495775709916E-17</v>
      </c>
      <c r="AD51" s="19">
        <f t="shared" si="153"/>
        <v>0.98328973659957852</v>
      </c>
      <c r="AE51" s="19">
        <f t="shared" si="82"/>
        <v>1.6710263400421446E-2</v>
      </c>
      <c r="AF51" s="19">
        <f t="shared" si="8"/>
        <v>0.98328973659957852</v>
      </c>
      <c r="AG51" s="19">
        <f t="shared" si="9"/>
        <v>0</v>
      </c>
      <c r="AH51" s="19">
        <f t="shared" si="10"/>
        <v>0</v>
      </c>
      <c r="AI51" s="19">
        <f t="shared" si="11"/>
        <v>1.6710263400421446E-2</v>
      </c>
      <c r="AJ51" s="19">
        <f t="shared" si="12"/>
        <v>0</v>
      </c>
      <c r="AK51" s="19">
        <f t="shared" si="13"/>
        <v>0</v>
      </c>
      <c r="AL51" s="19">
        <f t="shared" si="83"/>
        <v>0.97464283647948113</v>
      </c>
      <c r="AM51" s="19">
        <f t="shared" si="84"/>
        <v>8.6469001200973027E-3</v>
      </c>
      <c r="AN51" s="19">
        <f t="shared" si="85"/>
        <v>1.0938183186637099E-2</v>
      </c>
      <c r="AO51" s="19">
        <f t="shared" si="86"/>
        <v>5.772080213784345E-3</v>
      </c>
      <c r="AP51" s="23"/>
      <c r="AQ51" s="18">
        <f t="shared" si="87"/>
        <v>3.3252843792792111E-12</v>
      </c>
      <c r="AR51" s="18">
        <f t="shared" si="167"/>
        <v>8.3049499167424335E-14</v>
      </c>
      <c r="AS51" s="18">
        <f t="shared" si="202"/>
        <v>1.2528923823191776E-5</v>
      </c>
      <c r="AT51" s="18">
        <f t="shared" si="168"/>
        <v>6.3107594229427021E-6</v>
      </c>
      <c r="AU51" s="18">
        <f t="shared" si="88"/>
        <v>4.1662234678438786E-17</v>
      </c>
      <c r="AV51" s="18">
        <f t="shared" si="169"/>
        <v>5.2410540944149518E-19</v>
      </c>
      <c r="AW51" s="18">
        <f t="shared" si="170"/>
        <v>4.2186340087880283E-17</v>
      </c>
      <c r="AX51" s="19">
        <f t="shared" si="154"/>
        <v>0.98757641908850802</v>
      </c>
      <c r="AY51" s="19">
        <f t="shared" si="89"/>
        <v>1.2423580911491905E-2</v>
      </c>
      <c r="AZ51" s="19">
        <f t="shared" si="14"/>
        <v>0.98757641908850802</v>
      </c>
      <c r="BA51" s="19">
        <f t="shared" si="15"/>
        <v>0</v>
      </c>
      <c r="BB51" s="19">
        <f t="shared" si="16"/>
        <v>0</v>
      </c>
      <c r="BC51" s="19">
        <f t="shared" si="17"/>
        <v>1.2423580911491905E-2</v>
      </c>
      <c r="BD51" s="19">
        <f t="shared" si="18"/>
        <v>0</v>
      </c>
      <c r="BE51" s="19">
        <f t="shared" si="19"/>
        <v>0</v>
      </c>
      <c r="BF51" s="19">
        <f t="shared" si="90"/>
        <v>0.98027241110057528</v>
      </c>
      <c r="BG51" s="19">
        <f t="shared" si="91"/>
        <v>7.3040079879327681E-3</v>
      </c>
      <c r="BH51" s="19">
        <f t="shared" si="92"/>
        <v>8.3214373710121994E-3</v>
      </c>
      <c r="BI51" s="19">
        <f t="shared" si="93"/>
        <v>4.1021435404797026E-3</v>
      </c>
      <c r="BJ51" s="23"/>
      <c r="BK51" s="18">
        <f t="shared" si="94"/>
        <v>3.6725508364040711E-12</v>
      </c>
      <c r="BL51" s="18">
        <f t="shared" si="171"/>
        <v>6.9127049403695175E-14</v>
      </c>
      <c r="BM51" s="18">
        <f t="shared" si="203"/>
        <v>1.493424550832355E-5</v>
      </c>
      <c r="BN51" s="18">
        <f t="shared" si="172"/>
        <v>6.378420775826768E-6</v>
      </c>
      <c r="BO51" s="18">
        <f t="shared" si="95"/>
        <v>5.4846775832657398E-17</v>
      </c>
      <c r="BP51" s="18">
        <f t="shared" si="173"/>
        <v>4.4092140808813267E-19</v>
      </c>
      <c r="BQ51" s="18">
        <f t="shared" si="174"/>
        <v>5.5287697240745531E-17</v>
      </c>
      <c r="BR51" s="19">
        <f t="shared" si="155"/>
        <v>0.99202496341693924</v>
      </c>
      <c r="BS51" s="19">
        <f t="shared" si="96"/>
        <v>7.9750365830607538E-3</v>
      </c>
      <c r="BT51" s="19">
        <f t="shared" si="20"/>
        <v>0.99202496341693924</v>
      </c>
      <c r="BU51" s="19">
        <f t="shared" si="21"/>
        <v>0</v>
      </c>
      <c r="BV51" s="19">
        <f t="shared" si="22"/>
        <v>0</v>
      </c>
      <c r="BW51" s="19">
        <f t="shared" si="23"/>
        <v>7.9750365830607538E-3</v>
      </c>
      <c r="BX51" s="19">
        <f t="shared" si="24"/>
        <v>0</v>
      </c>
      <c r="BY51" s="19">
        <f t="shared" si="25"/>
        <v>0</v>
      </c>
      <c r="BZ51" s="19">
        <f t="shared" si="97"/>
        <v>0.98618628267095465</v>
      </c>
      <c r="CA51" s="19">
        <f t="shared" si="98"/>
        <v>5.8386807459847017E-3</v>
      </c>
      <c r="CB51" s="19">
        <f t="shared" si="99"/>
        <v>5.7047778942617543E-3</v>
      </c>
      <c r="CC51" s="19">
        <f t="shared" si="100"/>
        <v>2.2702586887990003E-3</v>
      </c>
      <c r="CD51" s="23"/>
      <c r="CE51" s="18">
        <f t="shared" si="101"/>
        <v>4.1243606055229552E-12</v>
      </c>
      <c r="CF51" s="18">
        <f t="shared" si="175"/>
        <v>5.3421329929424933E-14</v>
      </c>
      <c r="CG51" s="18">
        <f t="shared" si="204"/>
        <v>1.7039604056329402E-5</v>
      </c>
      <c r="CH51" s="18">
        <f t="shared" si="176"/>
        <v>5.8521677677056938E-6</v>
      </c>
      <c r="CI51" s="18">
        <f t="shared" si="102"/>
        <v>7.0277471703634135E-17</v>
      </c>
      <c r="CJ51" s="18">
        <f t="shared" si="177"/>
        <v>3.1263058512095208E-19</v>
      </c>
      <c r="CK51" s="18">
        <f t="shared" si="178"/>
        <v>7.059010228875509E-17</v>
      </c>
      <c r="CL51" s="19">
        <f t="shared" si="156"/>
        <v>0.99557118384894649</v>
      </c>
      <c r="CM51" s="19">
        <f t="shared" si="103"/>
        <v>4.4288161510534279E-3</v>
      </c>
      <c r="CN51" s="19">
        <f t="shared" si="26"/>
        <v>0.99557118384894649</v>
      </c>
      <c r="CO51" s="19">
        <f t="shared" si="27"/>
        <v>0</v>
      </c>
      <c r="CP51" s="19">
        <f t="shared" si="28"/>
        <v>0</v>
      </c>
      <c r="CQ51" s="19">
        <f t="shared" si="29"/>
        <v>4.4288161510534279E-3</v>
      </c>
      <c r="CR51" s="19">
        <f t="shared" si="30"/>
        <v>0</v>
      </c>
      <c r="CS51" s="19">
        <f t="shared" si="31"/>
        <v>0</v>
      </c>
      <c r="CT51" s="19">
        <f t="shared" si="104"/>
        <v>0.99112579664907408</v>
      </c>
      <c r="CU51" s="19">
        <f t="shared" si="105"/>
        <v>4.44538719987265E-3</v>
      </c>
      <c r="CV51" s="19">
        <f t="shared" si="106"/>
        <v>3.4389178214747568E-3</v>
      </c>
      <c r="CW51" s="19">
        <f t="shared" si="107"/>
        <v>9.8989832957867025E-4</v>
      </c>
      <c r="CX51" s="23"/>
      <c r="CY51" s="18">
        <f t="shared" si="108"/>
        <v>4.541919901519507E-12</v>
      </c>
      <c r="CZ51" s="18">
        <f t="shared" si="179"/>
        <v>3.7100473259176367E-14</v>
      </c>
      <c r="DA51" s="18">
        <f t="shared" si="205"/>
        <v>1.869906269678122E-5</v>
      </c>
      <c r="DB51" s="18">
        <f t="shared" si="180"/>
        <v>5.053233082905422E-6</v>
      </c>
      <c r="DC51" s="18">
        <f t="shared" si="109"/>
        <v>8.4929645002271645E-17</v>
      </c>
      <c r="DD51" s="18">
        <f t="shared" si="181"/>
        <v>1.8747733886471795E-19</v>
      </c>
      <c r="DE51" s="18">
        <f t="shared" si="182"/>
        <v>8.5117122341136359E-17</v>
      </c>
      <c r="DF51" s="19">
        <f t="shared" si="157"/>
        <v>0.99779741920652187</v>
      </c>
      <c r="DG51" s="19">
        <f t="shared" si="110"/>
        <v>2.2025807934781625E-3</v>
      </c>
      <c r="DH51" s="19">
        <f t="shared" si="32"/>
        <v>0.99779741920652187</v>
      </c>
      <c r="DI51" s="19">
        <f t="shared" si="33"/>
        <v>0</v>
      </c>
      <c r="DJ51" s="19">
        <f t="shared" si="34"/>
        <v>0</v>
      </c>
      <c r="DK51" s="19">
        <f t="shared" si="35"/>
        <v>2.2025807934781625E-3</v>
      </c>
      <c r="DL51" s="19">
        <f t="shared" si="36"/>
        <v>0</v>
      </c>
      <c r="DM51" s="19">
        <f t="shared" si="37"/>
        <v>0</v>
      </c>
      <c r="DN51" s="19">
        <f t="shared" si="111"/>
        <v>0.99467648000800746</v>
      </c>
      <c r="DO51" s="19">
        <f t="shared" si="112"/>
        <v>3.1209391985142772E-3</v>
      </c>
      <c r="DP51" s="19">
        <f t="shared" si="113"/>
        <v>1.8478318420723848E-3</v>
      </c>
      <c r="DQ51" s="19">
        <f t="shared" si="114"/>
        <v>3.5474895140577816E-4</v>
      </c>
      <c r="DR51" s="23"/>
      <c r="DS51" s="18">
        <f t="shared" si="115"/>
        <v>4.8306920366284354E-12</v>
      </c>
      <c r="DT51" s="18">
        <f t="shared" si="183"/>
        <v>2.3506927639216614E-14</v>
      </c>
      <c r="DU51" s="18">
        <f t="shared" si="206"/>
        <v>1.9745977767491757E-5</v>
      </c>
      <c r="DV51" s="18">
        <f t="shared" si="184"/>
        <v>4.2450976509890185E-6</v>
      </c>
      <c r="DW51" s="18">
        <f t="shared" si="116"/>
        <v>9.5386737556864561E-17</v>
      </c>
      <c r="DX51" s="18">
        <f t="shared" si="185"/>
        <v>9.9789203303207286E-20</v>
      </c>
      <c r="DY51" s="18">
        <f t="shared" si="186"/>
        <v>9.548652676016777E-17</v>
      </c>
      <c r="DZ51" s="19">
        <f t="shared" si="158"/>
        <v>0.99895493943816971</v>
      </c>
      <c r="EA51" s="19">
        <f t="shared" si="117"/>
        <v>1.0450605618303249E-3</v>
      </c>
      <c r="EB51" s="19">
        <f t="shared" si="38"/>
        <v>0.99895493943816971</v>
      </c>
      <c r="EC51" s="19">
        <f t="shared" si="39"/>
        <v>0</v>
      </c>
      <c r="ED51" s="19">
        <f t="shared" si="40"/>
        <v>0</v>
      </c>
      <c r="EE51" s="19">
        <f t="shared" si="41"/>
        <v>1.0450605618303249E-3</v>
      </c>
      <c r="EF51" s="19">
        <f t="shared" si="42"/>
        <v>0</v>
      </c>
      <c r="EG51" s="19">
        <f t="shared" si="43"/>
        <v>0</v>
      </c>
      <c r="EH51" s="19">
        <f t="shared" si="118"/>
        <v>0.99692606202539358</v>
      </c>
      <c r="EI51" s="19">
        <f t="shared" si="119"/>
        <v>2.028877412775991E-3</v>
      </c>
      <c r="EJ51" s="19">
        <f t="shared" si="120"/>
        <v>9.3174355782089165E-4</v>
      </c>
      <c r="EK51" s="19">
        <f t="shared" si="121"/>
        <v>1.1331700400943299E-4</v>
      </c>
      <c r="EL51" s="23"/>
      <c r="EM51" s="18">
        <f t="shared" si="122"/>
        <v>5.0078027914464659E-12</v>
      </c>
      <c r="EN51" s="18">
        <f t="shared" si="187"/>
        <v>1.4035159900855054E-14</v>
      </c>
      <c r="EO51" s="18">
        <f t="shared" si="207"/>
        <v>2.0365366630001456E-5</v>
      </c>
      <c r="EP51" s="18">
        <f t="shared" si="188"/>
        <v>3.5753447807084962E-6</v>
      </c>
      <c r="EQ51" s="18">
        <f t="shared" si="123"/>
        <v>1.01985739858552E-16</v>
      </c>
      <c r="ER51" s="18">
        <f t="shared" si="189"/>
        <v>5.0180535697931295E-20</v>
      </c>
      <c r="ES51" s="18">
        <f t="shared" si="190"/>
        <v>1.0203592039424992E-16</v>
      </c>
      <c r="ET51" s="19">
        <f t="shared" si="159"/>
        <v>0.99950820715387256</v>
      </c>
      <c r="EU51" s="19">
        <f t="shared" si="124"/>
        <v>4.9179284612754022E-4</v>
      </c>
      <c r="EV51" s="19">
        <f t="shared" si="44"/>
        <v>0.99950820715387256</v>
      </c>
      <c r="EW51" s="19">
        <f t="shared" si="45"/>
        <v>0</v>
      </c>
      <c r="EX51" s="19">
        <f t="shared" si="46"/>
        <v>0</v>
      </c>
      <c r="EY51" s="19">
        <f t="shared" si="47"/>
        <v>4.9179284612754022E-4</v>
      </c>
      <c r="EZ51" s="19">
        <f t="shared" si="48"/>
        <v>0</v>
      </c>
      <c r="FA51" s="19">
        <f t="shared" si="49"/>
        <v>0</v>
      </c>
      <c r="FB51" s="19">
        <f t="shared" si="125"/>
        <v>0.99826781345253535</v>
      </c>
      <c r="FC51" s="19">
        <f t="shared" si="126"/>
        <v>1.2403937013372346E-3</v>
      </c>
      <c r="FD51" s="19">
        <f t="shared" si="127"/>
        <v>4.578877681280523E-4</v>
      </c>
      <c r="FE51" s="19">
        <f t="shared" si="128"/>
        <v>3.3905077999487838E-5</v>
      </c>
      <c r="FF51" s="23"/>
      <c r="FG51" s="18">
        <f t="shared" si="129"/>
        <v>5.1126361546101115E-12</v>
      </c>
      <c r="FH51" s="18">
        <f t="shared" si="191"/>
        <v>8.0618184496342888E-15</v>
      </c>
      <c r="FI51" s="18">
        <f t="shared" si="208"/>
        <v>2.0735763476523542E-5</v>
      </c>
      <c r="FJ51" s="18">
        <f t="shared" si="192"/>
        <v>3.0836687743763234E-6</v>
      </c>
      <c r="FK51" s="18">
        <f t="shared" si="130"/>
        <v>1.0601441404351812E-16</v>
      </c>
      <c r="FL51" s="18">
        <f t="shared" si="193"/>
        <v>2.4859977817828199E-20</v>
      </c>
      <c r="FM51" s="18">
        <f t="shared" si="194"/>
        <v>1.0603927402133596E-16</v>
      </c>
      <c r="FN51" s="19">
        <f t="shared" si="160"/>
        <v>0.99976555877011353</v>
      </c>
      <c r="FO51" s="19">
        <f t="shared" si="131"/>
        <v>2.3444122988644915E-4</v>
      </c>
      <c r="FP51" s="19">
        <f t="shared" si="50"/>
        <v>0.99976555877011353</v>
      </c>
      <c r="FQ51" s="19">
        <f t="shared" si="51"/>
        <v>0</v>
      </c>
      <c r="FR51" s="19">
        <f t="shared" si="52"/>
        <v>0</v>
      </c>
      <c r="FS51" s="19">
        <f t="shared" si="53"/>
        <v>2.3444122988644915E-4</v>
      </c>
      <c r="FT51" s="19">
        <f t="shared" si="54"/>
        <v>0</v>
      </c>
      <c r="FU51" s="19">
        <f t="shared" si="55"/>
        <v>0</v>
      </c>
      <c r="FV51" s="19">
        <f t="shared" si="132"/>
        <v>0.99904190023092243</v>
      </c>
      <c r="FW51" s="19">
        <f t="shared" si="133"/>
        <v>7.2365853919096907E-4</v>
      </c>
      <c r="FX51" s="19">
        <f t="shared" si="134"/>
        <v>2.2467191664433492E-4</v>
      </c>
      <c r="FY51" s="19">
        <f t="shared" si="135"/>
        <v>9.7693132421142497E-6</v>
      </c>
      <c r="FZ51" s="23"/>
      <c r="GA51" s="18">
        <f t="shared" si="136"/>
        <v>5.1726092352479718E-12</v>
      </c>
      <c r="GB51" s="18">
        <f t="shared" si="195"/>
        <v>4.5118266824130565E-15</v>
      </c>
      <c r="GC51" s="18">
        <f t="shared" si="209"/>
        <v>2.0954077995175249E-5</v>
      </c>
      <c r="GD51" s="18">
        <f t="shared" si="196"/>
        <v>2.7547606015982594E-6</v>
      </c>
      <c r="GE51" s="18">
        <f t="shared" si="137"/>
        <v>1.083872573539498E-16</v>
      </c>
      <c r="GF51" s="18">
        <f t="shared" si="197"/>
        <v>1.242900238595127E-20</v>
      </c>
      <c r="GG51" s="18">
        <f t="shared" si="198"/>
        <v>1.0839968635633575E-16</v>
      </c>
      <c r="GH51" s="19">
        <f t="shared" si="161"/>
        <v>0.9998853409746491</v>
      </c>
      <c r="GI51" s="19">
        <f t="shared" si="138"/>
        <v>1.1465902535081291E-4</v>
      </c>
      <c r="GJ51" s="19">
        <f t="shared" si="56"/>
        <v>0.9998853409746491</v>
      </c>
      <c r="GK51" s="19">
        <f t="shared" si="57"/>
        <v>0</v>
      </c>
      <c r="GL51" s="19">
        <f t="shared" si="58"/>
        <v>0</v>
      </c>
      <c r="GM51" s="19">
        <f t="shared" si="59"/>
        <v>1.1465902535081291E-4</v>
      </c>
      <c r="GN51" s="19">
        <f t="shared" si="60"/>
        <v>0</v>
      </c>
      <c r="GO51" s="19">
        <f t="shared" si="61"/>
        <v>0</v>
      </c>
      <c r="GP51" s="19">
        <f t="shared" si="139"/>
        <v>0.99947683200857607</v>
      </c>
      <c r="GQ51" s="19">
        <f t="shared" si="140"/>
        <v>4.0850896607309378E-4</v>
      </c>
      <c r="GR51" s="19">
        <f t="shared" si="141"/>
        <v>1.1188707529266203E-4</v>
      </c>
      <c r="GS51" s="19">
        <f t="shared" si="142"/>
        <v>2.7719500581508936E-6</v>
      </c>
      <c r="GT51" s="23"/>
      <c r="GU51" s="18">
        <f t="shared" si="143"/>
        <v>5.2058362589460482E-12</v>
      </c>
      <c r="GV51" s="18">
        <f t="shared" si="144"/>
        <v>2.4828374487728989E-15</v>
      </c>
      <c r="GW51" s="18">
        <f t="shared" si="62"/>
        <v>2.1078659181988471E-5</v>
      </c>
      <c r="GX51" s="18">
        <f t="shared" si="63"/>
        <v>2.550066180599533E-6</v>
      </c>
      <c r="GY51" s="18">
        <f t="shared" si="145"/>
        <v>1.0973204825956162E-16</v>
      </c>
      <c r="GZ51" s="18">
        <f t="shared" si="199"/>
        <v>6.3313998100417948E-21</v>
      </c>
      <c r="HA51" s="18">
        <f t="shared" si="200"/>
        <v>1.0973837965937167E-16</v>
      </c>
      <c r="HB51" s="19">
        <f t="shared" si="162"/>
        <v>0.99994230459908651</v>
      </c>
      <c r="HC51" s="19">
        <f t="shared" si="146"/>
        <v>5.7695400913467859E-5</v>
      </c>
      <c r="HD51" s="19">
        <f t="shared" si="64"/>
        <v>0.99994230459908651</v>
      </c>
      <c r="HE51" s="19">
        <f t="shared" si="65"/>
        <v>0</v>
      </c>
      <c r="HF51" s="19">
        <f t="shared" si="66"/>
        <v>0</v>
      </c>
      <c r="HG51" s="19">
        <f t="shared" si="67"/>
        <v>5.7695400913467859E-5</v>
      </c>
      <c r="HH51" s="19">
        <f t="shared" si="68"/>
        <v>0</v>
      </c>
      <c r="HI51" s="19">
        <f t="shared" si="69"/>
        <v>0</v>
      </c>
      <c r="HJ51" s="19">
        <f t="shared" si="147"/>
        <v>0.99971654665062615</v>
      </c>
      <c r="HK51" s="19">
        <f t="shared" si="148"/>
        <v>2.257579484603415E-4</v>
      </c>
      <c r="HL51" s="19">
        <f t="shared" si="149"/>
        <v>5.6909741562406289E-5</v>
      </c>
      <c r="HM51" s="19">
        <f t="shared" si="150"/>
        <v>7.856593510615707E-7</v>
      </c>
      <c r="HN51" s="28" t="s">
        <v>15</v>
      </c>
      <c r="HO51" s="36">
        <v>0.45</v>
      </c>
      <c r="HP51" s="36">
        <v>0.45</v>
      </c>
      <c r="HQ51" s="36">
        <v>0.5</v>
      </c>
      <c r="HR51" s="50"/>
      <c r="HS51" s="50"/>
      <c r="HT51" s="50"/>
      <c r="HU51" s="2"/>
      <c r="HV51" s="2"/>
      <c r="HW51" s="2"/>
    </row>
    <row r="52" spans="1:231" ht="14" thickBot="1" x14ac:dyDescent="0.2">
      <c r="A52">
        <v>26</v>
      </c>
      <c r="B52" s="22">
        <v>1</v>
      </c>
      <c r="C52" s="18">
        <f t="shared" si="70"/>
        <v>1.7647194967325047E-13</v>
      </c>
      <c r="D52" s="18">
        <f t="shared" si="151"/>
        <v>3.779512065248489E-15</v>
      </c>
      <c r="E52" s="18">
        <f t="shared" si="152"/>
        <v>4.2512441760000028E-6</v>
      </c>
      <c r="F52" s="18">
        <f t="shared" si="1"/>
        <v>1.575550180800001E-5</v>
      </c>
      <c r="G52" s="18">
        <f t="shared" si="71"/>
        <v>7.5022534827577163E-19</v>
      </c>
      <c r="H52" s="18">
        <f t="shared" si="72"/>
        <v>5.9548109177380424E-20</v>
      </c>
      <c r="I52" s="18">
        <f t="shared" si="73"/>
        <v>8.0977345745315209E-19</v>
      </c>
      <c r="J52" s="19">
        <f t="shared" si="74"/>
        <v>0.92646324891326104</v>
      </c>
      <c r="K52" s="19">
        <f t="shared" si="75"/>
        <v>7.3536751086738933E-2</v>
      </c>
      <c r="L52" s="19">
        <f t="shared" si="2"/>
        <v>0.92646324891326104</v>
      </c>
      <c r="M52" s="19">
        <f t="shared" si="3"/>
        <v>0</v>
      </c>
      <c r="N52" s="19">
        <f t="shared" si="4"/>
        <v>0</v>
      </c>
      <c r="O52" s="19">
        <f t="shared" si="5"/>
        <v>7.3536751086738933E-2</v>
      </c>
      <c r="P52" s="19">
        <f t="shared" si="6"/>
        <v>0</v>
      </c>
      <c r="Q52" s="19">
        <f t="shared" si="7"/>
        <v>0</v>
      </c>
      <c r="R52" s="19">
        <f t="shared" si="76"/>
        <v>0.92353156759016453</v>
      </c>
      <c r="S52" s="19">
        <f t="shared" si="77"/>
        <v>2.9316813230966647E-3</v>
      </c>
      <c r="T52" s="19">
        <f t="shared" si="78"/>
        <v>6.1119516178751609E-2</v>
      </c>
      <c r="U52" s="19">
        <f t="shared" si="79"/>
        <v>1.2417234907987315E-2</v>
      </c>
      <c r="V52" s="23"/>
      <c r="W52" s="18">
        <f t="shared" si="80"/>
        <v>1.7636245572108158E-12</v>
      </c>
      <c r="X52" s="18">
        <f t="shared" si="163"/>
        <v>4.0639780007115645E-14</v>
      </c>
      <c r="Y52" s="18">
        <f t="shared" si="201"/>
        <v>1.3438738650750554E-5</v>
      </c>
      <c r="Z52" s="18">
        <f t="shared" si="164"/>
        <v>5.3988192217407869E-5</v>
      </c>
      <c r="AA52" s="18">
        <f t="shared" si="81"/>
        <v>2.3700889502401824E-17</v>
      </c>
      <c r="AB52" s="18">
        <f t="shared" si="165"/>
        <v>2.1940682546973287E-18</v>
      </c>
      <c r="AC52" s="18">
        <f t="shared" si="166"/>
        <v>2.5894957757099153E-17</v>
      </c>
      <c r="AD52" s="19">
        <f t="shared" si="153"/>
        <v>0.91527044472216523</v>
      </c>
      <c r="AE52" s="19">
        <f t="shared" si="82"/>
        <v>8.4729555277834753E-2</v>
      </c>
      <c r="AF52" s="19">
        <f t="shared" si="8"/>
        <v>0.91527044472216523</v>
      </c>
      <c r="AG52" s="19">
        <f t="shared" si="9"/>
        <v>0</v>
      </c>
      <c r="AH52" s="19">
        <f t="shared" si="10"/>
        <v>0</v>
      </c>
      <c r="AI52" s="19">
        <f t="shared" si="11"/>
        <v>8.4729555277834753E-2</v>
      </c>
      <c r="AJ52" s="19">
        <f t="shared" si="12"/>
        <v>0</v>
      </c>
      <c r="AK52" s="19">
        <f t="shared" si="13"/>
        <v>0</v>
      </c>
      <c r="AL52" s="19">
        <f t="shared" si="83"/>
        <v>0.91230146702737203</v>
      </c>
      <c r="AM52" s="19">
        <f t="shared" si="84"/>
        <v>2.9689776947931976E-3</v>
      </c>
      <c r="AN52" s="19">
        <f t="shared" si="85"/>
        <v>7.0988269572206511E-2</v>
      </c>
      <c r="AO52" s="19">
        <f t="shared" si="86"/>
        <v>1.3741285705628253E-2</v>
      </c>
      <c r="AP52" s="23"/>
      <c r="AQ52" s="18">
        <f t="shared" si="87"/>
        <v>2.0367607643525234E-12</v>
      </c>
      <c r="AR52" s="18">
        <f t="shared" si="167"/>
        <v>3.9639558272072421E-14</v>
      </c>
      <c r="AS52" s="18">
        <f t="shared" si="202"/>
        <v>1.9156178565236278E-5</v>
      </c>
      <c r="AT52" s="18">
        <f t="shared" si="168"/>
        <v>7.9965250104955298E-5</v>
      </c>
      <c r="AU52" s="18">
        <f t="shared" si="88"/>
        <v>3.9016552896604068E-17</v>
      </c>
      <c r="AV52" s="18">
        <f t="shared" si="169"/>
        <v>3.1697871912762208E-18</v>
      </c>
      <c r="AW52" s="18">
        <f t="shared" si="170"/>
        <v>4.2186340087880289E-17</v>
      </c>
      <c r="AX52" s="19">
        <f t="shared" si="154"/>
        <v>0.92486223776053833</v>
      </c>
      <c r="AY52" s="19">
        <f t="shared" si="89"/>
        <v>7.5137762239461697E-2</v>
      </c>
      <c r="AZ52" s="19">
        <f t="shared" si="14"/>
        <v>0.92486223776053833</v>
      </c>
      <c r="BA52" s="19">
        <f t="shared" si="15"/>
        <v>0</v>
      </c>
      <c r="BB52" s="19">
        <f t="shared" si="16"/>
        <v>0</v>
      </c>
      <c r="BC52" s="19">
        <f t="shared" si="17"/>
        <v>7.5137762239461697E-2</v>
      </c>
      <c r="BD52" s="19">
        <f t="shared" si="18"/>
        <v>0</v>
      </c>
      <c r="BE52" s="19">
        <f t="shared" si="19"/>
        <v>0</v>
      </c>
      <c r="BF52" s="19">
        <f t="shared" si="90"/>
        <v>0.92266512856982863</v>
      </c>
      <c r="BG52" s="19">
        <f t="shared" si="91"/>
        <v>2.1971091907095602E-3</v>
      </c>
      <c r="BH52" s="19">
        <f t="shared" si="92"/>
        <v>6.4911290518679346E-2</v>
      </c>
      <c r="BI52" s="19">
        <f t="shared" si="93"/>
        <v>1.0226471720782341E-2</v>
      </c>
      <c r="BJ52" s="23"/>
      <c r="BK52" s="18">
        <f t="shared" si="94"/>
        <v>2.2332273852700433E-12</v>
      </c>
      <c r="BL52" s="18">
        <f t="shared" si="171"/>
        <v>3.37427186836323E-14</v>
      </c>
      <c r="BM52" s="18">
        <f t="shared" si="203"/>
        <v>2.3265542510514165E-5</v>
      </c>
      <c r="BN52" s="18">
        <f t="shared" si="172"/>
        <v>9.870131106882165E-5</v>
      </c>
      <c r="BO52" s="18">
        <f t="shared" si="95"/>
        <v>5.195724666764459E-17</v>
      </c>
      <c r="BP52" s="18">
        <f t="shared" si="173"/>
        <v>3.3304505731009317E-18</v>
      </c>
      <c r="BQ52" s="18">
        <f t="shared" si="174"/>
        <v>5.5287697240745519E-17</v>
      </c>
      <c r="BR52" s="19">
        <f t="shared" si="155"/>
        <v>0.939761452559712</v>
      </c>
      <c r="BS52" s="19">
        <f t="shared" si="96"/>
        <v>6.0238547440288052E-2</v>
      </c>
      <c r="BT52" s="19">
        <f t="shared" si="20"/>
        <v>0.939761452559712</v>
      </c>
      <c r="BU52" s="19">
        <f t="shared" si="21"/>
        <v>0</v>
      </c>
      <c r="BV52" s="19">
        <f t="shared" si="22"/>
        <v>0</v>
      </c>
      <c r="BW52" s="19">
        <f t="shared" si="23"/>
        <v>6.0238547440288052E-2</v>
      </c>
      <c r="BX52" s="19">
        <f t="shared" si="24"/>
        <v>0</v>
      </c>
      <c r="BY52" s="19">
        <f t="shared" si="25"/>
        <v>0</v>
      </c>
      <c r="BZ52" s="19">
        <f t="shared" si="97"/>
        <v>0.93812125816176972</v>
      </c>
      <c r="CA52" s="19">
        <f t="shared" si="98"/>
        <v>1.6401943979421814E-3</v>
      </c>
      <c r="CB52" s="19">
        <f t="shared" si="99"/>
        <v>5.3903705255169486E-2</v>
      </c>
      <c r="CC52" s="19">
        <f t="shared" si="100"/>
        <v>6.3348421851185744E-3</v>
      </c>
      <c r="CD52" s="23"/>
      <c r="CE52" s="18">
        <f t="shared" si="101"/>
        <v>2.4629760364779802E-12</v>
      </c>
      <c r="CF52" s="18">
        <f t="shared" si="175"/>
        <v>2.6830438357555861E-14</v>
      </c>
      <c r="CG52" s="18">
        <f t="shared" si="204"/>
        <v>2.7399654498393687E-5</v>
      </c>
      <c r="CH52" s="18">
        <f t="shared" si="176"/>
        <v>1.157420467772869E-4</v>
      </c>
      <c r="CI52" s="18">
        <f t="shared" si="102"/>
        <v>6.7484692437319745E-17</v>
      </c>
      <c r="CJ52" s="18">
        <f t="shared" si="177"/>
        <v>3.1054098514353431E-18</v>
      </c>
      <c r="CK52" s="18">
        <f t="shared" si="178"/>
        <v>7.059010228875509E-17</v>
      </c>
      <c r="CL52" s="19">
        <f t="shared" si="156"/>
        <v>0.95600785732350424</v>
      </c>
      <c r="CM52" s="19">
        <f t="shared" si="103"/>
        <v>4.3992142676495753E-2</v>
      </c>
      <c r="CN52" s="19">
        <f t="shared" si="26"/>
        <v>0.95600785732350424</v>
      </c>
      <c r="CO52" s="19">
        <f t="shared" si="27"/>
        <v>0</v>
      </c>
      <c r="CP52" s="19">
        <f t="shared" si="28"/>
        <v>0</v>
      </c>
      <c r="CQ52" s="19">
        <f t="shared" si="29"/>
        <v>4.3992142676495753E-2</v>
      </c>
      <c r="CR52" s="19">
        <f t="shared" si="30"/>
        <v>0</v>
      </c>
      <c r="CS52" s="19">
        <f t="shared" si="31"/>
        <v>0</v>
      </c>
      <c r="CT52" s="19">
        <f t="shared" si="104"/>
        <v>0.95482332075252097</v>
      </c>
      <c r="CU52" s="19">
        <f t="shared" si="105"/>
        <v>1.1845365709833011E-3</v>
      </c>
      <c r="CV52" s="19">
        <f t="shared" si="106"/>
        <v>4.0747863096425627E-2</v>
      </c>
      <c r="CW52" s="19">
        <f t="shared" si="107"/>
        <v>3.2442795800701261E-3</v>
      </c>
      <c r="CX52" s="23"/>
      <c r="CY52" s="18">
        <f t="shared" si="108"/>
        <v>2.6665695250067242E-12</v>
      </c>
      <c r="CZ52" s="18">
        <f t="shared" si="179"/>
        <v>1.9232103219020339E-14</v>
      </c>
      <c r="DA52" s="18">
        <f t="shared" si="205"/>
        <v>3.0975347485544964E-5</v>
      </c>
      <c r="DB52" s="18">
        <f t="shared" si="180"/>
        <v>1.3098955850013603E-4</v>
      </c>
      <c r="DC52" s="18">
        <f t="shared" si="109"/>
        <v>8.2597917631447862E-17</v>
      </c>
      <c r="DD52" s="18">
        <f t="shared" si="181"/>
        <v>2.5192047096885195E-18</v>
      </c>
      <c r="DE52" s="18">
        <f t="shared" si="182"/>
        <v>8.5117122341136384E-17</v>
      </c>
      <c r="DF52" s="19">
        <f t="shared" si="157"/>
        <v>0.97040307942282245</v>
      </c>
      <c r="DG52" s="19">
        <f t="shared" si="110"/>
        <v>2.9596920577177561E-2</v>
      </c>
      <c r="DH52" s="19">
        <f t="shared" si="32"/>
        <v>0.97040307942282245</v>
      </c>
      <c r="DI52" s="19">
        <f t="shared" si="33"/>
        <v>0</v>
      </c>
      <c r="DJ52" s="19">
        <f t="shared" si="34"/>
        <v>0</v>
      </c>
      <c r="DK52" s="19">
        <f t="shared" si="35"/>
        <v>2.9596920577177561E-2</v>
      </c>
      <c r="DL52" s="19">
        <f t="shared" si="36"/>
        <v>0</v>
      </c>
      <c r="DM52" s="19">
        <f t="shared" si="37"/>
        <v>0</v>
      </c>
      <c r="DN52" s="19">
        <f t="shared" si="111"/>
        <v>0.96961041829915184</v>
      </c>
      <c r="DO52" s="19">
        <f t="shared" si="112"/>
        <v>7.9266112367043788E-4</v>
      </c>
      <c r="DP52" s="19">
        <f t="shared" si="113"/>
        <v>2.8187000907369832E-2</v>
      </c>
      <c r="DQ52" s="19">
        <f t="shared" si="114"/>
        <v>1.409919669807724E-3</v>
      </c>
      <c r="DR52" s="23"/>
      <c r="DS52" s="18">
        <f t="shared" si="115"/>
        <v>2.7982282278396388E-12</v>
      </c>
      <c r="DT52" s="18">
        <f t="shared" si="183"/>
        <v>1.2525379406842114E-14</v>
      </c>
      <c r="DU52" s="18">
        <f t="shared" si="206"/>
        <v>3.3482534625880671E-5</v>
      </c>
      <c r="DV52" s="18">
        <f t="shared" si="184"/>
        <v>1.432893305754852E-4</v>
      </c>
      <c r="DW52" s="18">
        <f t="shared" si="116"/>
        <v>9.369177352975742E-17</v>
      </c>
      <c r="DX52" s="18">
        <f t="shared" si="185"/>
        <v>1.7947532304103743E-18</v>
      </c>
      <c r="DY52" s="18">
        <f t="shared" si="186"/>
        <v>9.5486526760167795E-17</v>
      </c>
      <c r="DZ52" s="19">
        <f t="shared" si="158"/>
        <v>0.98120412071413765</v>
      </c>
      <c r="EA52" s="19">
        <f t="shared" si="117"/>
        <v>1.8795879285862304E-2</v>
      </c>
      <c r="EB52" s="19">
        <f t="shared" si="38"/>
        <v>0.98120412071413765</v>
      </c>
      <c r="EC52" s="19">
        <f t="shared" si="39"/>
        <v>0</v>
      </c>
      <c r="ED52" s="19">
        <f t="shared" si="40"/>
        <v>0</v>
      </c>
      <c r="EE52" s="19">
        <f t="shared" si="41"/>
        <v>1.8795879285862304E-2</v>
      </c>
      <c r="EF52" s="19">
        <f t="shared" si="42"/>
        <v>0</v>
      </c>
      <c r="EG52" s="19">
        <f t="shared" si="43"/>
        <v>0</v>
      </c>
      <c r="EH52" s="19">
        <f t="shared" si="118"/>
        <v>0.98070925296562783</v>
      </c>
      <c r="EI52" s="19">
        <f t="shared" si="119"/>
        <v>4.948677485098218E-4</v>
      </c>
      <c r="EJ52" s="19">
        <f t="shared" si="120"/>
        <v>1.8245686472541801E-2</v>
      </c>
      <c r="EK52" s="19">
        <f t="shared" si="121"/>
        <v>5.5019281332050276E-4</v>
      </c>
      <c r="EL52" s="23"/>
      <c r="EM52" s="18">
        <f t="shared" si="122"/>
        <v>2.8715082283208017E-12</v>
      </c>
      <c r="EN52" s="18">
        <f t="shared" si="187"/>
        <v>7.6327524311805836E-15</v>
      </c>
      <c r="EO52" s="18">
        <f t="shared" si="207"/>
        <v>3.512805193892356E-5</v>
      </c>
      <c r="EP52" s="18">
        <f t="shared" si="188"/>
        <v>1.5268806597074162E-4</v>
      </c>
      <c r="EQ52" s="18">
        <f t="shared" si="123"/>
        <v>1.0087049018749949E-16</v>
      </c>
      <c r="ER52" s="18">
        <f t="shared" si="189"/>
        <v>1.1654302067504394E-18</v>
      </c>
      <c r="ES52" s="18">
        <f t="shared" si="190"/>
        <v>1.0203592039424992E-16</v>
      </c>
      <c r="ET52" s="19">
        <f t="shared" si="159"/>
        <v>0.98857823595604954</v>
      </c>
      <c r="EU52" s="19">
        <f t="shared" si="124"/>
        <v>1.14217640439505E-2</v>
      </c>
      <c r="EV52" s="19">
        <f t="shared" si="44"/>
        <v>0.98857823595604954</v>
      </c>
      <c r="EW52" s="19">
        <f t="shared" si="45"/>
        <v>0</v>
      </c>
      <c r="EX52" s="19">
        <f t="shared" si="46"/>
        <v>0</v>
      </c>
      <c r="EY52" s="19">
        <f t="shared" si="47"/>
        <v>1.14217640439505E-2</v>
      </c>
      <c r="EZ52" s="19">
        <f t="shared" si="48"/>
        <v>0</v>
      </c>
      <c r="FA52" s="19">
        <f t="shared" si="49"/>
        <v>0</v>
      </c>
      <c r="FB52" s="19">
        <f t="shared" si="125"/>
        <v>0.98828493533783834</v>
      </c>
      <c r="FC52" s="19">
        <f t="shared" si="126"/>
        <v>2.9330061821112311E-4</v>
      </c>
      <c r="FD52" s="19">
        <f t="shared" si="127"/>
        <v>1.1223271816034082E-2</v>
      </c>
      <c r="FE52" s="19">
        <f t="shared" si="128"/>
        <v>1.98492227916417E-4</v>
      </c>
      <c r="FF52" s="23"/>
      <c r="FG52" s="18">
        <f t="shared" si="129"/>
        <v>2.9103649234364781E-12</v>
      </c>
      <c r="FH52" s="18">
        <f t="shared" si="191"/>
        <v>4.4449329810820613E-15</v>
      </c>
      <c r="FI52" s="18">
        <f t="shared" si="208"/>
        <v>3.6191457588818582E-5</v>
      </c>
      <c r="FJ52" s="18">
        <f t="shared" si="192"/>
        <v>1.594906671971539E-4</v>
      </c>
      <c r="FK52" s="18">
        <f t="shared" si="130"/>
        <v>1.0533034869453653E-16</v>
      </c>
      <c r="FL52" s="18">
        <f t="shared" si="193"/>
        <v>7.089253267994122E-19</v>
      </c>
      <c r="FM52" s="18">
        <f t="shared" si="194"/>
        <v>1.0603927402133594E-16</v>
      </c>
      <c r="FN52" s="19">
        <f t="shared" si="160"/>
        <v>0.99331450226020246</v>
      </c>
      <c r="FO52" s="19">
        <f t="shared" si="131"/>
        <v>6.6854977397975282E-3</v>
      </c>
      <c r="FP52" s="19">
        <f t="shared" si="50"/>
        <v>0.99331450226020246</v>
      </c>
      <c r="FQ52" s="19">
        <f t="shared" si="51"/>
        <v>0</v>
      </c>
      <c r="FR52" s="19">
        <f t="shared" si="52"/>
        <v>0</v>
      </c>
      <c r="FS52" s="19">
        <f t="shared" si="53"/>
        <v>6.6854977397975282E-3</v>
      </c>
      <c r="FT52" s="19">
        <f t="shared" si="54"/>
        <v>0</v>
      </c>
      <c r="FU52" s="19">
        <f t="shared" si="55"/>
        <v>0</v>
      </c>
      <c r="FV52" s="19">
        <f t="shared" si="132"/>
        <v>0.99314704995231917</v>
      </c>
      <c r="FW52" s="19">
        <f t="shared" si="133"/>
        <v>1.6745230788348982E-4</v>
      </c>
      <c r="FX52" s="19">
        <f t="shared" si="134"/>
        <v>6.6185088177945694E-3</v>
      </c>
      <c r="FY52" s="19">
        <f t="shared" si="135"/>
        <v>6.6988922002959403E-5</v>
      </c>
      <c r="FZ52" s="23"/>
      <c r="GA52" s="18">
        <f t="shared" si="136"/>
        <v>2.9301252582909499E-12</v>
      </c>
      <c r="GB52" s="18">
        <f t="shared" si="195"/>
        <v>2.5089636183226634E-15</v>
      </c>
      <c r="GC52" s="18">
        <f t="shared" si="209"/>
        <v>3.6854390526822614E-5</v>
      </c>
      <c r="GD52" s="18">
        <f t="shared" si="196"/>
        <v>1.6409396763166883E-4</v>
      </c>
      <c r="GE52" s="18">
        <f t="shared" si="137"/>
        <v>1.0798798056156165E-16</v>
      </c>
      <c r="GF52" s="18">
        <f t="shared" si="197"/>
        <v>4.1170579477407383E-19</v>
      </c>
      <c r="GG52" s="18">
        <f t="shared" si="198"/>
        <v>1.0839968635633573E-16</v>
      </c>
      <c r="GH52" s="19">
        <f t="shared" si="161"/>
        <v>0.9962019650737669</v>
      </c>
      <c r="GI52" s="19">
        <f t="shared" si="138"/>
        <v>3.7980349262330729E-3</v>
      </c>
      <c r="GJ52" s="19">
        <f t="shared" si="56"/>
        <v>0.9962019650737669</v>
      </c>
      <c r="GK52" s="19">
        <f t="shared" si="57"/>
        <v>0</v>
      </c>
      <c r="GL52" s="19">
        <f t="shared" si="58"/>
        <v>0</v>
      </c>
      <c r="GM52" s="19">
        <f t="shared" si="59"/>
        <v>3.7980349262330729E-3</v>
      </c>
      <c r="GN52" s="19">
        <f t="shared" si="60"/>
        <v>0</v>
      </c>
      <c r="GO52" s="19">
        <f t="shared" si="61"/>
        <v>0</v>
      </c>
      <c r="GP52" s="19">
        <f t="shared" si="139"/>
        <v>0.99610873207089179</v>
      </c>
      <c r="GQ52" s="19">
        <f t="shared" si="140"/>
        <v>9.3233002875057661E-5</v>
      </c>
      <c r="GR52" s="19">
        <f t="shared" si="141"/>
        <v>3.776608903757318E-3</v>
      </c>
      <c r="GS52" s="19">
        <f t="shared" si="142"/>
        <v>2.142602247575527E-5</v>
      </c>
      <c r="GT52" s="23"/>
      <c r="GU52" s="18">
        <f t="shared" si="143"/>
        <v>2.9397422522581973E-12</v>
      </c>
      <c r="GV52" s="18">
        <f t="shared" si="144"/>
        <v>1.3875412476482763E-15</v>
      </c>
      <c r="GW52" s="18">
        <f t="shared" si="62"/>
        <v>3.7250416100577934E-5</v>
      </c>
      <c r="GX52" s="18">
        <f t="shared" si="63"/>
        <v>1.6702749175671801E-4</v>
      </c>
      <c r="GY52" s="18">
        <f t="shared" si="145"/>
        <v>1.0950662212506799E-16</v>
      </c>
      <c r="GZ52" s="18">
        <f t="shared" si="199"/>
        <v>2.3175753430367871E-19</v>
      </c>
      <c r="HA52" s="18">
        <f t="shared" si="200"/>
        <v>1.0973837965937167E-16</v>
      </c>
      <c r="HB52" s="19">
        <f t="shared" si="162"/>
        <v>0.99788809042904536</v>
      </c>
      <c r="HC52" s="19">
        <f t="shared" si="146"/>
        <v>2.111909570954619E-3</v>
      </c>
      <c r="HD52" s="19">
        <f t="shared" si="64"/>
        <v>0.99788809042904536</v>
      </c>
      <c r="HE52" s="19">
        <f t="shared" si="65"/>
        <v>0</v>
      </c>
      <c r="HF52" s="19">
        <f t="shared" si="66"/>
        <v>0</v>
      </c>
      <c r="HG52" s="19">
        <f t="shared" si="67"/>
        <v>2.111909570954619E-3</v>
      </c>
      <c r="HH52" s="19">
        <f t="shared" si="68"/>
        <v>0</v>
      </c>
      <c r="HI52" s="19">
        <f t="shared" si="69"/>
        <v>0</v>
      </c>
      <c r="HJ52" s="19">
        <f t="shared" si="147"/>
        <v>0.99783698665438569</v>
      </c>
      <c r="HK52" s="19">
        <f t="shared" si="148"/>
        <v>5.1103774659626846E-5</v>
      </c>
      <c r="HL52" s="19">
        <f t="shared" si="149"/>
        <v>2.1053179447007779E-3</v>
      </c>
      <c r="HM52" s="19">
        <f t="shared" si="150"/>
        <v>6.5916262538409986E-6</v>
      </c>
      <c r="HN52" s="29" t="s">
        <v>5</v>
      </c>
      <c r="HO52" s="37">
        <v>0.1</v>
      </c>
      <c r="HP52" s="37">
        <v>0.1</v>
      </c>
      <c r="HQ52" s="37">
        <v>0</v>
      </c>
      <c r="HR52" s="50"/>
      <c r="HS52" s="50"/>
      <c r="HT52" s="50"/>
      <c r="HU52" s="2"/>
      <c r="HV52" s="2"/>
      <c r="HW52" s="2"/>
    </row>
    <row r="53" spans="1:231" ht="14" thickTop="1" x14ac:dyDescent="0.15">
      <c r="A53">
        <v>27</v>
      </c>
      <c r="B53" s="22">
        <v>2</v>
      </c>
      <c r="C53" s="18">
        <f t="shared" si="70"/>
        <v>2.8311102189025053E-14</v>
      </c>
      <c r="D53" s="18">
        <f t="shared" si="151"/>
        <v>4.1341609239047683E-15</v>
      </c>
      <c r="E53" s="18">
        <f t="shared" si="152"/>
        <v>1.4487660000000008E-5</v>
      </c>
      <c r="F53" s="18">
        <f t="shared" si="1"/>
        <v>9.6660928800000045E-5</v>
      </c>
      <c r="G53" s="18">
        <f t="shared" si="71"/>
        <v>4.1016162273985091E-19</v>
      </c>
      <c r="H53" s="18">
        <f t="shared" si="72"/>
        <v>3.9961183471330123E-19</v>
      </c>
      <c r="I53" s="18">
        <f t="shared" si="73"/>
        <v>8.0977345745315219E-19</v>
      </c>
      <c r="J53" s="19">
        <f t="shared" si="74"/>
        <v>0.50651403669103345</v>
      </c>
      <c r="K53" s="19">
        <f t="shared" si="75"/>
        <v>0.49348596330896655</v>
      </c>
      <c r="L53" s="19">
        <f t="shared" si="2"/>
        <v>0</v>
      </c>
      <c r="M53" s="19">
        <f t="shared" si="3"/>
        <v>0.50651403669103345</v>
      </c>
      <c r="N53" s="19">
        <f t="shared" si="4"/>
        <v>0</v>
      </c>
      <c r="O53" s="19">
        <f t="shared" si="5"/>
        <v>0</v>
      </c>
      <c r="P53" s="19">
        <f t="shared" si="6"/>
        <v>0.49348596330896655</v>
      </c>
      <c r="Q53" s="19">
        <f t="shared" si="7"/>
        <v>0</v>
      </c>
      <c r="R53" s="19">
        <f t="shared" si="76"/>
        <v>0.50516165139701708</v>
      </c>
      <c r="S53" s="19">
        <f t="shared" si="77"/>
        <v>1.3523852940162781E-3</v>
      </c>
      <c r="T53" s="19">
        <f t="shared" si="78"/>
        <v>0.42130159751624391</v>
      </c>
      <c r="U53" s="19">
        <f t="shared" si="79"/>
        <v>7.2184365792722638E-2</v>
      </c>
      <c r="V53" s="23"/>
      <c r="W53" s="18">
        <f t="shared" si="80"/>
        <v>3.0856391325237866E-13</v>
      </c>
      <c r="X53" s="18">
        <f t="shared" si="163"/>
        <v>1.0263484404535911E-13</v>
      </c>
      <c r="Y53" s="18">
        <f t="shared" si="201"/>
        <v>3.0647302248422721E-5</v>
      </c>
      <c r="Z53" s="18">
        <f t="shared" si="164"/>
        <v>1.6016301673759607E-4</v>
      </c>
      <c r="AA53" s="18">
        <f t="shared" si="81"/>
        <v>9.4566515124017375E-18</v>
      </c>
      <c r="AB53" s="18">
        <f t="shared" si="165"/>
        <v>1.6438306244697414E-17</v>
      </c>
      <c r="AC53" s="18">
        <f t="shared" si="166"/>
        <v>2.589495775709915E-17</v>
      </c>
      <c r="AD53" s="19">
        <f t="shared" si="153"/>
        <v>0.36519277618088331</v>
      </c>
      <c r="AE53" s="19">
        <f t="shared" si="82"/>
        <v>0.63480722381911681</v>
      </c>
      <c r="AF53" s="19">
        <f t="shared" si="8"/>
        <v>0</v>
      </c>
      <c r="AG53" s="19">
        <f t="shared" si="9"/>
        <v>0.36519277618088331</v>
      </c>
      <c r="AH53" s="19">
        <f t="shared" si="10"/>
        <v>0</v>
      </c>
      <c r="AI53" s="19">
        <f t="shared" si="11"/>
        <v>0</v>
      </c>
      <c r="AJ53" s="19">
        <f t="shared" si="12"/>
        <v>0.63480722381911681</v>
      </c>
      <c r="AK53" s="19">
        <f t="shared" si="13"/>
        <v>0</v>
      </c>
      <c r="AL53" s="19">
        <f t="shared" si="83"/>
        <v>0.36426141761227993</v>
      </c>
      <c r="AM53" s="19">
        <f t="shared" si="84"/>
        <v>9.3135856860340489E-4</v>
      </c>
      <c r="AN53" s="19">
        <f t="shared" si="85"/>
        <v>0.55100902710988542</v>
      </c>
      <c r="AO53" s="19">
        <f t="shared" si="86"/>
        <v>8.379819670923136E-2</v>
      </c>
      <c r="AP53" s="23"/>
      <c r="AQ53" s="18">
        <f t="shared" si="87"/>
        <v>2.9018023565268791E-13</v>
      </c>
      <c r="AR53" s="18">
        <f t="shared" si="167"/>
        <v>1.3091365768917631E-13</v>
      </c>
      <c r="AS53" s="18">
        <f t="shared" si="202"/>
        <v>4.6263256478852819E-5</v>
      </c>
      <c r="AT53" s="18">
        <f t="shared" si="168"/>
        <v>2.1969944105506415E-4</v>
      </c>
      <c r="AU53" s="18">
        <f t="shared" si="88"/>
        <v>1.3424682667094251E-17</v>
      </c>
      <c r="AV53" s="18">
        <f t="shared" si="169"/>
        <v>2.8761657420786035E-17</v>
      </c>
      <c r="AW53" s="18">
        <f t="shared" si="170"/>
        <v>4.2186340087880283E-17</v>
      </c>
      <c r="AX53" s="19">
        <f t="shared" si="154"/>
        <v>0.31822344956041898</v>
      </c>
      <c r="AY53" s="19">
        <f t="shared" si="89"/>
        <v>0.68177655043958107</v>
      </c>
      <c r="AZ53" s="19">
        <f t="shared" si="14"/>
        <v>0</v>
      </c>
      <c r="BA53" s="19">
        <f t="shared" si="15"/>
        <v>0.31822344956041898</v>
      </c>
      <c r="BB53" s="19">
        <f t="shared" si="16"/>
        <v>0</v>
      </c>
      <c r="BC53" s="19">
        <f t="shared" si="17"/>
        <v>0</v>
      </c>
      <c r="BD53" s="19">
        <f t="shared" si="18"/>
        <v>0.68177655043958107</v>
      </c>
      <c r="BE53" s="19">
        <f t="shared" si="19"/>
        <v>0</v>
      </c>
      <c r="BF53" s="19">
        <f t="shared" si="90"/>
        <v>0.31763404276810558</v>
      </c>
      <c r="BG53" s="19">
        <f t="shared" si="91"/>
        <v>5.8940679231336097E-4</v>
      </c>
      <c r="BH53" s="19">
        <f t="shared" si="92"/>
        <v>0.60722819499243297</v>
      </c>
      <c r="BI53" s="19">
        <f t="shared" si="93"/>
        <v>7.4548355447148343E-2</v>
      </c>
      <c r="BJ53" s="23"/>
      <c r="BK53" s="18">
        <f t="shared" si="94"/>
        <v>2.9224767454375528E-13</v>
      </c>
      <c r="BL53" s="18">
        <f t="shared" si="171"/>
        <v>1.4794780436021634E-13</v>
      </c>
      <c r="BM53" s="18">
        <f t="shared" si="203"/>
        <v>5.7926487509003219E-5</v>
      </c>
      <c r="BN53" s="18">
        <f t="shared" si="172"/>
        <v>2.5927262751637193E-4</v>
      </c>
      <c r="BO53" s="18">
        <f t="shared" si="95"/>
        <v>1.6928881268994078E-17</v>
      </c>
      <c r="BP53" s="18">
        <f t="shared" si="173"/>
        <v>3.8358815971751441E-17</v>
      </c>
      <c r="BQ53" s="18">
        <f t="shared" si="174"/>
        <v>5.5287697240745519E-17</v>
      </c>
      <c r="BR53" s="19">
        <f t="shared" si="155"/>
        <v>0.30619617227461515</v>
      </c>
      <c r="BS53" s="19">
        <f t="shared" si="96"/>
        <v>0.69380382772538485</v>
      </c>
      <c r="BT53" s="19">
        <f t="shared" si="20"/>
        <v>0</v>
      </c>
      <c r="BU53" s="19">
        <f t="shared" si="21"/>
        <v>0.30619617227461515</v>
      </c>
      <c r="BV53" s="19">
        <f t="shared" si="22"/>
        <v>0</v>
      </c>
      <c r="BW53" s="19">
        <f t="shared" si="23"/>
        <v>0</v>
      </c>
      <c r="BX53" s="19">
        <f t="shared" si="24"/>
        <v>0.69380382772538485</v>
      </c>
      <c r="BY53" s="19">
        <f t="shared" si="25"/>
        <v>0</v>
      </c>
      <c r="BZ53" s="19">
        <f t="shared" si="97"/>
        <v>0.30576703727678484</v>
      </c>
      <c r="CA53" s="19">
        <f t="shared" si="98"/>
        <v>4.2913499783027838E-4</v>
      </c>
      <c r="CB53" s="19">
        <f t="shared" si="99"/>
        <v>0.6339944152829271</v>
      </c>
      <c r="CC53" s="19">
        <f t="shared" si="100"/>
        <v>5.9809412442457778E-2</v>
      </c>
      <c r="CD53" s="23"/>
      <c r="CE53" s="18">
        <f t="shared" si="101"/>
        <v>3.0768195034866326E-13</v>
      </c>
      <c r="CF53" s="18">
        <f t="shared" si="175"/>
        <v>1.6747740585409472E-13</v>
      </c>
      <c r="CG53" s="18">
        <f t="shared" si="204"/>
        <v>6.9763228934417921E-5</v>
      </c>
      <c r="CH53" s="18">
        <f t="shared" si="176"/>
        <v>2.9332443798652267E-4</v>
      </c>
      <c r="CI53" s="18">
        <f t="shared" si="102"/>
        <v>2.1464886341162002E-17</v>
      </c>
      <c r="CJ53" s="18">
        <f t="shared" si="177"/>
        <v>4.9125215947593095E-17</v>
      </c>
      <c r="CK53" s="18">
        <f t="shared" si="178"/>
        <v>7.059010228875509E-17</v>
      </c>
      <c r="CL53" s="19">
        <f t="shared" si="156"/>
        <v>0.30407784725056747</v>
      </c>
      <c r="CM53" s="19">
        <f t="shared" si="103"/>
        <v>0.69592215274943259</v>
      </c>
      <c r="CN53" s="19">
        <f t="shared" si="26"/>
        <v>0</v>
      </c>
      <c r="CO53" s="19">
        <f t="shared" si="27"/>
        <v>0.30407784725056747</v>
      </c>
      <c r="CP53" s="19">
        <f t="shared" si="28"/>
        <v>0</v>
      </c>
      <c r="CQ53" s="19">
        <f t="shared" si="29"/>
        <v>0</v>
      </c>
      <c r="CR53" s="19">
        <f t="shared" si="30"/>
        <v>0.69592215274943259</v>
      </c>
      <c r="CS53" s="19">
        <f t="shared" si="31"/>
        <v>0</v>
      </c>
      <c r="CT53" s="19">
        <f t="shared" si="104"/>
        <v>0.30376091468673222</v>
      </c>
      <c r="CU53" s="19">
        <f t="shared" si="105"/>
        <v>3.1693256383527878E-4</v>
      </c>
      <c r="CV53" s="19">
        <f t="shared" si="106"/>
        <v>0.65224694263677208</v>
      </c>
      <c r="CW53" s="19">
        <f t="shared" si="107"/>
        <v>4.367521011266047E-2</v>
      </c>
      <c r="CX53" s="23"/>
      <c r="CY53" s="18">
        <f t="shared" si="108"/>
        <v>3.2292472586587246E-13</v>
      </c>
      <c r="CZ53" s="18">
        <f t="shared" si="179"/>
        <v>1.8359690688007055E-13</v>
      </c>
      <c r="DA53" s="18">
        <f t="shared" si="205"/>
        <v>8.0516317432492455E-5</v>
      </c>
      <c r="DB53" s="18">
        <f t="shared" si="180"/>
        <v>3.2199024270673191E-4</v>
      </c>
      <c r="DC53" s="18">
        <f t="shared" si="109"/>
        <v>2.6000709734617194E-17</v>
      </c>
      <c r="DD53" s="18">
        <f t="shared" si="181"/>
        <v>5.9116412606519178E-17</v>
      </c>
      <c r="DE53" s="18">
        <f t="shared" si="182"/>
        <v>8.5117122341136372E-17</v>
      </c>
      <c r="DF53" s="19">
        <f t="shared" si="157"/>
        <v>0.30546979290970783</v>
      </c>
      <c r="DG53" s="19">
        <f t="shared" si="110"/>
        <v>0.69453020709029212</v>
      </c>
      <c r="DH53" s="19">
        <f t="shared" si="32"/>
        <v>0</v>
      </c>
      <c r="DI53" s="19">
        <f t="shared" si="33"/>
        <v>0.30546979290970783</v>
      </c>
      <c r="DJ53" s="19">
        <f t="shared" si="34"/>
        <v>0</v>
      </c>
      <c r="DK53" s="19">
        <f t="shared" si="35"/>
        <v>0</v>
      </c>
      <c r="DL53" s="19">
        <f t="shared" si="36"/>
        <v>0.69453020709029212</v>
      </c>
      <c r="DM53" s="19">
        <f t="shared" si="37"/>
        <v>0</v>
      </c>
      <c r="DN53" s="19">
        <f t="shared" si="111"/>
        <v>0.30524946014648047</v>
      </c>
      <c r="DO53" s="19">
        <f t="shared" si="112"/>
        <v>2.2033276322739364E-4</v>
      </c>
      <c r="DP53" s="19">
        <f t="shared" si="113"/>
        <v>0.66515361927634187</v>
      </c>
      <c r="DQ53" s="19">
        <f t="shared" si="114"/>
        <v>2.9376587813950167E-2</v>
      </c>
      <c r="DR53" s="23"/>
      <c r="DS53" s="18">
        <f t="shared" si="115"/>
        <v>3.3246603873627316E-13</v>
      </c>
      <c r="DT53" s="18">
        <f t="shared" si="183"/>
        <v>1.9208022322021474E-13</v>
      </c>
      <c r="DU53" s="18">
        <f t="shared" si="206"/>
        <v>8.8716252548452199E-5</v>
      </c>
      <c r="DV53" s="18">
        <f t="shared" si="184"/>
        <v>3.43561583787831E-4</v>
      </c>
      <c r="DW53" s="18">
        <f t="shared" si="116"/>
        <v>2.9495141056310703E-17</v>
      </c>
      <c r="DX53" s="18">
        <f t="shared" si="185"/>
        <v>6.5991385703857086E-17</v>
      </c>
      <c r="DY53" s="18">
        <f t="shared" si="186"/>
        <v>9.5486526760167795E-17</v>
      </c>
      <c r="DZ53" s="19">
        <f t="shared" si="158"/>
        <v>0.30889322354758225</v>
      </c>
      <c r="EA53" s="19">
        <f t="shared" si="117"/>
        <v>0.69110677645241769</v>
      </c>
      <c r="EB53" s="19">
        <f t="shared" si="38"/>
        <v>0</v>
      </c>
      <c r="EC53" s="19">
        <f t="shared" si="39"/>
        <v>0.30889322354758225</v>
      </c>
      <c r="ED53" s="19">
        <f t="shared" si="40"/>
        <v>0</v>
      </c>
      <c r="EE53" s="19">
        <f t="shared" si="41"/>
        <v>0</v>
      </c>
      <c r="EF53" s="19">
        <f t="shared" si="42"/>
        <v>0.69110677645241769</v>
      </c>
      <c r="EG53" s="19">
        <f t="shared" si="43"/>
        <v>0</v>
      </c>
      <c r="EH53" s="19">
        <f t="shared" si="118"/>
        <v>0.30874991339441388</v>
      </c>
      <c r="EI53" s="19">
        <f t="shared" si="119"/>
        <v>1.4331015316831284E-4</v>
      </c>
      <c r="EJ53" s="19">
        <f t="shared" si="120"/>
        <v>0.67245420731972383</v>
      </c>
      <c r="EK53" s="19">
        <f t="shared" si="121"/>
        <v>1.8652569132693992E-2</v>
      </c>
      <c r="EL53" s="23"/>
      <c r="EM53" s="18">
        <f t="shared" si="122"/>
        <v>3.377971382714065E-13</v>
      </c>
      <c r="EN53" s="18">
        <f t="shared" si="187"/>
        <v>1.9518930173361961E-13</v>
      </c>
      <c r="EO53" s="18">
        <f t="shared" si="207"/>
        <v>9.4538922368465929E-5</v>
      </c>
      <c r="EP53" s="18">
        <f t="shared" si="188"/>
        <v>3.5914336667174638E-4</v>
      </c>
      <c r="EQ53" s="18">
        <f t="shared" si="123"/>
        <v>3.1934977431330453E-17</v>
      </c>
      <c r="ER53" s="18">
        <f t="shared" si="189"/>
        <v>7.010094296291949E-17</v>
      </c>
      <c r="ES53" s="18">
        <f t="shared" si="190"/>
        <v>1.0203592039424995E-16</v>
      </c>
      <c r="ET53" s="19">
        <f t="shared" si="159"/>
        <v>0.31297779554434335</v>
      </c>
      <c r="EU53" s="19">
        <f t="shared" si="124"/>
        <v>0.68702220445565665</v>
      </c>
      <c r="EV53" s="19">
        <f t="shared" si="44"/>
        <v>0</v>
      </c>
      <c r="EW53" s="19">
        <f t="shared" si="45"/>
        <v>0.31297779554434335</v>
      </c>
      <c r="EX53" s="19">
        <f t="shared" si="46"/>
        <v>0</v>
      </c>
      <c r="EY53" s="19">
        <f t="shared" si="47"/>
        <v>0</v>
      </c>
      <c r="EZ53" s="19">
        <f t="shared" si="48"/>
        <v>0.68702220445565665</v>
      </c>
      <c r="FA53" s="19">
        <f t="shared" si="49"/>
        <v>0</v>
      </c>
      <c r="FB53" s="19">
        <f t="shared" si="125"/>
        <v>0.31288972654315811</v>
      </c>
      <c r="FC53" s="19">
        <f t="shared" si="126"/>
        <v>8.8069001185193694E-5</v>
      </c>
      <c r="FD53" s="19">
        <f t="shared" si="127"/>
        <v>0.67568850941289127</v>
      </c>
      <c r="FE53" s="19">
        <f t="shared" si="128"/>
        <v>1.1333695042765303E-2</v>
      </c>
      <c r="FF53" s="23"/>
      <c r="FG53" s="18">
        <f t="shared" si="129"/>
        <v>3.4094353248878761E-13</v>
      </c>
      <c r="FH53" s="18">
        <f t="shared" si="191"/>
        <v>1.9581495565439642E-13</v>
      </c>
      <c r="FI53" s="18">
        <f t="shared" si="208"/>
        <v>9.8491962641248374E-5</v>
      </c>
      <c r="FJ53" s="18">
        <f t="shared" si="192"/>
        <v>3.7003851985933938E-4</v>
      </c>
      <c r="FK53" s="18">
        <f t="shared" si="130"/>
        <v>3.3580197664660918E-17</v>
      </c>
      <c r="FL53" s="18">
        <f t="shared" si="193"/>
        <v>7.2459076356675027E-17</v>
      </c>
      <c r="FM53" s="18">
        <f t="shared" si="194"/>
        <v>1.0603927402133594E-16</v>
      </c>
      <c r="FN53" s="19">
        <f t="shared" si="160"/>
        <v>0.31667698571667247</v>
      </c>
      <c r="FO53" s="19">
        <f t="shared" si="131"/>
        <v>0.68332301428332753</v>
      </c>
      <c r="FP53" s="19">
        <f t="shared" si="50"/>
        <v>0</v>
      </c>
      <c r="FQ53" s="19">
        <f t="shared" si="51"/>
        <v>0.31667698571667247</v>
      </c>
      <c r="FR53" s="19">
        <f t="shared" si="52"/>
        <v>0</v>
      </c>
      <c r="FS53" s="19">
        <f t="shared" si="53"/>
        <v>0</v>
      </c>
      <c r="FT53" s="19">
        <f t="shared" si="54"/>
        <v>0.68332301428332753</v>
      </c>
      <c r="FU53" s="19">
        <f t="shared" si="55"/>
        <v>0</v>
      </c>
      <c r="FV53" s="19">
        <f t="shared" si="132"/>
        <v>0.31662527830389792</v>
      </c>
      <c r="FW53" s="19">
        <f t="shared" si="133"/>
        <v>5.1707412774596158E-5</v>
      </c>
      <c r="FX53" s="19">
        <f t="shared" si="134"/>
        <v>0.67668922395630471</v>
      </c>
      <c r="FY53" s="19">
        <f t="shared" si="135"/>
        <v>6.6337903270229301E-3</v>
      </c>
      <c r="FZ53" s="23"/>
      <c r="GA53" s="18">
        <f t="shared" si="136"/>
        <v>3.4287037031805029E-13</v>
      </c>
      <c r="GB53" s="18">
        <f t="shared" si="195"/>
        <v>1.9550957532668727E-13</v>
      </c>
      <c r="GC53" s="18">
        <f t="shared" si="209"/>
        <v>1.01027004222991E-4</v>
      </c>
      <c r="GD53" s="18">
        <f t="shared" si="196"/>
        <v>3.7727318410377196E-4</v>
      </c>
      <c r="GE53" s="18">
        <f t="shared" si="137"/>
        <v>3.4639166350060155E-17</v>
      </c>
      <c r="GF53" s="18">
        <f t="shared" si="197"/>
        <v>7.3760520006275556E-17</v>
      </c>
      <c r="GG53" s="18">
        <f t="shared" si="198"/>
        <v>1.0839968635633572E-16</v>
      </c>
      <c r="GH53" s="19">
        <f t="shared" si="161"/>
        <v>0.31955042965892838</v>
      </c>
      <c r="GI53" s="19">
        <f t="shared" si="138"/>
        <v>0.68044957034107156</v>
      </c>
      <c r="GJ53" s="19">
        <f t="shared" si="56"/>
        <v>0</v>
      </c>
      <c r="GK53" s="19">
        <f t="shared" si="57"/>
        <v>0.31955042965892838</v>
      </c>
      <c r="GL53" s="19">
        <f t="shared" si="58"/>
        <v>0</v>
      </c>
      <c r="GM53" s="19">
        <f t="shared" si="59"/>
        <v>0</v>
      </c>
      <c r="GN53" s="19">
        <f t="shared" si="60"/>
        <v>0.68044957034107156</v>
      </c>
      <c r="GO53" s="19">
        <f t="shared" si="61"/>
        <v>0</v>
      </c>
      <c r="GP53" s="19">
        <f t="shared" si="139"/>
        <v>0.31952107156407356</v>
      </c>
      <c r="GQ53" s="19">
        <f t="shared" si="140"/>
        <v>2.9358094854804732E-5</v>
      </c>
      <c r="GR53" s="19">
        <f t="shared" si="141"/>
        <v>0.67668089350969329</v>
      </c>
      <c r="GS53" s="19">
        <f t="shared" si="142"/>
        <v>3.7686768313782686E-3</v>
      </c>
      <c r="GT53" s="23"/>
      <c r="GU53" s="18">
        <f t="shared" si="143"/>
        <v>3.4405379202097376E-13</v>
      </c>
      <c r="GV53" s="18">
        <f t="shared" si="144"/>
        <v>1.9497480891398439E-13</v>
      </c>
      <c r="GW53" s="18">
        <f t="shared" si="62"/>
        <v>1.0256921897727975E-4</v>
      </c>
      <c r="GX53" s="18">
        <f t="shared" si="63"/>
        <v>3.818393326824754E-4</v>
      </c>
      <c r="GY53" s="18">
        <f t="shared" si="145"/>
        <v>3.5289328733762722E-17</v>
      </c>
      <c r="GZ53" s="18">
        <f t="shared" si="199"/>
        <v>7.444905092560895E-17</v>
      </c>
      <c r="HA53" s="18">
        <f t="shared" si="200"/>
        <v>1.0973837965937167E-16</v>
      </c>
      <c r="HB53" s="19">
        <f t="shared" si="162"/>
        <v>0.32157690721606175</v>
      </c>
      <c r="HC53" s="19">
        <f t="shared" si="146"/>
        <v>0.67842309278393831</v>
      </c>
      <c r="HD53" s="19">
        <f t="shared" si="64"/>
        <v>0</v>
      </c>
      <c r="HE53" s="19">
        <f t="shared" si="65"/>
        <v>0.32157690721606175</v>
      </c>
      <c r="HF53" s="19">
        <f t="shared" si="66"/>
        <v>0</v>
      </c>
      <c r="HG53" s="19">
        <f t="shared" si="67"/>
        <v>0</v>
      </c>
      <c r="HH53" s="19">
        <f t="shared" si="68"/>
        <v>0.67842309278393831</v>
      </c>
      <c r="HI53" s="19">
        <f t="shared" si="69"/>
        <v>0</v>
      </c>
      <c r="HJ53" s="19">
        <f t="shared" si="147"/>
        <v>0.32156060918695895</v>
      </c>
      <c r="HK53" s="19">
        <f t="shared" si="148"/>
        <v>1.629802910284515E-5</v>
      </c>
      <c r="HL53" s="19">
        <f t="shared" si="149"/>
        <v>0.67632748124208653</v>
      </c>
      <c r="HM53" s="19">
        <f t="shared" si="150"/>
        <v>2.0956115418517738E-3</v>
      </c>
      <c r="HN53" s="26"/>
      <c r="HO53" s="2"/>
      <c r="HP53" s="2"/>
      <c r="HQ53" s="2"/>
      <c r="HR53" s="50"/>
      <c r="HS53" s="50"/>
      <c r="HT53" s="50"/>
      <c r="HU53" s="2"/>
      <c r="HV53" s="2"/>
      <c r="HW53" s="2"/>
    </row>
    <row r="54" spans="1:231" ht="14" thickBot="1" x14ac:dyDescent="0.2">
      <c r="A54">
        <v>28</v>
      </c>
      <c r="B54" s="22">
        <v>3</v>
      </c>
      <c r="C54" s="18">
        <f t="shared" si="70"/>
        <v>2.3062297843610523E-15</v>
      </c>
      <c r="D54" s="18">
        <f t="shared" si="151"/>
        <v>4.2969072706184239E-15</v>
      </c>
      <c r="E54" s="18">
        <f t="shared" si="152"/>
        <v>3.0540240000000019E-5</v>
      </c>
      <c r="F54" s="18">
        <f t="shared" si="1"/>
        <v>1.7206344000000008E-4</v>
      </c>
      <c r="G54" s="18">
        <f t="shared" si="71"/>
        <v>7.0432811109534834E-20</v>
      </c>
      <c r="H54" s="18">
        <f t="shared" si="72"/>
        <v>7.3934064634361728E-19</v>
      </c>
      <c r="I54" s="18">
        <f t="shared" si="73"/>
        <v>8.0977345745315209E-19</v>
      </c>
      <c r="J54" s="19">
        <f t="shared" si="74"/>
        <v>8.6978414099982512E-2</v>
      </c>
      <c r="K54" s="19">
        <f t="shared" si="75"/>
        <v>0.91302158590001747</v>
      </c>
      <c r="L54" s="19">
        <f t="shared" si="2"/>
        <v>0</v>
      </c>
      <c r="M54" s="19">
        <f t="shared" si="3"/>
        <v>0</v>
      </c>
      <c r="N54" s="19">
        <f t="shared" si="4"/>
        <v>8.6978414099982512E-2</v>
      </c>
      <c r="O54" s="19">
        <f t="shared" si="5"/>
        <v>0</v>
      </c>
      <c r="P54" s="19">
        <f t="shared" si="6"/>
        <v>0</v>
      </c>
      <c r="Q54" s="19">
        <f t="shared" si="7"/>
        <v>0.91302158590001747</v>
      </c>
      <c r="R54" s="19">
        <f t="shared" si="76"/>
        <v>8.541923399037786E-2</v>
      </c>
      <c r="S54" s="19">
        <f t="shared" si="77"/>
        <v>1.5591801096046408E-3</v>
      </c>
      <c r="T54" s="19">
        <f t="shared" si="78"/>
        <v>0.42109480270065563</v>
      </c>
      <c r="U54" s="19">
        <f t="shared" si="79"/>
        <v>0.49192678319936189</v>
      </c>
      <c r="V54" s="23"/>
      <c r="W54" s="18">
        <f t="shared" si="80"/>
        <v>2.9121138162214519E-14</v>
      </c>
      <c r="X54" s="18">
        <f t="shared" si="163"/>
        <v>6.7682660569410968E-14</v>
      </c>
      <c r="Y54" s="18">
        <f t="shared" si="201"/>
        <v>7.128904849579786E-5</v>
      </c>
      <c r="Z54" s="18">
        <f t="shared" si="164"/>
        <v>3.5192085130833533E-4</v>
      </c>
      <c r="AA54" s="18">
        <f t="shared" si="81"/>
        <v>2.0760182306989405E-18</v>
      </c>
      <c r="AB54" s="18">
        <f t="shared" si="165"/>
        <v>2.3818939526400207E-17</v>
      </c>
      <c r="AC54" s="18">
        <f t="shared" si="166"/>
        <v>2.5894957757099147E-17</v>
      </c>
      <c r="AD54" s="19">
        <f t="shared" si="153"/>
        <v>8.0170751780037047E-2</v>
      </c>
      <c r="AE54" s="19">
        <f t="shared" si="82"/>
        <v>0.91982924821996304</v>
      </c>
      <c r="AF54" s="19">
        <f t="shared" si="8"/>
        <v>0</v>
      </c>
      <c r="AG54" s="19">
        <f t="shared" si="9"/>
        <v>0</v>
      </c>
      <c r="AH54" s="19">
        <f t="shared" si="10"/>
        <v>8.0170751780037047E-2</v>
      </c>
      <c r="AI54" s="19">
        <f t="shared" si="11"/>
        <v>0</v>
      </c>
      <c r="AJ54" s="19">
        <f t="shared" si="12"/>
        <v>0</v>
      </c>
      <c r="AK54" s="19">
        <f t="shared" si="13"/>
        <v>0.91982924821996304</v>
      </c>
      <c r="AL54" s="19">
        <f t="shared" si="83"/>
        <v>7.7317208975720392E-2</v>
      </c>
      <c r="AM54" s="19">
        <f t="shared" si="84"/>
        <v>2.8535428043166434E-3</v>
      </c>
      <c r="AN54" s="19">
        <f t="shared" si="85"/>
        <v>0.28787556720516294</v>
      </c>
      <c r="AO54" s="19">
        <f t="shared" si="86"/>
        <v>0.63195368101480009</v>
      </c>
      <c r="AP54" s="23"/>
      <c r="AQ54" s="18">
        <f t="shared" si="87"/>
        <v>3.2555671906768264E-14</v>
      </c>
      <c r="AR54" s="18">
        <f t="shared" si="167"/>
        <v>7.750745749280662E-14</v>
      </c>
      <c r="AS54" s="18">
        <f t="shared" si="202"/>
        <v>1.0794003063997743E-4</v>
      </c>
      <c r="AT54" s="18">
        <f t="shared" si="168"/>
        <v>4.9894914780745838E-4</v>
      </c>
      <c r="AU54" s="18">
        <f t="shared" si="88"/>
        <v>3.5140602231216187E-18</v>
      </c>
      <c r="AV54" s="18">
        <f t="shared" si="169"/>
        <v>3.867227986475867E-17</v>
      </c>
      <c r="AW54" s="18">
        <f t="shared" si="170"/>
        <v>4.2186340087880289E-17</v>
      </c>
      <c r="AX54" s="19">
        <f t="shared" si="154"/>
        <v>8.3298532553459717E-2</v>
      </c>
      <c r="AY54" s="19">
        <f t="shared" si="89"/>
        <v>0.91670146744654024</v>
      </c>
      <c r="AZ54" s="19">
        <f t="shared" si="14"/>
        <v>0</v>
      </c>
      <c r="BA54" s="19">
        <f t="shared" si="15"/>
        <v>0</v>
      </c>
      <c r="BB54" s="19">
        <f t="shared" si="16"/>
        <v>8.3298532553459717E-2</v>
      </c>
      <c r="BC54" s="19">
        <f t="shared" si="17"/>
        <v>0</v>
      </c>
      <c r="BD54" s="19">
        <f t="shared" si="18"/>
        <v>0</v>
      </c>
      <c r="BE54" s="19">
        <f t="shared" si="19"/>
        <v>0.91670146744654024</v>
      </c>
      <c r="BF54" s="19">
        <f t="shared" si="90"/>
        <v>7.9863242779858012E-2</v>
      </c>
      <c r="BG54" s="19">
        <f t="shared" si="91"/>
        <v>3.4352897736017081E-3</v>
      </c>
      <c r="BH54" s="19">
        <f t="shared" si="92"/>
        <v>0.23836020678056091</v>
      </c>
      <c r="BI54" s="19">
        <f t="shared" si="93"/>
        <v>0.67834126066597933</v>
      </c>
      <c r="BJ54" s="23"/>
      <c r="BK54" s="18">
        <f t="shared" si="94"/>
        <v>3.7931078800984357E-14</v>
      </c>
      <c r="BL54" s="18">
        <f t="shared" si="171"/>
        <v>8.4416354214516759E-14</v>
      </c>
      <c r="BM54" s="18">
        <f t="shared" si="203"/>
        <v>1.3430111791520554E-4</v>
      </c>
      <c r="BN54" s="18">
        <f t="shared" si="172"/>
        <v>5.9459463063866818E-4</v>
      </c>
      <c r="BO54" s="18">
        <f t="shared" si="95"/>
        <v>5.0941862867019535E-18</v>
      </c>
      <c r="BP54" s="18">
        <f t="shared" si="173"/>
        <v>5.019351095404357E-17</v>
      </c>
      <c r="BQ54" s="18">
        <f t="shared" si="174"/>
        <v>5.5287697240745525E-17</v>
      </c>
      <c r="BR54" s="19">
        <f t="shared" si="155"/>
        <v>9.2139599602417105E-2</v>
      </c>
      <c r="BS54" s="19">
        <f t="shared" si="96"/>
        <v>0.90786040039758287</v>
      </c>
      <c r="BT54" s="19">
        <f t="shared" si="20"/>
        <v>0</v>
      </c>
      <c r="BU54" s="19">
        <f t="shared" si="21"/>
        <v>0</v>
      </c>
      <c r="BV54" s="19">
        <f t="shared" si="22"/>
        <v>9.2139599602417105E-2</v>
      </c>
      <c r="BW54" s="19">
        <f t="shared" si="23"/>
        <v>0</v>
      </c>
      <c r="BX54" s="19">
        <f t="shared" si="24"/>
        <v>0</v>
      </c>
      <c r="BY54" s="19">
        <f t="shared" si="25"/>
        <v>0.90786040039758287</v>
      </c>
      <c r="BZ54" s="19">
        <f t="shared" si="97"/>
        <v>8.8001475079977437E-2</v>
      </c>
      <c r="CA54" s="19">
        <f t="shared" si="98"/>
        <v>4.1381245224396731E-3</v>
      </c>
      <c r="CB54" s="19">
        <f t="shared" si="99"/>
        <v>0.21819469719463766</v>
      </c>
      <c r="CC54" s="19">
        <f t="shared" si="100"/>
        <v>0.68966570320294529</v>
      </c>
      <c r="CD54" s="23"/>
      <c r="CE54" s="18">
        <f t="shared" si="101"/>
        <v>4.5064549226030864E-14</v>
      </c>
      <c r="CF54" s="18">
        <f t="shared" si="175"/>
        <v>9.333061275109327E-14</v>
      </c>
      <c r="CG54" s="18">
        <f t="shared" si="204"/>
        <v>1.6086068648865363E-4</v>
      </c>
      <c r="CH54" s="18">
        <f t="shared" si="176"/>
        <v>6.7867322518154233E-4</v>
      </c>
      <c r="CI54" s="18">
        <f t="shared" si="102"/>
        <v>7.2491143248010488E-18</v>
      </c>
      <c r="CJ54" s="18">
        <f t="shared" si="177"/>
        <v>6.334098796395405E-17</v>
      </c>
      <c r="CK54" s="18">
        <f t="shared" si="178"/>
        <v>7.0590102288755102E-17</v>
      </c>
      <c r="CL54" s="19">
        <f t="shared" si="156"/>
        <v>0.10269307012968902</v>
      </c>
      <c r="CM54" s="19">
        <f t="shared" si="103"/>
        <v>0.89730692987031091</v>
      </c>
      <c r="CN54" s="19">
        <f t="shared" si="26"/>
        <v>0</v>
      </c>
      <c r="CO54" s="19">
        <f t="shared" si="27"/>
        <v>0</v>
      </c>
      <c r="CP54" s="19">
        <f t="shared" si="28"/>
        <v>0.10269307012968902</v>
      </c>
      <c r="CQ54" s="19">
        <f t="shared" si="29"/>
        <v>0</v>
      </c>
      <c r="CR54" s="19">
        <f t="shared" si="30"/>
        <v>0</v>
      </c>
      <c r="CS54" s="19">
        <f t="shared" si="31"/>
        <v>0.89730692987031091</v>
      </c>
      <c r="CT54" s="19">
        <f t="shared" si="104"/>
        <v>9.7604548193904545E-2</v>
      </c>
      <c r="CU54" s="19">
        <f t="shared" si="105"/>
        <v>5.0885219357844876E-3</v>
      </c>
      <c r="CV54" s="19">
        <f t="shared" si="106"/>
        <v>0.20647329905666287</v>
      </c>
      <c r="CW54" s="19">
        <f t="shared" si="107"/>
        <v>0.69083363081364813</v>
      </c>
      <c r="CX54" s="23"/>
      <c r="CY54" s="18">
        <f t="shared" si="108"/>
        <v>5.2318148997381048E-14</v>
      </c>
      <c r="CZ54" s="18">
        <f t="shared" si="179"/>
        <v>1.0000209158732648E-13</v>
      </c>
      <c r="DA54" s="18">
        <f t="shared" si="205"/>
        <v>1.8525816817595205E-4</v>
      </c>
      <c r="DB54" s="18">
        <f t="shared" si="180"/>
        <v>7.5423180353843529E-4</v>
      </c>
      <c r="DC54" s="18">
        <f t="shared" si="109"/>
        <v>9.6923644456113352E-18</v>
      </c>
      <c r="DD54" s="18">
        <f t="shared" si="181"/>
        <v>7.5424757895525041E-17</v>
      </c>
      <c r="DE54" s="18">
        <f t="shared" si="182"/>
        <v>8.5117122341136372E-17</v>
      </c>
      <c r="DF54" s="19">
        <f t="shared" si="157"/>
        <v>0.11387091314912909</v>
      </c>
      <c r="DG54" s="19">
        <f t="shared" si="110"/>
        <v>0.886129086850871</v>
      </c>
      <c r="DH54" s="19">
        <f t="shared" si="32"/>
        <v>0</v>
      </c>
      <c r="DI54" s="19">
        <f t="shared" si="33"/>
        <v>0</v>
      </c>
      <c r="DJ54" s="19">
        <f t="shared" si="34"/>
        <v>0.11387091314912909</v>
      </c>
      <c r="DK54" s="19">
        <f t="shared" si="35"/>
        <v>0</v>
      </c>
      <c r="DL54" s="19">
        <f t="shared" si="36"/>
        <v>0</v>
      </c>
      <c r="DM54" s="19">
        <f t="shared" si="37"/>
        <v>0.886129086850871</v>
      </c>
      <c r="DN54" s="19">
        <f t="shared" si="111"/>
        <v>0.10774045178498254</v>
      </c>
      <c r="DO54" s="19">
        <f t="shared" si="112"/>
        <v>6.1304613641465552E-3</v>
      </c>
      <c r="DP54" s="19">
        <f t="shared" si="113"/>
        <v>0.19772934112472526</v>
      </c>
      <c r="DQ54" s="19">
        <f t="shared" si="114"/>
        <v>0.6883997457261456</v>
      </c>
      <c r="DR54" s="23"/>
      <c r="DS54" s="18">
        <f t="shared" si="115"/>
        <v>5.8404283749187375E-14</v>
      </c>
      <c r="DT54" s="18">
        <f t="shared" si="183"/>
        <v>1.0236781092780372E-13</v>
      </c>
      <c r="DU54" s="18">
        <f t="shared" si="206"/>
        <v>2.0417981574288662E-4</v>
      </c>
      <c r="DV54" s="18">
        <f t="shared" si="184"/>
        <v>8.1628736717439772E-4</v>
      </c>
      <c r="DW54" s="18">
        <f t="shared" si="116"/>
        <v>1.1924975894504345E-17</v>
      </c>
      <c r="DX54" s="18">
        <f t="shared" si="185"/>
        <v>8.3561550865663442E-17</v>
      </c>
      <c r="DY54" s="18">
        <f t="shared" si="186"/>
        <v>9.5486526760167782E-17</v>
      </c>
      <c r="DZ54" s="19">
        <f t="shared" si="158"/>
        <v>0.12488647664875428</v>
      </c>
      <c r="EA54" s="19">
        <f t="shared" si="117"/>
        <v>0.87511352335124581</v>
      </c>
      <c r="EB54" s="19">
        <f t="shared" si="38"/>
        <v>0</v>
      </c>
      <c r="EC54" s="19">
        <f t="shared" si="39"/>
        <v>0</v>
      </c>
      <c r="ED54" s="19">
        <f t="shared" si="40"/>
        <v>0.12488647664875428</v>
      </c>
      <c r="EE54" s="19">
        <f t="shared" si="41"/>
        <v>0</v>
      </c>
      <c r="EF54" s="19">
        <f t="shared" si="42"/>
        <v>0</v>
      </c>
      <c r="EG54" s="19">
        <f t="shared" si="43"/>
        <v>0.87511352335124581</v>
      </c>
      <c r="EH54" s="19">
        <f t="shared" si="118"/>
        <v>0.11782745951748558</v>
      </c>
      <c r="EI54" s="19">
        <f t="shared" si="119"/>
        <v>7.0590171312687067E-3</v>
      </c>
      <c r="EJ54" s="19">
        <f t="shared" si="120"/>
        <v>0.1910657640300967</v>
      </c>
      <c r="EK54" s="19">
        <f t="shared" si="121"/>
        <v>0.68404775932114903</v>
      </c>
      <c r="EL54" s="23"/>
      <c r="EM54" s="18">
        <f t="shared" si="122"/>
        <v>6.2987475369341734E-14</v>
      </c>
      <c r="EN54" s="18">
        <f t="shared" si="187"/>
        <v>1.0216596677737143E-13</v>
      </c>
      <c r="EO54" s="18">
        <f t="shared" si="207"/>
        <v>2.1778437004957649E-4</v>
      </c>
      <c r="EP54" s="18">
        <f t="shared" si="188"/>
        <v>8.6445844478110574E-4</v>
      </c>
      <c r="EQ54" s="18">
        <f t="shared" si="123"/>
        <v>1.3717687644325304E-17</v>
      </c>
      <c r="ER54" s="18">
        <f t="shared" si="189"/>
        <v>8.8318232749924628E-17</v>
      </c>
      <c r="ES54" s="18">
        <f t="shared" si="190"/>
        <v>1.0203592039424994E-16</v>
      </c>
      <c r="ET54" s="19">
        <f t="shared" si="159"/>
        <v>0.13443978935381212</v>
      </c>
      <c r="EU54" s="19">
        <f t="shared" si="124"/>
        <v>0.86556021064618782</v>
      </c>
      <c r="EV54" s="19">
        <f t="shared" si="44"/>
        <v>0</v>
      </c>
      <c r="EW54" s="19">
        <f t="shared" si="45"/>
        <v>0</v>
      </c>
      <c r="EX54" s="19">
        <f t="shared" si="46"/>
        <v>0.13443978935381212</v>
      </c>
      <c r="EY54" s="19">
        <f t="shared" si="47"/>
        <v>0</v>
      </c>
      <c r="EZ54" s="19">
        <f t="shared" si="48"/>
        <v>0</v>
      </c>
      <c r="FA54" s="19">
        <f t="shared" si="49"/>
        <v>0.86556021064618782</v>
      </c>
      <c r="FB54" s="19">
        <f t="shared" si="125"/>
        <v>0.12668809725569874</v>
      </c>
      <c r="FC54" s="19">
        <f t="shared" si="126"/>
        <v>7.7516920981133908E-3</v>
      </c>
      <c r="FD54" s="19">
        <f t="shared" si="127"/>
        <v>0.18628969828864464</v>
      </c>
      <c r="FE54" s="19">
        <f t="shared" si="128"/>
        <v>0.67927051235754321</v>
      </c>
      <c r="FF54" s="23"/>
      <c r="FG54" s="18">
        <f t="shared" si="129"/>
        <v>6.6193706113846281E-14</v>
      </c>
      <c r="FH54" s="18">
        <f t="shared" si="191"/>
        <v>1.0116400057883044E-13</v>
      </c>
      <c r="FI54" s="18">
        <f t="shared" si="208"/>
        <v>2.2707114484750459E-4</v>
      </c>
      <c r="FJ54" s="18">
        <f t="shared" si="192"/>
        <v>8.9961441690365545E-4</v>
      </c>
      <c r="FK54" s="18">
        <f t="shared" si="130"/>
        <v>1.5030680628970339E-17</v>
      </c>
      <c r="FL54" s="18">
        <f t="shared" si="193"/>
        <v>9.1008593392365612E-17</v>
      </c>
      <c r="FM54" s="18">
        <f t="shared" si="194"/>
        <v>1.0603927402133596E-16</v>
      </c>
      <c r="FN54" s="19">
        <f t="shared" si="160"/>
        <v>0.14174635546774911</v>
      </c>
      <c r="FO54" s="19">
        <f t="shared" si="131"/>
        <v>0.85825364453225084</v>
      </c>
      <c r="FP54" s="19">
        <f t="shared" si="50"/>
        <v>0</v>
      </c>
      <c r="FQ54" s="19">
        <f t="shared" si="51"/>
        <v>0</v>
      </c>
      <c r="FR54" s="19">
        <f t="shared" si="52"/>
        <v>0.14174635546774911</v>
      </c>
      <c r="FS54" s="19">
        <f t="shared" si="53"/>
        <v>0</v>
      </c>
      <c r="FT54" s="19">
        <f t="shared" si="54"/>
        <v>0</v>
      </c>
      <c r="FU54" s="19">
        <f t="shared" si="55"/>
        <v>0.85825364453225084</v>
      </c>
      <c r="FV54" s="19">
        <f t="shared" si="132"/>
        <v>0.13354509158174682</v>
      </c>
      <c r="FW54" s="19">
        <f t="shared" si="133"/>
        <v>8.2012638860022927E-3</v>
      </c>
      <c r="FX54" s="19">
        <f t="shared" si="134"/>
        <v>0.18313189413492559</v>
      </c>
      <c r="FY54" s="19">
        <f t="shared" si="135"/>
        <v>0.67512175039732525</v>
      </c>
      <c r="FZ54" s="23"/>
      <c r="GA54" s="18">
        <f t="shared" si="136"/>
        <v>6.8299901120816669E-14</v>
      </c>
      <c r="GB54" s="18">
        <f t="shared" si="195"/>
        <v>1.0014379742885037E-13</v>
      </c>
      <c r="GC54" s="18">
        <f t="shared" si="209"/>
        <v>2.3303733377301279E-4</v>
      </c>
      <c r="GD54" s="18">
        <f t="shared" si="196"/>
        <v>9.2350461912418704E-4</v>
      </c>
      <c r="GE54" s="18">
        <f t="shared" si="137"/>
        <v>1.5916426854155525E-17</v>
      </c>
      <c r="GF54" s="18">
        <f t="shared" si="197"/>
        <v>9.2483259502180198E-17</v>
      </c>
      <c r="GG54" s="18">
        <f t="shared" si="198"/>
        <v>1.0839968635633572E-16</v>
      </c>
      <c r="GH54" s="19">
        <f t="shared" si="161"/>
        <v>0.14683093087404719</v>
      </c>
      <c r="GI54" s="19">
        <f t="shared" si="138"/>
        <v>0.85316906912595292</v>
      </c>
      <c r="GJ54" s="19">
        <f t="shared" si="56"/>
        <v>0</v>
      </c>
      <c r="GK54" s="19">
        <f t="shared" si="57"/>
        <v>0</v>
      </c>
      <c r="GL54" s="19">
        <f t="shared" si="58"/>
        <v>0.14683093087404719</v>
      </c>
      <c r="GM54" s="19">
        <f t="shared" si="59"/>
        <v>0</v>
      </c>
      <c r="GN54" s="19">
        <f t="shared" si="60"/>
        <v>0</v>
      </c>
      <c r="GO54" s="19">
        <f t="shared" si="61"/>
        <v>0.85316906912595292</v>
      </c>
      <c r="GP54" s="19">
        <f t="shared" si="139"/>
        <v>0.13836482010603582</v>
      </c>
      <c r="GQ54" s="19">
        <f t="shared" si="140"/>
        <v>8.4661107680113774E-3</v>
      </c>
      <c r="GR54" s="19">
        <f t="shared" si="141"/>
        <v>0.18118560955289259</v>
      </c>
      <c r="GS54" s="19">
        <f t="shared" si="142"/>
        <v>0.67198345957306038</v>
      </c>
      <c r="GT54" s="23"/>
      <c r="GU54" s="18">
        <f t="shared" si="143"/>
        <v>6.9618761251548204E-14</v>
      </c>
      <c r="GV54" s="18">
        <f t="shared" si="144"/>
        <v>9.9344802013354219E-14</v>
      </c>
      <c r="GW54" s="18">
        <f t="shared" si="62"/>
        <v>2.3666834595869956E-4</v>
      </c>
      <c r="GX54" s="18">
        <f t="shared" si="63"/>
        <v>9.387690215914631E-4</v>
      </c>
      <c r="GY54" s="18">
        <f t="shared" si="145"/>
        <v>1.6476557073097517E-17</v>
      </c>
      <c r="GZ54" s="18">
        <f t="shared" si="199"/>
        <v>9.3261822586274158E-17</v>
      </c>
      <c r="HA54" s="18">
        <f t="shared" si="200"/>
        <v>1.0973837965937168E-16</v>
      </c>
      <c r="HB54" s="19">
        <f t="shared" si="162"/>
        <v>0.1501439799297275</v>
      </c>
      <c r="HC54" s="19">
        <f t="shared" si="146"/>
        <v>0.8498560200702725</v>
      </c>
      <c r="HD54" s="19">
        <f t="shared" si="64"/>
        <v>0</v>
      </c>
      <c r="HE54" s="19">
        <f t="shared" si="65"/>
        <v>0</v>
      </c>
      <c r="HF54" s="19">
        <f t="shared" si="66"/>
        <v>0.1501439799297275</v>
      </c>
      <c r="HG54" s="19">
        <f t="shared" si="67"/>
        <v>0</v>
      </c>
      <c r="HH54" s="19">
        <f t="shared" si="68"/>
        <v>0</v>
      </c>
      <c r="HI54" s="19">
        <f t="shared" si="69"/>
        <v>0.8498560200702725</v>
      </c>
      <c r="HJ54" s="19">
        <f t="shared" si="147"/>
        <v>0.14153126372028912</v>
      </c>
      <c r="HK54" s="19">
        <f t="shared" si="148"/>
        <v>8.6127162094383741E-3</v>
      </c>
      <c r="HL54" s="19">
        <f t="shared" si="149"/>
        <v>0.18004564349577262</v>
      </c>
      <c r="HM54" s="19">
        <f t="shared" si="150"/>
        <v>0.66981037657449982</v>
      </c>
      <c r="HN54" s="26"/>
      <c r="HO54" s="13" t="s">
        <v>16</v>
      </c>
      <c r="HP54" s="13" t="s">
        <v>17</v>
      </c>
      <c r="HQ54" s="13" t="s">
        <v>6</v>
      </c>
      <c r="HR54" s="2"/>
      <c r="HS54" s="2"/>
      <c r="HT54" s="2"/>
      <c r="HU54" s="2"/>
      <c r="HV54" s="2"/>
      <c r="HW54" s="2"/>
    </row>
    <row r="55" spans="1:231" ht="14" thickTop="1" x14ac:dyDescent="0.15">
      <c r="A55">
        <v>29</v>
      </c>
      <c r="B55" s="22">
        <v>3</v>
      </c>
      <c r="C55" s="18">
        <f t="shared" si="70"/>
        <v>2.2746745545506846E-16</v>
      </c>
      <c r="D55" s="18">
        <f t="shared" si="151"/>
        <v>2.5677041564515908E-15</v>
      </c>
      <c r="E55" s="18">
        <f t="shared" si="152"/>
        <v>1.1469600000000006E-4</v>
      </c>
      <c r="F55" s="18">
        <f t="shared" si="1"/>
        <v>3.0520800000000012E-4</v>
      </c>
      <c r="G55" s="18">
        <f t="shared" si="71"/>
        <v>2.6089607270874545E-20</v>
      </c>
      <c r="H55" s="18">
        <f t="shared" si="72"/>
        <v>7.8368385018227741E-19</v>
      </c>
      <c r="I55" s="18">
        <f t="shared" si="73"/>
        <v>8.0977345745315199E-19</v>
      </c>
      <c r="J55" s="19">
        <f t="shared" si="74"/>
        <v>3.2218402604760499E-2</v>
      </c>
      <c r="K55" s="19">
        <f t="shared" si="75"/>
        <v>0.9677815973952395</v>
      </c>
      <c r="L55" s="19">
        <f t="shared" si="2"/>
        <v>0</v>
      </c>
      <c r="M55" s="19">
        <f t="shared" si="3"/>
        <v>0</v>
      </c>
      <c r="N55" s="19">
        <f t="shared" si="4"/>
        <v>3.2218402604760499E-2</v>
      </c>
      <c r="O55" s="19">
        <f t="shared" si="5"/>
        <v>0</v>
      </c>
      <c r="P55" s="19">
        <f t="shared" si="6"/>
        <v>0</v>
      </c>
      <c r="Q55" s="19">
        <f t="shared" si="7"/>
        <v>0.9677815973952395</v>
      </c>
      <c r="R55" s="19">
        <f t="shared" si="76"/>
        <v>2.613227972959373E-2</v>
      </c>
      <c r="S55" s="19">
        <f t="shared" si="77"/>
        <v>6.0861228751667665E-3</v>
      </c>
      <c r="T55" s="19">
        <f t="shared" si="78"/>
        <v>6.0846134370388771E-2</v>
      </c>
      <c r="U55" s="19">
        <f t="shared" si="79"/>
        <v>0.90693546302485073</v>
      </c>
      <c r="V55" s="23"/>
      <c r="W55" s="18">
        <f t="shared" si="80"/>
        <v>3.3340569912784175E-15</v>
      </c>
      <c r="X55" s="18">
        <f t="shared" si="163"/>
        <v>3.2663769786373563E-14</v>
      </c>
      <c r="Y55" s="18">
        <f t="shared" si="201"/>
        <v>2.0076762421549564E-4</v>
      </c>
      <c r="Z55" s="18">
        <f t="shared" si="164"/>
        <v>7.722803344788619E-4</v>
      </c>
      <c r="AA55" s="18">
        <f t="shared" si="81"/>
        <v>6.6937070113803132E-19</v>
      </c>
      <c r="AB55" s="18">
        <f t="shared" si="165"/>
        <v>2.5225587055961119E-17</v>
      </c>
      <c r="AC55" s="18">
        <f t="shared" si="166"/>
        <v>2.589495775709915E-17</v>
      </c>
      <c r="AD55" s="19">
        <f t="shared" si="153"/>
        <v>2.584946101927979E-2</v>
      </c>
      <c r="AE55" s="19">
        <f t="shared" si="82"/>
        <v>0.97415053898072024</v>
      </c>
      <c r="AF55" s="19">
        <f t="shared" si="8"/>
        <v>0</v>
      </c>
      <c r="AG55" s="19">
        <f t="shared" si="9"/>
        <v>0</v>
      </c>
      <c r="AH55" s="19">
        <f t="shared" si="10"/>
        <v>2.584946101927979E-2</v>
      </c>
      <c r="AI55" s="19">
        <f t="shared" si="11"/>
        <v>0</v>
      </c>
      <c r="AJ55" s="19">
        <f t="shared" si="12"/>
        <v>0</v>
      </c>
      <c r="AK55" s="19">
        <f t="shared" si="13"/>
        <v>0.97415053898072024</v>
      </c>
      <c r="AL55" s="19">
        <f t="shared" si="83"/>
        <v>2.0549924994985199E-2</v>
      </c>
      <c r="AM55" s="19">
        <f t="shared" si="84"/>
        <v>5.299536024294592E-3</v>
      </c>
      <c r="AN55" s="19">
        <f t="shared" si="85"/>
        <v>5.9620826785051831E-2</v>
      </c>
      <c r="AO55" s="19">
        <f t="shared" si="86"/>
        <v>0.91452971219566837</v>
      </c>
      <c r="AP55" s="23"/>
      <c r="AQ55" s="18">
        <f t="shared" si="87"/>
        <v>4.2967278918467481E-15</v>
      </c>
      <c r="AR55" s="18">
        <f t="shared" si="167"/>
        <v>3.6217493560503589E-14</v>
      </c>
      <c r="AS55" s="18">
        <f t="shared" si="202"/>
        <v>2.7226374196094127E-4</v>
      </c>
      <c r="AT55" s="18">
        <f t="shared" si="168"/>
        <v>1.1325051195311877E-3</v>
      </c>
      <c r="AU55" s="18">
        <f t="shared" si="88"/>
        <v>1.1698432140221422E-18</v>
      </c>
      <c r="AV55" s="18">
        <f t="shared" si="169"/>
        <v>4.1016496873858137E-17</v>
      </c>
      <c r="AW55" s="18">
        <f t="shared" si="170"/>
        <v>4.2186340087880277E-17</v>
      </c>
      <c r="AX55" s="19">
        <f t="shared" si="154"/>
        <v>2.7730379349931489E-2</v>
      </c>
      <c r="AY55" s="19">
        <f t="shared" si="89"/>
        <v>0.97226962065006861</v>
      </c>
      <c r="AZ55" s="19">
        <f t="shared" si="14"/>
        <v>0</v>
      </c>
      <c r="BA55" s="19">
        <f t="shared" si="15"/>
        <v>0</v>
      </c>
      <c r="BB55" s="19">
        <f t="shared" si="16"/>
        <v>2.7730379349931489E-2</v>
      </c>
      <c r="BC55" s="19">
        <f t="shared" si="17"/>
        <v>0</v>
      </c>
      <c r="BD55" s="19">
        <f t="shared" si="18"/>
        <v>0</v>
      </c>
      <c r="BE55" s="19">
        <f t="shared" si="19"/>
        <v>0.97226962065006861</v>
      </c>
      <c r="BF55" s="19">
        <f t="shared" si="90"/>
        <v>2.2600239759576701E-2</v>
      </c>
      <c r="BG55" s="19">
        <f t="shared" si="91"/>
        <v>5.1301395903547899E-3</v>
      </c>
      <c r="BH55" s="19">
        <f t="shared" si="92"/>
        <v>6.069829279388303E-2</v>
      </c>
      <c r="BI55" s="19">
        <f t="shared" si="93"/>
        <v>0.91157132785618544</v>
      </c>
      <c r="BJ55" s="23"/>
      <c r="BK55" s="18">
        <f t="shared" si="94"/>
        <v>5.6740130618368195E-15</v>
      </c>
      <c r="BL55" s="18">
        <f t="shared" si="171"/>
        <v>3.9223424877883351E-14</v>
      </c>
      <c r="BM55" s="18">
        <f t="shared" si="203"/>
        <v>3.1992837507239657E-4</v>
      </c>
      <c r="BN55" s="18">
        <f t="shared" si="172"/>
        <v>1.363277674711258E-3</v>
      </c>
      <c r="BO55" s="18">
        <f t="shared" si="95"/>
        <v>1.8152777790130071E-18</v>
      </c>
      <c r="BP55" s="18">
        <f t="shared" si="173"/>
        <v>5.3472419461732525E-17</v>
      </c>
      <c r="BQ55" s="18">
        <f t="shared" si="174"/>
        <v>5.5287697240745531E-17</v>
      </c>
      <c r="BR55" s="19">
        <f t="shared" si="155"/>
        <v>3.2833304145559468E-2</v>
      </c>
      <c r="BS55" s="19">
        <f t="shared" si="96"/>
        <v>0.96716669585444059</v>
      </c>
      <c r="BT55" s="19">
        <f t="shared" si="20"/>
        <v>0</v>
      </c>
      <c r="BU55" s="19">
        <f t="shared" si="21"/>
        <v>0</v>
      </c>
      <c r="BV55" s="19">
        <f t="shared" si="22"/>
        <v>3.2833304145559468E-2</v>
      </c>
      <c r="BW55" s="19">
        <f t="shared" si="23"/>
        <v>0</v>
      </c>
      <c r="BX55" s="19">
        <f t="shared" si="24"/>
        <v>0</v>
      </c>
      <c r="BY55" s="19">
        <f t="shared" si="25"/>
        <v>0.96716669585444059</v>
      </c>
      <c r="BZ55" s="19">
        <f t="shared" si="97"/>
        <v>2.7208663833906917E-2</v>
      </c>
      <c r="CA55" s="19">
        <f t="shared" si="98"/>
        <v>5.6246403116525581E-3</v>
      </c>
      <c r="CB55" s="19">
        <f t="shared" si="99"/>
        <v>6.4930935768510167E-2</v>
      </c>
      <c r="CC55" s="19">
        <f t="shared" si="100"/>
        <v>0.90223576008593021</v>
      </c>
      <c r="CD55" s="23"/>
      <c r="CE55" s="18">
        <f t="shared" si="101"/>
        <v>7.5176942382656823E-15</v>
      </c>
      <c r="CF55" s="18">
        <f t="shared" si="175"/>
        <v>4.3188231763253155E-14</v>
      </c>
      <c r="CG55" s="18">
        <f t="shared" si="204"/>
        <v>3.6815621066603335E-4</v>
      </c>
      <c r="CH55" s="18">
        <f t="shared" si="176"/>
        <v>1.5703911388832608E-3</v>
      </c>
      <c r="CI55" s="18">
        <f t="shared" si="102"/>
        <v>2.7676858237057657E-18</v>
      </c>
      <c r="CJ55" s="18">
        <f t="shared" si="177"/>
        <v>6.7822416465049344E-17</v>
      </c>
      <c r="CK55" s="18">
        <f t="shared" si="178"/>
        <v>7.0590102288755115E-17</v>
      </c>
      <c r="CL55" s="19">
        <f t="shared" si="156"/>
        <v>3.9207845490636911E-2</v>
      </c>
      <c r="CM55" s="19">
        <f t="shared" si="103"/>
        <v>0.96079215450936306</v>
      </c>
      <c r="CN55" s="19">
        <f t="shared" si="26"/>
        <v>0</v>
      </c>
      <c r="CO55" s="19">
        <f t="shared" si="27"/>
        <v>0</v>
      </c>
      <c r="CP55" s="19">
        <f t="shared" si="28"/>
        <v>3.9207845490636911E-2</v>
      </c>
      <c r="CQ55" s="19">
        <f t="shared" si="29"/>
        <v>0</v>
      </c>
      <c r="CR55" s="19">
        <f t="shared" si="30"/>
        <v>0</v>
      </c>
      <c r="CS55" s="19">
        <f t="shared" si="31"/>
        <v>0.96079215450936306</v>
      </c>
      <c r="CT55" s="19">
        <f t="shared" si="104"/>
        <v>3.2717889430770815E-2</v>
      </c>
      <c r="CU55" s="19">
        <f t="shared" si="105"/>
        <v>6.4899560598660972E-3</v>
      </c>
      <c r="CV55" s="19">
        <f t="shared" si="106"/>
        <v>6.9975180698918185E-2</v>
      </c>
      <c r="CW55" s="19">
        <f t="shared" si="107"/>
        <v>0.89081697381044467</v>
      </c>
      <c r="CX55" s="23"/>
      <c r="CY55" s="18">
        <f t="shared" si="108"/>
        <v>9.5540892797071716E-15</v>
      </c>
      <c r="CZ55" s="18">
        <f t="shared" si="179"/>
        <v>4.593042774445172E-14</v>
      </c>
      <c r="DA55" s="18">
        <f t="shared" si="205"/>
        <v>4.1177451845875114E-4</v>
      </c>
      <c r="DB55" s="18">
        <f t="shared" si="180"/>
        <v>1.7675209183846483E-3</v>
      </c>
      <c r="DC55" s="18">
        <f t="shared" si="109"/>
        <v>3.934130512463337E-18</v>
      </c>
      <c r="DD55" s="18">
        <f t="shared" si="181"/>
        <v>8.1182991828673033E-17</v>
      </c>
      <c r="DE55" s="18">
        <f t="shared" si="182"/>
        <v>8.5117122341136372E-17</v>
      </c>
      <c r="DF55" s="19">
        <f t="shared" si="157"/>
        <v>4.6220201109430661E-2</v>
      </c>
      <c r="DG55" s="19">
        <f t="shared" si="110"/>
        <v>0.9537797988905693</v>
      </c>
      <c r="DH55" s="19">
        <f t="shared" si="32"/>
        <v>0</v>
      </c>
      <c r="DI55" s="19">
        <f t="shared" si="33"/>
        <v>0</v>
      </c>
      <c r="DJ55" s="19">
        <f t="shared" si="34"/>
        <v>4.6220201109430661E-2</v>
      </c>
      <c r="DK55" s="19">
        <f t="shared" si="35"/>
        <v>0</v>
      </c>
      <c r="DL55" s="19">
        <f t="shared" si="36"/>
        <v>0</v>
      </c>
      <c r="DM55" s="19">
        <f t="shared" si="37"/>
        <v>0.9537797988905693</v>
      </c>
      <c r="DN55" s="19">
        <f t="shared" si="111"/>
        <v>3.8798234680756841E-2</v>
      </c>
      <c r="DO55" s="19">
        <f t="shared" si="112"/>
        <v>7.4219664286738216E-3</v>
      </c>
      <c r="DP55" s="19">
        <f t="shared" si="113"/>
        <v>7.5072678468372261E-2</v>
      </c>
      <c r="DQ55" s="19">
        <f t="shared" si="114"/>
        <v>0.87870712042219723</v>
      </c>
      <c r="DR55" s="23"/>
      <c r="DS55" s="18">
        <f t="shared" si="115"/>
        <v>1.1439310558932847E-14</v>
      </c>
      <c r="DT55" s="18">
        <f t="shared" si="183"/>
        <v>4.6571074899390668E-14</v>
      </c>
      <c r="DU55" s="18">
        <f t="shared" si="206"/>
        <v>4.4458568740221409E-4</v>
      </c>
      <c r="DV55" s="18">
        <f t="shared" si="184"/>
        <v>1.9411356342367786E-3</v>
      </c>
      <c r="DW55" s="18">
        <f t="shared" si="116"/>
        <v>5.0857537482505655E-18</v>
      </c>
      <c r="DX55" s="18">
        <f t="shared" si="185"/>
        <v>9.0400773011917229E-17</v>
      </c>
      <c r="DY55" s="18">
        <f t="shared" si="186"/>
        <v>9.5486526760167795E-17</v>
      </c>
      <c r="DZ55" s="19">
        <f t="shared" si="158"/>
        <v>5.3261480135562832E-2</v>
      </c>
      <c r="EA55" s="19">
        <f t="shared" si="117"/>
        <v>0.94673851986443713</v>
      </c>
      <c r="EB55" s="19">
        <f t="shared" si="38"/>
        <v>0</v>
      </c>
      <c r="EC55" s="19">
        <f t="shared" si="39"/>
        <v>0</v>
      </c>
      <c r="ED55" s="19">
        <f t="shared" si="40"/>
        <v>5.3261480135562832E-2</v>
      </c>
      <c r="EE55" s="19">
        <f t="shared" si="41"/>
        <v>0</v>
      </c>
      <c r="EF55" s="19">
        <f t="shared" si="42"/>
        <v>0</v>
      </c>
      <c r="EG55" s="19">
        <f t="shared" si="43"/>
        <v>0.94673851986443713</v>
      </c>
      <c r="EH55" s="19">
        <f t="shared" si="118"/>
        <v>4.5069900265046377E-2</v>
      </c>
      <c r="EI55" s="19">
        <f t="shared" si="119"/>
        <v>8.1915798705164532E-3</v>
      </c>
      <c r="EJ55" s="19">
        <f t="shared" si="120"/>
        <v>7.9816576383707885E-2</v>
      </c>
      <c r="EK55" s="19">
        <f t="shared" si="121"/>
        <v>0.86692194348072926</v>
      </c>
      <c r="EL55" s="23"/>
      <c r="EM55" s="18">
        <f t="shared" si="122"/>
        <v>1.2968738355697501E-14</v>
      </c>
      <c r="EN55" s="18">
        <f t="shared" si="187"/>
        <v>4.6066539159990689E-14</v>
      </c>
      <c r="EO55" s="18">
        <f t="shared" si="207"/>
        <v>4.6765123648392286E-4</v>
      </c>
      <c r="EP55" s="18">
        <f t="shared" si="188"/>
        <v>2.0833141715565096E-3</v>
      </c>
      <c r="EQ55" s="18">
        <f t="shared" si="123"/>
        <v>6.0648465276784127E-18</v>
      </c>
      <c r="ER55" s="18">
        <f t="shared" si="189"/>
        <v>9.5971073866571518E-17</v>
      </c>
      <c r="ES55" s="18">
        <f t="shared" si="190"/>
        <v>1.0203592039424992E-16</v>
      </c>
      <c r="ET55" s="19">
        <f t="shared" si="159"/>
        <v>5.9438347831281851E-2</v>
      </c>
      <c r="EU55" s="19">
        <f t="shared" si="124"/>
        <v>0.94056165216871823</v>
      </c>
      <c r="EV55" s="19">
        <f t="shared" si="44"/>
        <v>0</v>
      </c>
      <c r="EW55" s="19">
        <f t="shared" si="45"/>
        <v>0</v>
      </c>
      <c r="EX55" s="19">
        <f t="shared" si="46"/>
        <v>5.9438347831281851E-2</v>
      </c>
      <c r="EY55" s="19">
        <f t="shared" si="47"/>
        <v>0</v>
      </c>
      <c r="EZ55" s="19">
        <f t="shared" si="48"/>
        <v>0</v>
      </c>
      <c r="FA55" s="19">
        <f t="shared" si="49"/>
        <v>0.94056165216871823</v>
      </c>
      <c r="FB55" s="19">
        <f t="shared" si="125"/>
        <v>5.0725861065825377E-2</v>
      </c>
      <c r="FC55" s="19">
        <f t="shared" si="126"/>
        <v>8.7124867654564692E-3</v>
      </c>
      <c r="FD55" s="19">
        <f t="shared" si="127"/>
        <v>8.3713928287986766E-2</v>
      </c>
      <c r="FE55" s="19">
        <f t="shared" si="128"/>
        <v>0.85684772388073149</v>
      </c>
      <c r="FF55" s="23"/>
      <c r="FG55" s="18">
        <f t="shared" si="129"/>
        <v>1.4086483343339351E-14</v>
      </c>
      <c r="FH55" s="18">
        <f t="shared" si="191"/>
        <v>4.5303288165965273E-14</v>
      </c>
      <c r="FI55" s="18">
        <f t="shared" si="208"/>
        <v>4.8323337652949098E-4</v>
      </c>
      <c r="FJ55" s="18">
        <f t="shared" si="192"/>
        <v>2.1903976318093667E-3</v>
      </c>
      <c r="FK55" s="18">
        <f t="shared" si="130"/>
        <v>6.8070589094283077E-18</v>
      </c>
      <c r="FL55" s="18">
        <f t="shared" si="193"/>
        <v>9.9232215111907643E-17</v>
      </c>
      <c r="FM55" s="18">
        <f t="shared" si="194"/>
        <v>1.0603927402133596E-16</v>
      </c>
      <c r="FN55" s="19">
        <f t="shared" si="160"/>
        <v>6.419375247758366E-2</v>
      </c>
      <c r="FO55" s="19">
        <f t="shared" si="131"/>
        <v>0.93580624752241626</v>
      </c>
      <c r="FP55" s="19">
        <f t="shared" si="50"/>
        <v>0</v>
      </c>
      <c r="FQ55" s="19">
        <f t="shared" si="51"/>
        <v>0</v>
      </c>
      <c r="FR55" s="19">
        <f t="shared" si="52"/>
        <v>6.419375247758366E-2</v>
      </c>
      <c r="FS55" s="19">
        <f t="shared" si="53"/>
        <v>0</v>
      </c>
      <c r="FT55" s="19">
        <f t="shared" si="54"/>
        <v>0</v>
      </c>
      <c r="FU55" s="19">
        <f t="shared" si="55"/>
        <v>0.93580624752241626</v>
      </c>
      <c r="FV55" s="19">
        <f t="shared" si="132"/>
        <v>5.5176880650865699E-2</v>
      </c>
      <c r="FW55" s="19">
        <f t="shared" si="133"/>
        <v>9.0168718267179607E-3</v>
      </c>
      <c r="FX55" s="19">
        <f t="shared" si="134"/>
        <v>8.6569474816883388E-2</v>
      </c>
      <c r="FY55" s="19">
        <f t="shared" si="135"/>
        <v>0.84923677270553277</v>
      </c>
      <c r="FZ55" s="23"/>
      <c r="GA55" s="18">
        <f t="shared" si="136"/>
        <v>1.4838064390270326E-14</v>
      </c>
      <c r="GB55" s="18">
        <f t="shared" si="195"/>
        <v>4.4638521460154949E-14</v>
      </c>
      <c r="GC55" s="18">
        <f t="shared" si="209"/>
        <v>4.9319397669842532E-4</v>
      </c>
      <c r="GD55" s="18">
        <f t="shared" si="196"/>
        <v>2.2644487108162419E-3</v>
      </c>
      <c r="GE55" s="18">
        <f t="shared" si="137"/>
        <v>7.3180439831447179E-18</v>
      </c>
      <c r="GF55" s="18">
        <f t="shared" si="197"/>
        <v>1.0108164237319102E-16</v>
      </c>
      <c r="GG55" s="18">
        <f t="shared" si="198"/>
        <v>1.0839968635633574E-16</v>
      </c>
      <c r="GH55" s="19">
        <f t="shared" si="161"/>
        <v>6.7509826173191623E-2</v>
      </c>
      <c r="GI55" s="19">
        <f t="shared" si="138"/>
        <v>0.93249017382680832</v>
      </c>
      <c r="GJ55" s="19">
        <f t="shared" si="56"/>
        <v>0</v>
      </c>
      <c r="GK55" s="19">
        <f t="shared" si="57"/>
        <v>0</v>
      </c>
      <c r="GL55" s="19">
        <f t="shared" si="58"/>
        <v>6.7509826173191623E-2</v>
      </c>
      <c r="GM55" s="19">
        <f t="shared" si="59"/>
        <v>0</v>
      </c>
      <c r="GN55" s="19">
        <f t="shared" si="60"/>
        <v>0</v>
      </c>
      <c r="GO55" s="19">
        <f t="shared" si="61"/>
        <v>0.93249017382680832</v>
      </c>
      <c r="GP55" s="19">
        <f t="shared" si="139"/>
        <v>5.8332160545380131E-2</v>
      </c>
      <c r="GQ55" s="19">
        <f t="shared" si="140"/>
        <v>9.177665627811497E-3</v>
      </c>
      <c r="GR55" s="19">
        <f t="shared" si="141"/>
        <v>8.8498770328667029E-2</v>
      </c>
      <c r="GS55" s="19">
        <f t="shared" si="142"/>
        <v>0.84399140349814139</v>
      </c>
      <c r="GT55" s="23"/>
      <c r="GU55" s="18">
        <f t="shared" si="143"/>
        <v>1.5313978817561978E-14</v>
      </c>
      <c r="GV55" s="18">
        <f t="shared" si="144"/>
        <v>4.4153737377188713E-14</v>
      </c>
      <c r="GW55" s="18">
        <f t="shared" si="62"/>
        <v>4.9923223507770519E-4</v>
      </c>
      <c r="GX55" s="18">
        <f t="shared" si="63"/>
        <v>2.3122198448164047E-3</v>
      </c>
      <c r="GY55" s="18">
        <f t="shared" si="145"/>
        <v>7.6452318730240995E-18</v>
      </c>
      <c r="GZ55" s="18">
        <f t="shared" si="199"/>
        <v>1.0209314778634757E-16</v>
      </c>
      <c r="HA55" s="18">
        <f t="shared" si="200"/>
        <v>1.0973837965937167E-16</v>
      </c>
      <c r="HB55" s="19">
        <f t="shared" si="162"/>
        <v>6.9667803522841576E-2</v>
      </c>
      <c r="HC55" s="19">
        <f t="shared" si="146"/>
        <v>0.93033219647715848</v>
      </c>
      <c r="HD55" s="19">
        <f t="shared" si="64"/>
        <v>0</v>
      </c>
      <c r="HE55" s="19">
        <f t="shared" si="65"/>
        <v>0</v>
      </c>
      <c r="HF55" s="19">
        <f t="shared" si="66"/>
        <v>6.9667803522841576E-2</v>
      </c>
      <c r="HG55" s="19">
        <f t="shared" si="67"/>
        <v>0</v>
      </c>
      <c r="HH55" s="19">
        <f t="shared" si="68"/>
        <v>0</v>
      </c>
      <c r="HI55" s="19">
        <f t="shared" si="69"/>
        <v>0.93033219647715848</v>
      </c>
      <c r="HJ55" s="19">
        <f t="shared" si="147"/>
        <v>6.0410825627555377E-2</v>
      </c>
      <c r="HK55" s="19">
        <f t="shared" si="148"/>
        <v>9.2569778952861937E-3</v>
      </c>
      <c r="HL55" s="19">
        <f t="shared" si="149"/>
        <v>8.9733154302172144E-2</v>
      </c>
      <c r="HM55" s="19">
        <f t="shared" si="150"/>
        <v>0.84059904217498638</v>
      </c>
      <c r="HN55" s="27" t="s">
        <v>2</v>
      </c>
      <c r="HO55" s="35">
        <v>0.3</v>
      </c>
      <c r="HP55" s="35">
        <v>0.3</v>
      </c>
      <c r="HQ55" s="35"/>
      <c r="HR55" s="45" t="s">
        <v>0</v>
      </c>
      <c r="HS55" s="46"/>
      <c r="HT55" s="46"/>
      <c r="HU55" s="46"/>
      <c r="HV55" s="46"/>
      <c r="HW55" s="46"/>
    </row>
    <row r="56" spans="1:231" x14ac:dyDescent="0.15">
      <c r="A56">
        <v>30</v>
      </c>
      <c r="B56" s="22">
        <v>2</v>
      </c>
      <c r="C56" s="18">
        <f t="shared" si="70"/>
        <v>8.7748876001842788E-17</v>
      </c>
      <c r="D56" s="18">
        <f t="shared" si="151"/>
        <v>4.1538201414135596E-16</v>
      </c>
      <c r="E56" s="18">
        <f t="shared" si="152"/>
        <v>4.8600000000000021E-4</v>
      </c>
      <c r="F56" s="18">
        <f t="shared" si="1"/>
        <v>1.8468000000000004E-3</v>
      </c>
      <c r="G56" s="18">
        <f t="shared" si="71"/>
        <v>4.2645953736895614E-20</v>
      </c>
      <c r="H56" s="18">
        <f t="shared" si="72"/>
        <v>7.6712750371625632E-19</v>
      </c>
      <c r="I56" s="18">
        <f t="shared" si="73"/>
        <v>8.097734574531519E-19</v>
      </c>
      <c r="J56" s="19">
        <f t="shared" si="74"/>
        <v>5.2664054797526907E-2</v>
      </c>
      <c r="K56" s="19">
        <f t="shared" si="75"/>
        <v>0.94733594520247311</v>
      </c>
      <c r="L56" s="19">
        <f t="shared" si="2"/>
        <v>0</v>
      </c>
      <c r="M56" s="19">
        <f t="shared" si="3"/>
        <v>5.2664054797526907E-2</v>
      </c>
      <c r="N56" s="19">
        <f t="shared" si="4"/>
        <v>0</v>
      </c>
      <c r="O56" s="19">
        <f t="shared" si="5"/>
        <v>0</v>
      </c>
      <c r="P56" s="19">
        <f t="shared" si="6"/>
        <v>0.94733594520247311</v>
      </c>
      <c r="Q56" s="19">
        <f t="shared" si="7"/>
        <v>0</v>
      </c>
      <c r="R56" s="19">
        <f t="shared" si="76"/>
        <v>2.184298481678678E-2</v>
      </c>
      <c r="S56" s="19">
        <f t="shared" si="77"/>
        <v>3.0821069980740121E-2</v>
      </c>
      <c r="T56" s="19">
        <f t="shared" si="78"/>
        <v>1.0375417787973719E-2</v>
      </c>
      <c r="U56" s="19">
        <f t="shared" si="79"/>
        <v>0.93696052741449942</v>
      </c>
      <c r="V56" s="23"/>
      <c r="W56" s="18">
        <f t="shared" si="80"/>
        <v>1.2143309399216533E-15</v>
      </c>
      <c r="X56" s="18">
        <f t="shared" si="163"/>
        <v>1.1057780198287652E-14</v>
      </c>
      <c r="Y56" s="18">
        <f t="shared" si="201"/>
        <v>4.8812184818603562E-4</v>
      </c>
      <c r="Z56" s="18">
        <f t="shared" si="164"/>
        <v>2.2881822427898565E-3</v>
      </c>
      <c r="AA56" s="18">
        <f t="shared" si="81"/>
        <v>5.9274146270404316E-19</v>
      </c>
      <c r="AB56" s="18">
        <f t="shared" si="165"/>
        <v>2.5302216294395105E-17</v>
      </c>
      <c r="AC56" s="18">
        <f t="shared" si="166"/>
        <v>2.5894957757099147E-17</v>
      </c>
      <c r="AD56" s="19">
        <f t="shared" si="153"/>
        <v>2.2890227057487361E-2</v>
      </c>
      <c r="AE56" s="19">
        <f t="shared" si="82"/>
        <v>0.97710977294251267</v>
      </c>
      <c r="AF56" s="19">
        <f t="shared" si="8"/>
        <v>0</v>
      </c>
      <c r="AG56" s="19">
        <f t="shared" si="9"/>
        <v>2.2890227057487361E-2</v>
      </c>
      <c r="AH56" s="19">
        <f t="shared" si="10"/>
        <v>0</v>
      </c>
      <c r="AI56" s="19">
        <f t="shared" si="11"/>
        <v>0</v>
      </c>
      <c r="AJ56" s="19">
        <f t="shared" si="12"/>
        <v>0.97710977294251267</v>
      </c>
      <c r="AK56" s="19">
        <f t="shared" si="13"/>
        <v>0</v>
      </c>
      <c r="AL56" s="19">
        <f t="shared" si="83"/>
        <v>1.0967712326549457E-2</v>
      </c>
      <c r="AM56" s="19">
        <f t="shared" si="84"/>
        <v>1.1922514730937903E-2</v>
      </c>
      <c r="AN56" s="19">
        <f t="shared" si="85"/>
        <v>1.4881748692730333E-2</v>
      </c>
      <c r="AO56" s="19">
        <f t="shared" si="86"/>
        <v>0.96222802424978238</v>
      </c>
      <c r="AP56" s="23"/>
      <c r="AQ56" s="18">
        <f t="shared" si="87"/>
        <v>1.1020937429219318E-15</v>
      </c>
      <c r="AR56" s="18">
        <f t="shared" si="167"/>
        <v>1.3324855802689399E-14</v>
      </c>
      <c r="AS56" s="18">
        <f t="shared" si="202"/>
        <v>6.6209191457879775E-4</v>
      </c>
      <c r="AT56" s="18">
        <f t="shared" si="168"/>
        <v>3.1112271191119727E-3</v>
      </c>
      <c r="AU56" s="18">
        <f t="shared" si="88"/>
        <v>7.296873562964951E-19</v>
      </c>
      <c r="AV56" s="18">
        <f t="shared" si="169"/>
        <v>4.1456652731583793E-17</v>
      </c>
      <c r="AW56" s="18">
        <f t="shared" si="170"/>
        <v>4.2186340087880289E-17</v>
      </c>
      <c r="AX56" s="19">
        <f t="shared" si="154"/>
        <v>1.7296768451030595E-2</v>
      </c>
      <c r="AY56" s="19">
        <f t="shared" si="89"/>
        <v>0.98270323154896944</v>
      </c>
      <c r="AZ56" s="19">
        <f t="shared" si="14"/>
        <v>0</v>
      </c>
      <c r="BA56" s="19">
        <f t="shared" si="15"/>
        <v>1.7296768451030595E-2</v>
      </c>
      <c r="BB56" s="19">
        <f t="shared" si="16"/>
        <v>0</v>
      </c>
      <c r="BC56" s="19">
        <f t="shared" si="17"/>
        <v>0</v>
      </c>
      <c r="BD56" s="19">
        <f t="shared" si="18"/>
        <v>0.98270323154896944</v>
      </c>
      <c r="BE56" s="19">
        <f t="shared" si="19"/>
        <v>0</v>
      </c>
      <c r="BF56" s="19">
        <f t="shared" si="90"/>
        <v>9.5897427642344379E-3</v>
      </c>
      <c r="BG56" s="19">
        <f t="shared" si="91"/>
        <v>7.7070256867961592E-3</v>
      </c>
      <c r="BH56" s="19">
        <f t="shared" si="92"/>
        <v>1.8140636585697045E-2</v>
      </c>
      <c r="BI56" s="19">
        <f t="shared" si="93"/>
        <v>0.96456259496327224</v>
      </c>
      <c r="BJ56" s="23"/>
      <c r="BK56" s="18">
        <f t="shared" si="94"/>
        <v>1.2175935630886777E-15</v>
      </c>
      <c r="BL56" s="18">
        <f t="shared" si="171"/>
        <v>1.5168903757803188E-14</v>
      </c>
      <c r="BM56" s="18">
        <f t="shared" si="203"/>
        <v>7.8906796015541553E-4</v>
      </c>
      <c r="BN56" s="18">
        <f t="shared" si="172"/>
        <v>3.5814673254600826E-3</v>
      </c>
      <c r="BO56" s="18">
        <f t="shared" si="95"/>
        <v>9.6076406912474723E-19</v>
      </c>
      <c r="BP56" s="18">
        <f t="shared" si="173"/>
        <v>5.4326933171620783E-17</v>
      </c>
      <c r="BQ56" s="18">
        <f t="shared" si="174"/>
        <v>5.5287697240745531E-17</v>
      </c>
      <c r="BR56" s="19">
        <f t="shared" si="155"/>
        <v>1.7377538169860512E-2</v>
      </c>
      <c r="BS56" s="19">
        <f t="shared" si="96"/>
        <v>0.98262246183013946</v>
      </c>
      <c r="BT56" s="19">
        <f t="shared" si="20"/>
        <v>0</v>
      </c>
      <c r="BU56" s="19">
        <f t="shared" si="21"/>
        <v>1.7377538169860512E-2</v>
      </c>
      <c r="BV56" s="19">
        <f t="shared" si="22"/>
        <v>0</v>
      </c>
      <c r="BW56" s="19">
        <f t="shared" si="23"/>
        <v>0</v>
      </c>
      <c r="BX56" s="19">
        <f t="shared" si="24"/>
        <v>0.98262246183013946</v>
      </c>
      <c r="BY56" s="19">
        <f t="shared" si="25"/>
        <v>0</v>
      </c>
      <c r="BZ56" s="19">
        <f t="shared" si="97"/>
        <v>1.0582426627137374E-2</v>
      </c>
      <c r="CA56" s="19">
        <f t="shared" si="98"/>
        <v>6.7951115427231368E-3</v>
      </c>
      <c r="CB56" s="19">
        <f t="shared" si="99"/>
        <v>2.2250877518422096E-2</v>
      </c>
      <c r="CC56" s="19">
        <f t="shared" si="100"/>
        <v>0.96037158431171732</v>
      </c>
      <c r="CD56" s="23"/>
      <c r="CE56" s="18">
        <f t="shared" si="101"/>
        <v>1.4543573130897748E-15</v>
      </c>
      <c r="CF56" s="18">
        <f t="shared" si="175"/>
        <v>1.7397854534618588E-14</v>
      </c>
      <c r="CG56" s="18">
        <f t="shared" si="204"/>
        <v>9.1722025095595508E-4</v>
      </c>
      <c r="CH56" s="18">
        <f t="shared" si="176"/>
        <v>3.9807285531245282E-3</v>
      </c>
      <c r="CI56" s="18">
        <f t="shared" si="102"/>
        <v>1.3339659796918318E-18</v>
      </c>
      <c r="CJ56" s="18">
        <f t="shared" si="177"/>
        <v>6.9256136309063269E-17</v>
      </c>
      <c r="CK56" s="18">
        <f t="shared" si="178"/>
        <v>7.0590102288755102E-17</v>
      </c>
      <c r="CL56" s="19">
        <f t="shared" si="156"/>
        <v>1.8897351561202237E-2</v>
      </c>
      <c r="CM56" s="19">
        <f t="shared" si="103"/>
        <v>0.98110264843879769</v>
      </c>
      <c r="CN56" s="19">
        <f t="shared" si="26"/>
        <v>0</v>
      </c>
      <c r="CO56" s="19">
        <f t="shared" si="27"/>
        <v>1.8897351561202237E-2</v>
      </c>
      <c r="CP56" s="19">
        <f t="shared" si="28"/>
        <v>0</v>
      </c>
      <c r="CQ56" s="19">
        <f t="shared" si="29"/>
        <v>0</v>
      </c>
      <c r="CR56" s="19">
        <f t="shared" si="30"/>
        <v>0.98110264843879769</v>
      </c>
      <c r="CS56" s="19">
        <f t="shared" si="31"/>
        <v>0</v>
      </c>
      <c r="CT56" s="19">
        <f t="shared" si="104"/>
        <v>1.2189992121006344E-2</v>
      </c>
      <c r="CU56" s="19">
        <f t="shared" si="105"/>
        <v>6.7073594401958897E-3</v>
      </c>
      <c r="CV56" s="19">
        <f t="shared" si="106"/>
        <v>2.7017853369630578E-2</v>
      </c>
      <c r="CW56" s="19">
        <f t="shared" si="107"/>
        <v>0.9540847950691671</v>
      </c>
      <c r="CX56" s="23"/>
      <c r="CY56" s="18">
        <f t="shared" si="108"/>
        <v>1.712447208968999E-15</v>
      </c>
      <c r="CZ56" s="18">
        <f t="shared" si="179"/>
        <v>1.9175946737848635E-14</v>
      </c>
      <c r="DA56" s="18">
        <f t="shared" si="205"/>
        <v>1.0344164164293615E-3</v>
      </c>
      <c r="DB56" s="18">
        <f t="shared" si="180"/>
        <v>4.3463689159819203E-3</v>
      </c>
      <c r="DC56" s="18">
        <f t="shared" si="109"/>
        <v>1.7713835052261739E-18</v>
      </c>
      <c r="DD56" s="18">
        <f t="shared" si="181"/>
        <v>8.3345738835910211E-17</v>
      </c>
      <c r="DE56" s="18">
        <f t="shared" si="182"/>
        <v>8.5117122341136384E-17</v>
      </c>
      <c r="DF56" s="19">
        <f t="shared" si="157"/>
        <v>2.0811130081756526E-2</v>
      </c>
      <c r="DG56" s="19">
        <f t="shared" si="110"/>
        <v>0.9791888699182435</v>
      </c>
      <c r="DH56" s="19">
        <f t="shared" si="32"/>
        <v>0</v>
      </c>
      <c r="DI56" s="19">
        <f t="shared" si="33"/>
        <v>2.0811130081756526E-2</v>
      </c>
      <c r="DJ56" s="19">
        <f t="shared" si="34"/>
        <v>0</v>
      </c>
      <c r="DK56" s="19">
        <f t="shared" si="35"/>
        <v>0</v>
      </c>
      <c r="DL56" s="19">
        <f t="shared" si="36"/>
        <v>0.9791888699182435</v>
      </c>
      <c r="DM56" s="19">
        <f t="shared" si="37"/>
        <v>0</v>
      </c>
      <c r="DN56" s="19">
        <f t="shared" si="111"/>
        <v>1.4050856205246775E-2</v>
      </c>
      <c r="DO56" s="19">
        <f t="shared" si="112"/>
        <v>6.7602738765097517E-3</v>
      </c>
      <c r="DP56" s="19">
        <f t="shared" si="113"/>
        <v>3.2169344904183876E-2</v>
      </c>
      <c r="DQ56" s="19">
        <f t="shared" si="114"/>
        <v>0.94701952501405962</v>
      </c>
      <c r="DR56" s="23"/>
      <c r="DS56" s="18">
        <f t="shared" si="115"/>
        <v>1.9320191666082085E-15</v>
      </c>
      <c r="DT56" s="18">
        <f t="shared" si="183"/>
        <v>2.0039358539977531E-14</v>
      </c>
      <c r="DU56" s="18">
        <f t="shared" si="206"/>
        <v>1.1247528082305304E-3</v>
      </c>
      <c r="DV56" s="18">
        <f t="shared" si="184"/>
        <v>4.6565104661815499E-3</v>
      </c>
      <c r="DW56" s="18">
        <f t="shared" si="116"/>
        <v>2.1730439831977916E-18</v>
      </c>
      <c r="DX56" s="18">
        <f t="shared" si="185"/>
        <v>9.3313482776969996E-17</v>
      </c>
      <c r="DY56" s="18">
        <f t="shared" si="186"/>
        <v>9.5486526760167782E-17</v>
      </c>
      <c r="DZ56" s="19">
        <f t="shared" si="158"/>
        <v>2.2757597924320746E-2</v>
      </c>
      <c r="EA56" s="19">
        <f t="shared" si="117"/>
        <v>0.97724240207567936</v>
      </c>
      <c r="EB56" s="19">
        <f t="shared" si="38"/>
        <v>0</v>
      </c>
      <c r="EC56" s="19">
        <f t="shared" si="39"/>
        <v>2.2757597924320746E-2</v>
      </c>
      <c r="ED56" s="19">
        <f t="shared" si="40"/>
        <v>0</v>
      </c>
      <c r="EE56" s="19">
        <f t="shared" si="41"/>
        <v>0</v>
      </c>
      <c r="EF56" s="19">
        <f t="shared" si="42"/>
        <v>0.97724240207567936</v>
      </c>
      <c r="EG56" s="19">
        <f t="shared" si="43"/>
        <v>0</v>
      </c>
      <c r="EH56" s="19">
        <f t="shared" si="118"/>
        <v>1.6002117657149914E-2</v>
      </c>
      <c r="EI56" s="19">
        <f t="shared" si="119"/>
        <v>6.7554802671708275E-3</v>
      </c>
      <c r="EJ56" s="19">
        <f t="shared" si="120"/>
        <v>3.7259362478412925E-2</v>
      </c>
      <c r="EK56" s="19">
        <f t="shared" si="121"/>
        <v>0.93998303959726637</v>
      </c>
      <c r="EL56" s="23"/>
      <c r="EM56" s="18">
        <f t="shared" si="122"/>
        <v>2.0988613458110765E-15</v>
      </c>
      <c r="EN56" s="18">
        <f t="shared" si="187"/>
        <v>2.0300954637081506E-14</v>
      </c>
      <c r="EO56" s="18">
        <f t="shared" si="207"/>
        <v>1.1892070448192721E-3</v>
      </c>
      <c r="EP56" s="18">
        <f t="shared" si="188"/>
        <v>4.9032147243900509E-3</v>
      </c>
      <c r="EQ56" s="18">
        <f t="shared" si="123"/>
        <v>2.4959806985373906E-18</v>
      </c>
      <c r="ER56" s="18">
        <f t="shared" si="189"/>
        <v>9.953993969571252E-17</v>
      </c>
      <c r="ES56" s="18">
        <f t="shared" si="190"/>
        <v>1.0203592039424991E-16</v>
      </c>
      <c r="ET56" s="19">
        <f t="shared" si="159"/>
        <v>2.4461784525423344E-2</v>
      </c>
      <c r="EU56" s="19">
        <f t="shared" si="124"/>
        <v>0.97553821547457664</v>
      </c>
      <c r="EV56" s="19">
        <f t="shared" si="44"/>
        <v>0</v>
      </c>
      <c r="EW56" s="19">
        <f t="shared" si="45"/>
        <v>2.4461784525423344E-2</v>
      </c>
      <c r="EX56" s="19">
        <f t="shared" si="46"/>
        <v>0</v>
      </c>
      <c r="EY56" s="19">
        <f t="shared" si="47"/>
        <v>0</v>
      </c>
      <c r="EZ56" s="19">
        <f t="shared" si="48"/>
        <v>0.97553821547457664</v>
      </c>
      <c r="FA56" s="19">
        <f t="shared" si="49"/>
        <v>0</v>
      </c>
      <c r="FB56" s="19">
        <f t="shared" si="125"/>
        <v>1.7775662373589601E-2</v>
      </c>
      <c r="FC56" s="19">
        <f t="shared" si="126"/>
        <v>6.6861221518337436E-3</v>
      </c>
      <c r="FD56" s="19">
        <f t="shared" si="127"/>
        <v>4.1662685457692264E-2</v>
      </c>
      <c r="FE56" s="19">
        <f t="shared" si="128"/>
        <v>0.9338755300168845</v>
      </c>
      <c r="FF56" s="23"/>
      <c r="FG56" s="18">
        <f t="shared" si="129"/>
        <v>2.2173264794979606E-15</v>
      </c>
      <c r="FH56" s="18">
        <f t="shared" si="191"/>
        <v>2.031375864973726E-14</v>
      </c>
      <c r="FI56" s="18">
        <f t="shared" si="208"/>
        <v>1.2327630781697105E-3</v>
      </c>
      <c r="FJ56" s="18">
        <f t="shared" si="192"/>
        <v>5.0855106426352563E-3</v>
      </c>
      <c r="FK56" s="18">
        <f t="shared" si="130"/>
        <v>2.7334382161731134E-18</v>
      </c>
      <c r="FL56" s="18">
        <f t="shared" si="193"/>
        <v>1.0330583580516283E-16</v>
      </c>
      <c r="FM56" s="18">
        <f t="shared" si="194"/>
        <v>1.0603927402133594E-16</v>
      </c>
      <c r="FN56" s="19">
        <f t="shared" si="160"/>
        <v>2.5777602132801513E-2</v>
      </c>
      <c r="FO56" s="19">
        <f t="shared" si="131"/>
        <v>0.97422239786719855</v>
      </c>
      <c r="FP56" s="19">
        <f t="shared" si="50"/>
        <v>0</v>
      </c>
      <c r="FQ56" s="19">
        <f t="shared" si="51"/>
        <v>2.5777602132801513E-2</v>
      </c>
      <c r="FR56" s="19">
        <f t="shared" si="52"/>
        <v>0</v>
      </c>
      <c r="FS56" s="19">
        <f t="shared" si="53"/>
        <v>0</v>
      </c>
      <c r="FT56" s="19">
        <f t="shared" si="54"/>
        <v>0.97422239786719855</v>
      </c>
      <c r="FU56" s="19">
        <f t="shared" si="55"/>
        <v>0</v>
      </c>
      <c r="FV56" s="19">
        <f t="shared" si="132"/>
        <v>1.918136678583858E-2</v>
      </c>
      <c r="FW56" s="19">
        <f t="shared" si="133"/>
        <v>6.596235346962926E-3</v>
      </c>
      <c r="FX56" s="19">
        <f t="shared" si="134"/>
        <v>4.501238569174508E-2</v>
      </c>
      <c r="FY56" s="19">
        <f t="shared" si="135"/>
        <v>0.92921001217545351</v>
      </c>
      <c r="FZ56" s="23"/>
      <c r="GA56" s="18">
        <f t="shared" si="136"/>
        <v>2.2965716234461206E-15</v>
      </c>
      <c r="GB56" s="18">
        <f t="shared" si="195"/>
        <v>2.024989977052734E-14</v>
      </c>
      <c r="GC56" s="18">
        <f t="shared" si="209"/>
        <v>1.2604399820765977E-3</v>
      </c>
      <c r="GD56" s="18">
        <f t="shared" si="196"/>
        <v>5.2101490306632843E-3</v>
      </c>
      <c r="GE56" s="18">
        <f t="shared" si="137"/>
        <v>2.8946906958940512E-18</v>
      </c>
      <c r="GF56" s="18">
        <f t="shared" si="197"/>
        <v>1.0550499566044169E-16</v>
      </c>
      <c r="GG56" s="18">
        <f t="shared" si="198"/>
        <v>1.0839968635633574E-16</v>
      </c>
      <c r="GH56" s="19">
        <f t="shared" si="161"/>
        <v>2.6703865972254839E-2</v>
      </c>
      <c r="GI56" s="19">
        <f t="shared" si="138"/>
        <v>0.97329613402774506</v>
      </c>
      <c r="GJ56" s="19">
        <f t="shared" si="56"/>
        <v>0</v>
      </c>
      <c r="GK56" s="19">
        <f t="shared" si="57"/>
        <v>2.6703865972254839E-2</v>
      </c>
      <c r="GL56" s="19">
        <f t="shared" si="58"/>
        <v>0</v>
      </c>
      <c r="GM56" s="19">
        <f t="shared" si="59"/>
        <v>0</v>
      </c>
      <c r="GN56" s="19">
        <f t="shared" si="60"/>
        <v>0.97329613402774506</v>
      </c>
      <c r="GO56" s="19">
        <f t="shared" si="61"/>
        <v>0</v>
      </c>
      <c r="GP56" s="19">
        <f t="shared" si="139"/>
        <v>2.0187161857301666E-2</v>
      </c>
      <c r="GQ56" s="19">
        <f t="shared" si="140"/>
        <v>6.5167041149531727E-3</v>
      </c>
      <c r="GR56" s="19">
        <f t="shared" si="141"/>
        <v>4.732266431588996E-2</v>
      </c>
      <c r="GS56" s="19">
        <f t="shared" si="142"/>
        <v>0.92597346971185512</v>
      </c>
      <c r="GT56" s="23"/>
      <c r="GU56" s="18">
        <f t="shared" si="143"/>
        <v>2.3470650091745843E-15</v>
      </c>
      <c r="GV56" s="18">
        <f t="shared" si="144"/>
        <v>2.0177605617264285E-14</v>
      </c>
      <c r="GW56" s="18">
        <f t="shared" si="62"/>
        <v>1.2771029293170023E-3</v>
      </c>
      <c r="GX56" s="18">
        <f t="shared" si="63"/>
        <v>5.2900695000960918E-3</v>
      </c>
      <c r="GY56" s="18">
        <f t="shared" si="145"/>
        <v>2.9974435985142983E-18</v>
      </c>
      <c r="GZ56" s="18">
        <f t="shared" si="199"/>
        <v>1.0674093606085737E-16</v>
      </c>
      <c r="HA56" s="18">
        <f t="shared" si="200"/>
        <v>1.0973837965937167E-16</v>
      </c>
      <c r="HB56" s="19">
        <f t="shared" si="162"/>
        <v>2.7314451040906327E-2</v>
      </c>
      <c r="HC56" s="19">
        <f t="shared" si="146"/>
        <v>0.97268554895909376</v>
      </c>
      <c r="HD56" s="19">
        <f t="shared" si="64"/>
        <v>0</v>
      </c>
      <c r="HE56" s="19">
        <f t="shared" si="65"/>
        <v>2.7314451040906327E-2</v>
      </c>
      <c r="HF56" s="19">
        <f t="shared" si="66"/>
        <v>0</v>
      </c>
      <c r="HG56" s="19">
        <f t="shared" si="67"/>
        <v>0</v>
      </c>
      <c r="HH56" s="19">
        <f t="shared" si="68"/>
        <v>0.97268554895909376</v>
      </c>
      <c r="HI56" s="19">
        <f t="shared" si="69"/>
        <v>0</v>
      </c>
      <c r="HJ56" s="19">
        <f t="shared" si="147"/>
        <v>2.0856934767304429E-2</v>
      </c>
      <c r="HK56" s="19">
        <f t="shared" si="148"/>
        <v>6.4575162736018963E-3</v>
      </c>
      <c r="HL56" s="19">
        <f t="shared" si="149"/>
        <v>4.8810868755537154E-2</v>
      </c>
      <c r="HM56" s="19">
        <f t="shared" si="150"/>
        <v>0.92387468020355656</v>
      </c>
      <c r="HN56" s="28" t="s">
        <v>3</v>
      </c>
      <c r="HO56" s="36">
        <v>0.3</v>
      </c>
      <c r="HP56" s="36">
        <v>0.4</v>
      </c>
      <c r="HQ56" s="36"/>
      <c r="HR56" s="46"/>
      <c r="HS56" s="46"/>
      <c r="HT56" s="46"/>
      <c r="HU56" s="46"/>
      <c r="HV56" s="46"/>
      <c r="HW56" s="46"/>
    </row>
    <row r="57" spans="1:231" ht="14" thickBot="1" x14ac:dyDescent="0.2">
      <c r="A57">
        <v>31</v>
      </c>
      <c r="B57" s="22">
        <v>3</v>
      </c>
      <c r="C57" s="18">
        <f t="shared" si="70"/>
        <v>1.1173730221560984E-17</v>
      </c>
      <c r="D57" s="18">
        <f t="shared" si="151"/>
        <v>2.3875634923928834E-16</v>
      </c>
      <c r="E57" s="18">
        <f t="shared" si="152"/>
        <v>3.2400000000000011E-3</v>
      </c>
      <c r="F57" s="18">
        <f t="shared" si="1"/>
        <v>3.2400000000000011E-3</v>
      </c>
      <c r="G57" s="18">
        <f t="shared" si="71"/>
        <v>3.6202885917857603E-20</v>
      </c>
      <c r="H57" s="18">
        <f t="shared" si="72"/>
        <v>7.7357057153529445E-19</v>
      </c>
      <c r="I57" s="18">
        <f t="shared" si="73"/>
        <v>8.0977345745315209E-19</v>
      </c>
      <c r="J57" s="19">
        <f t="shared" si="74"/>
        <v>4.4707424755215629E-2</v>
      </c>
      <c r="K57" s="19">
        <f t="shared" si="75"/>
        <v>0.95529257524478428</v>
      </c>
      <c r="L57" s="19">
        <f t="shared" si="2"/>
        <v>0</v>
      </c>
      <c r="M57" s="19">
        <f t="shared" si="3"/>
        <v>0</v>
      </c>
      <c r="N57" s="19">
        <f t="shared" si="4"/>
        <v>4.4707424755215629E-2</v>
      </c>
      <c r="O57" s="19">
        <f t="shared" si="5"/>
        <v>0</v>
      </c>
      <c r="P57" s="19">
        <f t="shared" si="6"/>
        <v>0</v>
      </c>
      <c r="Q57" s="19">
        <f t="shared" si="7"/>
        <v>0.95529257524478428</v>
      </c>
      <c r="R57" s="19">
        <f t="shared" si="76"/>
        <v>2.8087495892014341E-2</v>
      </c>
      <c r="S57" s="19">
        <f t="shared" si="77"/>
        <v>1.6619928863201284E-2</v>
      </c>
      <c r="T57" s="19">
        <f t="shared" si="78"/>
        <v>2.4576558905512549E-2</v>
      </c>
      <c r="U57" s="19">
        <f t="shared" si="79"/>
        <v>0.93071601633927181</v>
      </c>
      <c r="V57" s="23"/>
      <c r="W57" s="18">
        <f t="shared" si="80"/>
        <v>2.2219843300990921E-16</v>
      </c>
      <c r="X57" s="18">
        <f t="shared" si="163"/>
        <v>5.0932562841734798E-15</v>
      </c>
      <c r="Y57" s="18">
        <f t="shared" si="201"/>
        <v>1.5803085804004038E-3</v>
      </c>
      <c r="Z57" s="18">
        <f t="shared" si="164"/>
        <v>5.0152229225604817E-3</v>
      </c>
      <c r="AA57" s="18">
        <f t="shared" si="81"/>
        <v>3.5114209023708386E-19</v>
      </c>
      <c r="AB57" s="18">
        <f t="shared" si="165"/>
        <v>2.5543815666862058E-17</v>
      </c>
      <c r="AC57" s="18">
        <f t="shared" si="166"/>
        <v>2.5894957757099141E-17</v>
      </c>
      <c r="AD57" s="19">
        <f t="shared" si="153"/>
        <v>1.3560249587231619E-2</v>
      </c>
      <c r="AE57" s="19">
        <f t="shared" si="82"/>
        <v>0.98643975041276843</v>
      </c>
      <c r="AF57" s="19">
        <f t="shared" si="8"/>
        <v>0</v>
      </c>
      <c r="AG57" s="19">
        <f t="shared" si="9"/>
        <v>0</v>
      </c>
      <c r="AH57" s="19">
        <f t="shared" si="10"/>
        <v>1.3560249587231619E-2</v>
      </c>
      <c r="AI57" s="19">
        <f t="shared" si="11"/>
        <v>0</v>
      </c>
      <c r="AJ57" s="19">
        <f t="shared" si="12"/>
        <v>0</v>
      </c>
      <c r="AK57" s="19">
        <f t="shared" si="13"/>
        <v>0.98643975041276843</v>
      </c>
      <c r="AL57" s="19">
        <f t="shared" si="83"/>
        <v>6.7450810898968634E-3</v>
      </c>
      <c r="AM57" s="19">
        <f t="shared" si="84"/>
        <v>6.8151684973347566E-3</v>
      </c>
      <c r="AN57" s="19">
        <f t="shared" si="85"/>
        <v>1.6145145967590511E-2</v>
      </c>
      <c r="AO57" s="19">
        <f t="shared" si="86"/>
        <v>0.97029460444517801</v>
      </c>
      <c r="AP57" s="23"/>
      <c r="AQ57" s="18">
        <f t="shared" si="87"/>
        <v>2.5520250151191102E-16</v>
      </c>
      <c r="AR57" s="18">
        <f t="shared" si="167"/>
        <v>5.9142364800447902E-15</v>
      </c>
      <c r="AS57" s="18">
        <f t="shared" si="202"/>
        <v>1.594123012236541E-3</v>
      </c>
      <c r="AT57" s="18">
        <f t="shared" si="168"/>
        <v>7.0642281634168622E-3</v>
      </c>
      <c r="AU57" s="18">
        <f t="shared" si="88"/>
        <v>4.0682418044046803E-19</v>
      </c>
      <c r="AV57" s="18">
        <f t="shared" si="169"/>
        <v>4.1779515907439813E-17</v>
      </c>
      <c r="AW57" s="18">
        <f t="shared" si="170"/>
        <v>4.2186340087880283E-17</v>
      </c>
      <c r="AX57" s="19">
        <f t="shared" si="154"/>
        <v>9.6435049732447545E-3</v>
      </c>
      <c r="AY57" s="19">
        <f t="shared" si="89"/>
        <v>0.99035649502675516</v>
      </c>
      <c r="AZ57" s="19">
        <f t="shared" si="14"/>
        <v>0</v>
      </c>
      <c r="BA57" s="19">
        <f t="shared" si="15"/>
        <v>0</v>
      </c>
      <c r="BB57" s="19">
        <f t="shared" si="16"/>
        <v>9.6435049732447545E-3</v>
      </c>
      <c r="BC57" s="19">
        <f t="shared" si="17"/>
        <v>0</v>
      </c>
      <c r="BD57" s="19">
        <f t="shared" si="18"/>
        <v>0</v>
      </c>
      <c r="BE57" s="19">
        <f t="shared" si="19"/>
        <v>0.99035649502675516</v>
      </c>
      <c r="BF57" s="19">
        <f t="shared" si="90"/>
        <v>4.479576340441797E-3</v>
      </c>
      <c r="BG57" s="19">
        <f t="shared" si="91"/>
        <v>5.1639286328029567E-3</v>
      </c>
      <c r="BH57" s="19">
        <f t="shared" si="92"/>
        <v>1.28171921105888E-2</v>
      </c>
      <c r="BI57" s="19">
        <f t="shared" si="93"/>
        <v>0.97753930291616664</v>
      </c>
      <c r="BJ57" s="23"/>
      <c r="BK57" s="18">
        <f t="shared" si="94"/>
        <v>3.255969188198147E-16</v>
      </c>
      <c r="BL57" s="18">
        <f t="shared" si="171"/>
        <v>6.659468851428177E-15</v>
      </c>
      <c r="BM57" s="18">
        <f t="shared" si="203"/>
        <v>1.7642695557481165E-3</v>
      </c>
      <c r="BN57" s="18">
        <f t="shared" si="172"/>
        <v>8.2158589115846128E-3</v>
      </c>
      <c r="BO57" s="18">
        <f t="shared" si="95"/>
        <v>5.7444073131919006E-19</v>
      </c>
      <c r="BP57" s="18">
        <f t="shared" si="173"/>
        <v>5.4713256509426337E-17</v>
      </c>
      <c r="BQ57" s="18">
        <f t="shared" si="174"/>
        <v>5.5287697240745525E-17</v>
      </c>
      <c r="BR57" s="19">
        <f t="shared" si="155"/>
        <v>1.0390028161560741E-2</v>
      </c>
      <c r="BS57" s="19">
        <f t="shared" si="96"/>
        <v>0.98960997183843924</v>
      </c>
      <c r="BT57" s="19">
        <f t="shared" si="20"/>
        <v>0</v>
      </c>
      <c r="BU57" s="19">
        <f t="shared" si="21"/>
        <v>0</v>
      </c>
      <c r="BV57" s="19">
        <f t="shared" si="22"/>
        <v>1.0390028161560741E-2</v>
      </c>
      <c r="BW57" s="19">
        <f t="shared" si="23"/>
        <v>0</v>
      </c>
      <c r="BX57" s="19">
        <f t="shared" si="24"/>
        <v>0</v>
      </c>
      <c r="BY57" s="19">
        <f t="shared" si="25"/>
        <v>0.98960997183843924</v>
      </c>
      <c r="BZ57" s="19">
        <f t="shared" si="97"/>
        <v>4.8164443142205025E-3</v>
      </c>
      <c r="CA57" s="19">
        <f t="shared" si="98"/>
        <v>5.5735838473402379E-3</v>
      </c>
      <c r="CB57" s="19">
        <f t="shared" si="99"/>
        <v>1.2561093855640011E-2</v>
      </c>
      <c r="CC57" s="19">
        <f t="shared" si="100"/>
        <v>0.97704887798279927</v>
      </c>
      <c r="CD57" s="23"/>
      <c r="CE57" s="18">
        <f t="shared" si="101"/>
        <v>4.3442348069212849E-16</v>
      </c>
      <c r="CF57" s="18">
        <f t="shared" si="175"/>
        <v>7.5659311666808962E-15</v>
      </c>
      <c r="CG57" s="18">
        <f t="shared" si="204"/>
        <v>1.9674785405496549E-3</v>
      </c>
      <c r="CH57" s="18">
        <f t="shared" si="176"/>
        <v>9.217025885734394E-3</v>
      </c>
      <c r="CI57" s="18">
        <f t="shared" si="102"/>
        <v>8.5471887577265016E-19</v>
      </c>
      <c r="CJ57" s="18">
        <f t="shared" si="177"/>
        <v>6.9735383412982443E-17</v>
      </c>
      <c r="CK57" s="18">
        <f t="shared" si="178"/>
        <v>7.059010228875509E-17</v>
      </c>
      <c r="CL57" s="19">
        <f t="shared" si="156"/>
        <v>1.2108197155974453E-2</v>
      </c>
      <c r="CM57" s="19">
        <f t="shared" si="103"/>
        <v>0.98789180284402556</v>
      </c>
      <c r="CN57" s="19">
        <f t="shared" si="26"/>
        <v>0</v>
      </c>
      <c r="CO57" s="19">
        <f t="shared" si="27"/>
        <v>0</v>
      </c>
      <c r="CP57" s="19">
        <f t="shared" si="28"/>
        <v>1.2108197155974453E-2</v>
      </c>
      <c r="CQ57" s="19">
        <f t="shared" si="29"/>
        <v>0</v>
      </c>
      <c r="CR57" s="19">
        <f t="shared" si="30"/>
        <v>0</v>
      </c>
      <c r="CS57" s="19">
        <f t="shared" si="31"/>
        <v>0.98789180284402556</v>
      </c>
      <c r="CT57" s="19">
        <f t="shared" si="104"/>
        <v>5.6428595531061868E-3</v>
      </c>
      <c r="CU57" s="19">
        <f t="shared" si="105"/>
        <v>6.4653376028682655E-3</v>
      </c>
      <c r="CV57" s="19">
        <f t="shared" si="106"/>
        <v>1.3254492008096055E-2</v>
      </c>
      <c r="CW57" s="19">
        <f t="shared" si="107"/>
        <v>0.97463731083592953</v>
      </c>
      <c r="CX57" s="23"/>
      <c r="CY57" s="18">
        <f t="shared" si="108"/>
        <v>5.5669046506317217E-16</v>
      </c>
      <c r="CZ57" s="18">
        <f t="shared" si="179"/>
        <v>8.2325038567535554E-15</v>
      </c>
      <c r="DA57" s="18">
        <f t="shared" si="205"/>
        <v>2.1529928773698142E-3</v>
      </c>
      <c r="DB57" s="18">
        <f t="shared" si="180"/>
        <v>1.0193566039585015E-2</v>
      </c>
      <c r="DC57" s="18">
        <f t="shared" si="109"/>
        <v>1.198550606180699E-18</v>
      </c>
      <c r="DD57" s="18">
        <f t="shared" si="181"/>
        <v>8.3918571734955707E-17</v>
      </c>
      <c r="DE57" s="18">
        <f t="shared" si="182"/>
        <v>8.5117122341136409E-17</v>
      </c>
      <c r="DF57" s="19">
        <f t="shared" si="157"/>
        <v>1.4081192751995203E-2</v>
      </c>
      <c r="DG57" s="19">
        <f t="shared" si="110"/>
        <v>0.98591880724800474</v>
      </c>
      <c r="DH57" s="19">
        <f t="shared" si="32"/>
        <v>0</v>
      </c>
      <c r="DI57" s="19">
        <f t="shared" si="33"/>
        <v>0</v>
      </c>
      <c r="DJ57" s="19">
        <f t="shared" si="34"/>
        <v>1.4081192751995203E-2</v>
      </c>
      <c r="DK57" s="19">
        <f t="shared" si="35"/>
        <v>0</v>
      </c>
      <c r="DL57" s="19">
        <f t="shared" si="36"/>
        <v>0</v>
      </c>
      <c r="DM57" s="19">
        <f t="shared" si="37"/>
        <v>0.98591880724800474</v>
      </c>
      <c r="DN57" s="19">
        <f t="shared" si="111"/>
        <v>6.6398751348982332E-3</v>
      </c>
      <c r="DO57" s="19">
        <f t="shared" si="112"/>
        <v>7.4413176170969719E-3</v>
      </c>
      <c r="DP57" s="19">
        <f t="shared" si="113"/>
        <v>1.4171254946858286E-2</v>
      </c>
      <c r="DQ57" s="19">
        <f t="shared" si="114"/>
        <v>0.9717475523011464</v>
      </c>
      <c r="DR57" s="23"/>
      <c r="DS57" s="18">
        <f t="shared" si="115"/>
        <v>6.6462288253631868E-16</v>
      </c>
      <c r="DT57" s="18">
        <f t="shared" si="183"/>
        <v>8.4779612658477312E-15</v>
      </c>
      <c r="DU57" s="18">
        <f t="shared" si="206"/>
        <v>2.2907469068283877E-3</v>
      </c>
      <c r="DV57" s="18">
        <f t="shared" si="184"/>
        <v>1.1083330178248302E-2</v>
      </c>
      <c r="DW57" s="18">
        <f t="shared" si="116"/>
        <v>1.5224828123774388E-18</v>
      </c>
      <c r="DX57" s="18">
        <f t="shared" si="185"/>
        <v>9.3964043947790332E-17</v>
      </c>
      <c r="DY57" s="18">
        <f t="shared" si="186"/>
        <v>9.548652676016777E-17</v>
      </c>
      <c r="DZ57" s="19">
        <f t="shared" si="158"/>
        <v>1.5944477865463037E-2</v>
      </c>
      <c r="EA57" s="19">
        <f t="shared" si="117"/>
        <v>0.98405552213453695</v>
      </c>
      <c r="EB57" s="19">
        <f t="shared" si="38"/>
        <v>0</v>
      </c>
      <c r="EC57" s="19">
        <f t="shared" si="39"/>
        <v>0</v>
      </c>
      <c r="ED57" s="19">
        <f t="shared" si="40"/>
        <v>1.5944477865463037E-2</v>
      </c>
      <c r="EE57" s="19">
        <f t="shared" si="41"/>
        <v>0</v>
      </c>
      <c r="EF57" s="19">
        <f t="shared" si="42"/>
        <v>0</v>
      </c>
      <c r="EG57" s="19">
        <f t="shared" si="43"/>
        <v>0.98405552213453695</v>
      </c>
      <c r="EH57" s="19">
        <f t="shared" si="118"/>
        <v>7.682011567879188E-3</v>
      </c>
      <c r="EI57" s="19">
        <f t="shared" si="119"/>
        <v>8.262466297583846E-3</v>
      </c>
      <c r="EJ57" s="19">
        <f t="shared" si="120"/>
        <v>1.5075586356441559E-2</v>
      </c>
      <c r="EK57" s="19">
        <f t="shared" si="121"/>
        <v>0.9689799357780956</v>
      </c>
      <c r="EL57" s="23"/>
      <c r="EM57" s="18">
        <f t="shared" si="122"/>
        <v>7.4653082506010526E-16</v>
      </c>
      <c r="EN57" s="18">
        <f t="shared" si="187"/>
        <v>8.475589062285825E-15</v>
      </c>
      <c r="EO57" s="18">
        <f t="shared" si="207"/>
        <v>2.3858733911909496E-3</v>
      </c>
      <c r="EP57" s="18">
        <f t="shared" si="188"/>
        <v>1.1828651864345693E-2</v>
      </c>
      <c r="EQ57" s="18">
        <f t="shared" si="123"/>
        <v>1.781128031214731E-18</v>
      </c>
      <c r="ER57" s="18">
        <f t="shared" si="189"/>
        <v>1.0025479236303519E-16</v>
      </c>
      <c r="ES57" s="18">
        <f t="shared" si="190"/>
        <v>1.0203592039424991E-16</v>
      </c>
      <c r="ET57" s="19">
        <f t="shared" si="159"/>
        <v>1.7455892241994262E-2</v>
      </c>
      <c r="EU57" s="19">
        <f t="shared" si="124"/>
        <v>0.98254410775800582</v>
      </c>
      <c r="EV57" s="19">
        <f t="shared" si="44"/>
        <v>0</v>
      </c>
      <c r="EW57" s="19">
        <f t="shared" si="45"/>
        <v>0</v>
      </c>
      <c r="EX57" s="19">
        <f t="shared" si="46"/>
        <v>1.7455892241994262E-2</v>
      </c>
      <c r="EY57" s="19">
        <f t="shared" si="47"/>
        <v>0</v>
      </c>
      <c r="EZ57" s="19">
        <f t="shared" si="48"/>
        <v>0</v>
      </c>
      <c r="FA57" s="19">
        <f t="shared" si="49"/>
        <v>0.98254410775800582</v>
      </c>
      <c r="FB57" s="19">
        <f t="shared" si="125"/>
        <v>8.6235141904577144E-3</v>
      </c>
      <c r="FC57" s="19">
        <f t="shared" si="126"/>
        <v>8.832378051536546E-3</v>
      </c>
      <c r="FD57" s="19">
        <f t="shared" si="127"/>
        <v>1.583827033496563E-2</v>
      </c>
      <c r="FE57" s="19">
        <f t="shared" si="128"/>
        <v>0.96670583742304006</v>
      </c>
      <c r="FF57" s="23"/>
      <c r="FG57" s="18">
        <f t="shared" si="129"/>
        <v>8.0289363068960194E-16</v>
      </c>
      <c r="FH57" s="18">
        <f t="shared" si="191"/>
        <v>8.3957614534408017E-15</v>
      </c>
      <c r="FI57" s="18">
        <f t="shared" si="208"/>
        <v>2.4489080430914285E-3</v>
      </c>
      <c r="FJ57" s="18">
        <f t="shared" si="192"/>
        <v>1.2395904996650595E-2</v>
      </c>
      <c r="FK57" s="18">
        <f t="shared" si="130"/>
        <v>1.9662126699426451E-18</v>
      </c>
      <c r="FL57" s="18">
        <f t="shared" si="193"/>
        <v>1.0407306135139329E-16</v>
      </c>
      <c r="FM57" s="18">
        <f t="shared" si="194"/>
        <v>1.0603927402133593E-16</v>
      </c>
      <c r="FN57" s="19">
        <f t="shared" si="160"/>
        <v>1.8542306028491176E-2</v>
      </c>
      <c r="FO57" s="19">
        <f t="shared" si="131"/>
        <v>0.98145769397150884</v>
      </c>
      <c r="FP57" s="19">
        <f t="shared" si="50"/>
        <v>0</v>
      </c>
      <c r="FQ57" s="19">
        <f t="shared" si="51"/>
        <v>0</v>
      </c>
      <c r="FR57" s="19">
        <f t="shared" si="52"/>
        <v>1.8542306028491176E-2</v>
      </c>
      <c r="FS57" s="19">
        <f t="shared" si="53"/>
        <v>0</v>
      </c>
      <c r="FT57" s="19">
        <f t="shared" si="54"/>
        <v>0</v>
      </c>
      <c r="FU57" s="19">
        <f t="shared" si="55"/>
        <v>0.98145769397150884</v>
      </c>
      <c r="FV57" s="19">
        <f t="shared" si="132"/>
        <v>9.3666791750851765E-3</v>
      </c>
      <c r="FW57" s="19">
        <f t="shared" si="133"/>
        <v>9.1756268534060048E-3</v>
      </c>
      <c r="FX57" s="19">
        <f t="shared" si="134"/>
        <v>1.6410922957716335E-2</v>
      </c>
      <c r="FY57" s="19">
        <f t="shared" si="135"/>
        <v>0.96504677101379266</v>
      </c>
      <c r="FZ57" s="23"/>
      <c r="GA57" s="18">
        <f t="shared" si="136"/>
        <v>8.3898858163617405E-16</v>
      </c>
      <c r="GB57" s="18">
        <f t="shared" si="195"/>
        <v>8.3120799768805876E-15</v>
      </c>
      <c r="GC57" s="18">
        <f t="shared" si="209"/>
        <v>2.4883923051839938E-3</v>
      </c>
      <c r="GD57" s="18">
        <f t="shared" si="196"/>
        <v>1.2790054224857506E-2</v>
      </c>
      <c r="GE57" s="18">
        <f t="shared" si="137"/>
        <v>2.0877327306806885E-18</v>
      </c>
      <c r="GF57" s="18">
        <f t="shared" si="197"/>
        <v>1.0631195362565504E-16</v>
      </c>
      <c r="GG57" s="18">
        <f t="shared" si="198"/>
        <v>1.0839968635633573E-16</v>
      </c>
      <c r="GH57" s="19">
        <f t="shared" si="161"/>
        <v>1.9259582761317326E-2</v>
      </c>
      <c r="GI57" s="19">
        <f t="shared" si="138"/>
        <v>0.98074041723868266</v>
      </c>
      <c r="GJ57" s="19">
        <f t="shared" si="56"/>
        <v>0</v>
      </c>
      <c r="GK57" s="19">
        <f t="shared" si="57"/>
        <v>0</v>
      </c>
      <c r="GL57" s="19">
        <f t="shared" si="58"/>
        <v>1.9259582761317326E-2</v>
      </c>
      <c r="GM57" s="19">
        <f t="shared" si="59"/>
        <v>0</v>
      </c>
      <c r="GN57" s="19">
        <f t="shared" si="60"/>
        <v>0</v>
      </c>
      <c r="GO57" s="19">
        <f t="shared" si="61"/>
        <v>0.98074041723868266</v>
      </c>
      <c r="GP57" s="19">
        <f t="shared" si="139"/>
        <v>9.89621375984427E-3</v>
      </c>
      <c r="GQ57" s="19">
        <f t="shared" si="140"/>
        <v>9.3633690014730594E-3</v>
      </c>
      <c r="GR57" s="19">
        <f t="shared" si="141"/>
        <v>1.6807652212410575E-2</v>
      </c>
      <c r="GS57" s="19">
        <f t="shared" si="142"/>
        <v>0.96393276502627212</v>
      </c>
      <c r="GT57" s="23"/>
      <c r="GU57" s="18">
        <f t="shared" si="143"/>
        <v>8.6096687442374109E-16</v>
      </c>
      <c r="GV57" s="18">
        <f t="shared" si="144"/>
        <v>8.2465189037524598E-15</v>
      </c>
      <c r="GW57" s="18">
        <f t="shared" si="62"/>
        <v>2.5118250290655864E-3</v>
      </c>
      <c r="GX57" s="18">
        <f t="shared" si="63"/>
        <v>1.3044993017119855E-2</v>
      </c>
      <c r="GY57" s="18">
        <f t="shared" si="145"/>
        <v>2.1625981443739207E-18</v>
      </c>
      <c r="GZ57" s="18">
        <f t="shared" si="199"/>
        <v>1.0757578151499773E-16</v>
      </c>
      <c r="HA57" s="18">
        <f t="shared" si="200"/>
        <v>1.0973837965937165E-16</v>
      </c>
      <c r="HB57" s="19">
        <f t="shared" si="162"/>
        <v>1.9706853254865195E-2</v>
      </c>
      <c r="HC57" s="19">
        <f t="shared" si="146"/>
        <v>0.98029314674513479</v>
      </c>
      <c r="HD57" s="19">
        <f t="shared" si="64"/>
        <v>0</v>
      </c>
      <c r="HE57" s="19">
        <f t="shared" si="65"/>
        <v>0</v>
      </c>
      <c r="HF57" s="19">
        <f t="shared" si="66"/>
        <v>1.9706853254865195E-2</v>
      </c>
      <c r="HG57" s="19">
        <f t="shared" si="67"/>
        <v>0</v>
      </c>
      <c r="HH57" s="19">
        <f t="shared" si="68"/>
        <v>0</v>
      </c>
      <c r="HI57" s="19">
        <f t="shared" si="69"/>
        <v>0.98029314674513479</v>
      </c>
      <c r="HJ57" s="19">
        <f t="shared" si="147"/>
        <v>1.024708556370579E-2</v>
      </c>
      <c r="HK57" s="19">
        <f t="shared" si="148"/>
        <v>9.4597676911594014E-3</v>
      </c>
      <c r="HL57" s="19">
        <f t="shared" si="149"/>
        <v>1.7067365477200547E-2</v>
      </c>
      <c r="HM57" s="19">
        <f t="shared" si="150"/>
        <v>0.96322578126793434</v>
      </c>
      <c r="HN57" s="28" t="s">
        <v>4</v>
      </c>
      <c r="HO57" s="36">
        <v>0.4</v>
      </c>
      <c r="HP57" s="36">
        <v>0.3</v>
      </c>
      <c r="HQ57" s="36"/>
      <c r="HR57" s="46"/>
      <c r="HS57" s="46"/>
      <c r="HT57" s="46"/>
      <c r="HU57" s="46"/>
      <c r="HV57" s="46"/>
      <c r="HW57" s="46"/>
    </row>
    <row r="58" spans="1:231" ht="14" thickTop="1" x14ac:dyDescent="0.15">
      <c r="A58">
        <v>32</v>
      </c>
      <c r="B58" s="22">
        <v>2</v>
      </c>
      <c r="C58" s="18">
        <f t="shared" si="70"/>
        <v>6.5629238202355246E-18</v>
      </c>
      <c r="D58" s="18">
        <f t="shared" si="151"/>
        <v>3.8424490482717358E-17</v>
      </c>
      <c r="E58" s="18">
        <f t="shared" si="152"/>
        <v>1.8000000000000006E-2</v>
      </c>
      <c r="F58" s="18">
        <f t="shared" si="1"/>
        <v>1.8000000000000006E-2</v>
      </c>
      <c r="G58" s="18">
        <f t="shared" si="71"/>
        <v>1.1813262876423947E-19</v>
      </c>
      <c r="H58" s="18">
        <f t="shared" si="72"/>
        <v>6.9164082868891264E-19</v>
      </c>
      <c r="I58" s="18">
        <f t="shared" si="73"/>
        <v>8.0977345745315209E-19</v>
      </c>
      <c r="J58" s="19">
        <f t="shared" si="74"/>
        <v>0.14588355258738991</v>
      </c>
      <c r="K58" s="19">
        <f t="shared" si="75"/>
        <v>0.85411644741261006</v>
      </c>
      <c r="L58" s="19">
        <f t="shared" si="2"/>
        <v>0</v>
      </c>
      <c r="M58" s="19">
        <f t="shared" si="3"/>
        <v>0.14588355258738991</v>
      </c>
      <c r="N58" s="19">
        <f t="shared" si="4"/>
        <v>0</v>
      </c>
      <c r="O58" s="19">
        <f t="shared" si="5"/>
        <v>0</v>
      </c>
      <c r="P58" s="19">
        <f t="shared" si="6"/>
        <v>0.85411644741261006</v>
      </c>
      <c r="Q58" s="19">
        <f t="shared" si="7"/>
        <v>0</v>
      </c>
      <c r="R58" s="19">
        <f t="shared" si="76"/>
        <v>3.9739933115747222E-2</v>
      </c>
      <c r="S58" s="19">
        <f t="shared" si="77"/>
        <v>0.10614361947164272</v>
      </c>
      <c r="T58" s="19">
        <f t="shared" si="78"/>
        <v>4.9674916394684028E-3</v>
      </c>
      <c r="U58" s="19">
        <f t="shared" si="79"/>
        <v>0.84914895577314176</v>
      </c>
      <c r="V58" s="23"/>
      <c r="W58" s="18">
        <f t="shared" si="80"/>
        <v>1.374010388835778E-16</v>
      </c>
      <c r="X58" s="18">
        <f t="shared" si="163"/>
        <v>1.7092010400434304E-15</v>
      </c>
      <c r="Y58" s="18">
        <f t="shared" si="201"/>
        <v>4.7814646853564435E-3</v>
      </c>
      <c r="Z58" s="18">
        <f t="shared" si="164"/>
        <v>1.4765951430327199E-2</v>
      </c>
      <c r="AA58" s="18">
        <f t="shared" si="81"/>
        <v>6.5697821515311479E-19</v>
      </c>
      <c r="AB58" s="18">
        <f t="shared" si="165"/>
        <v>2.5237979541946028E-17</v>
      </c>
      <c r="AC58" s="18">
        <f t="shared" si="166"/>
        <v>2.5894957757099144E-17</v>
      </c>
      <c r="AD58" s="19">
        <f t="shared" si="153"/>
        <v>2.537089348883001E-2</v>
      </c>
      <c r="AE58" s="19">
        <f t="shared" si="82"/>
        <v>0.97462910651116996</v>
      </c>
      <c r="AF58" s="19">
        <f t="shared" si="8"/>
        <v>0</v>
      </c>
      <c r="AG58" s="19">
        <f t="shared" si="9"/>
        <v>2.537089348883001E-2</v>
      </c>
      <c r="AH58" s="19">
        <f t="shared" si="10"/>
        <v>0</v>
      </c>
      <c r="AI58" s="19">
        <f t="shared" si="11"/>
        <v>0</v>
      </c>
      <c r="AJ58" s="19">
        <f t="shared" si="12"/>
        <v>0.97462910651116996</v>
      </c>
      <c r="AK58" s="19">
        <f t="shared" si="13"/>
        <v>0</v>
      </c>
      <c r="AL58" s="19">
        <f t="shared" si="83"/>
        <v>7.1600611100644685E-3</v>
      </c>
      <c r="AM58" s="19">
        <f t="shared" si="84"/>
        <v>1.8210832378765543E-2</v>
      </c>
      <c r="AN58" s="19">
        <f t="shared" si="85"/>
        <v>6.4001884771671498E-3</v>
      </c>
      <c r="AO58" s="19">
        <f t="shared" si="86"/>
        <v>0.96822891803400279</v>
      </c>
      <c r="AP58" s="23"/>
      <c r="AQ58" s="18">
        <f t="shared" si="87"/>
        <v>1.1648180746034797E-16</v>
      </c>
      <c r="AR58" s="18">
        <f t="shared" si="167"/>
        <v>2.1503617578336169E-15</v>
      </c>
      <c r="AS58" s="18">
        <f t="shared" si="202"/>
        <v>3.3861203314275892E-3</v>
      </c>
      <c r="AT58" s="18">
        <f t="shared" si="168"/>
        <v>1.943483161340288E-2</v>
      </c>
      <c r="AU58" s="18">
        <f t="shared" si="88"/>
        <v>3.9442141648291809E-19</v>
      </c>
      <c r="AV58" s="18">
        <f t="shared" si="169"/>
        <v>4.1791918671397366E-17</v>
      </c>
      <c r="AW58" s="18">
        <f t="shared" si="170"/>
        <v>4.2186340087880283E-17</v>
      </c>
      <c r="AX58" s="19">
        <f t="shared" si="154"/>
        <v>9.3495054480023845E-3</v>
      </c>
      <c r="AY58" s="19">
        <f t="shared" si="89"/>
        <v>0.99065049455199761</v>
      </c>
      <c r="AZ58" s="19">
        <f t="shared" si="14"/>
        <v>0</v>
      </c>
      <c r="BA58" s="19">
        <f t="shared" si="15"/>
        <v>9.3495054480023845E-3</v>
      </c>
      <c r="BB58" s="19">
        <f t="shared" si="16"/>
        <v>0</v>
      </c>
      <c r="BC58" s="19">
        <f t="shared" si="17"/>
        <v>0</v>
      </c>
      <c r="BD58" s="19">
        <f t="shared" si="18"/>
        <v>0.99065049455199761</v>
      </c>
      <c r="BE58" s="19">
        <f t="shared" si="19"/>
        <v>0</v>
      </c>
      <c r="BF58" s="19">
        <f t="shared" si="90"/>
        <v>2.9129842526662559E-3</v>
      </c>
      <c r="BG58" s="19">
        <f t="shared" si="91"/>
        <v>6.4365211953361272E-3</v>
      </c>
      <c r="BH58" s="19">
        <f t="shared" si="92"/>
        <v>6.730520720578499E-3</v>
      </c>
      <c r="BI58" s="19">
        <f t="shared" si="93"/>
        <v>0.98391997383141927</v>
      </c>
      <c r="BJ58" s="23"/>
      <c r="BK58" s="18">
        <f t="shared" si="94"/>
        <v>1.2338498579646842E-16</v>
      </c>
      <c r="BL58" s="18">
        <f t="shared" si="171"/>
        <v>2.5368132497286682E-15</v>
      </c>
      <c r="BM58" s="18">
        <f t="shared" si="203"/>
        <v>3.4830275772784066E-3</v>
      </c>
      <c r="BN58" s="18">
        <f t="shared" si="172"/>
        <v>2.1624746692907648E-2</v>
      </c>
      <c r="BO58" s="18">
        <f t="shared" si="95"/>
        <v>4.29753308151204E-19</v>
      </c>
      <c r="BP58" s="18">
        <f t="shared" si="173"/>
        <v>5.4857943932594324E-17</v>
      </c>
      <c r="BQ58" s="18">
        <f t="shared" si="174"/>
        <v>5.5287697240745525E-17</v>
      </c>
      <c r="BR58" s="19">
        <f t="shared" si="155"/>
        <v>7.7730368526632634E-3</v>
      </c>
      <c r="BS58" s="19">
        <f t="shared" si="96"/>
        <v>0.99222696314733683</v>
      </c>
      <c r="BT58" s="19">
        <f t="shared" si="20"/>
        <v>0</v>
      </c>
      <c r="BU58" s="19">
        <f t="shared" si="21"/>
        <v>7.7730368526632634E-3</v>
      </c>
      <c r="BV58" s="19">
        <f t="shared" si="22"/>
        <v>0</v>
      </c>
      <c r="BW58" s="19">
        <f t="shared" si="23"/>
        <v>0</v>
      </c>
      <c r="BX58" s="19">
        <f t="shared" si="24"/>
        <v>0.99222696314733683</v>
      </c>
      <c r="BY58" s="19">
        <f t="shared" si="25"/>
        <v>0</v>
      </c>
      <c r="BZ58" s="19">
        <f t="shared" si="97"/>
        <v>2.680511809249293E-3</v>
      </c>
      <c r="CA58" s="19">
        <f t="shared" si="98"/>
        <v>5.0925250434139709E-3</v>
      </c>
      <c r="CB58" s="19">
        <f t="shared" si="99"/>
        <v>7.7095163523114461E-3</v>
      </c>
      <c r="CC58" s="19">
        <f t="shared" si="100"/>
        <v>0.98451744679502529</v>
      </c>
      <c r="CD58" s="23"/>
      <c r="CE58" s="18">
        <f t="shared" si="101"/>
        <v>1.4464413800665993E-16</v>
      </c>
      <c r="CF58" s="18">
        <f t="shared" si="175"/>
        <v>2.9915972095417626E-15</v>
      </c>
      <c r="CG58" s="18">
        <f t="shared" si="204"/>
        <v>3.8097161502409567E-3</v>
      </c>
      <c r="CH58" s="18">
        <f t="shared" si="176"/>
        <v>2.3411924893084676E-2</v>
      </c>
      <c r="CI58" s="18">
        <f t="shared" si="102"/>
        <v>5.5105310860165414E-19</v>
      </c>
      <c r="CJ58" s="18">
        <f t="shared" si="177"/>
        <v>7.0039049180153451E-17</v>
      </c>
      <c r="CK58" s="18">
        <f t="shared" si="178"/>
        <v>7.0590102288755102E-17</v>
      </c>
      <c r="CL58" s="19">
        <f t="shared" si="156"/>
        <v>7.8063792335577344E-3</v>
      </c>
      <c r="CM58" s="19">
        <f t="shared" si="103"/>
        <v>0.99219362076644235</v>
      </c>
      <c r="CN58" s="19">
        <f t="shared" si="26"/>
        <v>0</v>
      </c>
      <c r="CO58" s="19">
        <f t="shared" si="27"/>
        <v>7.8063792335577344E-3</v>
      </c>
      <c r="CP58" s="19">
        <f t="shared" si="28"/>
        <v>0</v>
      </c>
      <c r="CQ58" s="19">
        <f t="shared" si="29"/>
        <v>0</v>
      </c>
      <c r="CR58" s="19">
        <f t="shared" si="30"/>
        <v>0.99219362076644235</v>
      </c>
      <c r="CS58" s="19">
        <f t="shared" si="31"/>
        <v>0</v>
      </c>
      <c r="CT58" s="19">
        <f t="shared" si="104"/>
        <v>2.9258431601833644E-3</v>
      </c>
      <c r="CU58" s="19">
        <f t="shared" si="105"/>
        <v>4.8805360733743695E-3</v>
      </c>
      <c r="CV58" s="19">
        <f t="shared" si="106"/>
        <v>9.1823539957910857E-3</v>
      </c>
      <c r="CW58" s="19">
        <f t="shared" si="107"/>
        <v>0.98301126677065109</v>
      </c>
      <c r="CX58" s="23"/>
      <c r="CY58" s="18">
        <f t="shared" si="108"/>
        <v>1.6707232443804766E-16</v>
      </c>
      <c r="CZ58" s="18">
        <f t="shared" si="179"/>
        <v>3.3608586047156438E-15</v>
      </c>
      <c r="DA58" s="18">
        <f t="shared" si="205"/>
        <v>4.1025535467294049E-3</v>
      </c>
      <c r="DB58" s="18">
        <f t="shared" si="180"/>
        <v>2.5122062280598791E-2</v>
      </c>
      <c r="DC58" s="18">
        <f t="shared" si="109"/>
        <v>6.854231571836383E-19</v>
      </c>
      <c r="DD58" s="18">
        <f t="shared" si="181"/>
        <v>8.4431699183952754E-17</v>
      </c>
      <c r="DE58" s="18">
        <f t="shared" si="182"/>
        <v>8.5117122341136396E-17</v>
      </c>
      <c r="DF58" s="19">
        <f t="shared" si="157"/>
        <v>8.052705946008926E-3</v>
      </c>
      <c r="DG58" s="19">
        <f t="shared" si="110"/>
        <v>0.99194729405399107</v>
      </c>
      <c r="DH58" s="19">
        <f t="shared" si="32"/>
        <v>0</v>
      </c>
      <c r="DI58" s="19">
        <f t="shared" si="33"/>
        <v>8.052705946008926E-3</v>
      </c>
      <c r="DJ58" s="19">
        <f t="shared" si="34"/>
        <v>0</v>
      </c>
      <c r="DK58" s="19">
        <f t="shared" si="35"/>
        <v>0</v>
      </c>
      <c r="DL58" s="19">
        <f t="shared" si="36"/>
        <v>0.99194729405399107</v>
      </c>
      <c r="DM58" s="19">
        <f t="shared" si="37"/>
        <v>0</v>
      </c>
      <c r="DN58" s="19">
        <f t="shared" si="111"/>
        <v>3.2470287255116663E-3</v>
      </c>
      <c r="DO58" s="19">
        <f t="shared" si="112"/>
        <v>4.8056772204972606E-3</v>
      </c>
      <c r="DP58" s="19">
        <f t="shared" si="113"/>
        <v>1.083416402648354E-2</v>
      </c>
      <c r="DQ58" s="19">
        <f t="shared" si="114"/>
        <v>0.98111313002750766</v>
      </c>
      <c r="DR58" s="23"/>
      <c r="DS58" s="18">
        <f t="shared" si="115"/>
        <v>1.833330618537918E-16</v>
      </c>
      <c r="DT58" s="18">
        <f t="shared" si="183"/>
        <v>3.5533368353660149E-15</v>
      </c>
      <c r="DU58" s="18">
        <f t="shared" si="206"/>
        <v>4.3006761308325373E-3</v>
      </c>
      <c r="DV58" s="18">
        <f t="shared" si="184"/>
        <v>2.6650462656548645E-2</v>
      </c>
      <c r="DW58" s="18">
        <f t="shared" si="116"/>
        <v>7.8845612310704759E-19</v>
      </c>
      <c r="DX58" s="18">
        <f t="shared" si="185"/>
        <v>9.4698070637060727E-17</v>
      </c>
      <c r="DY58" s="18">
        <f t="shared" si="186"/>
        <v>9.548652676016777E-17</v>
      </c>
      <c r="DZ58" s="19">
        <f t="shared" si="158"/>
        <v>8.2572500001743942E-3</v>
      </c>
      <c r="EA58" s="19">
        <f t="shared" si="117"/>
        <v>0.9917427499998257</v>
      </c>
      <c r="EB58" s="19">
        <f t="shared" si="38"/>
        <v>0</v>
      </c>
      <c r="EC58" s="19">
        <f t="shared" si="39"/>
        <v>8.2572500001743942E-3</v>
      </c>
      <c r="ED58" s="19">
        <f t="shared" si="40"/>
        <v>0</v>
      </c>
      <c r="EE58" s="19">
        <f t="shared" si="41"/>
        <v>0</v>
      </c>
      <c r="EF58" s="19">
        <f t="shared" si="42"/>
        <v>0.9917427499998257</v>
      </c>
      <c r="EG58" s="19">
        <f t="shared" si="43"/>
        <v>0</v>
      </c>
      <c r="EH58" s="19">
        <f t="shared" si="118"/>
        <v>3.5549422564141058E-3</v>
      </c>
      <c r="EI58" s="19">
        <f t="shared" si="119"/>
        <v>4.7023077437602862E-3</v>
      </c>
      <c r="EJ58" s="19">
        <f t="shared" si="120"/>
        <v>1.2389535609048933E-2</v>
      </c>
      <c r="EK58" s="19">
        <f t="shared" si="121"/>
        <v>0.97935321439077672</v>
      </c>
      <c r="EL58" s="23"/>
      <c r="EM58" s="18">
        <f t="shared" si="122"/>
        <v>1.9334435620015477E-16</v>
      </c>
      <c r="EN58" s="18">
        <f t="shared" si="187"/>
        <v>3.6254794859925732E-15</v>
      </c>
      <c r="EO58" s="18">
        <f t="shared" si="207"/>
        <v>4.4226128887480346E-3</v>
      </c>
      <c r="EP58" s="18">
        <f t="shared" si="188"/>
        <v>2.7908262491478816E-2</v>
      </c>
      <c r="EQ58" s="18">
        <f t="shared" si="123"/>
        <v>8.5508724169749545E-19</v>
      </c>
      <c r="ER58" s="18">
        <f t="shared" si="189"/>
        <v>1.0118083315255243E-16</v>
      </c>
      <c r="ES58" s="18">
        <f t="shared" si="190"/>
        <v>1.0203592039424992E-16</v>
      </c>
      <c r="ET58" s="19">
        <f t="shared" si="159"/>
        <v>8.3802570545115848E-3</v>
      </c>
      <c r="EU58" s="19">
        <f t="shared" si="124"/>
        <v>0.99161974294548849</v>
      </c>
      <c r="EV58" s="19">
        <f t="shared" si="44"/>
        <v>0</v>
      </c>
      <c r="EW58" s="19">
        <f t="shared" si="45"/>
        <v>8.3802570545115848E-3</v>
      </c>
      <c r="EX58" s="19">
        <f t="shared" si="46"/>
        <v>0</v>
      </c>
      <c r="EY58" s="19">
        <f t="shared" si="47"/>
        <v>0</v>
      </c>
      <c r="EZ58" s="19">
        <f t="shared" si="48"/>
        <v>0.99161974294548849</v>
      </c>
      <c r="FA58" s="19">
        <f t="shared" si="49"/>
        <v>0</v>
      </c>
      <c r="FB58" s="19">
        <f t="shared" si="125"/>
        <v>3.8053732697523658E-3</v>
      </c>
      <c r="FC58" s="19">
        <f t="shared" si="126"/>
        <v>4.5748837847592178E-3</v>
      </c>
      <c r="FD58" s="19">
        <f t="shared" si="127"/>
        <v>1.3650518972241895E-2</v>
      </c>
      <c r="FE58" s="19">
        <f t="shared" si="128"/>
        <v>0.97796922397324637</v>
      </c>
      <c r="FF58" s="23"/>
      <c r="FG58" s="18">
        <f t="shared" si="129"/>
        <v>1.9919310874674387E-16</v>
      </c>
      <c r="FH58" s="18">
        <f t="shared" si="191"/>
        <v>3.6441734955278935E-15</v>
      </c>
      <c r="FI58" s="18">
        <f t="shared" si="208"/>
        <v>4.4950065120737985E-3</v>
      </c>
      <c r="FJ58" s="18">
        <f t="shared" si="192"/>
        <v>2.8852605351910664E-2</v>
      </c>
      <c r="FK58" s="18">
        <f t="shared" si="130"/>
        <v>8.9537432097683793E-19</v>
      </c>
      <c r="FL58" s="18">
        <f t="shared" si="193"/>
        <v>1.0514389970035909E-16</v>
      </c>
      <c r="FM58" s="18">
        <f t="shared" si="194"/>
        <v>1.0603927402133593E-16</v>
      </c>
      <c r="FN58" s="19">
        <f t="shared" si="160"/>
        <v>8.4437990474801033E-3</v>
      </c>
      <c r="FO58" s="19">
        <f t="shared" si="131"/>
        <v>0.99155620095251984</v>
      </c>
      <c r="FP58" s="19">
        <f t="shared" si="50"/>
        <v>0</v>
      </c>
      <c r="FQ58" s="19">
        <f t="shared" si="51"/>
        <v>8.4437990474801033E-3</v>
      </c>
      <c r="FR58" s="19">
        <f t="shared" si="52"/>
        <v>0</v>
      </c>
      <c r="FS58" s="19">
        <f t="shared" si="53"/>
        <v>0</v>
      </c>
      <c r="FT58" s="19">
        <f t="shared" si="54"/>
        <v>0.99155620095251984</v>
      </c>
      <c r="FU58" s="19">
        <f t="shared" si="55"/>
        <v>0</v>
      </c>
      <c r="FV58" s="19">
        <f t="shared" si="132"/>
        <v>3.9864441432465574E-3</v>
      </c>
      <c r="FW58" s="19">
        <f t="shared" si="133"/>
        <v>4.4573549042335459E-3</v>
      </c>
      <c r="FX58" s="19">
        <f t="shared" si="134"/>
        <v>1.455586188524462E-2</v>
      </c>
      <c r="FY58" s="19">
        <f t="shared" si="135"/>
        <v>0.97700033906727535</v>
      </c>
      <c r="FZ58" s="23"/>
      <c r="GA58" s="18">
        <f t="shared" si="136"/>
        <v>2.0252566180276766E-16</v>
      </c>
      <c r="GB58" s="18">
        <f t="shared" si="195"/>
        <v>3.6430419455547425E-15</v>
      </c>
      <c r="GC58" s="18">
        <f t="shared" si="209"/>
        <v>4.5359771740874147E-3</v>
      </c>
      <c r="GD58" s="18">
        <f t="shared" si="196"/>
        <v>2.9503101030275071E-2</v>
      </c>
      <c r="GE58" s="18">
        <f t="shared" si="137"/>
        <v>9.1865177910430148E-19</v>
      </c>
      <c r="GF58" s="18">
        <f t="shared" si="197"/>
        <v>1.0748103457723143E-16</v>
      </c>
      <c r="GG58" s="18">
        <f t="shared" si="198"/>
        <v>1.0839968635633573E-16</v>
      </c>
      <c r="GH58" s="19">
        <f t="shared" si="161"/>
        <v>8.4746719292570008E-3</v>
      </c>
      <c r="GI58" s="19">
        <f t="shared" si="138"/>
        <v>0.99152532807074301</v>
      </c>
      <c r="GJ58" s="19">
        <f t="shared" si="56"/>
        <v>0</v>
      </c>
      <c r="GK58" s="19">
        <f t="shared" si="57"/>
        <v>8.4746719292570008E-3</v>
      </c>
      <c r="GL58" s="19">
        <f t="shared" si="58"/>
        <v>0</v>
      </c>
      <c r="GM58" s="19">
        <f t="shared" si="59"/>
        <v>0</v>
      </c>
      <c r="GN58" s="19">
        <f t="shared" si="60"/>
        <v>0.99152532807074301</v>
      </c>
      <c r="GO58" s="19">
        <f t="shared" si="61"/>
        <v>0</v>
      </c>
      <c r="GP58" s="19">
        <f t="shared" si="139"/>
        <v>4.1077381700731115E-3</v>
      </c>
      <c r="GQ58" s="19">
        <f t="shared" si="140"/>
        <v>4.3669337591838902E-3</v>
      </c>
      <c r="GR58" s="19">
        <f t="shared" si="141"/>
        <v>1.5151844591244214E-2</v>
      </c>
      <c r="GS58" s="19">
        <f t="shared" si="142"/>
        <v>0.9763734834794987</v>
      </c>
      <c r="GT58" s="23"/>
      <c r="GU58" s="18">
        <f t="shared" si="143"/>
        <v>2.0439224128124981E-16</v>
      </c>
      <c r="GV58" s="18">
        <f t="shared" si="144"/>
        <v>3.6363524423520546E-15</v>
      </c>
      <c r="GW58" s="18">
        <f t="shared" si="62"/>
        <v>4.5579842671304924E-3</v>
      </c>
      <c r="GX58" s="18">
        <f t="shared" si="63"/>
        <v>2.9921951946140314E-2</v>
      </c>
      <c r="GY58" s="18">
        <f t="shared" si="145"/>
        <v>9.3161662008347611E-19</v>
      </c>
      <c r="GZ58" s="18">
        <f t="shared" si="199"/>
        <v>1.0880676303928815E-16</v>
      </c>
      <c r="HA58" s="18">
        <f t="shared" si="200"/>
        <v>1.0973837965937162E-16</v>
      </c>
      <c r="HB58" s="19">
        <f t="shared" si="162"/>
        <v>8.4894329857540998E-3</v>
      </c>
      <c r="HC58" s="19">
        <f t="shared" si="146"/>
        <v>0.991510567014246</v>
      </c>
      <c r="HD58" s="19">
        <f t="shared" si="64"/>
        <v>0</v>
      </c>
      <c r="HE58" s="19">
        <f t="shared" si="65"/>
        <v>8.4894329857540998E-3</v>
      </c>
      <c r="HF58" s="19">
        <f t="shared" si="66"/>
        <v>0</v>
      </c>
      <c r="HG58" s="19">
        <f t="shared" si="67"/>
        <v>0</v>
      </c>
      <c r="HH58" s="19">
        <f t="shared" si="68"/>
        <v>0.991510567014246</v>
      </c>
      <c r="HI58" s="19">
        <f t="shared" si="69"/>
        <v>0</v>
      </c>
      <c r="HJ58" s="19">
        <f t="shared" si="147"/>
        <v>4.1850032913743522E-3</v>
      </c>
      <c r="HK58" s="19">
        <f t="shared" si="148"/>
        <v>4.3044296943797475E-3</v>
      </c>
      <c r="HL58" s="19">
        <f t="shared" si="149"/>
        <v>1.5521849963490845E-2</v>
      </c>
      <c r="HM58" s="19">
        <f t="shared" si="150"/>
        <v>0.97598871705075518</v>
      </c>
      <c r="HN58" s="27" t="s">
        <v>14</v>
      </c>
      <c r="HO58" s="35">
        <v>0.45</v>
      </c>
      <c r="HP58" s="35">
        <v>0.45</v>
      </c>
      <c r="HQ58" s="35">
        <v>0.5</v>
      </c>
      <c r="HR58" s="46"/>
      <c r="HS58" s="46"/>
      <c r="HT58" s="46"/>
      <c r="HU58" s="46"/>
      <c r="HV58" s="46"/>
      <c r="HW58" s="46"/>
    </row>
    <row r="59" spans="1:231" x14ac:dyDescent="0.15">
      <c r="A59">
        <v>33</v>
      </c>
      <c r="B59" s="22">
        <v>2</v>
      </c>
      <c r="C59" s="18">
        <f t="shared" si="70"/>
        <v>1.8185576208920309E-18</v>
      </c>
      <c r="D59" s="18">
        <f t="shared" si="151"/>
        <v>6.2791769536394875E-18</v>
      </c>
      <c r="E59" s="18">
        <f>C$16</f>
        <v>0.1</v>
      </c>
      <c r="F59" s="18">
        <f>D$16</f>
        <v>0.1</v>
      </c>
      <c r="G59" s="18">
        <f t="shared" si="71"/>
        <v>1.818557620892031E-19</v>
      </c>
      <c r="H59" s="18">
        <f t="shared" si="72"/>
        <v>6.2791769536394875E-19</v>
      </c>
      <c r="I59" s="18">
        <f t="shared" si="73"/>
        <v>8.097734574531518E-19</v>
      </c>
      <c r="J59" s="19">
        <f t="shared" si="74"/>
        <v>0.22457609645685883</v>
      </c>
      <c r="K59" s="19">
        <f t="shared" si="75"/>
        <v>0.77542390354314117</v>
      </c>
      <c r="L59" s="19">
        <f t="shared" si="2"/>
        <v>0</v>
      </c>
      <c r="M59" s="19">
        <f t="shared" si="3"/>
        <v>0.22457609645685883</v>
      </c>
      <c r="N59" s="19">
        <f t="shared" si="4"/>
        <v>0</v>
      </c>
      <c r="O59" s="19">
        <f t="shared" si="5"/>
        <v>0</v>
      </c>
      <c r="P59" s="19">
        <f t="shared" si="6"/>
        <v>0.77542390354314117</v>
      </c>
      <c r="Q59" s="19">
        <f t="shared" si="7"/>
        <v>0</v>
      </c>
      <c r="R59" s="19">
        <f t="shared" si="76"/>
        <v>0.12967426896656886</v>
      </c>
      <c r="S59" s="19">
        <f t="shared" si="77"/>
        <v>9.4901827490290039E-2</v>
      </c>
      <c r="T59" s="19">
        <f t="shared" si="78"/>
        <v>1.6209283620821108E-2</v>
      </c>
      <c r="U59" s="19">
        <f t="shared" si="79"/>
        <v>0.75921461992232031</v>
      </c>
      <c r="V59" s="23"/>
      <c r="W59" s="18">
        <f t="shared" si="80"/>
        <v>5.7074858947565218E-17</v>
      </c>
      <c r="X59" s="18">
        <f t="shared" si="163"/>
        <v>5.7674975389821405E-16</v>
      </c>
      <c r="Y59" s="18">
        <f>W$16</f>
        <v>1.482767703133926E-2</v>
      </c>
      <c r="Z59" s="18">
        <f>X$16</f>
        <v>4.3430742731510631E-2</v>
      </c>
      <c r="AA59" s="18">
        <f t="shared" si="81"/>
        <v>8.4628757508374082E-19</v>
      </c>
      <c r="AB59" s="18">
        <f t="shared" si="165"/>
        <v>2.5048670182015406E-17</v>
      </c>
      <c r="AC59" s="18">
        <f t="shared" si="166"/>
        <v>2.5894957757099147E-17</v>
      </c>
      <c r="AD59" s="19">
        <f t="shared" si="153"/>
        <v>3.2681558433966924E-2</v>
      </c>
      <c r="AE59" s="19">
        <f t="shared" si="82"/>
        <v>0.96731844156603308</v>
      </c>
      <c r="AF59" s="19">
        <f t="shared" si="8"/>
        <v>0</v>
      </c>
      <c r="AG59" s="19">
        <f t="shared" si="9"/>
        <v>3.2681558433966924E-2</v>
      </c>
      <c r="AH59" s="19">
        <f t="shared" si="10"/>
        <v>0</v>
      </c>
      <c r="AI59" s="19">
        <f t="shared" si="11"/>
        <v>0</v>
      </c>
      <c r="AJ59" s="19">
        <f t="shared" si="12"/>
        <v>0.96731844156603308</v>
      </c>
      <c r="AK59" s="19">
        <f t="shared" si="13"/>
        <v>0</v>
      </c>
      <c r="AL59" s="19">
        <f t="shared" si="83"/>
        <v>1.3730233367931569E-2</v>
      </c>
      <c r="AM59" s="19">
        <f t="shared" si="84"/>
        <v>1.8951325066035356E-2</v>
      </c>
      <c r="AN59" s="19">
        <f t="shared" si="85"/>
        <v>1.1640660120898436E-2</v>
      </c>
      <c r="AO59" s="19">
        <f t="shared" si="86"/>
        <v>0.95567778144513438</v>
      </c>
      <c r="AP59" s="23"/>
      <c r="AQ59" s="18">
        <f t="shared" si="87"/>
        <v>4.572096681968456E-17</v>
      </c>
      <c r="AR59" s="18">
        <f t="shared" si="167"/>
        <v>7.8320800655583617E-16</v>
      </c>
      <c r="AS59" s="18">
        <f>AQ$16</f>
        <v>2.1789453800612575E-3</v>
      </c>
      <c r="AT59" s="18">
        <f>AR$16</f>
        <v>5.3736320678759775E-2</v>
      </c>
      <c r="AU59" s="18">
        <f t="shared" si="88"/>
        <v>9.9623489423685722E-20</v>
      </c>
      <c r="AV59" s="18">
        <f t="shared" si="169"/>
        <v>4.2086716598456603E-17</v>
      </c>
      <c r="AW59" s="18">
        <f t="shared" si="170"/>
        <v>4.2186340087880289E-17</v>
      </c>
      <c r="AX59" s="19">
        <f t="shared" si="154"/>
        <v>2.3615106031041207E-3</v>
      </c>
      <c r="AY59" s="19">
        <f t="shared" si="89"/>
        <v>0.99763848939689592</v>
      </c>
      <c r="AZ59" s="19">
        <f t="shared" si="14"/>
        <v>0</v>
      </c>
      <c r="BA59" s="19">
        <f t="shared" si="15"/>
        <v>2.3615106031041207E-3</v>
      </c>
      <c r="BB59" s="19">
        <f t="shared" si="16"/>
        <v>0</v>
      </c>
      <c r="BC59" s="19">
        <f t="shared" si="17"/>
        <v>0</v>
      </c>
      <c r="BD59" s="19">
        <f t="shared" si="18"/>
        <v>0.99763848939689592</v>
      </c>
      <c r="BE59" s="19">
        <f t="shared" si="19"/>
        <v>0</v>
      </c>
      <c r="BF59" s="19">
        <f t="shared" si="90"/>
        <v>8.555694471261249E-4</v>
      </c>
      <c r="BG59" s="19">
        <f t="shared" si="91"/>
        <v>1.5059411559779955E-3</v>
      </c>
      <c r="BH59" s="19">
        <f t="shared" si="92"/>
        <v>8.4939360008762597E-3</v>
      </c>
      <c r="BI59" s="19">
        <f t="shared" si="93"/>
        <v>0.98914455339601959</v>
      </c>
      <c r="BJ59" s="23"/>
      <c r="BK59" s="18">
        <f t="shared" si="94"/>
        <v>4.6917064372459638E-17</v>
      </c>
      <c r="BL59" s="18">
        <f t="shared" si="171"/>
        <v>9.6631747814579344E-16</v>
      </c>
      <c r="BM59" s="18">
        <f>BK$16</f>
        <v>1.517578435725943E-4</v>
      </c>
      <c r="BN59" s="18">
        <f>BL$16</f>
        <v>5.7207469034197822E-2</v>
      </c>
      <c r="BO59" s="18">
        <f t="shared" si="95"/>
        <v>7.120032515921067E-21</v>
      </c>
      <c r="BP59" s="18">
        <f t="shared" si="173"/>
        <v>5.5280577208229609E-17</v>
      </c>
      <c r="BQ59" s="18">
        <f t="shared" si="174"/>
        <v>5.5287697240745531E-17</v>
      </c>
      <c r="BR59" s="19">
        <f t="shared" si="155"/>
        <v>1.2878149880103518E-4</v>
      </c>
      <c r="BS59" s="19">
        <f t="shared" si="96"/>
        <v>0.99987121850119898</v>
      </c>
      <c r="BT59" s="19">
        <f t="shared" si="20"/>
        <v>0</v>
      </c>
      <c r="BU59" s="19">
        <f t="shared" si="21"/>
        <v>1.2878149880103518E-4</v>
      </c>
      <c r="BV59" s="19">
        <f t="shared" si="22"/>
        <v>0</v>
      </c>
      <c r="BW59" s="19">
        <f t="shared" si="23"/>
        <v>0</v>
      </c>
      <c r="BX59" s="19">
        <f t="shared" si="24"/>
        <v>0.99987121850119898</v>
      </c>
      <c r="BY59" s="19">
        <f t="shared" si="25"/>
        <v>0</v>
      </c>
      <c r="BZ59" s="19">
        <f t="shared" si="97"/>
        <v>4.4258224517137739E-5</v>
      </c>
      <c r="CA59" s="19">
        <f t="shared" si="98"/>
        <v>8.4523274283897424E-5</v>
      </c>
      <c r="CB59" s="19">
        <f t="shared" si="99"/>
        <v>7.7287786281461249E-3</v>
      </c>
      <c r="CC59" s="19">
        <f t="shared" si="100"/>
        <v>0.99214243987305262</v>
      </c>
      <c r="CD59" s="23"/>
      <c r="CE59" s="18">
        <f t="shared" si="101"/>
        <v>5.3807389128559053E-17</v>
      </c>
      <c r="CF59" s="18">
        <f t="shared" si="175"/>
        <v>1.1811597040610848E-15</v>
      </c>
      <c r="CG59" s="18">
        <f>CE$16</f>
        <v>7.9155650197891344E-6</v>
      </c>
      <c r="CH59" s="18">
        <f>CF$16</f>
        <v>5.9763024534417487E-2</v>
      </c>
      <c r="CI59" s="18">
        <f t="shared" si="102"/>
        <v>4.2591588719220417E-22</v>
      </c>
      <c r="CJ59" s="18">
        <f t="shared" si="177"/>
        <v>7.0589676372867909E-17</v>
      </c>
      <c r="CK59" s="18">
        <f t="shared" si="178"/>
        <v>7.0590102288755102E-17</v>
      </c>
      <c r="CL59" s="19">
        <f t="shared" si="156"/>
        <v>6.0336488173647532E-6</v>
      </c>
      <c r="CM59" s="19">
        <f t="shared" si="103"/>
        <v>0.99999396635118265</v>
      </c>
      <c r="CN59" s="19">
        <f t="shared" si="26"/>
        <v>0</v>
      </c>
      <c r="CO59" s="19">
        <f t="shared" si="27"/>
        <v>6.0336488173647532E-6</v>
      </c>
      <c r="CP59" s="19">
        <f t="shared" si="28"/>
        <v>0</v>
      </c>
      <c r="CQ59" s="19">
        <f t="shared" si="29"/>
        <v>0</v>
      </c>
      <c r="CR59" s="19">
        <f t="shared" si="30"/>
        <v>0.99999396635118265</v>
      </c>
      <c r="CS59" s="19">
        <f t="shared" si="31"/>
        <v>0</v>
      </c>
      <c r="CT59" s="19">
        <f t="shared" si="104"/>
        <v>2.0240810105109758E-6</v>
      </c>
      <c r="CU59" s="19">
        <f t="shared" si="105"/>
        <v>4.009567806853777E-6</v>
      </c>
      <c r="CV59" s="19">
        <f t="shared" si="106"/>
        <v>7.8043551525472247E-3</v>
      </c>
      <c r="CW59" s="19">
        <f t="shared" si="107"/>
        <v>0.99218961119863558</v>
      </c>
      <c r="CX59" s="23"/>
      <c r="CY59" s="18">
        <f t="shared" si="108"/>
        <v>6.0921920229432366E-17</v>
      </c>
      <c r="CZ59" s="18">
        <f t="shared" si="179"/>
        <v>1.3680765471244261E-15</v>
      </c>
      <c r="DA59" s="18">
        <f>CY$16</f>
        <v>3.5644649453565165E-7</v>
      </c>
      <c r="DB59" s="18">
        <f>CZ$16</f>
        <v>6.2216621434407302E-2</v>
      </c>
      <c r="DC59" s="18">
        <f t="shared" si="109"/>
        <v>2.1715404906161771E-23</v>
      </c>
      <c r="DD59" s="18">
        <f t="shared" si="181"/>
        <v>8.5117100625731491E-17</v>
      </c>
      <c r="DE59" s="18">
        <f t="shared" si="182"/>
        <v>8.5117122341136396E-17</v>
      </c>
      <c r="DF59" s="19">
        <f t="shared" si="157"/>
        <v>2.5512381420896434E-7</v>
      </c>
      <c r="DG59" s="19">
        <f t="shared" si="110"/>
        <v>0.99999974487618581</v>
      </c>
      <c r="DH59" s="19">
        <f t="shared" si="32"/>
        <v>0</v>
      </c>
      <c r="DI59" s="19">
        <f t="shared" si="33"/>
        <v>2.5512381420896434E-7</v>
      </c>
      <c r="DJ59" s="19">
        <f t="shared" si="34"/>
        <v>0</v>
      </c>
      <c r="DK59" s="19">
        <f t="shared" si="35"/>
        <v>0</v>
      </c>
      <c r="DL59" s="19">
        <f t="shared" si="36"/>
        <v>0.99999974487618581</v>
      </c>
      <c r="DM59" s="19">
        <f t="shared" si="37"/>
        <v>0</v>
      </c>
      <c r="DN59" s="19">
        <f t="shared" si="111"/>
        <v>8.4667542143923888E-8</v>
      </c>
      <c r="DO59" s="19">
        <f t="shared" si="112"/>
        <v>1.7045627206504041E-7</v>
      </c>
      <c r="DP59" s="19">
        <f t="shared" si="113"/>
        <v>8.052621278466782E-3</v>
      </c>
      <c r="DQ59" s="19">
        <f t="shared" si="114"/>
        <v>0.99194712359771897</v>
      </c>
      <c r="DR59" s="23"/>
      <c r="DS59" s="18">
        <f t="shared" si="115"/>
        <v>6.5530647098685302E-17</v>
      </c>
      <c r="DT59" s="18">
        <f t="shared" si="183"/>
        <v>1.4829366921225987E-15</v>
      </c>
      <c r="DU59" s="18">
        <f>DS$16</f>
        <v>1.4603805914141808E-8</v>
      </c>
      <c r="DV59" s="18">
        <f>DT$16</f>
        <v>6.4390156579439986E-2</v>
      </c>
      <c r="DW59" s="18">
        <f t="shared" si="116"/>
        <v>9.5699685165732013E-25</v>
      </c>
      <c r="DX59" s="18">
        <f t="shared" si="185"/>
        <v>9.5486525803170913E-17</v>
      </c>
      <c r="DY59" s="18">
        <f t="shared" si="186"/>
        <v>9.548652676016777E-17</v>
      </c>
      <c r="DZ59" s="19">
        <f t="shared" si="158"/>
        <v>1.0022323401300335E-8</v>
      </c>
      <c r="EA59" s="19">
        <f t="shared" si="117"/>
        <v>0.99999998997767658</v>
      </c>
      <c r="EB59" s="19">
        <f t="shared" si="38"/>
        <v>0</v>
      </c>
      <c r="EC59" s="19">
        <f t="shared" si="39"/>
        <v>1.0022323401300335E-8</v>
      </c>
      <c r="ED59" s="19">
        <f t="shared" si="40"/>
        <v>0</v>
      </c>
      <c r="EE59" s="19">
        <f t="shared" si="41"/>
        <v>0</v>
      </c>
      <c r="EF59" s="19">
        <f t="shared" si="42"/>
        <v>0.99999998997767658</v>
      </c>
      <c r="EG59" s="19">
        <f t="shared" si="43"/>
        <v>0</v>
      </c>
      <c r="EH59" s="19">
        <f t="shared" si="118"/>
        <v>3.329870674733252E-9</v>
      </c>
      <c r="EI59" s="19">
        <f t="shared" si="119"/>
        <v>6.6924527265670817E-9</v>
      </c>
      <c r="EJ59" s="19">
        <f t="shared" si="120"/>
        <v>8.2572466703037181E-3</v>
      </c>
      <c r="EK59" s="19">
        <f t="shared" si="121"/>
        <v>0.99174274330737289</v>
      </c>
      <c r="EL59" s="23"/>
      <c r="EM59" s="18">
        <f t="shared" si="122"/>
        <v>6.7887324120793351E-17</v>
      </c>
      <c r="EN59" s="18">
        <f t="shared" si="187"/>
        <v>1.5423959300379883E-15</v>
      </c>
      <c r="EO59" s="18">
        <f>EM$16</f>
        <v>5.6041368955643011E-10</v>
      </c>
      <c r="EP59" s="18">
        <f>EN$16</f>
        <v>6.6154168569215466E-2</v>
      </c>
      <c r="EQ59" s="18">
        <f t="shared" si="123"/>
        <v>3.8044985784647035E-26</v>
      </c>
      <c r="ER59" s="18">
        <f t="shared" si="189"/>
        <v>1.0203592035620494E-16</v>
      </c>
      <c r="ES59" s="18">
        <f t="shared" si="190"/>
        <v>1.0203592039424992E-16</v>
      </c>
      <c r="ET59" s="19">
        <f t="shared" si="159"/>
        <v>3.7285875050322965E-10</v>
      </c>
      <c r="EU59" s="19">
        <f t="shared" si="124"/>
        <v>0.99999999962714126</v>
      </c>
      <c r="EV59" s="19">
        <f t="shared" si="44"/>
        <v>0</v>
      </c>
      <c r="EW59" s="19">
        <f t="shared" si="45"/>
        <v>3.7285875050322965E-10</v>
      </c>
      <c r="EX59" s="19">
        <f t="shared" si="46"/>
        <v>0</v>
      </c>
      <c r="EY59" s="19">
        <f t="shared" si="47"/>
        <v>0</v>
      </c>
      <c r="EZ59" s="19">
        <f t="shared" si="48"/>
        <v>0.99999999962714126</v>
      </c>
      <c r="FA59" s="19">
        <f t="shared" si="49"/>
        <v>0</v>
      </c>
      <c r="FB59" s="19">
        <f t="shared" si="125"/>
        <v>1.2488515751197828E-10</v>
      </c>
      <c r="FC59" s="19">
        <f t="shared" si="126"/>
        <v>2.4797359299125135E-10</v>
      </c>
      <c r="FD59" s="19">
        <f t="shared" si="127"/>
        <v>8.380256929626427E-3</v>
      </c>
      <c r="FE59" s="19">
        <f t="shared" si="128"/>
        <v>0.99161974269751485</v>
      </c>
      <c r="FF59" s="23"/>
      <c r="FG59" s="18">
        <f t="shared" si="129"/>
        <v>6.8972001958634798E-17</v>
      </c>
      <c r="FH59" s="18">
        <f t="shared" si="191"/>
        <v>1.571802750459627E-15</v>
      </c>
      <c r="FI59" s="18">
        <f>FG$16</f>
        <v>2.0512481866141339E-11</v>
      </c>
      <c r="FJ59" s="18">
        <f>FH$16</f>
        <v>6.7463474019824124E-2</v>
      </c>
      <c r="FK59" s="18">
        <f t="shared" si="130"/>
        <v>1.4147869394479612E-27</v>
      </c>
      <c r="FL59" s="18">
        <f t="shared" si="193"/>
        <v>1.0603927401992115E-16</v>
      </c>
      <c r="FM59" s="18">
        <f t="shared" si="194"/>
        <v>1.0603927402133593E-16</v>
      </c>
      <c r="FN59" s="19">
        <f t="shared" si="160"/>
        <v>1.3342103220767948E-11</v>
      </c>
      <c r="FO59" s="19">
        <f t="shared" si="131"/>
        <v>0.99999999998665789</v>
      </c>
      <c r="FP59" s="19">
        <f t="shared" si="50"/>
        <v>0</v>
      </c>
      <c r="FQ59" s="19">
        <f t="shared" si="51"/>
        <v>1.3342103220767948E-11</v>
      </c>
      <c r="FR59" s="19">
        <f t="shared" si="52"/>
        <v>0</v>
      </c>
      <c r="FS59" s="19">
        <f t="shared" si="53"/>
        <v>0</v>
      </c>
      <c r="FT59" s="19">
        <f t="shared" si="54"/>
        <v>0.99999999998665789</v>
      </c>
      <c r="FU59" s="19">
        <f t="shared" si="55"/>
        <v>0</v>
      </c>
      <c r="FV59" s="19">
        <f t="shared" si="132"/>
        <v>4.5132549280046916E-12</v>
      </c>
      <c r="FW59" s="19">
        <f t="shared" si="133"/>
        <v>8.8288482927632562E-12</v>
      </c>
      <c r="FX59" s="19">
        <f t="shared" si="134"/>
        <v>8.4437990429668489E-3</v>
      </c>
      <c r="FY59" s="19">
        <f t="shared" si="135"/>
        <v>0.99155620094369101</v>
      </c>
      <c r="FZ59" s="23"/>
      <c r="GA59" s="18">
        <f t="shared" si="136"/>
        <v>6.9435649484665786E-17</v>
      </c>
      <c r="GB59" s="18">
        <f t="shared" si="195"/>
        <v>1.585721743499764E-15</v>
      </c>
      <c r="GC59" s="18">
        <f>GA$16</f>
        <v>7.2623806786166178E-13</v>
      </c>
      <c r="GD59" s="18">
        <f>GB$16</f>
        <v>6.8359841063314164E-2</v>
      </c>
      <c r="GE59" s="18">
        <f t="shared" si="137"/>
        <v>5.0426811922463273E-29</v>
      </c>
      <c r="GF59" s="18">
        <f t="shared" si="197"/>
        <v>1.0839968635628529E-16</v>
      </c>
      <c r="GG59" s="18">
        <f t="shared" si="198"/>
        <v>1.0839968635633572E-16</v>
      </c>
      <c r="GH59" s="19">
        <f t="shared" si="161"/>
        <v>4.6519333789120268E-13</v>
      </c>
      <c r="GI59" s="19">
        <f t="shared" si="138"/>
        <v>0.99999999999953482</v>
      </c>
      <c r="GJ59" s="19">
        <f t="shared" si="56"/>
        <v>0</v>
      </c>
      <c r="GK59" s="19">
        <f t="shared" si="57"/>
        <v>4.6519333789120268E-13</v>
      </c>
      <c r="GL59" s="19">
        <f t="shared" si="58"/>
        <v>0</v>
      </c>
      <c r="GM59" s="19">
        <f t="shared" si="59"/>
        <v>0</v>
      </c>
      <c r="GN59" s="19">
        <f t="shared" si="60"/>
        <v>0.99999999999953482</v>
      </c>
      <c r="GO59" s="19">
        <f t="shared" si="61"/>
        <v>0</v>
      </c>
      <c r="GP59" s="19">
        <f t="shared" si="139"/>
        <v>1.5875774183048506E-13</v>
      </c>
      <c r="GQ59" s="19">
        <f t="shared" si="140"/>
        <v>3.0643559606071752E-13</v>
      </c>
      <c r="GR59" s="19">
        <f t="shared" si="141"/>
        <v>8.4746719290982441E-3</v>
      </c>
      <c r="GS59" s="19">
        <f t="shared" si="142"/>
        <v>0.99152532807043658</v>
      </c>
      <c r="GT59" s="23"/>
      <c r="GU59" s="18">
        <f t="shared" si="143"/>
        <v>6.9617850026394697E-17</v>
      </c>
      <c r="GV59" s="18">
        <f t="shared" si="144"/>
        <v>1.5918838712886426E-15</v>
      </c>
      <c r="GW59" s="18">
        <f>GU$16</f>
        <v>2.5153978498205605E-14</v>
      </c>
      <c r="GX59" s="18">
        <f>GV$16</f>
        <v>6.8936171562901619E-2</v>
      </c>
      <c r="GY59" s="18">
        <f t="shared" si="145"/>
        <v>1.7511659026552349E-30</v>
      </c>
      <c r="GZ59" s="18">
        <f t="shared" si="199"/>
        <v>1.0973837965936987E-16</v>
      </c>
      <c r="HA59" s="18">
        <f t="shared" si="200"/>
        <v>1.0973837965937162E-16</v>
      </c>
      <c r="HB59" s="19">
        <f t="shared" si="162"/>
        <v>1.5957643151747465E-14</v>
      </c>
      <c r="HC59" s="19">
        <f t="shared" si="146"/>
        <v>0.99999999999998401</v>
      </c>
      <c r="HD59" s="19">
        <f t="shared" si="64"/>
        <v>0</v>
      </c>
      <c r="HE59" s="19">
        <f t="shared" si="65"/>
        <v>1.5957643151747465E-14</v>
      </c>
      <c r="HF59" s="19">
        <f t="shared" si="66"/>
        <v>0</v>
      </c>
      <c r="HG59" s="19">
        <f t="shared" si="67"/>
        <v>0</v>
      </c>
      <c r="HH59" s="19">
        <f t="shared" si="68"/>
        <v>0.99999999999998401</v>
      </c>
      <c r="HI59" s="19">
        <f t="shared" si="69"/>
        <v>0</v>
      </c>
      <c r="HJ59" s="19">
        <f t="shared" si="147"/>
        <v>5.4828659888077636E-15</v>
      </c>
      <c r="HK59" s="19">
        <f t="shared" si="148"/>
        <v>1.0474777162939701E-14</v>
      </c>
      <c r="HL59" s="19">
        <f t="shared" si="149"/>
        <v>8.4894329857486163E-3</v>
      </c>
      <c r="HM59" s="19">
        <f t="shared" si="150"/>
        <v>0.99151056701423534</v>
      </c>
      <c r="HN59" s="28" t="s">
        <v>15</v>
      </c>
      <c r="HO59" s="36">
        <v>0.45</v>
      </c>
      <c r="HP59" s="36">
        <v>0.45</v>
      </c>
      <c r="HQ59" s="36">
        <v>0.5</v>
      </c>
      <c r="HR59" s="46"/>
      <c r="HS59" s="46"/>
      <c r="HT59" s="46"/>
      <c r="HU59" s="46"/>
      <c r="HV59" s="46"/>
      <c r="HW59" s="46"/>
    </row>
    <row r="60" spans="1:231" ht="14" thickBot="1" x14ac:dyDescent="0.2">
      <c r="I60" s="1" t="s">
        <v>23</v>
      </c>
      <c r="J60" s="21">
        <f>SUM(J27:J59)</f>
        <v>15.145736987810205</v>
      </c>
      <c r="K60" s="21">
        <f>SUM(K27:K59)</f>
        <v>17.854263012189797</v>
      </c>
      <c r="L60" s="21">
        <f t="shared" ref="L60:Q60" si="210">SUM(L27:L59)</f>
        <v>10.439840579880247</v>
      </c>
      <c r="M60" s="21">
        <f t="shared" si="210"/>
        <v>3.0928367517420381</v>
      </c>
      <c r="N60" s="21">
        <f t="shared" si="210"/>
        <v>1.6130596561879202</v>
      </c>
      <c r="O60" s="21">
        <f t="shared" si="210"/>
        <v>1.5601594201197526</v>
      </c>
      <c r="P60" s="21">
        <f t="shared" si="210"/>
        <v>6.9071632482579641</v>
      </c>
      <c r="Q60" s="21">
        <f t="shared" si="210"/>
        <v>9.3869403438120784</v>
      </c>
      <c r="R60" s="21">
        <f>SUM(R28:R59)</f>
        <v>12.943562220835986</v>
      </c>
      <c r="S60" s="21">
        <f>SUM(S28:S59)</f>
        <v>1.6930269179676116</v>
      </c>
      <c r="T60" s="21">
        <f>SUM(T28:T59)</f>
        <v>1.9775986705173603</v>
      </c>
      <c r="U60" s="21">
        <f>SUM(U28:U59)</f>
        <v>15.385812190679038</v>
      </c>
      <c r="V60" s="19"/>
      <c r="AC60" s="1" t="s">
        <v>23</v>
      </c>
      <c r="AD60" s="21">
        <f>SUM(AD27:AD59)</f>
        <v>14.998796543054299</v>
      </c>
      <c r="AE60" s="21">
        <f>SUM(AE27:AE59)</f>
        <v>18.001203456945699</v>
      </c>
      <c r="AF60" s="21">
        <f t="shared" ref="AF60:AK60" si="211">SUM(AF27:AF59)</f>
        <v>10.646829286925042</v>
      </c>
      <c r="AG60" s="21">
        <f t="shared" si="211"/>
        <v>2.4777910207907339</v>
      </c>
      <c r="AH60" s="21">
        <f t="shared" si="211"/>
        <v>1.8741762353385247</v>
      </c>
      <c r="AI60" s="21">
        <f t="shared" si="211"/>
        <v>1.353170713074958</v>
      </c>
      <c r="AJ60" s="21">
        <f t="shared" si="211"/>
        <v>7.5222089792092666</v>
      </c>
      <c r="AK60" s="21">
        <f t="shared" si="211"/>
        <v>9.1258237646614742</v>
      </c>
      <c r="AL60" s="21">
        <f>SUM(AL28:AL59)</f>
        <v>12.91132535287937</v>
      </c>
      <c r="AM60" s="21">
        <f>SUM(AM28:AM59)</f>
        <v>1.4774583937666972</v>
      </c>
      <c r="AN60" s="21">
        <f>SUM(AN28:AN59)</f>
        <v>2.0547896317409635</v>
      </c>
      <c r="AO60" s="21">
        <f>SUM(AO28:AO59)</f>
        <v>15.556426621612967</v>
      </c>
      <c r="AP60" s="19"/>
      <c r="AW60" s="1" t="s">
        <v>23</v>
      </c>
      <c r="AX60" s="21">
        <f>SUM(AX27:AX59)</f>
        <v>15.561044803423801</v>
      </c>
      <c r="AY60" s="21">
        <f>SUM(AY27:AY59)</f>
        <v>17.438955196576195</v>
      </c>
      <c r="AZ60" s="21">
        <f t="shared" ref="AZ60:BE60" si="212">SUM(AZ27:AZ59)</f>
        <v>10.962408281245406</v>
      </c>
      <c r="BA60" s="21">
        <f t="shared" si="212"/>
        <v>2.3599810783469759</v>
      </c>
      <c r="BB60" s="21">
        <f t="shared" si="212"/>
        <v>2.238655443831421</v>
      </c>
      <c r="BC60" s="21">
        <f t="shared" si="212"/>
        <v>1.0375917187545947</v>
      </c>
      <c r="BD60" s="21">
        <f t="shared" si="212"/>
        <v>7.6400189216530245</v>
      </c>
      <c r="BE60" s="21">
        <f t="shared" si="212"/>
        <v>8.761344556168579</v>
      </c>
      <c r="BF60" s="21">
        <f>SUM(BF28:BF59)</f>
        <v>13.408432575726247</v>
      </c>
      <c r="BG60" s="21">
        <f>SUM(BG28:BG59)</f>
        <v>1.3957764428918704</v>
      </c>
      <c r="BH60" s="21">
        <f>SUM(BH28:BH59)</f>
        <v>2.1502507170944494</v>
      </c>
      <c r="BI60" s="21">
        <f>SUM(BI28:BI59)</f>
        <v>15.045540264287432</v>
      </c>
      <c r="BJ60" s="19"/>
      <c r="BQ60" s="1" t="s">
        <v>23</v>
      </c>
      <c r="BR60" s="21">
        <f>SUM(BR27:BR59)</f>
        <v>16.269400665534025</v>
      </c>
      <c r="BS60" s="21">
        <f>SUM(BS27:BS59)</f>
        <v>16.730599334465975</v>
      </c>
      <c r="BT60" s="21">
        <f t="shared" ref="BT60:BY60" si="213">SUM(BT27:BT59)</f>
        <v>11.277615047500838</v>
      </c>
      <c r="BU60" s="21">
        <f t="shared" si="213"/>
        <v>2.3596147218163654</v>
      </c>
      <c r="BV60" s="21">
        <f t="shared" si="213"/>
        <v>2.6321708962168211</v>
      </c>
      <c r="BW60" s="21">
        <f t="shared" si="213"/>
        <v>0.72238495249916135</v>
      </c>
      <c r="BX60" s="21">
        <f t="shared" si="213"/>
        <v>7.6403852781836337</v>
      </c>
      <c r="BY60" s="21">
        <f t="shared" si="213"/>
        <v>8.3678291037831798</v>
      </c>
      <c r="BZ60" s="21">
        <f>SUM(BZ28:BZ59)</f>
        <v>13.998804727470977</v>
      </c>
      <c r="CA60" s="21">
        <f>SUM(CA28:CA59)</f>
        <v>1.378790523545915</v>
      </c>
      <c r="CB60" s="21">
        <f>SUM(CB28:CB59)</f>
        <v>2.2704671565642474</v>
      </c>
      <c r="CC60" s="21">
        <f>SUM(CC28:CC59)</f>
        <v>14.351937592418864</v>
      </c>
      <c r="CD60" s="19"/>
      <c r="CK60" s="1" t="s">
        <v>23</v>
      </c>
      <c r="CL60" s="21">
        <f>SUM(CL27:CL59)</f>
        <v>16.927221644372967</v>
      </c>
      <c r="CM60" s="21">
        <f>SUM(CM27:CM59)</f>
        <v>16.072778355627033</v>
      </c>
      <c r="CN60" s="21">
        <f t="shared" ref="CN60:CS60" si="214">SUM(CN27:CN59)</f>
        <v>11.533942313851556</v>
      </c>
      <c r="CO60" s="21">
        <f t="shared" si="214"/>
        <v>2.3793276387420015</v>
      </c>
      <c r="CP60" s="21">
        <f t="shared" si="214"/>
        <v>3.0139516917794129</v>
      </c>
      <c r="CQ60" s="21">
        <f t="shared" si="214"/>
        <v>0.46605768614844495</v>
      </c>
      <c r="CR60" s="21">
        <f t="shared" si="214"/>
        <v>7.6206723612579985</v>
      </c>
      <c r="CS60" s="21">
        <f t="shared" si="214"/>
        <v>7.9860483082205871</v>
      </c>
      <c r="CT60" s="21">
        <f>SUM(CT28:CT59)</f>
        <v>14.573106356538874</v>
      </c>
      <c r="CU60" s="21">
        <f>SUM(CU28:CU59)</f>
        <v>1.3848658825161542</v>
      </c>
      <c r="CV60" s="21">
        <f>SUM(CV28:CV59)</f>
        <v>2.3541092541852766</v>
      </c>
      <c r="CW60" s="21">
        <f>SUM(CW28:CW59)</f>
        <v>13.687918506759695</v>
      </c>
      <c r="CX60" s="19"/>
      <c r="DE60" s="1" t="s">
        <v>23</v>
      </c>
      <c r="DF60" s="21">
        <f>SUM(DF27:DF59)</f>
        <v>17.469679870362526</v>
      </c>
      <c r="DG60" s="21">
        <f>SUM(DG27:DG59)</f>
        <v>15.530320129637477</v>
      </c>
      <c r="DH60" s="21">
        <f t="shared" ref="DH60:DM60" si="215">SUM(DH27:DH59)</f>
        <v>11.713700556932144</v>
      </c>
      <c r="DI60" s="21">
        <f t="shared" si="215"/>
        <v>2.4027138154583891</v>
      </c>
      <c r="DJ60" s="21">
        <f t="shared" si="215"/>
        <v>3.3532654979719934</v>
      </c>
      <c r="DK60" s="21">
        <f t="shared" si="215"/>
        <v>0.2862994430678566</v>
      </c>
      <c r="DL60" s="21">
        <f t="shared" si="215"/>
        <v>7.5972861845416118</v>
      </c>
      <c r="DM60" s="21">
        <f t="shared" si="215"/>
        <v>7.6467345020280071</v>
      </c>
      <c r="DN60" s="21">
        <f>SUM(DN28:DN59)</f>
        <v>15.084484283720853</v>
      </c>
      <c r="DO60" s="21">
        <f>SUM(DO28:DO59)</f>
        <v>1.3905553724524775</v>
      </c>
      <c r="DP60" s="21">
        <f>SUM(DP28:DP59)</f>
        <v>2.3851953315178545</v>
      </c>
      <c r="DQ60" s="21">
        <f>SUM(DQ28:DQ59)</f>
        <v>13.139765012308812</v>
      </c>
      <c r="DR60" s="19"/>
      <c r="DY60" s="1" t="s">
        <v>23</v>
      </c>
      <c r="DZ60" s="21">
        <f t="shared" ref="DZ60:EG60" si="216">SUM(DZ27:DZ59)</f>
        <v>17.883794753895195</v>
      </c>
      <c r="EA60" s="21">
        <f t="shared" si="216"/>
        <v>15.116205246104808</v>
      </c>
      <c r="EB60" s="21">
        <f t="shared" si="216"/>
        <v>11.830347241485109</v>
      </c>
      <c r="EC60" s="21">
        <f t="shared" si="216"/>
        <v>2.4270973269907814</v>
      </c>
      <c r="ED60" s="21">
        <f t="shared" si="216"/>
        <v>3.6263501854192985</v>
      </c>
      <c r="EE60" s="21">
        <f t="shared" si="216"/>
        <v>0.16965275851488931</v>
      </c>
      <c r="EF60" s="21">
        <f t="shared" si="216"/>
        <v>7.5729026730092182</v>
      </c>
      <c r="EG60" s="21">
        <f t="shared" si="216"/>
        <v>7.373649814580701</v>
      </c>
      <c r="EH60" s="21">
        <f>SUM(EH28:EH59)</f>
        <v>15.497292830115237</v>
      </c>
      <c r="EI60" s="21">
        <f>SUM(EI28:EI59)</f>
        <v>1.3870738957202149</v>
      </c>
      <c r="EJ60" s="21">
        <f>SUM(EJ28:EJ59)</f>
        <v>2.3865019137576295</v>
      </c>
      <c r="EK60" s="21">
        <f>SUM(EK28:EK59)</f>
        <v>12.729131360406919</v>
      </c>
      <c r="EL60" s="19"/>
      <c r="ES60" s="1" t="s">
        <v>23</v>
      </c>
      <c r="ET60" s="21">
        <f t="shared" ref="ET60:FA60" si="217">SUM(ET27:ET59)</f>
        <v>18.177164174301311</v>
      </c>
      <c r="EU60" s="21">
        <f t="shared" si="217"/>
        <v>14.822835825698682</v>
      </c>
      <c r="EV60" s="21">
        <f t="shared" si="217"/>
        <v>11.902464502073352</v>
      </c>
      <c r="EW60" s="21">
        <f t="shared" si="217"/>
        <v>2.4494672917534941</v>
      </c>
      <c r="EX60" s="21">
        <f t="shared" si="217"/>
        <v>3.825232380474469</v>
      </c>
      <c r="EY60" s="21">
        <f t="shared" si="217"/>
        <v>9.7535497926650339E-2</v>
      </c>
      <c r="EZ60" s="21">
        <f t="shared" si="217"/>
        <v>7.5505327082465055</v>
      </c>
      <c r="FA60" s="21">
        <f t="shared" si="217"/>
        <v>7.1747676195255314</v>
      </c>
      <c r="FB60" s="21">
        <f>SUM(FB28:FB59)</f>
        <v>15.799549575329163</v>
      </c>
      <c r="FC60" s="21">
        <f>SUM(FC28:FC59)</f>
        <v>1.3776513701192306</v>
      </c>
      <c r="FD60" s="21">
        <f>SUM(FD28:FD59)</f>
        <v>2.3776145985992878</v>
      </c>
      <c r="FE60" s="21">
        <f>SUM(FE28:FE59)</f>
        <v>12.445184455952313</v>
      </c>
      <c r="FF60" s="19"/>
      <c r="FM60" s="1" t="s">
        <v>23</v>
      </c>
      <c r="FN60" s="21">
        <f t="shared" ref="FN60:FU60" si="218">SUM(FN27:FN59)</f>
        <v>18.371528306210234</v>
      </c>
      <c r="FO60" s="21">
        <f t="shared" si="218"/>
        <v>14.628471693789757</v>
      </c>
      <c r="FP60" s="21">
        <f t="shared" si="218"/>
        <v>11.945248616243099</v>
      </c>
      <c r="FQ60" s="21">
        <f t="shared" si="218"/>
        <v>2.4675342711009267</v>
      </c>
      <c r="FR60" s="21">
        <f t="shared" si="218"/>
        <v>3.9587454188662132</v>
      </c>
      <c r="FS60" s="21">
        <f t="shared" si="218"/>
        <v>5.4751383756900487E-2</v>
      </c>
      <c r="FT60" s="21">
        <f t="shared" si="218"/>
        <v>7.5324657288990737</v>
      </c>
      <c r="FU60" s="21">
        <f t="shared" si="218"/>
        <v>7.0412545811337868</v>
      </c>
      <c r="FV60" s="21">
        <f>SUM(FV28:FV59)</f>
        <v>16.004099685475804</v>
      </c>
      <c r="FW60" s="21">
        <f>SUM(FW28:FW59)</f>
        <v>1.367430004086988</v>
      </c>
      <c r="FX60" s="21">
        <f>SUM(FX28:FX59)</f>
        <v>2.3674286207210948</v>
      </c>
      <c r="FY60" s="21">
        <f>SUM(FY28:FY59)</f>
        <v>12.261041689716116</v>
      </c>
      <c r="FZ60" s="19"/>
      <c r="GG60" s="1" t="s">
        <v>23</v>
      </c>
      <c r="GH60" s="21">
        <f t="shared" ref="GH60:GO60" si="219">SUM(GH27:GH59)</f>
        <v>18.493827444608332</v>
      </c>
      <c r="GI60" s="21">
        <f t="shared" si="219"/>
        <v>14.506172555391665</v>
      </c>
      <c r="GJ60" s="21">
        <f t="shared" si="219"/>
        <v>11.969783370437828</v>
      </c>
      <c r="GK60" s="21">
        <f t="shared" si="219"/>
        <v>2.4807606520222523</v>
      </c>
      <c r="GL60" s="21">
        <f t="shared" si="219"/>
        <v>4.0432834221482556</v>
      </c>
      <c r="GM60" s="21">
        <f t="shared" si="219"/>
        <v>3.0216629562172737E-2</v>
      </c>
      <c r="GN60" s="21">
        <f t="shared" si="219"/>
        <v>7.5192393479777486</v>
      </c>
      <c r="GO60" s="21">
        <f t="shared" si="219"/>
        <v>6.9567165778517444</v>
      </c>
      <c r="GP60" s="21">
        <f>SUM(GP28:GP59)</f>
        <v>16.134808698027989</v>
      </c>
      <c r="GQ60" s="21">
        <f>SUM(GQ28:GQ59)</f>
        <v>1.3590187761993857</v>
      </c>
      <c r="GR60" s="21">
        <f>SUM(GR28:GR59)</f>
        <v>2.3590187465798858</v>
      </c>
      <c r="GS60" s="21">
        <f>SUM(GS28:GS59)</f>
        <v>12.147153779192744</v>
      </c>
      <c r="GT60" s="19"/>
      <c r="HA60" s="1" t="s">
        <v>23</v>
      </c>
      <c r="HB60" s="21">
        <f t="shared" ref="HB60:HI60" si="220">SUM(HB27:HB59)</f>
        <v>18.567990668095192</v>
      </c>
      <c r="HC60" s="21">
        <f t="shared" si="220"/>
        <v>14.432009331904805</v>
      </c>
      <c r="HD60" s="21">
        <f t="shared" si="220"/>
        <v>11.983509434371072</v>
      </c>
      <c r="HE60" s="21">
        <f t="shared" si="220"/>
        <v>2.4897747289399628</v>
      </c>
      <c r="HF60" s="21">
        <f t="shared" si="220"/>
        <v>4.094706504784158</v>
      </c>
      <c r="HG60" s="21">
        <f t="shared" si="220"/>
        <v>1.6490565628926146E-2</v>
      </c>
      <c r="HH60" s="21">
        <f t="shared" si="220"/>
        <v>7.5102252710600377</v>
      </c>
      <c r="HI60" s="21">
        <f t="shared" si="220"/>
        <v>6.905293495215842</v>
      </c>
      <c r="HJ60" s="21">
        <f>SUM(HJ28:HJ59)</f>
        <v>16.215027827734897</v>
      </c>
      <c r="HK60" s="21">
        <f>SUM(HK28:HK59)</f>
        <v>1.3529628407136649</v>
      </c>
      <c r="HL60" s="21">
        <f>SUM(HL28:HL59)</f>
        <v>2.3529628403602874</v>
      </c>
      <c r="HM60" s="21">
        <f>SUM(HM28:HM59)</f>
        <v>12.079046491191159</v>
      </c>
      <c r="HN60" s="29" t="s">
        <v>5</v>
      </c>
      <c r="HO60" s="37">
        <v>0.1</v>
      </c>
      <c r="HP60" s="37">
        <v>0.1</v>
      </c>
      <c r="HQ60" s="37">
        <v>0</v>
      </c>
      <c r="HR60" s="46"/>
      <c r="HS60" s="46"/>
      <c r="HT60" s="46"/>
      <c r="HU60" s="46"/>
      <c r="HV60" s="46"/>
      <c r="HW60" s="46"/>
    </row>
    <row r="61" spans="1:231" ht="13.5" customHeight="1" thickTop="1" x14ac:dyDescent="0.15">
      <c r="J61" s="42" t="s">
        <v>75</v>
      </c>
      <c r="K61" s="41"/>
      <c r="L61" s="42" t="s">
        <v>74</v>
      </c>
      <c r="M61" s="41"/>
      <c r="N61" s="41"/>
      <c r="O61" s="41"/>
      <c r="P61" s="41"/>
      <c r="Q61" s="41"/>
      <c r="R61" s="42" t="s">
        <v>76</v>
      </c>
      <c r="S61" s="51"/>
      <c r="T61" s="52"/>
      <c r="U61" s="52"/>
      <c r="HN61" s="26"/>
      <c r="HO61" s="2"/>
      <c r="HP61" s="2"/>
      <c r="HQ61" s="2"/>
      <c r="HR61" s="46"/>
      <c r="HS61" s="46"/>
      <c r="HT61" s="46"/>
      <c r="HU61" s="46"/>
      <c r="HV61" s="46"/>
      <c r="HW61" s="46"/>
    </row>
    <row r="62" spans="1:231" x14ac:dyDescent="0.15">
      <c r="J62" s="41"/>
      <c r="K62" s="41"/>
      <c r="L62" s="41"/>
      <c r="M62" s="41"/>
      <c r="N62" s="41"/>
      <c r="O62" s="41"/>
      <c r="P62" s="41"/>
      <c r="Q62" s="41"/>
      <c r="R62" s="51"/>
      <c r="S62" s="51"/>
      <c r="T62" s="52"/>
      <c r="U62" s="52"/>
      <c r="HN62" s="26"/>
      <c r="HO62" s="2"/>
      <c r="HP62" s="2"/>
      <c r="HQ62" s="2"/>
      <c r="HR62" s="46"/>
      <c r="HS62" s="46"/>
      <c r="HT62" s="46"/>
      <c r="HU62" s="46"/>
      <c r="HV62" s="46"/>
      <c r="HW62" s="46"/>
    </row>
    <row r="63" spans="1:231" x14ac:dyDescent="0.15">
      <c r="J63" s="41"/>
      <c r="K63" s="41"/>
      <c r="L63" s="41"/>
      <c r="M63" s="41"/>
      <c r="N63" s="41"/>
      <c r="O63" s="41"/>
      <c r="P63" s="41"/>
      <c r="Q63" s="41"/>
      <c r="R63" s="51"/>
      <c r="S63" s="51"/>
      <c r="T63" s="52"/>
      <c r="U63" s="52"/>
      <c r="HN63" s="2"/>
      <c r="HO63" s="2"/>
      <c r="HP63" s="2"/>
      <c r="HQ63" s="2"/>
      <c r="HR63" s="46"/>
      <c r="HS63" s="46"/>
      <c r="HT63" s="46"/>
      <c r="HU63" s="46"/>
      <c r="HV63" s="46"/>
      <c r="HW63" s="46"/>
    </row>
    <row r="64" spans="1:231" x14ac:dyDescent="0.15">
      <c r="C64" s="16" t="s">
        <v>34</v>
      </c>
      <c r="J64" s="41"/>
      <c r="K64" s="41"/>
      <c r="L64" s="41"/>
      <c r="M64" s="41"/>
      <c r="N64" s="41"/>
      <c r="O64" s="41"/>
      <c r="P64" s="41"/>
      <c r="Q64" s="41"/>
      <c r="R64" s="51"/>
      <c r="S64" s="51"/>
      <c r="T64" s="52"/>
      <c r="U64" s="52"/>
      <c r="HN64" s="2"/>
      <c r="HO64" s="2"/>
      <c r="HP64" s="2"/>
      <c r="HQ64" s="2"/>
      <c r="HR64" s="46"/>
      <c r="HS64" s="46"/>
      <c r="HT64" s="46"/>
      <c r="HU64" s="46"/>
      <c r="HV64" s="46"/>
      <c r="HW64" s="46"/>
    </row>
    <row r="65" spans="10:231" x14ac:dyDescent="0.15">
      <c r="J65" s="41"/>
      <c r="K65" s="41"/>
      <c r="L65" s="41"/>
      <c r="M65" s="41"/>
      <c r="N65" s="41"/>
      <c r="O65" s="41"/>
      <c r="P65" s="41"/>
      <c r="Q65" s="41"/>
      <c r="R65" s="51"/>
      <c r="S65" s="51"/>
      <c r="T65" s="52"/>
      <c r="U65" s="52"/>
      <c r="HN65" s="2"/>
      <c r="HO65" s="2"/>
      <c r="HP65" s="2"/>
      <c r="HQ65" s="2"/>
      <c r="HR65" s="46"/>
      <c r="HS65" s="46"/>
      <c r="HT65" s="46"/>
      <c r="HU65" s="46"/>
      <c r="HV65" s="46"/>
      <c r="HW65" s="46"/>
    </row>
    <row r="66" spans="10:231" x14ac:dyDescent="0.15">
      <c r="J66" s="41"/>
      <c r="K66" s="41"/>
      <c r="L66" s="5"/>
      <c r="M66" s="5"/>
      <c r="N66" s="5"/>
      <c r="O66" s="5"/>
      <c r="P66" s="5"/>
      <c r="Q66" s="5"/>
      <c r="R66" s="41"/>
      <c r="S66" s="41"/>
      <c r="T66" s="41"/>
      <c r="U66" s="41"/>
      <c r="HN66" s="2"/>
      <c r="HO66" s="2"/>
      <c r="HP66" s="2"/>
      <c r="HQ66" s="2"/>
      <c r="HR66" s="46"/>
      <c r="HS66" s="46"/>
      <c r="HT66" s="46"/>
      <c r="HU66" s="46"/>
      <c r="HV66" s="46"/>
      <c r="HW66" s="46"/>
    </row>
    <row r="67" spans="10:231" x14ac:dyDescent="0.15">
      <c r="J67" s="5"/>
      <c r="K67" s="5"/>
      <c r="R67" s="5"/>
      <c r="S67" s="5"/>
      <c r="T67" s="5"/>
      <c r="U67" s="5"/>
      <c r="HN67" s="2"/>
      <c r="HO67" s="2"/>
      <c r="HP67" s="2"/>
      <c r="HQ67" s="2"/>
      <c r="HR67" s="46"/>
      <c r="HS67" s="46"/>
      <c r="HT67" s="46"/>
      <c r="HU67" s="46"/>
      <c r="HV67" s="46"/>
      <c r="HW67" s="46"/>
    </row>
    <row r="68" spans="10:231" x14ac:dyDescent="0.15">
      <c r="HN68" s="2"/>
      <c r="HO68" s="2"/>
      <c r="HP68" s="2"/>
      <c r="HQ68" s="2"/>
      <c r="HR68" s="46"/>
      <c r="HS68" s="46"/>
      <c r="HT68" s="46"/>
      <c r="HU68" s="46"/>
      <c r="HV68" s="46"/>
      <c r="HW68" s="46"/>
    </row>
    <row r="69" spans="10:231" x14ac:dyDescent="0.15">
      <c r="HN69" s="2"/>
      <c r="HO69" s="2"/>
      <c r="HP69" s="2"/>
      <c r="HQ69" s="2"/>
      <c r="HR69" s="46"/>
      <c r="HS69" s="46"/>
      <c r="HT69" s="46"/>
      <c r="HU69" s="46"/>
      <c r="HV69" s="46"/>
      <c r="HW69" s="46"/>
    </row>
    <row r="70" spans="10:231" x14ac:dyDescent="0.15">
      <c r="HN70" s="2"/>
    </row>
    <row r="71" spans="10:231" x14ac:dyDescent="0.15">
      <c r="HN71" s="2"/>
    </row>
    <row r="72" spans="10:231" x14ac:dyDescent="0.15">
      <c r="HN72" s="2"/>
    </row>
    <row r="73" spans="10:231" x14ac:dyDescent="0.15">
      <c r="HN73" s="2"/>
    </row>
    <row r="74" spans="10:231" x14ac:dyDescent="0.15">
      <c r="HN74" s="2"/>
    </row>
    <row r="75" spans="10:231" x14ac:dyDescent="0.15">
      <c r="HN75" s="2"/>
    </row>
    <row r="76" spans="10:231" x14ac:dyDescent="0.15">
      <c r="HN76" s="2"/>
    </row>
    <row r="77" spans="10:231" x14ac:dyDescent="0.15">
      <c r="HN77" s="2"/>
    </row>
    <row r="78" spans="10:231" x14ac:dyDescent="0.15">
      <c r="HN78" s="2"/>
    </row>
    <row r="79" spans="10:231" x14ac:dyDescent="0.15">
      <c r="HN79" s="2"/>
    </row>
    <row r="80" spans="10:231" x14ac:dyDescent="0.15">
      <c r="HN80" s="2"/>
    </row>
    <row r="81" spans="3:222" x14ac:dyDescent="0.15">
      <c r="HN81" s="2"/>
    </row>
    <row r="82" spans="3:222" x14ac:dyDescent="0.15">
      <c r="HN82" s="2"/>
    </row>
    <row r="83" spans="3:222" x14ac:dyDescent="0.15">
      <c r="HN83" s="2"/>
    </row>
    <row r="84" spans="3:222" x14ac:dyDescent="0.15">
      <c r="HN84" s="2"/>
    </row>
    <row r="85" spans="3:222" x14ac:dyDescent="0.15">
      <c r="HN85" s="2"/>
    </row>
    <row r="86" spans="3:222" x14ac:dyDescent="0.15">
      <c r="W86" s="15"/>
      <c r="X86" s="15"/>
      <c r="Y86" s="15"/>
      <c r="Z86" s="15"/>
      <c r="AA86" s="15"/>
      <c r="HN86" s="2"/>
    </row>
    <row r="87" spans="3:222" x14ac:dyDescent="0.15">
      <c r="W87" s="15"/>
      <c r="X87" s="15"/>
      <c r="Y87" s="15"/>
      <c r="Z87" s="15"/>
      <c r="AA87" s="15"/>
      <c r="HN87" s="2"/>
    </row>
    <row r="88" spans="3:222" x14ac:dyDescent="0.15">
      <c r="V88" s="15"/>
      <c r="W88" s="15"/>
      <c r="X88" s="15"/>
      <c r="Y88" s="15"/>
      <c r="Z88" s="15"/>
      <c r="AA88" s="15"/>
      <c r="HN88" s="2"/>
    </row>
    <row r="89" spans="3:222" x14ac:dyDescent="0.15">
      <c r="HN89" s="2"/>
    </row>
    <row r="90" spans="3:222" x14ac:dyDescent="0.15">
      <c r="C90" s="51" t="s">
        <v>35</v>
      </c>
      <c r="D90" s="44"/>
      <c r="E90" s="44"/>
      <c r="F90" s="44"/>
      <c r="G90" s="44"/>
      <c r="H90" s="44"/>
      <c r="I90" s="44"/>
      <c r="J90" s="44"/>
      <c r="K90" s="44"/>
      <c r="M90" s="51" t="s">
        <v>69</v>
      </c>
      <c r="N90" s="44"/>
      <c r="O90" s="44"/>
      <c r="P90" s="44"/>
      <c r="Q90" s="44"/>
      <c r="R90" s="44"/>
      <c r="S90" s="44"/>
      <c r="T90" s="44"/>
      <c r="U90" s="5"/>
      <c r="W90" s="15" t="s">
        <v>32</v>
      </c>
      <c r="AF90" s="51" t="s">
        <v>70</v>
      </c>
      <c r="AG90" s="44"/>
      <c r="AH90" s="44"/>
      <c r="AI90" s="44"/>
      <c r="AJ90" s="44"/>
      <c r="AK90" s="44"/>
      <c r="AL90" s="44"/>
      <c r="AM90" s="44"/>
      <c r="HN90" s="2"/>
    </row>
    <row r="91" spans="3:222" x14ac:dyDescent="0.15">
      <c r="C91" s="44"/>
      <c r="D91" s="44"/>
      <c r="E91" s="44"/>
      <c r="F91" s="44"/>
      <c r="G91" s="44"/>
      <c r="H91" s="44"/>
      <c r="I91" s="44"/>
      <c r="J91" s="44"/>
      <c r="K91" s="44"/>
      <c r="M91" s="44"/>
      <c r="N91" s="44"/>
      <c r="O91" s="44"/>
      <c r="P91" s="44"/>
      <c r="Q91" s="44"/>
      <c r="R91" s="44"/>
      <c r="S91" s="44"/>
      <c r="T91" s="44"/>
      <c r="U91" s="5"/>
      <c r="W91" s="15" t="s">
        <v>33</v>
      </c>
      <c r="AF91" s="44"/>
      <c r="AG91" s="44"/>
      <c r="AH91" s="44"/>
      <c r="AI91" s="44"/>
      <c r="AJ91" s="44"/>
      <c r="AK91" s="44"/>
      <c r="AL91" s="44"/>
      <c r="AM91" s="44"/>
      <c r="HN91" s="2"/>
    </row>
    <row r="92" spans="3:222" x14ac:dyDescent="0.15">
      <c r="C92" s="44"/>
      <c r="D92" s="44"/>
      <c r="E92" s="44"/>
      <c r="F92" s="44"/>
      <c r="G92" s="44"/>
      <c r="H92" s="44"/>
      <c r="I92" s="44"/>
      <c r="J92" s="44"/>
      <c r="K92" s="44"/>
      <c r="M92" s="44"/>
      <c r="N92" s="44"/>
      <c r="O92" s="44"/>
      <c r="P92" s="44"/>
      <c r="Q92" s="44"/>
      <c r="R92" s="44"/>
      <c r="S92" s="44"/>
      <c r="T92" s="44"/>
      <c r="U92" s="5"/>
      <c r="AF92" s="44"/>
      <c r="AG92" s="44"/>
      <c r="AH92" s="44"/>
      <c r="AI92" s="44"/>
      <c r="AJ92" s="44"/>
      <c r="AK92" s="44"/>
      <c r="AL92" s="44"/>
      <c r="AM92" s="44"/>
      <c r="HN92" s="2"/>
    </row>
    <row r="93" spans="3:222" x14ac:dyDescent="0.15">
      <c r="C93" s="44"/>
      <c r="D93" s="44"/>
      <c r="E93" s="44"/>
      <c r="F93" s="44"/>
      <c r="G93" s="44"/>
      <c r="H93" s="44"/>
      <c r="I93" s="44"/>
      <c r="J93" s="44"/>
      <c r="K93" s="44"/>
      <c r="M93" s="44"/>
      <c r="N93" s="44"/>
      <c r="O93" s="44"/>
      <c r="P93" s="44"/>
      <c r="Q93" s="44"/>
      <c r="R93" s="44"/>
      <c r="S93" s="44"/>
      <c r="T93" s="44"/>
      <c r="U93" s="5"/>
      <c r="HN93" s="2"/>
    </row>
    <row r="94" spans="3:222" x14ac:dyDescent="0.15">
      <c r="C94" s="51" t="s">
        <v>73</v>
      </c>
      <c r="D94" s="44"/>
      <c r="E94" s="44"/>
      <c r="F94" s="44"/>
      <c r="G94" s="44"/>
      <c r="H94" s="44"/>
      <c r="I94" s="44"/>
      <c r="J94" s="44"/>
      <c r="K94" s="44"/>
      <c r="M94" s="44"/>
      <c r="N94" s="44"/>
      <c r="O94" s="44"/>
      <c r="P94" s="44"/>
      <c r="Q94" s="44"/>
      <c r="R94" s="44"/>
      <c r="S94" s="44"/>
      <c r="T94" s="44"/>
    </row>
    <row r="95" spans="3:222" x14ac:dyDescent="0.15">
      <c r="C95" s="44"/>
      <c r="D95" s="44"/>
      <c r="E95" s="44"/>
      <c r="F95" s="44"/>
      <c r="G95" s="44"/>
      <c r="H95" s="44"/>
      <c r="I95" s="44"/>
      <c r="J95" s="44"/>
      <c r="K95" s="44"/>
      <c r="M95" s="41"/>
      <c r="N95" s="41"/>
      <c r="O95" s="41"/>
      <c r="P95" s="41"/>
      <c r="Q95" s="41"/>
      <c r="R95" s="41"/>
      <c r="S95" s="41"/>
      <c r="T95" s="41"/>
    </row>
    <row r="96" spans="3:222" x14ac:dyDescent="0.15">
      <c r="C96" s="44"/>
      <c r="D96" s="44"/>
      <c r="E96" s="44"/>
      <c r="F96" s="44"/>
      <c r="G96" s="44"/>
      <c r="H96" s="44"/>
      <c r="I96" s="44"/>
      <c r="J96" s="44"/>
      <c r="K96" s="44"/>
      <c r="M96" s="41"/>
      <c r="N96" s="41"/>
      <c r="O96" s="41"/>
      <c r="P96" s="41"/>
      <c r="Q96" s="41"/>
      <c r="R96" s="41"/>
      <c r="S96" s="41"/>
      <c r="T96" s="41"/>
    </row>
    <row r="97" spans="3:11" x14ac:dyDescent="0.15">
      <c r="C97" s="44"/>
      <c r="D97" s="44"/>
      <c r="E97" s="44"/>
      <c r="F97" s="44"/>
      <c r="G97" s="44"/>
      <c r="H97" s="44"/>
      <c r="I97" s="44"/>
      <c r="J97" s="44"/>
      <c r="K97" s="44"/>
    </row>
  </sheetData>
  <mergeCells count="70">
    <mergeCell ref="GY12:HE17"/>
    <mergeCell ref="R17:U25"/>
    <mergeCell ref="GT17:GT19"/>
    <mergeCell ref="GU17:GW19"/>
    <mergeCell ref="FF17:FF19"/>
    <mergeCell ref="FG17:FI19"/>
    <mergeCell ref="FZ17:FZ19"/>
    <mergeCell ref="GA17:GC19"/>
    <mergeCell ref="EM17:EO19"/>
    <mergeCell ref="AQ17:AS19"/>
    <mergeCell ref="BJ17:BJ19"/>
    <mergeCell ref="BK17:BM19"/>
    <mergeCell ref="DS17:DU19"/>
    <mergeCell ref="M90:T96"/>
    <mergeCell ref="AF90:AM92"/>
    <mergeCell ref="CD17:CD19"/>
    <mergeCell ref="CE17:CG19"/>
    <mergeCell ref="CX17:CX19"/>
    <mergeCell ref="DR17:DR19"/>
    <mergeCell ref="AP17:AP19"/>
    <mergeCell ref="GU20:GX23"/>
    <mergeCell ref="HL11:HM20"/>
    <mergeCell ref="EL17:EL19"/>
    <mergeCell ref="GY6:HE11"/>
    <mergeCell ref="V1:AF3"/>
    <mergeCell ref="AC25:AC26"/>
    <mergeCell ref="V4:AG9"/>
    <mergeCell ref="V17:V19"/>
    <mergeCell ref="W21:AA24"/>
    <mergeCell ref="W17:Y19"/>
    <mergeCell ref="A1:I2"/>
    <mergeCell ref="A3:I5"/>
    <mergeCell ref="F11:G13"/>
    <mergeCell ref="A6:I9"/>
    <mergeCell ref="HN1:HS9"/>
    <mergeCell ref="GZ19:HE24"/>
    <mergeCell ref="CY17:DA19"/>
    <mergeCell ref="GX4:HA4"/>
    <mergeCell ref="GX3:HA3"/>
    <mergeCell ref="GX2:HA2"/>
    <mergeCell ref="ES25:ES26"/>
    <mergeCell ref="FM25:FM26"/>
    <mergeCell ref="C94:K97"/>
    <mergeCell ref="I25:I26"/>
    <mergeCell ref="G18:H25"/>
    <mergeCell ref="C90:K93"/>
    <mergeCell ref="C19:D25"/>
    <mergeCell ref="E19:F25"/>
    <mergeCell ref="I18:I24"/>
    <mergeCell ref="J18:K25"/>
    <mergeCell ref="HR39:HT41"/>
    <mergeCell ref="HR42:HT44"/>
    <mergeCell ref="R61:U66"/>
    <mergeCell ref="DE25:DE26"/>
    <mergeCell ref="DY25:DY26"/>
    <mergeCell ref="AW25:AW26"/>
    <mergeCell ref="BQ25:BQ26"/>
    <mergeCell ref="CK25:CK26"/>
    <mergeCell ref="GG25:GG26"/>
    <mergeCell ref="HA25:HA26"/>
    <mergeCell ref="F14:G16"/>
    <mergeCell ref="L19:Q25"/>
    <mergeCell ref="J61:K66"/>
    <mergeCell ref="L61:Q65"/>
    <mergeCell ref="B25:B26"/>
    <mergeCell ref="HR26:HT28"/>
    <mergeCell ref="HR55:HW69"/>
    <mergeCell ref="HN18:HT20"/>
    <mergeCell ref="HR47:HT53"/>
    <mergeCell ref="HR31:HT33"/>
  </mergeCells>
  <phoneticPr fontId="0"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Eisner</dc:creator>
  <cp:lastModifiedBy>Elena Porras</cp:lastModifiedBy>
  <dcterms:created xsi:type="dcterms:W3CDTF">2001-11-12T08:42:31Z</dcterms:created>
  <dcterms:modified xsi:type="dcterms:W3CDTF">2024-11-06T08:11:36Z</dcterms:modified>
</cp:coreProperties>
</file>