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Personal\business\property\"/>
    </mc:Choice>
  </mc:AlternateContent>
  <xr:revisionPtr revIDLastSave="0" documentId="13_ncr:1_{6395CC6F-C23B-424C-BACE-FB67A140C5CD}" xr6:coauthVersionLast="47" xr6:coauthVersionMax="47" xr10:uidLastSave="{00000000-0000-0000-0000-000000000000}"/>
  <bookViews>
    <workbookView xWindow="28680" yWindow="-120" windowWidth="29040" windowHeight="15720" xr2:uid="{AAF54CD4-AF15-40BB-8486-18DE73215734}"/>
  </bookViews>
  <sheets>
    <sheet name="One Of Capital Cost" sheetId="1" r:id="rId1"/>
    <sheet name="Strategy" sheetId="3" r:id="rId2"/>
    <sheet name="Montl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10" i="1"/>
  <c r="D4" i="1"/>
  <c r="I18" i="1"/>
  <c r="I17" i="1"/>
  <c r="I16" i="1"/>
  <c r="E12" i="1" l="1"/>
  <c r="E9" i="1"/>
  <c r="D23" i="1" s="1"/>
  <c r="D3" i="3"/>
  <c r="D4" i="3"/>
  <c r="D2" i="3"/>
  <c r="E8" i="1"/>
  <c r="C2" i="2" l="1"/>
  <c r="C6" i="2" s="1"/>
  <c r="D12" i="1"/>
  <c r="D24" i="1" s="1"/>
  <c r="E24" i="1" l="1"/>
  <c r="C3" i="2"/>
  <c r="D3" i="2" s="1"/>
  <c r="D27" i="1"/>
  <c r="H27" i="1" s="1"/>
</calcChain>
</file>

<file path=xl/sharedStrings.xml><?xml version="1.0" encoding="utf-8"?>
<sst xmlns="http://schemas.openxmlformats.org/spreadsheetml/2006/main" count="40" uniqueCount="31">
  <si>
    <t>Finder's Fee</t>
  </si>
  <si>
    <t>Property Price</t>
  </si>
  <si>
    <t>Solicitor Fees</t>
  </si>
  <si>
    <t>Mortgage Arrangement Fee</t>
  </si>
  <si>
    <t>Valuation Survey Fee</t>
  </si>
  <si>
    <t>Opportunity cost</t>
  </si>
  <si>
    <t xml:space="preserve">Deposit </t>
  </si>
  <si>
    <t>Interest rate</t>
  </si>
  <si>
    <t>Yearly</t>
  </si>
  <si>
    <t>Monthly</t>
  </si>
  <si>
    <t>Funding Cost - Intrest (Monthly payment)</t>
  </si>
  <si>
    <t>Saving rate Low</t>
  </si>
  <si>
    <t>Saving rate High</t>
  </si>
  <si>
    <t>Energy Performance Certificate (EPC)</t>
  </si>
  <si>
    <t>Rent pcm</t>
  </si>
  <si>
    <t>Rent - Funding</t>
  </si>
  <si>
    <t>Money I should have</t>
  </si>
  <si>
    <t>Stamp Duty</t>
  </si>
  <si>
    <t>Strategy</t>
  </si>
  <si>
    <t xml:space="preserve">Stamp Duty </t>
  </si>
  <si>
    <t>Amount</t>
  </si>
  <si>
    <t>#</t>
  </si>
  <si>
    <t>Description</t>
  </si>
  <si>
    <t>Sum</t>
  </si>
  <si>
    <t>Cash flow</t>
  </si>
  <si>
    <t>Cost</t>
  </si>
  <si>
    <t>Reservation Fee</t>
  </si>
  <si>
    <t>Reservation Fee (If Auction)</t>
  </si>
  <si>
    <t>Stress test</t>
  </si>
  <si>
    <t>Stress test value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</si>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</sst>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2" borderId="0" xfId="2"/>
    <xf numFmtId="0" fontId="1" fillId="0" borderId="1" xfId="1" applyAlignment="1">
      <alignment vertical="center"/>
    </xf>
    <xf numFmtId="0" fontId="1" fillId="0" borderId="1" xfId="1"/>
    <xf numFmtId="0" fontId="3" fillId="0" borderId="0" xfId="0" applyFont="1" applyAlignment="1">
      <alignment horizontal="center"/>
    </xf>
  </cellXfs>
  <cellStyles count="3">
    <cellStyle name="Heading 2" xfId="1" builtinId="1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230-B291-4147-BAFA-10C9E068EC87}">
  <dimension ref="A1:M29"/>
  <sheetViews>
    <sheetView tabSelected="1" workbookViewId="0">
      <selection activeCell="F35" sqref="F35"/>
    </sheetView>
  </sheetViews>
  <sheetFormatPr defaultRowHeight="15" x14ac:dyDescent="0.25"/>
  <cols>
    <col min="1" max="1" width="4.5703125" customWidth="1"/>
    <col min="2" max="2" width="95.140625" customWidth="1"/>
    <col min="3" max="3" width="6.5703125" customWidth="1"/>
    <col min="7" max="7" width="18.5703125" customWidth="1"/>
  </cols>
  <sheetData>
    <row r="1" spans="1:9" x14ac:dyDescent="0.25">
      <c r="A1" s="6" t="s">
        <v>25</v>
      </c>
      <c r="B1" s="6"/>
      <c r="C1" s="6"/>
      <c r="D1" s="6"/>
      <c r="E1" s="6"/>
    </row>
    <row r="2" spans="1:9" s="5" customFormat="1" ht="18" thickBot="1" x14ac:dyDescent="0.35">
      <c r="A2" s="4" t="s">
        <v>21</v>
      </c>
      <c r="B2" s="4" t="s">
        <v>22</v>
      </c>
      <c r="C2" s="4"/>
      <c r="D2" s="4" t="s">
        <v>20</v>
      </c>
      <c r="E2" s="4" t="s">
        <v>23</v>
      </c>
    </row>
    <row r="3" spans="1:9" ht="15.75" thickTop="1" x14ac:dyDescent="0.25">
      <c r="A3">
        <v>1</v>
      </c>
      <c r="B3" t="s">
        <v>1</v>
      </c>
      <c r="D3">
        <v>90000</v>
      </c>
    </row>
    <row r="4" spans="1:9" x14ac:dyDescent="0.25">
      <c r="B4" t="s">
        <v>17</v>
      </c>
      <c r="D4">
        <f>$D$3*H20</f>
        <v>4500</v>
      </c>
    </row>
    <row r="5" spans="1:9" x14ac:dyDescent="0.25">
      <c r="A5">
        <v>2</v>
      </c>
      <c r="B5" t="s">
        <v>0</v>
      </c>
      <c r="D5">
        <v>500</v>
      </c>
    </row>
    <row r="6" spans="1:9" x14ac:dyDescent="0.25">
      <c r="A6">
        <v>3</v>
      </c>
      <c r="B6" t="s">
        <v>2</v>
      </c>
      <c r="D6">
        <v>1500</v>
      </c>
    </row>
    <row r="7" spans="1:9" x14ac:dyDescent="0.25">
      <c r="A7">
        <v>4</v>
      </c>
      <c r="B7" t="s">
        <v>4</v>
      </c>
      <c r="D7">
        <v>600</v>
      </c>
    </row>
    <row r="8" spans="1:9" x14ac:dyDescent="0.25">
      <c r="A8">
        <v>5</v>
      </c>
      <c r="B8" t="s">
        <v>3</v>
      </c>
      <c r="D8">
        <v>1000</v>
      </c>
      <c r="E8">
        <f>SUM($D$3:$D8)</f>
        <v>98100</v>
      </c>
    </row>
    <row r="9" spans="1:9" x14ac:dyDescent="0.25">
      <c r="A9">
        <v>6</v>
      </c>
      <c r="B9" t="s">
        <v>13</v>
      </c>
      <c r="D9">
        <v>200</v>
      </c>
      <c r="E9">
        <f>SUM($D$3:$D9)</f>
        <v>98300</v>
      </c>
    </row>
    <row r="10" spans="1:9" x14ac:dyDescent="0.25">
      <c r="A10">
        <v>7</v>
      </c>
      <c r="B10" t="s">
        <v>27</v>
      </c>
      <c r="C10" s="1"/>
      <c r="D10">
        <f>$D$3*$H$21</f>
        <v>4050</v>
      </c>
    </row>
    <row r="12" spans="1:9" x14ac:dyDescent="0.25">
      <c r="B12" t="s">
        <v>6</v>
      </c>
      <c r="D12">
        <f>E8*0.25</f>
        <v>24525</v>
      </c>
      <c r="E12">
        <f>($D$3+$D$8)*0.25</f>
        <v>22750</v>
      </c>
    </row>
    <row r="13" spans="1:9" x14ac:dyDescent="0.25">
      <c r="B13" t="s">
        <v>16</v>
      </c>
    </row>
    <row r="14" spans="1:9" x14ac:dyDescent="0.25">
      <c r="G14" s="6" t="s">
        <v>18</v>
      </c>
      <c r="H14" s="6"/>
      <c r="I14" s="6"/>
    </row>
    <row r="15" spans="1:9" s="3" customFormat="1" x14ac:dyDescent="0.25">
      <c r="H15" s="3" t="s">
        <v>8</v>
      </c>
      <c r="I15" s="3" t="s">
        <v>9</v>
      </c>
    </row>
    <row r="16" spans="1:9" x14ac:dyDescent="0.25">
      <c r="G16" t="s">
        <v>7</v>
      </c>
      <c r="H16" s="1">
        <v>7.0000000000000007E-2</v>
      </c>
      <c r="I16">
        <f>H16/12</f>
        <v>5.8333333333333336E-3</v>
      </c>
    </row>
    <row r="17" spans="2:13" x14ac:dyDescent="0.25">
      <c r="G17" t="s">
        <v>11</v>
      </c>
      <c r="H17" s="2">
        <v>0.05</v>
      </c>
      <c r="I17">
        <f t="shared" ref="I17:I18" si="0">H17/12</f>
        <v>4.1666666666666666E-3</v>
      </c>
    </row>
    <row r="18" spans="2:13" x14ac:dyDescent="0.25">
      <c r="G18" t="s">
        <v>12</v>
      </c>
      <c r="H18" s="2">
        <v>0.08</v>
      </c>
      <c r="I18">
        <f t="shared" si="0"/>
        <v>6.6666666666666671E-3</v>
      </c>
    </row>
    <row r="20" spans="2:13" x14ac:dyDescent="0.25">
      <c r="G20" t="s">
        <v>19</v>
      </c>
      <c r="H20" s="2">
        <v>0.05</v>
      </c>
    </row>
    <row r="21" spans="2:13" x14ac:dyDescent="0.25">
      <c r="G21" t="s">
        <v>26</v>
      </c>
      <c r="H21" s="1">
        <v>4.4999999999999998E-2</v>
      </c>
    </row>
    <row r="22" spans="2:13" x14ac:dyDescent="0.25">
      <c r="B22" s="6" t="s">
        <v>24</v>
      </c>
      <c r="C22" s="6"/>
      <c r="D22" s="6"/>
      <c r="G22" t="s">
        <v>30</v>
      </c>
      <c r="H22" s="2">
        <v>7.0000000000000007E-2</v>
      </c>
    </row>
    <row r="23" spans="2:13" x14ac:dyDescent="0.25">
      <c r="B23" t="s">
        <v>10</v>
      </c>
      <c r="D23">
        <f>($E$9*0.75)*$I$16</f>
        <v>430.0625</v>
      </c>
      <c r="G23" t="s">
        <v>28</v>
      </c>
      <c r="H23" s="2">
        <v>1.45</v>
      </c>
    </row>
    <row r="24" spans="2:13" x14ac:dyDescent="0.25">
      <c r="B24" t="s">
        <v>5</v>
      </c>
      <c r="D24">
        <f>('One Of Capital Cost'!$D$12)*$I$17</f>
        <v>102.1875</v>
      </c>
      <c r="E24">
        <f>SUM($D23:$D24)</f>
        <v>532.25</v>
      </c>
    </row>
    <row r="25" spans="2:13" x14ac:dyDescent="0.25">
      <c r="M25" s="2"/>
    </row>
    <row r="26" spans="2:13" x14ac:dyDescent="0.25">
      <c r="B26" t="s">
        <v>14</v>
      </c>
      <c r="D26">
        <v>650</v>
      </c>
    </row>
    <row r="27" spans="2:13" x14ac:dyDescent="0.25">
      <c r="B27" t="s">
        <v>15</v>
      </c>
      <c r="D27">
        <f>D26-D23</f>
        <v>219.9375</v>
      </c>
      <c r="H27">
        <f>D27*12</f>
        <v>2639.25</v>
      </c>
    </row>
    <row r="29" spans="2:13" x14ac:dyDescent="0.25">
      <c r="B29" t="s">
        <v>29</v>
      </c>
      <c r="D29">
        <f>((D3*0.75)*H22/12)*H23</f>
        <v>570.9375</v>
      </c>
    </row>
  </sheetData>
  <mergeCells count="3">
    <mergeCell ref="G14:I14"/>
    <mergeCell ref="B22:D2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3A49-944B-4236-B186-72E6458216B6}">
  <dimension ref="B1:D4"/>
  <sheetViews>
    <sheetView workbookViewId="0">
      <selection activeCell="Q12" sqref="Q12"/>
    </sheetView>
  </sheetViews>
  <sheetFormatPr defaultRowHeight="15" x14ac:dyDescent="0.25"/>
  <cols>
    <col min="2" max="2" width="18.28515625" customWidth="1"/>
  </cols>
  <sheetData>
    <row r="1" spans="2:4" x14ac:dyDescent="0.25">
      <c r="C1" t="s">
        <v>8</v>
      </c>
      <c r="D1" t="s">
        <v>9</v>
      </c>
    </row>
    <row r="2" spans="2:4" x14ac:dyDescent="0.25">
      <c r="B2" t="s">
        <v>7</v>
      </c>
      <c r="C2" s="1">
        <v>7.0000000000000007E-2</v>
      </c>
      <c r="D2">
        <f>C2/12</f>
        <v>5.8333333333333336E-3</v>
      </c>
    </row>
    <row r="3" spans="2:4" x14ac:dyDescent="0.25">
      <c r="B3" t="s">
        <v>11</v>
      </c>
      <c r="C3" s="2">
        <v>0.05</v>
      </c>
      <c r="D3">
        <f t="shared" ref="D3:D4" si="0">C3/12</f>
        <v>4.1666666666666666E-3</v>
      </c>
    </row>
    <row r="4" spans="2:4" x14ac:dyDescent="0.25">
      <c r="B4" t="s">
        <v>12</v>
      </c>
      <c r="C4" s="2">
        <v>0.08</v>
      </c>
      <c r="D4">
        <f t="shared" si="0"/>
        <v>6.6666666666666671E-3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FC7B-1DC5-45F5-910C-D82623CB3E6D}">
  <dimension ref="B2:D6"/>
  <sheetViews>
    <sheetView workbookViewId="0">
      <selection activeCell="C22" sqref="C22"/>
    </sheetView>
  </sheetViews>
  <sheetFormatPr defaultRowHeight="15" x14ac:dyDescent="0.25"/>
  <cols>
    <col min="2" max="2" width="77.140625" customWidth="1"/>
  </cols>
  <sheetData>
    <row r="2" spans="2:4" x14ac:dyDescent="0.25">
      <c r="B2" t="s">
        <v>10</v>
      </c>
      <c r="C2">
        <f>('One Of Capital Cost'!$E$9*0.75)*Strategy!$D$2</f>
        <v>430.0625</v>
      </c>
    </row>
    <row r="3" spans="2:4" x14ac:dyDescent="0.25">
      <c r="B3" t="s">
        <v>5</v>
      </c>
      <c r="C3">
        <f>('One Of Capital Cost'!$D$12)*Strategy!$D$3</f>
        <v>102.1875</v>
      </c>
      <c r="D3">
        <f>SUM($C2:$C3)</f>
        <v>532.25</v>
      </c>
    </row>
    <row r="5" spans="2:4" x14ac:dyDescent="0.25">
      <c r="B5" t="s">
        <v>14</v>
      </c>
      <c r="C5">
        <v>700</v>
      </c>
    </row>
    <row r="6" spans="2:4" x14ac:dyDescent="0.25">
      <c r="B6" t="s">
        <v>15</v>
      </c>
      <c r="C6">
        <f>C5-C2</f>
        <v>269.9375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Of Capital Cost</vt:lpstr>
      <vt:lpstr>Strategy</vt:lpstr>
      <vt:lpstr>Montly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Velauther Vijayaruban (Admin)</dc:creator>
  <cp:lastModifiedBy>Velauther Vijayaruban</cp:lastModifiedBy>
  <dcterms:created xsi:type="dcterms:W3CDTF">2024-06-20T23:54:24Z</dcterms:created>
  <dcterms:modified xsi:type="dcterms:W3CDTF">2025-01-12T01:53:48Z</dcterms:modified>
</cp:coreProperties>
</file>