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vvinh\Desktop\School\Projects\Ball Launcher\Docs\"/>
    </mc:Choice>
  </mc:AlternateContent>
  <xr:revisionPtr revIDLastSave="0" documentId="8_{55BB2089-831E-4D68-BBA3-3F6251C9D1A7}" xr6:coauthVersionLast="47" xr6:coauthVersionMax="47" xr10:uidLastSave="{00000000-0000-0000-0000-000000000000}"/>
  <bookViews>
    <workbookView xWindow="2304" yWindow="2304" windowWidth="17280" windowHeight="8880" activeTab="1" xr2:uid="{67E34568-A099-4CF5-B5B0-F29A21944494}"/>
  </bookViews>
  <sheets>
    <sheet name="AMAZON" sheetId="2" r:id="rId1"/>
    <sheet name="DIGIKEY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1" l="1"/>
  <c r="J39" i="1" s="1"/>
  <c r="H38" i="1"/>
  <c r="H39" i="1" s="1"/>
  <c r="F39" i="1"/>
  <c r="J6" i="1"/>
  <c r="J16" i="1"/>
  <c r="J4" i="1"/>
  <c r="J5" i="1"/>
  <c r="J7" i="1"/>
  <c r="J8" i="1"/>
  <c r="J9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" i="1"/>
  <c r="H37" i="1"/>
  <c r="A19" i="1"/>
  <c r="A20" i="1" s="1"/>
  <c r="A21" i="1" s="1"/>
  <c r="A22" i="1" s="1"/>
  <c r="H18" i="1"/>
  <c r="A13" i="1"/>
  <c r="A27" i="1"/>
  <c r="A36" i="1"/>
  <c r="H17" i="1"/>
  <c r="H23" i="1"/>
  <c r="A23" i="1" l="1"/>
  <c r="A25" i="1" s="1"/>
  <c r="H15" i="1"/>
  <c r="H33" i="1"/>
  <c r="H30" i="1"/>
  <c r="H29" i="1"/>
  <c r="H11" i="1"/>
  <c r="H10" i="1"/>
  <c r="H9" i="1"/>
  <c r="H28" i="1"/>
  <c r="H14" i="1"/>
  <c r="H3" i="1"/>
  <c r="H4" i="1"/>
  <c r="H5" i="1"/>
  <c r="H7" i="1"/>
  <c r="H8" i="1"/>
  <c r="H12" i="1"/>
  <c r="H13" i="1"/>
  <c r="H19" i="1"/>
  <c r="H20" i="1"/>
  <c r="H21" i="1"/>
  <c r="H22" i="1"/>
  <c r="H25" i="1"/>
  <c r="H26" i="1"/>
  <c r="H27" i="1"/>
  <c r="H32" i="1"/>
  <c r="H34" i="1"/>
  <c r="H35" i="1"/>
  <c r="H36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F22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</futureMetadata>
  <valueMetadata count="5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</valueMetadata>
</metadata>
</file>

<file path=xl/sharedStrings.xml><?xml version="1.0" encoding="utf-8"?>
<sst xmlns="http://schemas.openxmlformats.org/spreadsheetml/2006/main" count="167" uniqueCount="157">
  <si>
    <t>Picture</t>
  </si>
  <si>
    <t>Number Part</t>
  </si>
  <si>
    <t>Amount</t>
  </si>
  <si>
    <t>Cost</t>
  </si>
  <si>
    <t xml:space="preserve">	
CONN HEADER VERT 3POS 2.5MM</t>
  </si>
  <si>
    <t>B3B-XH-A</t>
  </si>
  <si>
    <t>CONN HEADER VERT 4POS 2.5MM</t>
  </si>
  <si>
    <t>B4B-XH-A</t>
  </si>
  <si>
    <t xml:space="preserve">	
CAP CER 0805 10NF 100V C0G 5%</t>
  </si>
  <si>
    <t>CONN PWR JACK 2X5.5MM SOLDER</t>
  </si>
  <si>
    <t>PJ-102AH</t>
  </si>
  <si>
    <t>RES 10K OHM 1% 1/8W 0805</t>
  </si>
  <si>
    <t>RC0805FR-0710KL</t>
  </si>
  <si>
    <t>RES 1.5K OHM 1% 1/4W 1206</t>
  </si>
  <si>
    <t>RC1206FR-071K5L</t>
  </si>
  <si>
    <t>IC MCU 32BIT 512KB FLSH 48UFQFPN</t>
  </si>
  <si>
    <t>STM32F411CEU6</t>
  </si>
  <si>
    <t>Parts</t>
  </si>
  <si>
    <t>No</t>
  </si>
  <si>
    <t>Syms</t>
  </si>
  <si>
    <t>Total</t>
  </si>
  <si>
    <t xml:space="preserve">	
CAP CER 0.1UF 25V X7R 0603</t>
  </si>
  <si>
    <t>https://www.digikey.com/en/products/detail/cui-devices/PJ-102AH/408448</t>
  </si>
  <si>
    <t>https://www.digikey.com/en/products/detail/jst-sales-america-inc/B3B-XH-A/1651046</t>
  </si>
  <si>
    <t>https://www.digikey.com/en/products/detail/jst-sales-america-inc/B4B-XH-A/1651047</t>
  </si>
  <si>
    <t>https://www.digikey.com/en/products/detail/stmicroelectronics/STM32F411CEU6/4935720</t>
  </si>
  <si>
    <t>CC0603KRX7R8BB104</t>
  </si>
  <si>
    <t>https://www.digikey.com/en/products/detail/yageo/CC0603KRX7R8BB104/2103079</t>
  </si>
  <si>
    <t>https://www.digikey.com/en/products/detail/yageo/RC0805FR-0710KL/727535</t>
  </si>
  <si>
    <t>https://www.digikey.com/en/products/detail/yageo/RC1206FR-071K5L/728441</t>
  </si>
  <si>
    <t>https://www.digikey.com/en/products/detail/panasonic-electronic-components/ERJ-3EKF1004V/196033</t>
  </si>
  <si>
    <t>ERJ-3EKF1004V</t>
  </si>
  <si>
    <t>RES SMD 1M OHM 1% 1/10W 0603</t>
  </si>
  <si>
    <t>MFU0603FF04000P500</t>
  </si>
  <si>
    <t xml:space="preserve">	
FUSE BOARD MOUNT 4A 32VDC 0603</t>
  </si>
  <si>
    <t>https://www.digikey.com/en/products/detail/vishay-beyschlag-draloric-bc-components/MFU0603FF04000P500/1202614</t>
  </si>
  <si>
    <t>CONNECTORS</t>
  </si>
  <si>
    <t>RESISTORS</t>
  </si>
  <si>
    <t>CAPACITORS</t>
  </si>
  <si>
    <t>CHIPS</t>
  </si>
  <si>
    <t>Links</t>
  </si>
  <si>
    <t>https://www.digikey.com/en/products/detail/texas-instruments/DRV8825PWPR/2695909</t>
  </si>
  <si>
    <t xml:space="preserve">	
IC MTR DRVR BIPLR 8.2-45V 28SSOP</t>
  </si>
  <si>
    <t>DRV8825</t>
  </si>
  <si>
    <t>NEMA17 + GEAR BOX</t>
  </si>
  <si>
    <t xml:space="preserve">NEMA17 </t>
  </si>
  <si>
    <t>D421 BLDC</t>
  </si>
  <si>
    <t>UBEC ESC</t>
  </si>
  <si>
    <t>O RING</t>
  </si>
  <si>
    <t>SWITCH</t>
  </si>
  <si>
    <t>BASKETBALL</t>
  </si>
  <si>
    <t xml:space="preserve">HC-05 </t>
  </si>
  <si>
    <t>LIMIT SWITCH</t>
  </si>
  <si>
    <t>CONNECTOR</t>
  </si>
  <si>
    <t>BATTERY</t>
  </si>
  <si>
    <t>FILLAMENT</t>
  </si>
  <si>
    <t>BEARINGS</t>
  </si>
  <si>
    <t>NUTS</t>
  </si>
  <si>
    <t>BOLTS</t>
  </si>
  <si>
    <t>Unit Price</t>
  </si>
  <si>
    <t>Qty</t>
  </si>
  <si>
    <t>Total Amount</t>
  </si>
  <si>
    <t xml:space="preserve">	
IC REG BUCK 5V 1.5A 8SO</t>
  </si>
  <si>
    <t>L6981N50DR</t>
  </si>
  <si>
    <t>https://www.digikey.com/en/products/detail/stmicroelectronics/L6981N50DR/16841560</t>
  </si>
  <si>
    <t>CAP CER 1UF 25V X5R 0603</t>
  </si>
  <si>
    <t>CC0603KRX5R8BB105</t>
  </si>
  <si>
    <t>https://www.digikey.com/en/products/detail/yageo/CC0603KRX5R8BB105/2833610</t>
  </si>
  <si>
    <t>https://www.digikey.com/en/products/detail/yageo/CC0805MKX5R8BB226/5195309</t>
  </si>
  <si>
    <t>CC0805MKX5R8BB226</t>
  </si>
  <si>
    <t xml:space="preserve">	
CAP CER 22UF 25V X5R 0805</t>
  </si>
  <si>
    <t xml:space="preserve">	
FIXED IND 33UH 1.7A 120 MOHM TH</t>
  </si>
  <si>
    <t>RLB0914-330KL</t>
  </si>
  <si>
    <t>https://www.digikey.com/en/products/detail/bourns-inc/RLB0914-330KL/2561360</t>
  </si>
  <si>
    <t>https://www.digikey.com/en/products/detail/e-switch/TL1105BF160Q/1358</t>
  </si>
  <si>
    <t>TL1105BF160Q</t>
  </si>
  <si>
    <t xml:space="preserve">	
SWITCH TACTILE SPST-NO 0.05A 12V</t>
  </si>
  <si>
    <t>C0805C300M3GAC7800</t>
  </si>
  <si>
    <t xml:space="preserve">	
CAP CER 30PF 25V NP0 0805</t>
  </si>
  <si>
    <t>PWR</t>
  </si>
  <si>
    <t>SWITCH-1
SWITCH-2
SWITCH-3</t>
  </si>
  <si>
    <t>STEPPER-1
STEPPER-2</t>
  </si>
  <si>
    <t>C16
C18</t>
  </si>
  <si>
    <t>C9</t>
  </si>
  <si>
    <t>C1</t>
  </si>
  <si>
    <t xml:space="preserve">C21,C22
</t>
  </si>
  <si>
    <t>R3</t>
  </si>
  <si>
    <t>R7,R13</t>
  </si>
  <si>
    <t>R6, R12</t>
  </si>
  <si>
    <t>R4, R5,R10, R11</t>
  </si>
  <si>
    <t>F1</t>
  </si>
  <si>
    <t>SWITCH-4</t>
  </si>
  <si>
    <t>L1</t>
  </si>
  <si>
    <t>CRYSTAL</t>
  </si>
  <si>
    <t>REG-3V3</t>
  </si>
  <si>
    <t>REG-5V</t>
  </si>
  <si>
    <t>PFET1</t>
  </si>
  <si>
    <t>MCU</t>
  </si>
  <si>
    <t>DRV8825-1 
DRV8825-2</t>
  </si>
  <si>
    <t>https://www.digikey.com/en/products/detail/kemet/C0805C300M3GAC7800/2212480?</t>
  </si>
  <si>
    <t>CRYSTAL 25.0000MHZ 20PF TH</t>
  </si>
  <si>
    <t>631-FC4STCBMF25.0-ND</t>
  </si>
  <si>
    <t>https://www.digikey.com/en/products/detail/fox-electronics/FC4STCBMF25-0/1024704</t>
  </si>
  <si>
    <t>CAP CER 4.7UF 25V X5R 0805</t>
  </si>
  <si>
    <t>C2012X5R1E475K125AB</t>
  </si>
  <si>
    <t>https://www.digikey.com/en/products/detail/tdk-corporation/C2012X5R1E475K125AB/1986842</t>
  </si>
  <si>
    <t xml:space="preserve">C6 
</t>
  </si>
  <si>
    <t>https://www.digikey.com/en/products/detail/w%C3%BCrth-elektronik/860020473008/5727062</t>
  </si>
  <si>
    <t>CAP ALUM 100UF 20% 25V RADIAL</t>
  </si>
  <si>
    <t>FUSES, OSCILLATOR , INDUCTOR, TEST POINTS, ETC</t>
  </si>
  <si>
    <t>PC TEST POINT MULTIPURPOSE BLUE</t>
  </si>
  <si>
    <t>36-5127-ND</t>
  </si>
  <si>
    <t>https://www.digikey.com/en/products/detail/keystone-electronics/5127/2170330</t>
  </si>
  <si>
    <t>TP1, TP2, TP3, TP4,
TP5, TP6, TP7, TP8, TP9, TP 10</t>
  </si>
  <si>
    <t>https://www.digikey.com/en/models/4515728</t>
  </si>
  <si>
    <t>VAOL-S8SB4</t>
  </si>
  <si>
    <t xml:space="preserve">	
LED BLUE CLEAR 0805 SMD</t>
  </si>
  <si>
    <t xml:space="preserve">	
RES 200 OHM 1% 1/8W 0805</t>
  </si>
  <si>
    <t xml:space="preserve">	
RC0805FR-07200RL</t>
  </si>
  <si>
    <t>https://www.digikey.com/en/products/detail/yageo/RC0805FR-07200RL/727723</t>
  </si>
  <si>
    <t>LED 1, LED 2, LED 3, LED 4, LED 5</t>
  </si>
  <si>
    <t>MOSFET P-CH 12V 8.2A DFN2020MD-6</t>
  </si>
  <si>
    <t>PMPB15XP,115</t>
  </si>
  <si>
    <t>https://www.digikey.com/en/products/detail/nexperia-usa-inc/PMPB15XP-115/3679489</t>
  </si>
  <si>
    <t>C24,  C25</t>
  </si>
  <si>
    <t>https://www.digikey.com/en/products/detail/panasonic-electronic-components/ERJ-U6SFR10V/2811822</t>
  </si>
  <si>
    <t>ERJ-U6SFR10V</t>
  </si>
  <si>
    <t>RES 0.1 OHM 1% 1/4W 0805</t>
  </si>
  <si>
    <t>R2</t>
  </si>
  <si>
    <t>R1,R8,R9,R14,R15,
R16</t>
  </si>
  <si>
    <t>https://www.digikey.com.br/en/products/detail/vishay-beyschlag-draloric-bc-components/MCU08050D5002BP100/8125783</t>
  </si>
  <si>
    <t xml:space="preserve">	
RES 50K OHM 0.1% 1/8W 0805</t>
  </si>
  <si>
    <t xml:space="preserve">	
MCU08050D5002BP100</t>
  </si>
  <si>
    <t>https://www.digikey.com.br/en/models/1088535</t>
  </si>
  <si>
    <t xml:space="preserve">	
TRIMMER 5K OHM 0.5W PC PIN TOP</t>
  </si>
  <si>
    <t xml:space="preserve">	
3386P-1-502LF</t>
  </si>
  <si>
    <t>Buy</t>
  </si>
  <si>
    <t>https://www.digikey.com/en/products/detail/texas-instruments/TLV1117LV33DCYR/2666508</t>
  </si>
  <si>
    <t>IC REG LINEAR 3.3V 1A SOT223-4</t>
  </si>
  <si>
    <t>TLV1117LV33DCYR</t>
  </si>
  <si>
    <t>C2,C23</t>
  </si>
  <si>
    <t xml:space="preserve">	
CAP CER 10UF 25V X5R 0805</t>
  </si>
  <si>
    <t>https://www.digikey.com/en/products/detail/yageo/CC0805KRX5R8BB106/7164524</t>
  </si>
  <si>
    <t xml:space="preserve">	
CC0805KRX5R8BB106</t>
  </si>
  <si>
    <t xml:space="preserve">	
CAP CER 0.47UF 25V X7R 0805</t>
  </si>
  <si>
    <t>https://www.digikey.com/en/products/detail/tdk-corporation/CGA4J2X7R1E474K125AA/2443725</t>
  </si>
  <si>
    <t xml:space="preserve">	
CGA4J2X7R1E474K125AA</t>
  </si>
  <si>
    <t>https://www.digikey.com/en/products/detail/kemet/C0805C103J1GEC7800/8644543</t>
  </si>
  <si>
    <t>C0805C103J1GEC7800</t>
  </si>
  <si>
    <t>R17, R18, R19, 
R20, R21</t>
  </si>
  <si>
    <t>C7, C10, C11, C28</t>
  </si>
  <si>
    <t xml:space="preserve">C3, C4, C5
C8, C12, C13, C14,C15, C17, C19, C20, C27
</t>
  </si>
  <si>
    <t>PCB</t>
  </si>
  <si>
    <t>PCB ORDER</t>
  </si>
  <si>
    <t>MAIN PCB</t>
  </si>
  <si>
    <t>CONTROL PCB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</si>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</sst>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name val="Aptos Narrow"/>
      <family val="2"/>
      <scheme val="minor"/>
    </font>
    <font>
      <sz val="11"/>
      <color theme="9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44" fontId="1" fillId="0" borderId="1" xfId="2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4" fontId="1" fillId="6" borderId="1" xfId="2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4" fontId="1" fillId="2" borderId="1" xfId="2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44" fontId="1" fillId="3" borderId="1" xfId="2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44" fontId="1" fillId="7" borderId="1" xfId="2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44" fontId="1" fillId="4" borderId="1" xfId="2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44" fontId="1" fillId="5" borderId="3" xfId="2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/>
    </xf>
    <xf numFmtId="44" fontId="1" fillId="0" borderId="0" xfId="2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4" fontId="1" fillId="0" borderId="1" xfId="2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1" fontId="0" fillId="0" borderId="1" xfId="2" applyNumberFormat="1" applyFont="1" applyBorder="1" applyAlignment="1">
      <alignment horizontal="center" vertical="center"/>
    </xf>
    <xf numFmtId="44" fontId="0" fillId="0" borderId="1" xfId="0" applyNumberFormat="1" applyBorder="1" applyAlignment="1">
      <alignment vertical="center"/>
    </xf>
    <xf numFmtId="44" fontId="0" fillId="0" borderId="1" xfId="2" applyFon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44" fontId="5" fillId="0" borderId="1" xfId="2" applyFont="1" applyFill="1" applyBorder="1" applyAlignment="1">
      <alignment horizontal="center" vertical="center"/>
    </xf>
    <xf numFmtId="2" fontId="1" fillId="3" borderId="1" xfId="2" applyNumberFormat="1" applyFont="1" applyFill="1" applyBorder="1" applyAlignment="1">
      <alignment horizontal="center" vertical="center"/>
    </xf>
    <xf numFmtId="2" fontId="1" fillId="7" borderId="1" xfId="2" applyNumberFormat="1" applyFont="1" applyFill="1" applyBorder="1" applyAlignment="1">
      <alignment horizontal="center" vertical="center"/>
    </xf>
    <xf numFmtId="1" fontId="1" fillId="4" borderId="1" xfId="2" applyNumberFormat="1" applyFont="1" applyFill="1" applyBorder="1" applyAlignment="1">
      <alignment horizontal="center" vertical="center"/>
    </xf>
    <xf numFmtId="1" fontId="1" fillId="0" borderId="1" xfId="2" applyNumberFormat="1" applyFont="1" applyFill="1" applyBorder="1" applyAlignment="1">
      <alignment horizontal="center" vertical="center"/>
    </xf>
    <xf numFmtId="1" fontId="1" fillId="5" borderId="3" xfId="2" applyNumberFormat="1" applyFont="1" applyFill="1" applyBorder="1" applyAlignment="1">
      <alignment horizontal="center" vertical="center"/>
    </xf>
    <xf numFmtId="8" fontId="1" fillId="0" borderId="1" xfId="2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5A6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RC0805FR-0710KL/727535" TargetMode="External"/><Relationship Id="rId13" Type="http://schemas.openxmlformats.org/officeDocument/2006/relationships/hyperlink" Target="https://www.digikey.com/en/products/detail/stmicroelectronics/L6981N50DR/16841560" TargetMode="External"/><Relationship Id="rId18" Type="http://schemas.openxmlformats.org/officeDocument/2006/relationships/hyperlink" Target="https://www.digikey.com/en/products/detail/e-switch/TL1105BF160Q/1358" TargetMode="External"/><Relationship Id="rId26" Type="http://schemas.openxmlformats.org/officeDocument/2006/relationships/hyperlink" Target="https://www.digikey.com/en/products/detail/nexperia-usa-inc/PMPB15XP-115/3679489" TargetMode="External"/><Relationship Id="rId3" Type="http://schemas.openxmlformats.org/officeDocument/2006/relationships/hyperlink" Target="https://www.digikey.com/en/products/detail/jst-sales-america-inc/B4B-XH-A/1651047" TargetMode="External"/><Relationship Id="rId21" Type="http://schemas.openxmlformats.org/officeDocument/2006/relationships/hyperlink" Target="https://www.digikey.com/en/products/detail/tdk-corporation/C2012X5R1E475K125AB/1986842" TargetMode="External"/><Relationship Id="rId7" Type="http://schemas.openxmlformats.org/officeDocument/2006/relationships/hyperlink" Target="https://www.digikey.com/en/products/detail/yageo/CC0603KRX7R8BB104/2103079" TargetMode="External"/><Relationship Id="rId12" Type="http://schemas.openxmlformats.org/officeDocument/2006/relationships/hyperlink" Target="https://www.digikey.com/en/products/detail/texas-instruments/DRV8825PWPR/2695909" TargetMode="External"/><Relationship Id="rId17" Type="http://schemas.openxmlformats.org/officeDocument/2006/relationships/hyperlink" Target="https://www.digikey.com/en/products/detail/yageo/RC0805FR-07200RL/727723" TargetMode="External"/><Relationship Id="rId25" Type="http://schemas.openxmlformats.org/officeDocument/2006/relationships/hyperlink" Target="https://www.digikey.com/en/models/4515728" TargetMode="External"/><Relationship Id="rId2" Type="http://schemas.openxmlformats.org/officeDocument/2006/relationships/hyperlink" Target="https://www.digikey.com/en/products/detail/jst-sales-america-inc/B3B-XH-A/1651046" TargetMode="External"/><Relationship Id="rId16" Type="http://schemas.openxmlformats.org/officeDocument/2006/relationships/hyperlink" Target="https://www.digikey.com/en/products/detail/bourns-inc/RLB0914-330KL/2561360" TargetMode="External"/><Relationship Id="rId20" Type="http://schemas.openxmlformats.org/officeDocument/2006/relationships/hyperlink" Target="https://www.digikey.com/en/products/detail/fox-electronics/FC4STCBMF25-0/1024704" TargetMode="External"/><Relationship Id="rId29" Type="http://schemas.openxmlformats.org/officeDocument/2006/relationships/hyperlink" Target="https://www.digikey.com/en/products/detail/panasonic-electronic-components/ERJ-U6SFR10V/2811822" TargetMode="External"/><Relationship Id="rId1" Type="http://schemas.openxmlformats.org/officeDocument/2006/relationships/hyperlink" Target="https://www.digikey.com/en/products/detail/cui-devices/PJ-102AH/408448" TargetMode="External"/><Relationship Id="rId6" Type="http://schemas.openxmlformats.org/officeDocument/2006/relationships/hyperlink" Target="https://www.digikey.com/en/products/detail/texas-instruments/TLV1117LV33DCYR/2666508" TargetMode="External"/><Relationship Id="rId11" Type="http://schemas.openxmlformats.org/officeDocument/2006/relationships/hyperlink" Target="https://www.digikey.com/en/products/detail/vishay-beyschlag-draloric-bc-components/MFU0603FF04000P500/1202614" TargetMode="External"/><Relationship Id="rId24" Type="http://schemas.openxmlformats.org/officeDocument/2006/relationships/hyperlink" Target="https://www.digikey.com/en/products/detail/keystone-electronics/5127/2170330" TargetMode="External"/><Relationship Id="rId5" Type="http://schemas.openxmlformats.org/officeDocument/2006/relationships/hyperlink" Target="https://www.digikey.com/en/products/detail/stmicroelectronics/STM32F411CEU6/4935720" TargetMode="External"/><Relationship Id="rId15" Type="http://schemas.openxmlformats.org/officeDocument/2006/relationships/hyperlink" Target="https://www.digikey.com/en/products/detail/yageo/CC0805MKX5R8BB226/5195309" TargetMode="External"/><Relationship Id="rId23" Type="http://schemas.openxmlformats.org/officeDocument/2006/relationships/hyperlink" Target="https://www.digikey.com/en/products/detail/w%C3%BCrth-elektronik/860020473008/5727062" TargetMode="External"/><Relationship Id="rId28" Type="http://schemas.openxmlformats.org/officeDocument/2006/relationships/hyperlink" Target="https://www.digikey.com.br/en/models/1088535" TargetMode="External"/><Relationship Id="rId10" Type="http://schemas.openxmlformats.org/officeDocument/2006/relationships/hyperlink" Target="https://www.digikey.com/en/products/detail/panasonic-electronic-components/ERJ-3EKF1004V/196033" TargetMode="External"/><Relationship Id="rId19" Type="http://schemas.openxmlformats.org/officeDocument/2006/relationships/hyperlink" Target="https://www.digikey.com/en/products/detail/kemet/C0805C300M3GAC7800/2212480?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https://www.digikey.com/en/products/detail/kemet/C0805C103J1GEC7800/8644543" TargetMode="External"/><Relationship Id="rId9" Type="http://schemas.openxmlformats.org/officeDocument/2006/relationships/hyperlink" Target="https://www.digikey.com/en/products/detail/yageo/RC1206FR-071K5L/728441" TargetMode="External"/><Relationship Id="rId14" Type="http://schemas.openxmlformats.org/officeDocument/2006/relationships/hyperlink" Target="https://www.digikey.com/en/products/detail/yageo/CC0603KRX5R8BB105/2833610" TargetMode="External"/><Relationship Id="rId22" Type="http://schemas.openxmlformats.org/officeDocument/2006/relationships/hyperlink" Target="https://www.digikey.com/en/products/detail/yageo/CC0805KRX5R8BB106/7164524" TargetMode="External"/><Relationship Id="rId27" Type="http://schemas.openxmlformats.org/officeDocument/2006/relationships/hyperlink" Target="https://www.digikey.com/en/products/detail/tdk-corporation/CGA4J2X7R1E474K125AA/2443725" TargetMode="External"/><Relationship Id="rId30" Type="http://schemas.openxmlformats.org/officeDocument/2006/relationships/hyperlink" Target="https://www.digikey.com.br/en/products/detail/vishay-beyschlag-draloric-bc-components/MCU08050D5002BP100/81257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F41F-4EBA-4867-92D2-A23AB111874F}">
  <dimension ref="A1:H22"/>
  <sheetViews>
    <sheetView topLeftCell="A22" zoomScale="115" zoomScaleNormal="115" workbookViewId="0">
      <selection activeCell="J4" sqref="J4"/>
    </sheetView>
  </sheetViews>
  <sheetFormatPr defaultColWidth="8.88671875" defaultRowHeight="49.95" customHeight="1" x14ac:dyDescent="0.3"/>
  <cols>
    <col min="1" max="1" width="8.88671875" style="1"/>
    <col min="2" max="2" width="12.33203125" style="2" customWidth="1"/>
    <col min="3" max="3" width="23.88671875" style="1" customWidth="1"/>
    <col min="4" max="4" width="8.88671875" style="1"/>
    <col min="5" max="5" width="8.88671875" style="36"/>
    <col min="6" max="6" width="13.88671875" style="2" customWidth="1"/>
    <col min="7" max="16384" width="8.88671875" style="2"/>
  </cols>
  <sheetData>
    <row r="1" spans="1:8" s="1" customFormat="1" ht="49.95" customHeight="1" x14ac:dyDescent="0.3">
      <c r="A1" s="37" t="s">
        <v>18</v>
      </c>
      <c r="B1" s="37" t="s">
        <v>0</v>
      </c>
      <c r="C1" s="37" t="s">
        <v>17</v>
      </c>
      <c r="D1" s="37" t="s">
        <v>59</v>
      </c>
      <c r="E1" s="40" t="s">
        <v>60</v>
      </c>
      <c r="F1" s="37" t="s">
        <v>61</v>
      </c>
    </row>
    <row r="2" spans="1:8" ht="49.95" customHeight="1" x14ac:dyDescent="0.3">
      <c r="A2" s="39">
        <v>1</v>
      </c>
      <c r="B2" s="38" t="e" vm="1">
        <v>#VALUE!</v>
      </c>
      <c r="C2" s="39" t="s">
        <v>45</v>
      </c>
      <c r="D2" s="41">
        <v>15</v>
      </c>
      <c r="E2" s="42">
        <v>1</v>
      </c>
      <c r="F2" s="43">
        <f>D2*E2</f>
        <v>15</v>
      </c>
    </row>
    <row r="3" spans="1:8" ht="49.95" customHeight="1" x14ac:dyDescent="0.3">
      <c r="A3" s="39">
        <v>2</v>
      </c>
      <c r="B3" s="38" t="e" vm="2">
        <v>#VALUE!</v>
      </c>
      <c r="C3" s="39" t="s">
        <v>44</v>
      </c>
      <c r="D3" s="41">
        <v>40</v>
      </c>
      <c r="E3" s="42">
        <v>1</v>
      </c>
      <c r="F3" s="43">
        <f t="shared" ref="F3:F21" si="0">D3*E3</f>
        <v>40</v>
      </c>
    </row>
    <row r="4" spans="1:8" ht="49.95" customHeight="1" x14ac:dyDescent="0.3">
      <c r="A4" s="39">
        <v>3</v>
      </c>
      <c r="B4" s="38" t="e" vm="3">
        <v>#VALUE!</v>
      </c>
      <c r="C4" s="39" t="s">
        <v>46</v>
      </c>
      <c r="D4" s="41">
        <v>27</v>
      </c>
      <c r="E4" s="42">
        <v>2</v>
      </c>
      <c r="F4" s="43">
        <f t="shared" si="0"/>
        <v>54</v>
      </c>
    </row>
    <row r="5" spans="1:8" ht="49.95" customHeight="1" x14ac:dyDescent="0.3">
      <c r="A5" s="39">
        <v>4</v>
      </c>
      <c r="B5" s="38" t="e" vm="4">
        <v>#VALUE!</v>
      </c>
      <c r="C5" s="39" t="s">
        <v>47</v>
      </c>
      <c r="D5" s="41">
        <v>22</v>
      </c>
      <c r="E5" s="42">
        <v>2</v>
      </c>
      <c r="F5" s="43">
        <f t="shared" si="0"/>
        <v>44</v>
      </c>
    </row>
    <row r="6" spans="1:8" ht="49.95" customHeight="1" x14ac:dyDescent="0.3">
      <c r="A6" s="39">
        <v>5</v>
      </c>
      <c r="B6" s="38" t="e" vm="5">
        <v>#VALUE!</v>
      </c>
      <c r="C6" s="39" t="s">
        <v>48</v>
      </c>
      <c r="D6" s="41">
        <v>2</v>
      </c>
      <c r="E6" s="42">
        <v>2</v>
      </c>
      <c r="F6" s="43">
        <f t="shared" si="0"/>
        <v>4</v>
      </c>
    </row>
    <row r="7" spans="1:8" ht="49.95" customHeight="1" x14ac:dyDescent="0.3">
      <c r="A7" s="39">
        <v>6</v>
      </c>
      <c r="B7" s="38" t="e" vm="6">
        <v>#VALUE!</v>
      </c>
      <c r="C7" s="39" t="s">
        <v>49</v>
      </c>
      <c r="D7" s="44">
        <v>10</v>
      </c>
      <c r="E7" s="42">
        <v>1</v>
      </c>
      <c r="F7" s="43">
        <f t="shared" si="0"/>
        <v>10</v>
      </c>
      <c r="H7" s="4"/>
    </row>
    <row r="8" spans="1:8" ht="49.95" customHeight="1" x14ac:dyDescent="0.3">
      <c r="A8" s="39">
        <v>7</v>
      </c>
      <c r="B8" s="38" t="e" vm="7">
        <v>#VALUE!</v>
      </c>
      <c r="C8" s="39" t="s">
        <v>50</v>
      </c>
      <c r="D8" s="44">
        <v>6</v>
      </c>
      <c r="E8" s="42">
        <v>1</v>
      </c>
      <c r="F8" s="43">
        <f t="shared" si="0"/>
        <v>6</v>
      </c>
    </row>
    <row r="9" spans="1:8" ht="49.95" customHeight="1" x14ac:dyDescent="0.3">
      <c r="A9" s="39">
        <v>8</v>
      </c>
      <c r="B9" s="38" t="e" vm="8">
        <v>#VALUE!</v>
      </c>
      <c r="C9" s="39" t="s">
        <v>51</v>
      </c>
      <c r="D9" s="44">
        <v>10</v>
      </c>
      <c r="E9" s="42">
        <v>2</v>
      </c>
      <c r="F9" s="43">
        <f t="shared" si="0"/>
        <v>20</v>
      </c>
    </row>
    <row r="10" spans="1:8" ht="49.95" customHeight="1" x14ac:dyDescent="0.3">
      <c r="A10" s="39">
        <v>9</v>
      </c>
      <c r="B10" s="38" t="e" vm="9">
        <v>#VALUE!</v>
      </c>
      <c r="C10" s="39" t="s">
        <v>52</v>
      </c>
      <c r="D10" s="44">
        <v>1</v>
      </c>
      <c r="E10" s="42">
        <v>3</v>
      </c>
      <c r="F10" s="43">
        <f t="shared" si="0"/>
        <v>3</v>
      </c>
    </row>
    <row r="11" spans="1:8" ht="49.95" customHeight="1" x14ac:dyDescent="0.3">
      <c r="A11" s="39">
        <v>10</v>
      </c>
      <c r="B11" s="38" t="e" vm="10">
        <v>#VALUE!</v>
      </c>
      <c r="C11" s="39" t="s">
        <v>53</v>
      </c>
      <c r="D11" s="44">
        <v>10</v>
      </c>
      <c r="E11" s="42">
        <v>1</v>
      </c>
      <c r="F11" s="43">
        <f t="shared" si="0"/>
        <v>10</v>
      </c>
    </row>
    <row r="12" spans="1:8" ht="49.95" customHeight="1" x14ac:dyDescent="0.3">
      <c r="A12" s="39">
        <v>11</v>
      </c>
      <c r="B12" s="38" t="e" vm="11">
        <v>#VALUE!</v>
      </c>
      <c r="C12" s="39" t="s">
        <v>53</v>
      </c>
      <c r="D12" s="44">
        <v>3</v>
      </c>
      <c r="E12" s="42">
        <v>2</v>
      </c>
      <c r="F12" s="43">
        <f t="shared" si="0"/>
        <v>6</v>
      </c>
    </row>
    <row r="13" spans="1:8" ht="49.95" customHeight="1" x14ac:dyDescent="0.3">
      <c r="A13" s="39">
        <v>12</v>
      </c>
      <c r="B13" s="38" t="e" vm="12">
        <v>#VALUE!</v>
      </c>
      <c r="C13" s="39" t="s">
        <v>54</v>
      </c>
      <c r="D13" s="44">
        <v>18</v>
      </c>
      <c r="E13" s="42">
        <v>2</v>
      </c>
      <c r="F13" s="43">
        <f t="shared" si="0"/>
        <v>36</v>
      </c>
    </row>
    <row r="14" spans="1:8" s="1" customFormat="1" ht="49.95" customHeight="1" x14ac:dyDescent="0.3">
      <c r="A14" s="39">
        <v>13</v>
      </c>
      <c r="B14" s="39" t="e" vm="13">
        <v>#VALUE!</v>
      </c>
      <c r="C14" s="39" t="s">
        <v>55</v>
      </c>
      <c r="D14" s="41">
        <v>20</v>
      </c>
      <c r="E14" s="45">
        <v>4</v>
      </c>
      <c r="F14" s="43">
        <f t="shared" si="0"/>
        <v>80</v>
      </c>
    </row>
    <row r="15" spans="1:8" s="1" customFormat="1" ht="49.95" customHeight="1" x14ac:dyDescent="0.3">
      <c r="A15" s="39">
        <v>14</v>
      </c>
      <c r="B15" s="39" t="e" vm="14">
        <v>#VALUE!</v>
      </c>
      <c r="C15" s="39" t="s">
        <v>56</v>
      </c>
      <c r="D15" s="41">
        <v>10</v>
      </c>
      <c r="E15" s="45">
        <v>2</v>
      </c>
      <c r="F15" s="43">
        <f t="shared" si="0"/>
        <v>20</v>
      </c>
    </row>
    <row r="16" spans="1:8" s="1" customFormat="1" ht="49.95" customHeight="1" x14ac:dyDescent="0.3">
      <c r="A16" s="39">
        <v>15</v>
      </c>
      <c r="B16" s="39" t="e" vm="15">
        <v>#VALUE!</v>
      </c>
      <c r="C16" s="39" t="s">
        <v>56</v>
      </c>
      <c r="D16" s="41">
        <v>10</v>
      </c>
      <c r="E16" s="45">
        <v>3</v>
      </c>
      <c r="F16" s="43">
        <f t="shared" si="0"/>
        <v>30</v>
      </c>
    </row>
    <row r="17" spans="1:6" s="1" customFormat="1" ht="49.95" customHeight="1" x14ac:dyDescent="0.3">
      <c r="A17" s="39">
        <v>16</v>
      </c>
      <c r="B17" s="39" t="e" vm="16">
        <v>#VALUE!</v>
      </c>
      <c r="C17" s="39" t="s">
        <v>56</v>
      </c>
      <c r="D17" s="41">
        <v>6</v>
      </c>
      <c r="E17" s="45">
        <v>2</v>
      </c>
      <c r="F17" s="43">
        <f t="shared" si="0"/>
        <v>12</v>
      </c>
    </row>
    <row r="18" spans="1:6" s="1" customFormat="1" ht="49.95" customHeight="1" x14ac:dyDescent="0.3">
      <c r="A18" s="39">
        <v>17</v>
      </c>
      <c r="B18" s="39" t="e" vm="17">
        <v>#VALUE!</v>
      </c>
      <c r="C18" s="39" t="s">
        <v>56</v>
      </c>
      <c r="D18" s="41">
        <v>10</v>
      </c>
      <c r="E18" s="45">
        <v>1</v>
      </c>
      <c r="F18" s="43">
        <f t="shared" si="0"/>
        <v>10</v>
      </c>
    </row>
    <row r="19" spans="1:6" s="1" customFormat="1" ht="49.95" customHeight="1" x14ac:dyDescent="0.3">
      <c r="A19" s="39">
        <v>18</v>
      </c>
      <c r="B19" s="39" t="e" vm="18">
        <v>#VALUE!</v>
      </c>
      <c r="C19" s="39" t="s">
        <v>57</v>
      </c>
      <c r="D19" s="41">
        <v>6</v>
      </c>
      <c r="E19" s="45">
        <v>1</v>
      </c>
      <c r="F19" s="43">
        <f t="shared" si="0"/>
        <v>6</v>
      </c>
    </row>
    <row r="20" spans="1:6" s="1" customFormat="1" ht="49.95" customHeight="1" x14ac:dyDescent="0.3">
      <c r="A20" s="39">
        <v>19</v>
      </c>
      <c r="B20" s="39" t="e" vm="19">
        <v>#VALUE!</v>
      </c>
      <c r="C20" s="39" t="s">
        <v>57</v>
      </c>
      <c r="D20" s="41">
        <v>10</v>
      </c>
      <c r="E20" s="45">
        <v>1</v>
      </c>
      <c r="F20" s="43">
        <f t="shared" si="0"/>
        <v>10</v>
      </c>
    </row>
    <row r="21" spans="1:6" s="1" customFormat="1" ht="49.95" customHeight="1" x14ac:dyDescent="0.3">
      <c r="A21" s="39">
        <v>20</v>
      </c>
      <c r="B21" s="39" t="e" vm="20">
        <v>#VALUE!</v>
      </c>
      <c r="C21" s="39" t="s">
        <v>58</v>
      </c>
      <c r="D21" s="41">
        <v>10</v>
      </c>
      <c r="E21" s="45">
        <v>2</v>
      </c>
      <c r="F21" s="43">
        <f t="shared" si="0"/>
        <v>20</v>
      </c>
    </row>
    <row r="22" spans="1:6" ht="49.95" customHeight="1" x14ac:dyDescent="0.3">
      <c r="F22" s="3">
        <f>SUM(F2:F21)</f>
        <v>436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5EDA6-32D1-4054-89D6-8A895FDE18E8}">
  <dimension ref="A1:AU39"/>
  <sheetViews>
    <sheetView tabSelected="1" topLeftCell="A28" zoomScale="50" zoomScaleNormal="85" workbookViewId="0">
      <selection activeCell="K31" sqref="K31"/>
    </sheetView>
  </sheetViews>
  <sheetFormatPr defaultColWidth="8.88671875" defaultRowHeight="49.95" customHeight="1" x14ac:dyDescent="0.3"/>
  <cols>
    <col min="1" max="1" width="8.88671875" style="10"/>
    <col min="2" max="2" width="19.5546875" style="10" customWidth="1"/>
    <col min="3" max="3" width="38.33203125" style="10" customWidth="1"/>
    <col min="4" max="4" width="20.6640625" style="10" customWidth="1"/>
    <col min="5" max="5" width="29.5546875" style="10" customWidth="1"/>
    <col min="6" max="6" width="10.6640625" style="10" customWidth="1"/>
    <col min="7" max="10" width="10.6640625" style="28" customWidth="1"/>
    <col min="11" max="11" width="149.33203125" style="29" customWidth="1"/>
    <col min="12" max="47" width="8.88671875" style="35"/>
    <col min="48" max="16384" width="8.88671875" style="10"/>
  </cols>
  <sheetData>
    <row r="1" spans="1:11" ht="49.95" customHeight="1" x14ac:dyDescent="0.3">
      <c r="A1" s="6" t="s">
        <v>18</v>
      </c>
      <c r="B1" s="6" t="s">
        <v>19</v>
      </c>
      <c r="C1" s="6" t="s">
        <v>17</v>
      </c>
      <c r="D1" s="6" t="s">
        <v>0</v>
      </c>
      <c r="E1" s="6" t="s">
        <v>1</v>
      </c>
      <c r="F1" s="6" t="s">
        <v>2</v>
      </c>
      <c r="G1" s="5" t="s">
        <v>3</v>
      </c>
      <c r="H1" s="5" t="s">
        <v>20</v>
      </c>
      <c r="I1" s="5" t="s">
        <v>136</v>
      </c>
      <c r="J1" s="5" t="s">
        <v>3</v>
      </c>
      <c r="K1" s="9" t="s">
        <v>40</v>
      </c>
    </row>
    <row r="2" spans="1:11" ht="49.95" customHeight="1" x14ac:dyDescent="0.3">
      <c r="A2" s="56" t="s">
        <v>36</v>
      </c>
      <c r="B2" s="56"/>
      <c r="C2" s="56"/>
      <c r="D2" s="56"/>
      <c r="E2" s="56"/>
      <c r="F2" s="11"/>
      <c r="G2" s="11"/>
      <c r="H2" s="12"/>
      <c r="I2" s="12"/>
      <c r="J2" s="12"/>
      <c r="K2" s="13"/>
    </row>
    <row r="3" spans="1:11" ht="49.95" customHeight="1" x14ac:dyDescent="0.3">
      <c r="A3" s="34">
        <v>1</v>
      </c>
      <c r="B3" s="6" t="s">
        <v>79</v>
      </c>
      <c r="C3" s="6" t="s">
        <v>9</v>
      </c>
      <c r="D3" s="6" t="e" vm="21">
        <v>#VALUE!</v>
      </c>
      <c r="E3" s="6" t="s">
        <v>10</v>
      </c>
      <c r="F3" s="6">
        <v>1</v>
      </c>
      <c r="G3" s="30">
        <v>0.7</v>
      </c>
      <c r="H3" s="30">
        <f t="shared" ref="H3:H38" si="0">G3*F3</f>
        <v>0.7</v>
      </c>
      <c r="I3" s="51">
        <v>1</v>
      </c>
      <c r="J3" s="30">
        <f>I3*G3</f>
        <v>0.7</v>
      </c>
      <c r="K3" s="31" t="s">
        <v>22</v>
      </c>
    </row>
    <row r="4" spans="1:11" ht="49.95" customHeight="1" x14ac:dyDescent="0.3">
      <c r="A4" s="34">
        <v>2</v>
      </c>
      <c r="B4" s="32" t="s">
        <v>80</v>
      </c>
      <c r="C4" s="32" t="s">
        <v>4</v>
      </c>
      <c r="D4" s="6" t="e" vm="22">
        <v>#VALUE!</v>
      </c>
      <c r="E4" s="6" t="s">
        <v>5</v>
      </c>
      <c r="F4" s="6">
        <v>3</v>
      </c>
      <c r="G4" s="30">
        <v>0.21</v>
      </c>
      <c r="H4" s="30">
        <f t="shared" si="0"/>
        <v>0.63</v>
      </c>
      <c r="I4" s="51">
        <v>4</v>
      </c>
      <c r="J4" s="30">
        <f t="shared" ref="J4:J38" si="1">I4*G4</f>
        <v>0.84</v>
      </c>
      <c r="K4" s="31" t="s">
        <v>23</v>
      </c>
    </row>
    <row r="5" spans="1:11" ht="49.95" customHeight="1" x14ac:dyDescent="0.3">
      <c r="A5" s="34">
        <v>3</v>
      </c>
      <c r="B5" s="32" t="s">
        <v>81</v>
      </c>
      <c r="C5" s="6" t="s">
        <v>6</v>
      </c>
      <c r="D5" s="6" t="e" vm="23">
        <v>#VALUE!</v>
      </c>
      <c r="E5" s="6" t="s">
        <v>7</v>
      </c>
      <c r="F5" s="6">
        <v>2</v>
      </c>
      <c r="G5" s="30">
        <v>0.23</v>
      </c>
      <c r="H5" s="30">
        <f t="shared" si="0"/>
        <v>0.46</v>
      </c>
      <c r="I5" s="51">
        <v>3</v>
      </c>
      <c r="J5" s="30">
        <f t="shared" si="1"/>
        <v>0.69000000000000006</v>
      </c>
      <c r="K5" s="31" t="s">
        <v>24</v>
      </c>
    </row>
    <row r="6" spans="1:11" ht="49.95" customHeight="1" x14ac:dyDescent="0.3">
      <c r="A6" s="57" t="s">
        <v>38</v>
      </c>
      <c r="B6" s="57"/>
      <c r="C6" s="57"/>
      <c r="D6" s="57"/>
      <c r="E6" s="57"/>
      <c r="F6" s="14"/>
      <c r="G6" s="14"/>
      <c r="H6" s="15"/>
      <c r="I6" s="48"/>
      <c r="J6" s="30">
        <f t="shared" si="1"/>
        <v>0</v>
      </c>
      <c r="K6" s="16"/>
    </row>
    <row r="7" spans="1:11" ht="49.95" customHeight="1" x14ac:dyDescent="0.3">
      <c r="A7" s="34">
        <v>4</v>
      </c>
      <c r="B7" s="32" t="s">
        <v>82</v>
      </c>
      <c r="C7" s="32" t="s">
        <v>8</v>
      </c>
      <c r="D7" s="6" t="e" vm="24">
        <v>#VALUE!</v>
      </c>
      <c r="E7" s="32" t="s">
        <v>148</v>
      </c>
      <c r="F7" s="6">
        <v>2</v>
      </c>
      <c r="G7" s="30">
        <v>0.14471999999999999</v>
      </c>
      <c r="H7" s="30">
        <f t="shared" si="0"/>
        <v>0.28943999999999998</v>
      </c>
      <c r="I7" s="51">
        <v>4</v>
      </c>
      <c r="J7" s="30">
        <f t="shared" si="1"/>
        <v>0.57887999999999995</v>
      </c>
      <c r="K7" s="31" t="s">
        <v>147</v>
      </c>
    </row>
    <row r="8" spans="1:11" ht="49.95" customHeight="1" x14ac:dyDescent="0.3">
      <c r="A8" s="34">
        <v>5</v>
      </c>
      <c r="B8" s="32" t="s">
        <v>151</v>
      </c>
      <c r="C8" s="32" t="s">
        <v>21</v>
      </c>
      <c r="D8" s="6" t="e" vm="25">
        <v>#VALUE!</v>
      </c>
      <c r="E8" s="6" t="s">
        <v>26</v>
      </c>
      <c r="F8" s="6">
        <v>12</v>
      </c>
      <c r="G8" s="30">
        <v>0.1</v>
      </c>
      <c r="H8" s="30">
        <f t="shared" si="0"/>
        <v>1.2000000000000002</v>
      </c>
      <c r="I8" s="51">
        <v>20</v>
      </c>
      <c r="J8" s="30">
        <f t="shared" si="1"/>
        <v>2</v>
      </c>
      <c r="K8" s="31" t="s">
        <v>27</v>
      </c>
    </row>
    <row r="9" spans="1:11" ht="49.95" customHeight="1" x14ac:dyDescent="0.3">
      <c r="A9" s="34">
        <v>6</v>
      </c>
      <c r="B9" s="32" t="s">
        <v>140</v>
      </c>
      <c r="C9" s="32" t="s">
        <v>103</v>
      </c>
      <c r="D9" s="6" t="e" vm="26">
        <v>#VALUE!</v>
      </c>
      <c r="E9" s="6" t="s">
        <v>104</v>
      </c>
      <c r="F9" s="6">
        <v>2</v>
      </c>
      <c r="G9" s="5">
        <v>0.19</v>
      </c>
      <c r="H9" s="30">
        <f>G9*F9</f>
        <v>0.38</v>
      </c>
      <c r="I9" s="51">
        <v>5</v>
      </c>
      <c r="J9" s="30">
        <f t="shared" si="1"/>
        <v>0.95</v>
      </c>
      <c r="K9" s="31" t="s">
        <v>105</v>
      </c>
    </row>
    <row r="10" spans="1:11" ht="49.95" customHeight="1" x14ac:dyDescent="0.3">
      <c r="A10" s="46">
        <v>7</v>
      </c>
      <c r="B10" s="54" t="s">
        <v>106</v>
      </c>
      <c r="C10" s="54" t="s">
        <v>141</v>
      </c>
      <c r="D10" s="33" t="e" vm="27">
        <v>#VALUE!</v>
      </c>
      <c r="E10" s="54" t="s">
        <v>143</v>
      </c>
      <c r="F10" s="33">
        <v>1</v>
      </c>
      <c r="G10" s="5">
        <v>0.38</v>
      </c>
      <c r="H10" s="30">
        <f t="shared" si="0"/>
        <v>0.38</v>
      </c>
      <c r="I10" s="51">
        <v>3</v>
      </c>
      <c r="J10" s="30">
        <f t="shared" si="1"/>
        <v>1.1400000000000001</v>
      </c>
      <c r="K10" s="31" t="s">
        <v>142</v>
      </c>
    </row>
    <row r="11" spans="1:11" ht="49.95" customHeight="1" x14ac:dyDescent="0.3">
      <c r="A11" s="34">
        <v>8</v>
      </c>
      <c r="B11" s="55" t="s">
        <v>84</v>
      </c>
      <c r="C11" s="6" t="s">
        <v>108</v>
      </c>
      <c r="D11" s="6" t="e" vm="28">
        <v>#VALUE!</v>
      </c>
      <c r="E11" s="6">
        <v>860020473008</v>
      </c>
      <c r="F11" s="6">
        <v>1</v>
      </c>
      <c r="G11" s="5">
        <v>0.13</v>
      </c>
      <c r="H11" s="30">
        <f t="shared" si="0"/>
        <v>0.13</v>
      </c>
      <c r="I11" s="51">
        <v>2</v>
      </c>
      <c r="J11" s="30">
        <f t="shared" si="1"/>
        <v>0.26</v>
      </c>
      <c r="K11" s="31" t="s">
        <v>107</v>
      </c>
    </row>
    <row r="12" spans="1:11" ht="49.95" customHeight="1" x14ac:dyDescent="0.3">
      <c r="A12" s="34">
        <v>9</v>
      </c>
      <c r="B12" s="6" t="s">
        <v>150</v>
      </c>
      <c r="C12" s="6" t="s">
        <v>65</v>
      </c>
      <c r="D12" s="6" t="e" vm="29">
        <v>#VALUE!</v>
      </c>
      <c r="E12" s="6" t="s">
        <v>66</v>
      </c>
      <c r="F12" s="6">
        <v>4</v>
      </c>
      <c r="G12" s="30">
        <v>0.1</v>
      </c>
      <c r="H12" s="30">
        <f t="shared" si="0"/>
        <v>0.4</v>
      </c>
      <c r="I12" s="51">
        <v>10</v>
      </c>
      <c r="J12" s="30">
        <f t="shared" si="1"/>
        <v>1</v>
      </c>
      <c r="K12" s="31" t="s">
        <v>67</v>
      </c>
    </row>
    <row r="13" spans="1:11" ht="49.95" customHeight="1" x14ac:dyDescent="0.3">
      <c r="A13" s="34">
        <f>A12+1</f>
        <v>10</v>
      </c>
      <c r="B13" s="6" t="s">
        <v>83</v>
      </c>
      <c r="C13" s="32" t="s">
        <v>70</v>
      </c>
      <c r="D13" s="6" t="e" vm="30">
        <v>#VALUE!</v>
      </c>
      <c r="E13" s="6" t="s">
        <v>69</v>
      </c>
      <c r="F13" s="6">
        <v>1</v>
      </c>
      <c r="G13" s="30">
        <v>0.41</v>
      </c>
      <c r="H13" s="30">
        <f t="shared" si="0"/>
        <v>0.41</v>
      </c>
      <c r="I13" s="51">
        <v>3</v>
      </c>
      <c r="J13" s="30">
        <f t="shared" si="1"/>
        <v>1.23</v>
      </c>
      <c r="K13" s="31" t="s">
        <v>68</v>
      </c>
    </row>
    <row r="14" spans="1:11" ht="49.95" customHeight="1" x14ac:dyDescent="0.3">
      <c r="A14" s="34">
        <v>11</v>
      </c>
      <c r="B14" s="32" t="s">
        <v>85</v>
      </c>
      <c r="C14" s="32" t="s">
        <v>78</v>
      </c>
      <c r="D14" s="6" t="e" vm="31">
        <v>#VALUE!</v>
      </c>
      <c r="E14" s="6" t="s">
        <v>77</v>
      </c>
      <c r="F14" s="6">
        <v>2</v>
      </c>
      <c r="G14" s="30">
        <v>0.24</v>
      </c>
      <c r="H14" s="30">
        <f>G14*F14</f>
        <v>0.48</v>
      </c>
      <c r="I14" s="51">
        <v>5</v>
      </c>
      <c r="J14" s="30">
        <f t="shared" si="1"/>
        <v>1.2</v>
      </c>
      <c r="K14" s="31" t="s">
        <v>99</v>
      </c>
    </row>
    <row r="15" spans="1:11" ht="49.95" customHeight="1" x14ac:dyDescent="0.3">
      <c r="A15" s="34">
        <v>12</v>
      </c>
      <c r="B15" s="32" t="s">
        <v>124</v>
      </c>
      <c r="C15" s="32" t="s">
        <v>144</v>
      </c>
      <c r="D15" s="6" t="e" vm="32">
        <v>#VALUE!</v>
      </c>
      <c r="E15" s="32" t="s">
        <v>146</v>
      </c>
      <c r="F15" s="6">
        <v>2</v>
      </c>
      <c r="G15" s="5">
        <v>0.24</v>
      </c>
      <c r="H15" s="30">
        <f>G15*F15</f>
        <v>0.48</v>
      </c>
      <c r="I15" s="51">
        <v>5</v>
      </c>
      <c r="J15" s="30">
        <f t="shared" si="1"/>
        <v>1.2</v>
      </c>
      <c r="K15" s="31" t="s">
        <v>145</v>
      </c>
    </row>
    <row r="16" spans="1:11" ht="49.95" customHeight="1" x14ac:dyDescent="0.3">
      <c r="A16" s="58" t="s">
        <v>37</v>
      </c>
      <c r="B16" s="58"/>
      <c r="C16" s="58"/>
      <c r="D16" s="58"/>
      <c r="E16" s="58"/>
      <c r="F16" s="17"/>
      <c r="G16" s="17"/>
      <c r="H16" s="18"/>
      <c r="I16" s="49"/>
      <c r="J16" s="47">
        <f t="shared" si="1"/>
        <v>0</v>
      </c>
      <c r="K16" s="19"/>
    </row>
    <row r="17" spans="1:11" ht="49.95" customHeight="1" x14ac:dyDescent="0.3">
      <c r="A17" s="34">
        <v>13</v>
      </c>
      <c r="B17" s="6" t="s">
        <v>86</v>
      </c>
      <c r="C17" s="32" t="s">
        <v>134</v>
      </c>
      <c r="D17" s="6" t="e" vm="33">
        <v>#VALUE!</v>
      </c>
      <c r="E17" s="32" t="s">
        <v>135</v>
      </c>
      <c r="F17" s="6">
        <v>1</v>
      </c>
      <c r="G17" s="30">
        <v>1.77</v>
      </c>
      <c r="H17" s="30">
        <f t="shared" si="0"/>
        <v>1.77</v>
      </c>
      <c r="I17" s="51">
        <v>1</v>
      </c>
      <c r="J17" s="30">
        <f t="shared" si="1"/>
        <v>1.77</v>
      </c>
      <c r="K17" s="31" t="s">
        <v>133</v>
      </c>
    </row>
    <row r="18" spans="1:11" ht="49.95" customHeight="1" x14ac:dyDescent="0.3">
      <c r="A18" s="34">
        <v>14</v>
      </c>
      <c r="B18" s="6" t="s">
        <v>128</v>
      </c>
      <c r="C18" s="32" t="s">
        <v>131</v>
      </c>
      <c r="D18" s="6" t="e" vm="34">
        <v>#VALUE!</v>
      </c>
      <c r="E18" s="32" t="s">
        <v>132</v>
      </c>
      <c r="F18" s="6">
        <v>1</v>
      </c>
      <c r="G18" s="30">
        <v>0.85</v>
      </c>
      <c r="H18" s="30">
        <f>G18*F18</f>
        <v>0.85</v>
      </c>
      <c r="I18" s="51">
        <v>2</v>
      </c>
      <c r="J18" s="30">
        <f t="shared" si="1"/>
        <v>1.7</v>
      </c>
      <c r="K18" s="31" t="s">
        <v>130</v>
      </c>
    </row>
    <row r="19" spans="1:11" ht="49.95" customHeight="1" x14ac:dyDescent="0.3">
      <c r="A19" s="34">
        <f>A17+1</f>
        <v>14</v>
      </c>
      <c r="B19" s="32" t="s">
        <v>129</v>
      </c>
      <c r="C19" s="6" t="s">
        <v>11</v>
      </c>
      <c r="D19" s="6" t="e" vm="35">
        <v>#VALUE!</v>
      </c>
      <c r="E19" s="6" t="s">
        <v>12</v>
      </c>
      <c r="F19" s="6">
        <v>6</v>
      </c>
      <c r="G19" s="30">
        <v>0.1</v>
      </c>
      <c r="H19" s="30">
        <f t="shared" si="0"/>
        <v>0.60000000000000009</v>
      </c>
      <c r="I19" s="51">
        <v>12</v>
      </c>
      <c r="J19" s="30">
        <f t="shared" si="1"/>
        <v>1.2000000000000002</v>
      </c>
      <c r="K19" s="31" t="s">
        <v>28</v>
      </c>
    </row>
    <row r="20" spans="1:11" ht="49.95" customHeight="1" x14ac:dyDescent="0.3">
      <c r="A20" s="34">
        <f>A19+1</f>
        <v>15</v>
      </c>
      <c r="B20" s="6" t="s">
        <v>87</v>
      </c>
      <c r="C20" s="6" t="s">
        <v>13</v>
      </c>
      <c r="D20" s="6" t="e" vm="36">
        <v>#VALUE!</v>
      </c>
      <c r="E20" s="6" t="s">
        <v>14</v>
      </c>
      <c r="F20" s="6">
        <v>2</v>
      </c>
      <c r="G20" s="30">
        <v>0.1</v>
      </c>
      <c r="H20" s="30">
        <f t="shared" si="0"/>
        <v>0.2</v>
      </c>
      <c r="I20" s="51">
        <v>5</v>
      </c>
      <c r="J20" s="30">
        <f t="shared" si="1"/>
        <v>0.5</v>
      </c>
      <c r="K20" s="31" t="s">
        <v>29</v>
      </c>
    </row>
    <row r="21" spans="1:11" ht="49.95" customHeight="1" x14ac:dyDescent="0.3">
      <c r="A21" s="34">
        <f>A20+1</f>
        <v>16</v>
      </c>
      <c r="B21" s="6" t="s">
        <v>88</v>
      </c>
      <c r="C21" s="6" t="s">
        <v>32</v>
      </c>
      <c r="D21" s="6" t="e" vm="37">
        <v>#VALUE!</v>
      </c>
      <c r="E21" s="6" t="s">
        <v>31</v>
      </c>
      <c r="F21" s="6">
        <v>2</v>
      </c>
      <c r="G21" s="30">
        <v>0.1</v>
      </c>
      <c r="H21" s="30">
        <f t="shared" si="0"/>
        <v>0.2</v>
      </c>
      <c r="I21" s="51">
        <v>5</v>
      </c>
      <c r="J21" s="30">
        <f t="shared" si="1"/>
        <v>0.5</v>
      </c>
      <c r="K21" s="31" t="s">
        <v>30</v>
      </c>
    </row>
    <row r="22" spans="1:11" ht="49.95" customHeight="1" x14ac:dyDescent="0.3">
      <c r="A22" s="34">
        <f>A21+1</f>
        <v>17</v>
      </c>
      <c r="B22" s="6" t="s">
        <v>89</v>
      </c>
      <c r="C22" s="6" t="s">
        <v>127</v>
      </c>
      <c r="D22" s="6" t="e" vm="38">
        <v>#VALUE!</v>
      </c>
      <c r="E22" s="6" t="s">
        <v>126</v>
      </c>
      <c r="F22" s="6">
        <v>4</v>
      </c>
      <c r="G22" s="30">
        <v>0.66</v>
      </c>
      <c r="H22" s="30">
        <f t="shared" si="0"/>
        <v>2.64</v>
      </c>
      <c r="I22" s="51">
        <v>8</v>
      </c>
      <c r="J22" s="30">
        <f t="shared" si="1"/>
        <v>5.28</v>
      </c>
      <c r="K22" s="31" t="s">
        <v>125</v>
      </c>
    </row>
    <row r="23" spans="1:11" ht="49.95" customHeight="1" x14ac:dyDescent="0.3">
      <c r="A23" s="34">
        <f>A22+1</f>
        <v>18</v>
      </c>
      <c r="B23" s="32" t="s">
        <v>149</v>
      </c>
      <c r="C23" s="32" t="s">
        <v>117</v>
      </c>
      <c r="D23" s="6" t="e" vm="39">
        <v>#VALUE!</v>
      </c>
      <c r="E23" s="32" t="s">
        <v>118</v>
      </c>
      <c r="F23" s="6">
        <v>5</v>
      </c>
      <c r="G23" s="30">
        <v>0.1</v>
      </c>
      <c r="H23" s="30">
        <f t="shared" si="0"/>
        <v>0.5</v>
      </c>
      <c r="I23" s="51">
        <v>10</v>
      </c>
      <c r="J23" s="30">
        <f t="shared" si="1"/>
        <v>1</v>
      </c>
      <c r="K23" s="31" t="s">
        <v>119</v>
      </c>
    </row>
    <row r="24" spans="1:11" ht="49.95" customHeight="1" x14ac:dyDescent="0.3">
      <c r="A24" s="59" t="s">
        <v>109</v>
      </c>
      <c r="B24" s="59"/>
      <c r="C24" s="59"/>
      <c r="D24" s="59"/>
      <c r="E24" s="59"/>
      <c r="F24" s="20"/>
      <c r="G24" s="20"/>
      <c r="H24" s="21"/>
      <c r="I24" s="50"/>
      <c r="J24" s="47">
        <f t="shared" si="1"/>
        <v>0</v>
      </c>
      <c r="K24" s="22"/>
    </row>
    <row r="25" spans="1:11" ht="49.95" customHeight="1" x14ac:dyDescent="0.3">
      <c r="A25" s="34">
        <f>A23+1</f>
        <v>19</v>
      </c>
      <c r="B25" s="6" t="s">
        <v>90</v>
      </c>
      <c r="C25" s="32" t="s">
        <v>34</v>
      </c>
      <c r="D25" s="6" t="e" vm="40">
        <v>#VALUE!</v>
      </c>
      <c r="E25" s="6" t="s">
        <v>33</v>
      </c>
      <c r="F25" s="6">
        <v>1</v>
      </c>
      <c r="G25" s="30">
        <v>0.24</v>
      </c>
      <c r="H25" s="30">
        <f t="shared" si="0"/>
        <v>0.24</v>
      </c>
      <c r="I25" s="51">
        <v>2</v>
      </c>
      <c r="J25" s="30">
        <f t="shared" si="1"/>
        <v>0.48</v>
      </c>
      <c r="K25" s="31" t="s">
        <v>35</v>
      </c>
    </row>
    <row r="26" spans="1:11" ht="49.95" customHeight="1" x14ac:dyDescent="0.3">
      <c r="A26" s="34">
        <v>20</v>
      </c>
      <c r="B26" s="6" t="s">
        <v>92</v>
      </c>
      <c r="C26" s="32" t="s">
        <v>71</v>
      </c>
      <c r="D26" s="6" t="e" vm="41">
        <v>#VALUE!</v>
      </c>
      <c r="E26" s="6" t="s">
        <v>72</v>
      </c>
      <c r="F26" s="6">
        <v>1</v>
      </c>
      <c r="G26" s="30">
        <v>0.42</v>
      </c>
      <c r="H26" s="30">
        <f t="shared" si="0"/>
        <v>0.42</v>
      </c>
      <c r="I26" s="51">
        <v>2</v>
      </c>
      <c r="J26" s="30">
        <f t="shared" si="1"/>
        <v>0.84</v>
      </c>
      <c r="K26" s="31" t="s">
        <v>73</v>
      </c>
    </row>
    <row r="27" spans="1:11" ht="49.95" customHeight="1" x14ac:dyDescent="0.3">
      <c r="A27" s="34">
        <f t="shared" ref="A27" si="2">A26+1</f>
        <v>21</v>
      </c>
      <c r="B27" s="6" t="s">
        <v>91</v>
      </c>
      <c r="C27" s="32" t="s">
        <v>76</v>
      </c>
      <c r="D27" s="6" t="e" vm="42">
        <v>#VALUE!</v>
      </c>
      <c r="E27" s="6" t="s">
        <v>75</v>
      </c>
      <c r="F27" s="6">
        <v>1</v>
      </c>
      <c r="G27" s="30">
        <v>0.2</v>
      </c>
      <c r="H27" s="30">
        <f t="shared" si="0"/>
        <v>0.2</v>
      </c>
      <c r="I27" s="51">
        <v>2</v>
      </c>
      <c r="J27" s="30">
        <f t="shared" si="1"/>
        <v>0.4</v>
      </c>
      <c r="K27" s="31" t="s">
        <v>74</v>
      </c>
    </row>
    <row r="28" spans="1:11" ht="49.95" customHeight="1" x14ac:dyDescent="0.3">
      <c r="A28" s="34">
        <v>22</v>
      </c>
      <c r="B28" s="33" t="s">
        <v>93</v>
      </c>
      <c r="C28" s="32" t="s">
        <v>100</v>
      </c>
      <c r="D28" s="6" t="e" vm="43">
        <v>#VALUE!</v>
      </c>
      <c r="E28" s="6" t="s">
        <v>101</v>
      </c>
      <c r="F28" s="6">
        <v>1</v>
      </c>
      <c r="G28" s="5">
        <v>0.34</v>
      </c>
      <c r="H28" s="30">
        <f>G28*F28</f>
        <v>0.34</v>
      </c>
      <c r="I28" s="51">
        <v>2</v>
      </c>
      <c r="J28" s="30">
        <f t="shared" si="1"/>
        <v>0.68</v>
      </c>
      <c r="K28" s="31" t="s">
        <v>102</v>
      </c>
    </row>
    <row r="29" spans="1:11" ht="49.95" customHeight="1" x14ac:dyDescent="0.3">
      <c r="A29" s="34">
        <v>23</v>
      </c>
      <c r="B29" s="32" t="s">
        <v>113</v>
      </c>
      <c r="C29" s="32" t="s">
        <v>110</v>
      </c>
      <c r="D29" s="6" t="e" vm="44">
        <v>#VALUE!</v>
      </c>
      <c r="E29" s="6" t="s">
        <v>111</v>
      </c>
      <c r="F29" s="6">
        <v>10</v>
      </c>
      <c r="G29" s="5">
        <v>0.38</v>
      </c>
      <c r="H29" s="30">
        <f>G29*F29</f>
        <v>3.8</v>
      </c>
      <c r="I29" s="51">
        <v>10</v>
      </c>
      <c r="J29" s="30">
        <f t="shared" si="1"/>
        <v>3.8</v>
      </c>
      <c r="K29" s="31" t="s">
        <v>112</v>
      </c>
    </row>
    <row r="30" spans="1:11" ht="49.95" customHeight="1" x14ac:dyDescent="0.3">
      <c r="A30" s="34">
        <v>24</v>
      </c>
      <c r="B30" s="32" t="s">
        <v>120</v>
      </c>
      <c r="C30" s="32" t="s">
        <v>116</v>
      </c>
      <c r="D30" s="6" t="e" vm="45">
        <v>#VALUE!</v>
      </c>
      <c r="E30" s="32" t="s">
        <v>115</v>
      </c>
      <c r="F30" s="6">
        <v>5</v>
      </c>
      <c r="G30" s="5">
        <v>0.72</v>
      </c>
      <c r="H30" s="30">
        <f>G30*F30</f>
        <v>3.5999999999999996</v>
      </c>
      <c r="I30" s="51">
        <v>6</v>
      </c>
      <c r="J30" s="30">
        <f t="shared" si="1"/>
        <v>4.32</v>
      </c>
      <c r="K30" s="31" t="s">
        <v>114</v>
      </c>
    </row>
    <row r="31" spans="1:11" ht="49.95" customHeight="1" x14ac:dyDescent="0.3">
      <c r="A31" s="60" t="s">
        <v>39</v>
      </c>
      <c r="B31" s="60"/>
      <c r="C31" s="60"/>
      <c r="D31" s="60"/>
      <c r="E31" s="60"/>
      <c r="F31" s="23"/>
      <c r="G31" s="23"/>
      <c r="H31" s="24"/>
      <c r="I31" s="52"/>
      <c r="J31" s="47">
        <f t="shared" si="1"/>
        <v>0</v>
      </c>
      <c r="K31" s="25"/>
    </row>
    <row r="32" spans="1:11" ht="49.95" customHeight="1" x14ac:dyDescent="0.3">
      <c r="A32" s="34">
        <v>25</v>
      </c>
      <c r="B32" s="6" t="s">
        <v>94</v>
      </c>
      <c r="C32" s="32" t="s">
        <v>138</v>
      </c>
      <c r="D32" s="6" t="e" vm="46">
        <v>#VALUE!</v>
      </c>
      <c r="E32" s="32" t="s">
        <v>139</v>
      </c>
      <c r="F32" s="6">
        <v>1</v>
      </c>
      <c r="G32" s="5">
        <v>0.35</v>
      </c>
      <c r="H32" s="30">
        <f t="shared" si="0"/>
        <v>0.35</v>
      </c>
      <c r="I32" s="51">
        <v>2</v>
      </c>
      <c r="J32" s="30">
        <f t="shared" si="1"/>
        <v>0.7</v>
      </c>
      <c r="K32" s="31" t="s">
        <v>137</v>
      </c>
    </row>
    <row r="33" spans="1:12" ht="49.95" customHeight="1" x14ac:dyDescent="0.3">
      <c r="A33" s="34">
        <v>26</v>
      </c>
      <c r="B33" s="6" t="s">
        <v>96</v>
      </c>
      <c r="C33" s="6" t="s">
        <v>121</v>
      </c>
      <c r="D33" s="6" t="e" vm="47">
        <v>#VALUE!</v>
      </c>
      <c r="E33" s="6" t="s">
        <v>122</v>
      </c>
      <c r="F33" s="6">
        <v>1</v>
      </c>
      <c r="G33" s="5">
        <v>0.47</v>
      </c>
      <c r="H33" s="30">
        <f>G33*F33</f>
        <v>0.47</v>
      </c>
      <c r="I33" s="51">
        <v>2</v>
      </c>
      <c r="J33" s="30">
        <f t="shared" si="1"/>
        <v>0.94</v>
      </c>
      <c r="K33" s="31" t="s">
        <v>123</v>
      </c>
    </row>
    <row r="34" spans="1:12" ht="49.95" customHeight="1" x14ac:dyDescent="0.3">
      <c r="A34" s="34">
        <v>27</v>
      </c>
      <c r="B34" s="6" t="s">
        <v>95</v>
      </c>
      <c r="C34" s="32" t="s">
        <v>62</v>
      </c>
      <c r="D34" s="6" t="e" vm="48">
        <v>#VALUE!</v>
      </c>
      <c r="E34" s="6" t="s">
        <v>63</v>
      </c>
      <c r="F34" s="6">
        <v>1</v>
      </c>
      <c r="G34" s="30">
        <v>2.87</v>
      </c>
      <c r="H34" s="30">
        <f t="shared" si="0"/>
        <v>2.87</v>
      </c>
      <c r="I34" s="51">
        <v>1</v>
      </c>
      <c r="J34" s="30">
        <f t="shared" si="1"/>
        <v>2.87</v>
      </c>
      <c r="K34" s="31" t="s">
        <v>64</v>
      </c>
    </row>
    <row r="35" spans="1:12" ht="49.95" customHeight="1" x14ac:dyDescent="0.3">
      <c r="A35" s="34">
        <v>28</v>
      </c>
      <c r="B35" s="6" t="s">
        <v>97</v>
      </c>
      <c r="C35" s="6" t="s">
        <v>15</v>
      </c>
      <c r="D35" s="6" t="e" vm="49">
        <v>#VALUE!</v>
      </c>
      <c r="E35" s="6" t="s">
        <v>16</v>
      </c>
      <c r="F35" s="6">
        <v>1</v>
      </c>
      <c r="G35" s="30">
        <v>7.4</v>
      </c>
      <c r="H35" s="30">
        <f t="shared" si="0"/>
        <v>7.4</v>
      </c>
      <c r="I35" s="51">
        <v>1</v>
      </c>
      <c r="J35" s="30">
        <f t="shared" si="1"/>
        <v>7.4</v>
      </c>
      <c r="K35" s="31" t="s">
        <v>25</v>
      </c>
      <c r="L35" s="35" t="s">
        <v>156</v>
      </c>
    </row>
    <row r="36" spans="1:12" ht="49.95" customHeight="1" x14ac:dyDescent="0.3">
      <c r="A36" s="34">
        <f t="shared" ref="A36" si="3">A35+1</f>
        <v>29</v>
      </c>
      <c r="B36" s="32" t="s">
        <v>98</v>
      </c>
      <c r="C36" s="32" t="s">
        <v>42</v>
      </c>
      <c r="D36" s="6" t="e" vm="50">
        <v>#VALUE!</v>
      </c>
      <c r="E36" s="6" t="s">
        <v>43</v>
      </c>
      <c r="F36" s="6">
        <v>2</v>
      </c>
      <c r="G36" s="30">
        <v>5.65</v>
      </c>
      <c r="H36" s="30">
        <f t="shared" si="0"/>
        <v>11.3</v>
      </c>
      <c r="I36" s="51">
        <v>2</v>
      </c>
      <c r="J36" s="30">
        <f t="shared" si="1"/>
        <v>11.3</v>
      </c>
      <c r="K36" s="31" t="s">
        <v>41</v>
      </c>
    </row>
    <row r="37" spans="1:12" ht="49.95" customHeight="1" x14ac:dyDescent="0.3">
      <c r="A37" s="34">
        <v>30</v>
      </c>
      <c r="B37" s="32" t="s">
        <v>152</v>
      </c>
      <c r="C37" s="32" t="s">
        <v>153</v>
      </c>
      <c r="D37" s="6" t="e" vm="51">
        <v>#VALUE!</v>
      </c>
      <c r="E37" s="6" t="s">
        <v>154</v>
      </c>
      <c r="F37" s="6">
        <v>1</v>
      </c>
      <c r="G37" s="30">
        <v>72.28</v>
      </c>
      <c r="H37" s="30">
        <f t="shared" si="0"/>
        <v>72.28</v>
      </c>
      <c r="I37" s="51">
        <v>1</v>
      </c>
      <c r="J37" s="30">
        <f t="shared" si="1"/>
        <v>72.28</v>
      </c>
      <c r="K37" s="31"/>
    </row>
    <row r="38" spans="1:12" ht="49.95" customHeight="1" x14ac:dyDescent="0.3">
      <c r="A38" s="34"/>
      <c r="B38" s="32"/>
      <c r="C38" s="32"/>
      <c r="D38" s="6"/>
      <c r="E38" s="6" t="s">
        <v>155</v>
      </c>
      <c r="F38" s="6">
        <v>1</v>
      </c>
      <c r="G38" s="53">
        <v>26.42</v>
      </c>
      <c r="H38" s="30">
        <f t="shared" si="0"/>
        <v>26.42</v>
      </c>
      <c r="I38" s="51">
        <v>1</v>
      </c>
      <c r="J38" s="30">
        <f t="shared" si="1"/>
        <v>26.42</v>
      </c>
      <c r="K38" s="31"/>
    </row>
    <row r="39" spans="1:12" ht="49.95" customHeight="1" x14ac:dyDescent="0.3">
      <c r="A39" s="7"/>
      <c r="B39" s="7"/>
      <c r="C39" s="26"/>
      <c r="D39" s="7"/>
      <c r="E39" s="7" t="s">
        <v>20</v>
      </c>
      <c r="F39" s="7">
        <f>SUM(F2:F38)</f>
        <v>81</v>
      </c>
      <c r="G39" s="8"/>
      <c r="H39" s="8">
        <f>SUM(H1:H38)</f>
        <v>142.38944000000001</v>
      </c>
      <c r="I39" s="8"/>
      <c r="J39" s="8">
        <f>SUM(J1:J38)</f>
        <v>156.16888</v>
      </c>
      <c r="K39" s="27"/>
    </row>
  </sheetData>
  <mergeCells count="5">
    <mergeCell ref="A2:E2"/>
    <mergeCell ref="A6:E6"/>
    <mergeCell ref="A16:E16"/>
    <mergeCell ref="A24:E24"/>
    <mergeCell ref="A31:E31"/>
  </mergeCells>
  <hyperlinks>
    <hyperlink ref="K3" r:id="rId1" xr:uid="{55317297-A345-43E2-BBC3-1DFBA0D410E0}"/>
    <hyperlink ref="K4" r:id="rId2" xr:uid="{E61CDD6F-2D80-4EE8-85FF-C900ED15D1F2}"/>
    <hyperlink ref="K5" r:id="rId3" xr:uid="{0D7E87C4-B635-4B53-9E2A-99A64B7EE664}"/>
    <hyperlink ref="K7" r:id="rId4" xr:uid="{136A68F8-409B-49BF-8DA6-1EA86CCD350C}"/>
    <hyperlink ref="K35" r:id="rId5" xr:uid="{02DB0DB1-843C-4E6C-9B37-F700EC814179}"/>
    <hyperlink ref="K32" r:id="rId6" xr:uid="{9D0872C7-8C47-4CDA-9781-DE2812C6EF6A}"/>
    <hyperlink ref="K8" r:id="rId7" xr:uid="{79B799A9-1010-4F42-9807-323C5987C458}"/>
    <hyperlink ref="K19" r:id="rId8" xr:uid="{A1E3B9AE-6394-4BA0-A844-45203B12B92B}"/>
    <hyperlink ref="K20" r:id="rId9" xr:uid="{E96B2EA2-8A40-451B-A610-29974F0B89F5}"/>
    <hyperlink ref="K21" r:id="rId10" xr:uid="{86ABF127-3515-457A-BFD8-91D28973B2F3}"/>
    <hyperlink ref="K25" r:id="rId11" xr:uid="{A25EA33E-9AF1-48EC-AD27-5C57D0E5160E}"/>
    <hyperlink ref="K36" r:id="rId12" xr:uid="{B0DAA867-FE23-4330-8E2F-3A5F3369F0AE}"/>
    <hyperlink ref="K34" r:id="rId13" xr:uid="{3A0DC5D1-2E05-446E-BDA9-651090BF640E}"/>
    <hyperlink ref="K12" r:id="rId14" xr:uid="{C1CD9FC2-003F-407C-BEC0-6FB4804C6E62}"/>
    <hyperlink ref="K13" r:id="rId15" xr:uid="{BAFD0BF8-8F18-400C-8BCC-5E7E2ED34858}"/>
    <hyperlink ref="K26" r:id="rId16" xr:uid="{0D86DB5D-DFA8-4F5A-A863-FDB343C4D49A}"/>
    <hyperlink ref="K23" r:id="rId17" xr:uid="{05F1FD22-A892-4E02-8D55-C03BA8701EAD}"/>
    <hyperlink ref="K27" r:id="rId18" xr:uid="{568B13E1-194B-42EA-AF0A-A7BB47BE6456}"/>
    <hyperlink ref="K14" r:id="rId19" xr:uid="{CFC219DE-03A6-4721-83F5-AEBE7218F92E}"/>
    <hyperlink ref="K28" r:id="rId20" xr:uid="{3FC7B80D-A1B8-42FA-A62C-A5E681C83A1F}"/>
    <hyperlink ref="K9" r:id="rId21" xr:uid="{F712F182-5C8A-4547-840C-26EB2E3A18CE}"/>
    <hyperlink ref="K10" r:id="rId22" xr:uid="{063DFC0D-3A17-45FB-BDC9-B520E7A8560E}"/>
    <hyperlink ref="K11" r:id="rId23" xr:uid="{B6B72595-8EB6-454F-BF4F-4D11E95DF2E9}"/>
    <hyperlink ref="K29" r:id="rId24" xr:uid="{FA2BF89E-49BE-46BC-B848-2B7DFCD91A40}"/>
    <hyperlink ref="K30" r:id="rId25" xr:uid="{A9DD2226-49DB-4192-8C76-032FEACC429B}"/>
    <hyperlink ref="K33" r:id="rId26" xr:uid="{ABF9489E-FD9B-4B5E-92FB-C0E95DE7645A}"/>
    <hyperlink ref="K15" r:id="rId27" xr:uid="{41397993-E1CB-4258-BD96-F00149E9F396}"/>
    <hyperlink ref="K17" r:id="rId28" xr:uid="{736A86CB-7F51-4F42-9687-76315CFB7A49}"/>
    <hyperlink ref="K22" r:id="rId29" xr:uid="{1E84BE1D-7AF0-4C85-BC9C-3B67002B19A8}"/>
    <hyperlink ref="K18" r:id="rId30" xr:uid="{F4442C60-A410-4BA5-8F32-1199AD5CFB3D}"/>
  </hyperlinks>
  <pageMargins left="0.7" right="0.7" top="0.75" bottom="0.75" header="0.3" footer="0.3"/>
  <pageSetup paperSize="5" scale="61" orientation="landscape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</vt:lpstr>
      <vt:lpstr>DIGIKEY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Lam</dc:creator>
  <cp:keywords/>
  <dc:description/>
  <cp:lastModifiedBy>Vinh T. Vo</cp:lastModifiedBy>
  <cp:revision/>
  <cp:lastPrinted>2024-04-30T02:53:15Z</cp:lastPrinted>
  <dcterms:created xsi:type="dcterms:W3CDTF">2024-04-24T23:21:20Z</dcterms:created>
  <dcterms:modified xsi:type="dcterms:W3CDTF">2024-05-14T18:42:56Z</dcterms:modified>
  <cp:category/>
  <cp:contentStatus/>
</cp:coreProperties>
</file>