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PP Projects\EDU_2\"/>
    </mc:Choice>
  </mc:AlternateContent>
  <xr:revisionPtr revIDLastSave="0" documentId="13_ncr:1_{28BE32FF-D1B3-4032-8CC9-5B49555BC06A}" xr6:coauthVersionLast="47" xr6:coauthVersionMax="47" xr10:uidLastSave="{00000000-0000-0000-0000-000000000000}"/>
  <bookViews>
    <workbookView xWindow="-110" yWindow="-110" windowWidth="38620" windowHeight="21220" xr2:uid="{613FDAB2-8053-4E08-AEB5-B76B5A95CE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3" i="1" l="1"/>
  <c r="U42" i="1"/>
  <c r="V44" i="1"/>
  <c r="V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W23" i="1"/>
  <c r="W24" i="1"/>
  <c r="W25" i="1"/>
  <c r="W2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L4" i="1"/>
  <c r="Q3" i="1"/>
  <c r="O3" i="1"/>
  <c r="I3" i="1"/>
  <c r="H3" i="1"/>
  <c r="G3" i="1"/>
  <c r="Q4" i="1" l="1"/>
  <c r="L5" i="1"/>
  <c r="O4" i="1"/>
  <c r="F3" i="1"/>
  <c r="E4" i="1"/>
  <c r="L6" i="1" l="1"/>
  <c r="O5" i="1"/>
  <c r="Q5" i="1"/>
  <c r="I4" i="1"/>
  <c r="H4" i="1"/>
  <c r="G4" i="1"/>
  <c r="F4" i="1"/>
  <c r="E5" i="1"/>
  <c r="L7" i="1" l="1"/>
  <c r="Q6" i="1"/>
  <c r="O6" i="1"/>
  <c r="I5" i="1"/>
  <c r="G5" i="1"/>
  <c r="H5" i="1"/>
  <c r="F5" i="1"/>
  <c r="E6" i="1"/>
  <c r="L8" i="1" l="1"/>
  <c r="Q7" i="1"/>
  <c r="O7" i="1"/>
  <c r="E7" i="1"/>
  <c r="I6" i="1"/>
  <c r="G6" i="1"/>
  <c r="H6" i="1"/>
  <c r="F6" i="1"/>
  <c r="O8" i="1" l="1"/>
  <c r="L9" i="1"/>
  <c r="Q8" i="1"/>
  <c r="E8" i="1"/>
  <c r="G7" i="1"/>
  <c r="I7" i="1"/>
  <c r="H7" i="1"/>
  <c r="F7" i="1"/>
  <c r="L10" i="1" l="1"/>
  <c r="Q9" i="1"/>
  <c r="O9" i="1"/>
  <c r="E9" i="1"/>
  <c r="G8" i="1"/>
  <c r="I8" i="1"/>
  <c r="H8" i="1"/>
  <c r="F8" i="1"/>
  <c r="L11" i="1" l="1"/>
  <c r="O10" i="1"/>
  <c r="Q10" i="1"/>
  <c r="E10" i="1"/>
  <c r="G9" i="1"/>
  <c r="I9" i="1"/>
  <c r="H9" i="1"/>
  <c r="F9" i="1"/>
  <c r="O11" i="1" l="1"/>
  <c r="L12" i="1"/>
  <c r="Q11" i="1"/>
  <c r="E11" i="1"/>
  <c r="G10" i="1"/>
  <c r="H10" i="1"/>
  <c r="I10" i="1"/>
  <c r="F10" i="1"/>
  <c r="O12" i="1" l="1"/>
  <c r="L13" i="1"/>
  <c r="Q12" i="1"/>
  <c r="H11" i="1"/>
  <c r="G11" i="1"/>
  <c r="I11" i="1"/>
  <c r="E12" i="1"/>
  <c r="F11" i="1"/>
  <c r="O13" i="1" l="1"/>
  <c r="L14" i="1"/>
  <c r="Q13" i="1"/>
  <c r="E13" i="1"/>
  <c r="H12" i="1"/>
  <c r="G12" i="1"/>
  <c r="I12" i="1"/>
  <c r="F12" i="1"/>
  <c r="L15" i="1" l="1"/>
  <c r="Q14" i="1"/>
  <c r="O14" i="1"/>
  <c r="H13" i="1"/>
  <c r="G13" i="1"/>
  <c r="I13" i="1"/>
  <c r="F13" i="1"/>
  <c r="E14" i="1"/>
  <c r="L16" i="1" l="1"/>
  <c r="Q15" i="1"/>
  <c r="O15" i="1"/>
  <c r="H14" i="1"/>
  <c r="I14" i="1"/>
  <c r="G14" i="1"/>
  <c r="F14" i="1"/>
  <c r="E15" i="1"/>
  <c r="O16" i="1" l="1"/>
  <c r="Q16" i="1"/>
  <c r="L17" i="1"/>
  <c r="H15" i="1"/>
  <c r="I15" i="1"/>
  <c r="G15" i="1"/>
  <c r="F15" i="1"/>
  <c r="E16" i="1"/>
  <c r="L18" i="1" l="1"/>
  <c r="Q17" i="1"/>
  <c r="O17" i="1"/>
  <c r="H16" i="1"/>
  <c r="G16" i="1"/>
  <c r="I16" i="1"/>
  <c r="F16" i="1"/>
  <c r="E17" i="1"/>
  <c r="L19" i="1" l="1"/>
  <c r="Q18" i="1"/>
  <c r="O18" i="1"/>
  <c r="I17" i="1"/>
  <c r="H17" i="1"/>
  <c r="G17" i="1"/>
  <c r="F17" i="1"/>
  <c r="E18" i="1"/>
  <c r="O19" i="1" l="1"/>
  <c r="L20" i="1"/>
  <c r="Q19" i="1"/>
  <c r="I18" i="1"/>
  <c r="H18" i="1"/>
  <c r="G18" i="1"/>
  <c r="F18" i="1"/>
  <c r="E19" i="1"/>
  <c r="L21" i="1" l="1"/>
  <c r="Q20" i="1"/>
  <c r="O20" i="1"/>
  <c r="I19" i="1"/>
  <c r="H19" i="1"/>
  <c r="G19" i="1"/>
  <c r="F19" i="1"/>
  <c r="E20" i="1"/>
  <c r="O21" i="1" l="1"/>
  <c r="Q21" i="1"/>
  <c r="L22" i="1"/>
  <c r="I20" i="1"/>
  <c r="H20" i="1"/>
  <c r="G20" i="1"/>
  <c r="F20" i="1"/>
  <c r="E21" i="1"/>
  <c r="L23" i="1" l="1"/>
  <c r="Q22" i="1"/>
  <c r="O22" i="1"/>
  <c r="I21" i="1"/>
  <c r="G21" i="1"/>
  <c r="H21" i="1"/>
  <c r="F21" i="1"/>
  <c r="E22" i="1"/>
  <c r="L24" i="1" l="1"/>
  <c r="Q23" i="1"/>
  <c r="O23" i="1"/>
  <c r="I22" i="1"/>
  <c r="H22" i="1"/>
  <c r="G22" i="1"/>
  <c r="F22" i="1"/>
  <c r="E23" i="1"/>
  <c r="Q24" i="1" l="1"/>
  <c r="L25" i="1"/>
  <c r="O24" i="1"/>
  <c r="I23" i="1"/>
  <c r="G23" i="1"/>
  <c r="H23" i="1"/>
  <c r="F23" i="1"/>
  <c r="E24" i="1"/>
  <c r="L26" i="1" l="1"/>
  <c r="Q25" i="1"/>
  <c r="O25" i="1"/>
  <c r="G24" i="1"/>
  <c r="I24" i="1"/>
  <c r="H24" i="1"/>
  <c r="F24" i="1"/>
  <c r="E25" i="1"/>
  <c r="L27" i="1" l="1"/>
  <c r="Q26" i="1"/>
  <c r="O26" i="1"/>
  <c r="G25" i="1"/>
  <c r="I25" i="1"/>
  <c r="H25" i="1"/>
  <c r="F25" i="1"/>
  <c r="E26" i="1"/>
  <c r="O27" i="1" l="1"/>
  <c r="L28" i="1"/>
  <c r="Q27" i="1"/>
  <c r="G26" i="1"/>
  <c r="I26" i="1"/>
  <c r="H26" i="1"/>
  <c r="F26" i="1"/>
  <c r="E27" i="1"/>
  <c r="L29" i="1" l="1"/>
  <c r="Q28" i="1"/>
  <c r="O28" i="1"/>
  <c r="H27" i="1"/>
  <c r="G27" i="1"/>
  <c r="I27" i="1"/>
  <c r="F27" i="1"/>
  <c r="E28" i="1"/>
  <c r="O29" i="1" l="1"/>
  <c r="L30" i="1"/>
  <c r="Q29" i="1"/>
  <c r="H28" i="1"/>
  <c r="G28" i="1"/>
  <c r="I28" i="1"/>
  <c r="F28" i="1"/>
  <c r="E29" i="1"/>
  <c r="L31" i="1" l="1"/>
  <c r="Q30" i="1"/>
  <c r="O30" i="1"/>
  <c r="H29" i="1"/>
  <c r="I29" i="1"/>
  <c r="G29" i="1"/>
  <c r="F29" i="1"/>
  <c r="E30" i="1"/>
  <c r="L32" i="1" l="1"/>
  <c r="Q31" i="1"/>
  <c r="O31" i="1"/>
  <c r="H30" i="1"/>
  <c r="G30" i="1"/>
  <c r="I30" i="1"/>
  <c r="F30" i="1"/>
  <c r="E31" i="1"/>
  <c r="O32" i="1" l="1"/>
  <c r="L33" i="1"/>
  <c r="Q32" i="1"/>
  <c r="H31" i="1"/>
  <c r="I31" i="1"/>
  <c r="G31" i="1"/>
  <c r="F31" i="1"/>
  <c r="E32" i="1"/>
  <c r="L34" i="1" l="1"/>
  <c r="Q33" i="1"/>
  <c r="O33" i="1"/>
  <c r="G32" i="1"/>
  <c r="H32" i="1"/>
  <c r="I32" i="1"/>
  <c r="F32" i="1"/>
  <c r="E33" i="1"/>
  <c r="L35" i="1" l="1"/>
  <c r="Q34" i="1"/>
  <c r="O34" i="1"/>
  <c r="I33" i="1"/>
  <c r="G33" i="1"/>
  <c r="H33" i="1"/>
  <c r="E34" i="1"/>
  <c r="F33" i="1"/>
  <c r="O35" i="1" l="1"/>
  <c r="L36" i="1"/>
  <c r="Q35" i="1"/>
  <c r="E35" i="1"/>
  <c r="I34" i="1"/>
  <c r="G34" i="1"/>
  <c r="H34" i="1"/>
  <c r="F34" i="1"/>
  <c r="L37" i="1" l="1"/>
  <c r="Q36" i="1"/>
  <c r="O36" i="1"/>
  <c r="I35" i="1"/>
  <c r="G35" i="1"/>
  <c r="H35" i="1"/>
  <c r="F35" i="1"/>
  <c r="E36" i="1"/>
  <c r="O37" i="1" l="1"/>
  <c r="Q37" i="1"/>
  <c r="L38" i="1"/>
  <c r="I36" i="1"/>
  <c r="H36" i="1"/>
  <c r="G36" i="1"/>
  <c r="F36" i="1"/>
  <c r="E37" i="1"/>
  <c r="L39" i="1" l="1"/>
  <c r="Q38" i="1"/>
  <c r="O38" i="1"/>
  <c r="I37" i="1"/>
  <c r="H37" i="1"/>
  <c r="G37" i="1"/>
  <c r="F37" i="1"/>
  <c r="E38" i="1"/>
  <c r="L40" i="1" l="1"/>
  <c r="Q39" i="1"/>
  <c r="O39" i="1"/>
  <c r="I38" i="1"/>
  <c r="H38" i="1"/>
  <c r="G38" i="1"/>
  <c r="F38" i="1"/>
  <c r="E39" i="1"/>
  <c r="Q40" i="1" l="1"/>
  <c r="O40" i="1"/>
  <c r="L41" i="1"/>
  <c r="H39" i="1"/>
  <c r="G39" i="1"/>
  <c r="I39" i="1"/>
  <c r="F39" i="1"/>
  <c r="E40" i="1"/>
  <c r="L42" i="1" l="1"/>
  <c r="Q41" i="1"/>
  <c r="O41" i="1"/>
  <c r="G40" i="1"/>
  <c r="H40" i="1"/>
  <c r="I40" i="1"/>
  <c r="F40" i="1"/>
  <c r="E41" i="1"/>
  <c r="L43" i="1" l="1"/>
  <c r="Q42" i="1"/>
  <c r="O42" i="1"/>
  <c r="G41" i="1"/>
  <c r="H41" i="1"/>
  <c r="I41" i="1"/>
  <c r="F41" i="1"/>
  <c r="E42" i="1"/>
  <c r="O43" i="1" l="1"/>
  <c r="L44" i="1"/>
  <c r="Q43" i="1"/>
  <c r="G42" i="1"/>
  <c r="I42" i="1"/>
  <c r="H42" i="1"/>
  <c r="F42" i="1"/>
  <c r="E43" i="1"/>
  <c r="L45" i="1" l="1"/>
  <c r="Q44" i="1"/>
  <c r="O44" i="1"/>
  <c r="H43" i="1"/>
  <c r="G43" i="1"/>
  <c r="I43" i="1"/>
  <c r="F43" i="1"/>
  <c r="E44" i="1"/>
  <c r="O45" i="1" l="1"/>
  <c r="Q45" i="1"/>
  <c r="L46" i="1"/>
  <c r="H44" i="1"/>
  <c r="G44" i="1"/>
  <c r="I44" i="1"/>
  <c r="F44" i="1"/>
  <c r="E45" i="1"/>
  <c r="L47" i="1" l="1"/>
  <c r="Q46" i="1"/>
  <c r="O46" i="1"/>
  <c r="H45" i="1"/>
  <c r="I45" i="1"/>
  <c r="G45" i="1"/>
  <c r="F45" i="1"/>
  <c r="E46" i="1"/>
  <c r="Q47" i="1" l="1"/>
  <c r="L48" i="1"/>
  <c r="O47" i="1"/>
  <c r="H46" i="1"/>
  <c r="G46" i="1"/>
  <c r="I46" i="1"/>
  <c r="F46" i="1"/>
  <c r="E47" i="1"/>
  <c r="Q48" i="1" l="1"/>
  <c r="L49" i="1"/>
  <c r="O48" i="1"/>
  <c r="H47" i="1"/>
  <c r="I47" i="1"/>
  <c r="G47" i="1"/>
  <c r="F47" i="1"/>
  <c r="E48" i="1"/>
  <c r="L50" i="1" l="1"/>
  <c r="Q49" i="1"/>
  <c r="O49" i="1"/>
  <c r="G48" i="1"/>
  <c r="I48" i="1"/>
  <c r="H48" i="1"/>
  <c r="F48" i="1"/>
  <c r="E49" i="1"/>
  <c r="L51" i="1" l="1"/>
  <c r="Q50" i="1"/>
  <c r="O50" i="1"/>
  <c r="I49" i="1"/>
  <c r="G49" i="1"/>
  <c r="H49" i="1"/>
  <c r="F49" i="1"/>
  <c r="E50" i="1"/>
  <c r="L52" i="1" l="1"/>
  <c r="Q51" i="1"/>
  <c r="O51" i="1"/>
  <c r="I50" i="1"/>
  <c r="H50" i="1"/>
  <c r="G50" i="1"/>
  <c r="F50" i="1"/>
  <c r="E51" i="1"/>
  <c r="L53" i="1" l="1"/>
  <c r="Q52" i="1"/>
  <c r="O52" i="1"/>
  <c r="I51" i="1"/>
  <c r="H51" i="1"/>
  <c r="G51" i="1"/>
  <c r="F51" i="1"/>
  <c r="E52" i="1"/>
  <c r="O53" i="1" l="1"/>
  <c r="Q53" i="1"/>
  <c r="I52" i="1"/>
  <c r="G52" i="1"/>
  <c r="H52" i="1"/>
  <c r="E53" i="1"/>
  <c r="F52" i="1"/>
  <c r="I53" i="1" l="1"/>
  <c r="H53" i="1"/>
  <c r="G53" i="1"/>
  <c r="F53" i="1"/>
</calcChain>
</file>

<file path=xl/sharedStrings.xml><?xml version="1.0" encoding="utf-8"?>
<sst xmlns="http://schemas.openxmlformats.org/spreadsheetml/2006/main" count="62" uniqueCount="50">
  <si>
    <t>уровень</t>
  </si>
  <si>
    <t>% брони</t>
  </si>
  <si>
    <t>энергия</t>
  </si>
  <si>
    <t>генератор</t>
  </si>
  <si>
    <t>скорость, %</t>
  </si>
  <si>
    <t>стрельба</t>
  </si>
  <si>
    <t>Rover</t>
  </si>
  <si>
    <t>Suit</t>
  </si>
  <si>
    <t>массив характеристик оружия</t>
  </si>
  <si>
    <t>sprite_N</t>
  </si>
  <si>
    <t>Type</t>
  </si>
  <si>
    <t>Colour</t>
  </si>
  <si>
    <t>fire_rate</t>
  </si>
  <si>
    <t>power</t>
  </si>
  <si>
    <t>пулемет</t>
  </si>
  <si>
    <t>ракеты</t>
  </si>
  <si>
    <t>плазма</t>
  </si>
  <si>
    <t>холод</t>
  </si>
  <si>
    <t>0 - ружье</t>
  </si>
  <si>
    <t>1 - пулемет</t>
  </si>
  <si>
    <t>2 - ракеты</t>
  </si>
  <si>
    <t>3 - плазма</t>
  </si>
  <si>
    <t>4 - молнии</t>
  </si>
  <si>
    <t>5 - холод</t>
  </si>
  <si>
    <t>0 - серый</t>
  </si>
  <si>
    <t>1 - зеленый</t>
  </si>
  <si>
    <t>2 - синий</t>
  </si>
  <si>
    <t>3 - фиолетовый</t>
  </si>
  <si>
    <t>4 - золотой</t>
  </si>
  <si>
    <t>area_damage</t>
  </si>
  <si>
    <t>spec_effect</t>
  </si>
  <si>
    <t>огонь</t>
  </si>
  <si>
    <t>разряд</t>
  </si>
  <si>
    <t>заморозка</t>
  </si>
  <si>
    <t>масштаб</t>
  </si>
  <si>
    <t>обычное</t>
  </si>
  <si>
    <t>молния</t>
  </si>
  <si>
    <t>Оружие</t>
  </si>
  <si>
    <t>серое</t>
  </si>
  <si>
    <t>зеленое</t>
  </si>
  <si>
    <t>синее</t>
  </si>
  <si>
    <t>золотое</t>
  </si>
  <si>
    <t>фиолетовое</t>
  </si>
  <si>
    <t>Тип</t>
  </si>
  <si>
    <t>Апгрейды</t>
  </si>
  <si>
    <t>автострелок</t>
  </si>
  <si>
    <t>гранатомет</t>
  </si>
  <si>
    <t>усилитель радиуса поражения ракет</t>
  </si>
  <si>
    <t>пробивные снаряды</t>
  </si>
  <si>
    <t>силовое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</si>
</sst>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4421-8338-40BC-9353-71CBF439BF75}">
  <dimension ref="E1:AC55"/>
  <sheetViews>
    <sheetView tabSelected="1" workbookViewId="0">
      <selection activeCell="Y21" sqref="Y21"/>
    </sheetView>
  </sheetViews>
  <sheetFormatPr defaultRowHeight="14.5" x14ac:dyDescent="0.35"/>
  <cols>
    <col min="8" max="8" width="12.54296875" customWidth="1"/>
    <col min="9" max="9" width="11.36328125" customWidth="1"/>
    <col min="15" max="15" width="12.54296875" customWidth="1"/>
    <col min="16" max="16" width="11.36328125" customWidth="1"/>
    <col min="25" max="25" width="10.7265625" bestFit="1" customWidth="1"/>
    <col min="26" max="26" width="9.54296875" bestFit="1" customWidth="1"/>
    <col min="27" max="27" width="14.26953125" bestFit="1" customWidth="1"/>
    <col min="28" max="28" width="10.36328125" bestFit="1" customWidth="1"/>
    <col min="29" max="29" width="8.54296875" bestFit="1" customWidth="1"/>
  </cols>
  <sheetData>
    <row r="1" spans="5:29" x14ac:dyDescent="0.35">
      <c r="E1" s="2" t="s">
        <v>6</v>
      </c>
      <c r="F1" s="2"/>
      <c r="G1" s="2"/>
      <c r="H1" s="2"/>
      <c r="I1" s="2"/>
      <c r="J1" s="2"/>
      <c r="L1" s="2" t="s">
        <v>7</v>
      </c>
      <c r="M1" s="2"/>
      <c r="N1" s="2"/>
      <c r="O1" s="2"/>
      <c r="P1" s="2"/>
      <c r="Q1" s="2"/>
    </row>
    <row r="2" spans="5:29" x14ac:dyDescent="0.3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L2" t="s">
        <v>0</v>
      </c>
      <c r="M2" t="s">
        <v>1</v>
      </c>
      <c r="N2" t="s">
        <v>5</v>
      </c>
      <c r="O2" t="s">
        <v>3</v>
      </c>
      <c r="P2" t="s">
        <v>4</v>
      </c>
      <c r="Q2" t="s">
        <v>5</v>
      </c>
      <c r="V2" t="s">
        <v>8</v>
      </c>
    </row>
    <row r="3" spans="5:29" x14ac:dyDescent="0.35">
      <c r="E3">
        <v>0</v>
      </c>
      <c r="F3" s="1">
        <f>1 - 0.95 ^ E3</f>
        <v>0</v>
      </c>
      <c r="G3">
        <f>100+20*E3</f>
        <v>100</v>
      </c>
      <c r="H3">
        <f>1+E3*0.5</f>
        <v>1</v>
      </c>
      <c r="I3" s="1">
        <f>100*(1.0185^(E3))</f>
        <v>100</v>
      </c>
      <c r="J3" s="1">
        <f>100*(1.0185^(E3))</f>
        <v>100</v>
      </c>
      <c r="L3">
        <v>0</v>
      </c>
      <c r="M3" s="1">
        <f>1 - 0.98 ^ L3</f>
        <v>0</v>
      </c>
      <c r="N3" s="1">
        <f>2*($N$55^(L3))</f>
        <v>2</v>
      </c>
      <c r="O3">
        <f>1+L3*0.5</f>
        <v>1</v>
      </c>
      <c r="P3" s="1">
        <f>100*($P$55^(L3))</f>
        <v>100</v>
      </c>
      <c r="Q3" s="1">
        <f>4*(1.0185^(L3))</f>
        <v>4</v>
      </c>
      <c r="U3">
        <v>0</v>
      </c>
      <c r="V3" t="s">
        <v>9</v>
      </c>
      <c r="X3">
        <v>0</v>
      </c>
      <c r="Y3">
        <v>1</v>
      </c>
      <c r="Z3">
        <v>2</v>
      </c>
      <c r="AA3">
        <v>3</v>
      </c>
      <c r="AB3">
        <v>4</v>
      </c>
      <c r="AC3">
        <v>5</v>
      </c>
    </row>
    <row r="4" spans="5:29" x14ac:dyDescent="0.35">
      <c r="E4">
        <f>E3+1</f>
        <v>1</v>
      </c>
      <c r="F4" s="1">
        <f t="shared" ref="F4:F53" si="0">1 - 0.95 ^ E4</f>
        <v>5.0000000000000044E-2</v>
      </c>
      <c r="G4">
        <f t="shared" ref="G4:G53" si="1">100+20*E4</f>
        <v>120</v>
      </c>
      <c r="H4">
        <f t="shared" ref="H4:H53" si="2">1+E4*0.5</f>
        <v>1.5</v>
      </c>
      <c r="I4" s="1">
        <f t="shared" ref="I4:J53" si="3">100*(1.0185^(E4))</f>
        <v>101.85</v>
      </c>
      <c r="J4" s="1">
        <f t="shared" ref="J4:J53" si="4">100*(1.0185^(E4))</f>
        <v>101.85</v>
      </c>
      <c r="L4">
        <f>L3+1</f>
        <v>1</v>
      </c>
      <c r="M4" s="1">
        <f t="shared" ref="M4:M53" si="5">1 - 0.98 ^ L4</f>
        <v>2.0000000000000018E-2</v>
      </c>
      <c r="N4" s="1">
        <f t="shared" ref="N4:N53" si="6">2*($N$55^(L4))</f>
        <v>2.0444</v>
      </c>
      <c r="O4">
        <f t="shared" ref="O4:O53" si="7">1+L4*0.5</f>
        <v>1.5</v>
      </c>
      <c r="P4" s="1">
        <f t="shared" ref="P4:P53" si="8">100*($P$55^(L4))</f>
        <v>100.82</v>
      </c>
      <c r="Q4" s="1">
        <f t="shared" ref="Q4:Q53" si="9">4*(1.0185^(L4))</f>
        <v>4.0739999999999998</v>
      </c>
      <c r="U4">
        <v>1</v>
      </c>
      <c r="V4" t="s">
        <v>10</v>
      </c>
      <c r="X4" s="4" t="s">
        <v>18</v>
      </c>
      <c r="Y4" s="4" t="s">
        <v>19</v>
      </c>
      <c r="Z4" s="4" t="s">
        <v>20</v>
      </c>
      <c r="AA4" s="4" t="s">
        <v>21</v>
      </c>
      <c r="AB4" s="4" t="s">
        <v>22</v>
      </c>
      <c r="AC4" s="4" t="s">
        <v>23</v>
      </c>
    </row>
    <row r="5" spans="5:29" x14ac:dyDescent="0.35">
      <c r="E5">
        <f t="shared" ref="E5:E11" si="10">E4+1</f>
        <v>2</v>
      </c>
      <c r="F5" s="1">
        <f t="shared" si="0"/>
        <v>9.7500000000000031E-2</v>
      </c>
      <c r="G5">
        <f t="shared" si="1"/>
        <v>140</v>
      </c>
      <c r="H5">
        <f t="shared" si="2"/>
        <v>2</v>
      </c>
      <c r="I5" s="1">
        <f t="shared" si="3"/>
        <v>103.73422500000001</v>
      </c>
      <c r="J5" s="1">
        <f t="shared" si="4"/>
        <v>103.73422500000001</v>
      </c>
      <c r="L5">
        <f t="shared" ref="L5:L53" si="11">L4+1</f>
        <v>2</v>
      </c>
      <c r="M5" s="1">
        <f t="shared" si="5"/>
        <v>3.960000000000008E-2</v>
      </c>
      <c r="N5" s="1">
        <f t="shared" si="6"/>
        <v>2.0897856799999999</v>
      </c>
      <c r="O5">
        <f t="shared" si="7"/>
        <v>2</v>
      </c>
      <c r="P5" s="1">
        <f t="shared" si="8"/>
        <v>101.64672399999999</v>
      </c>
      <c r="Q5" s="1">
        <f t="shared" si="9"/>
        <v>4.1493690000000001</v>
      </c>
      <c r="U5">
        <v>2</v>
      </c>
      <c r="V5" t="s">
        <v>11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/>
    </row>
    <row r="6" spans="5:29" x14ac:dyDescent="0.35">
      <c r="E6">
        <f t="shared" si="10"/>
        <v>3</v>
      </c>
      <c r="F6" s="1">
        <f t="shared" si="0"/>
        <v>0.14262500000000011</v>
      </c>
      <c r="G6">
        <f t="shared" si="1"/>
        <v>160</v>
      </c>
      <c r="H6">
        <f t="shared" si="2"/>
        <v>2.5</v>
      </c>
      <c r="I6" s="1">
        <f t="shared" si="3"/>
        <v>105.6533081625</v>
      </c>
      <c r="J6" s="1">
        <f t="shared" si="4"/>
        <v>105.6533081625</v>
      </c>
      <c r="L6">
        <f t="shared" si="11"/>
        <v>3</v>
      </c>
      <c r="M6" s="1">
        <f t="shared" si="5"/>
        <v>5.8808000000000082E-2</v>
      </c>
      <c r="N6" s="1">
        <f t="shared" si="6"/>
        <v>2.1361789220959997</v>
      </c>
      <c r="O6">
        <f t="shared" si="7"/>
        <v>2.5</v>
      </c>
      <c r="P6" s="1">
        <f t="shared" si="8"/>
        <v>102.48022713679998</v>
      </c>
      <c r="Q6" s="1">
        <f t="shared" si="9"/>
        <v>4.2261323265000001</v>
      </c>
      <c r="U6">
        <v>3</v>
      </c>
      <c r="V6" t="s">
        <v>12</v>
      </c>
      <c r="X6" s="4">
        <v>2</v>
      </c>
      <c r="Y6" s="4">
        <v>4</v>
      </c>
      <c r="Z6" s="4">
        <v>1</v>
      </c>
      <c r="AA6" s="4">
        <v>2</v>
      </c>
      <c r="AB6" s="4">
        <v>2</v>
      </c>
      <c r="AC6" s="4">
        <v>2</v>
      </c>
    </row>
    <row r="7" spans="5:29" x14ac:dyDescent="0.35">
      <c r="E7">
        <f t="shared" si="10"/>
        <v>4</v>
      </c>
      <c r="F7" s="1">
        <f t="shared" si="0"/>
        <v>0.18549375000000001</v>
      </c>
      <c r="G7">
        <f t="shared" si="1"/>
        <v>180</v>
      </c>
      <c r="H7">
        <f t="shared" si="2"/>
        <v>3</v>
      </c>
      <c r="I7" s="1">
        <f t="shared" si="3"/>
        <v>107.60789436350626</v>
      </c>
      <c r="J7" s="1">
        <f t="shared" si="4"/>
        <v>107.60789436350626</v>
      </c>
      <c r="L7">
        <f t="shared" si="11"/>
        <v>4</v>
      </c>
      <c r="M7" s="1">
        <f t="shared" si="5"/>
        <v>7.7631840000000119E-2</v>
      </c>
      <c r="N7" s="1">
        <f t="shared" si="6"/>
        <v>2.1836020941665311</v>
      </c>
      <c r="O7">
        <f t="shared" si="7"/>
        <v>3</v>
      </c>
      <c r="P7" s="1">
        <f t="shared" si="8"/>
        <v>103.32056499932175</v>
      </c>
      <c r="Q7" s="1">
        <f t="shared" si="9"/>
        <v>4.3043157745402505</v>
      </c>
      <c r="U7">
        <v>4</v>
      </c>
      <c r="V7" t="s">
        <v>13</v>
      </c>
      <c r="X7" s="4">
        <v>1</v>
      </c>
      <c r="Y7" s="4">
        <v>0.5</v>
      </c>
      <c r="Z7" s="4">
        <v>2</v>
      </c>
      <c r="AA7" s="4">
        <v>1</v>
      </c>
      <c r="AB7" s="4">
        <v>1</v>
      </c>
      <c r="AC7" s="4">
        <v>1</v>
      </c>
    </row>
    <row r="8" spans="5:29" x14ac:dyDescent="0.35">
      <c r="E8">
        <f t="shared" si="10"/>
        <v>5</v>
      </c>
      <c r="F8" s="1">
        <f t="shared" si="0"/>
        <v>0.22621906250000001</v>
      </c>
      <c r="G8">
        <f t="shared" si="1"/>
        <v>200</v>
      </c>
      <c r="H8">
        <f t="shared" si="2"/>
        <v>3.5</v>
      </c>
      <c r="I8" s="1">
        <f t="shared" si="3"/>
        <v>109.59864040923112</v>
      </c>
      <c r="J8" s="1">
        <f t="shared" si="4"/>
        <v>109.59864040923112</v>
      </c>
      <c r="L8">
        <f t="shared" si="11"/>
        <v>5</v>
      </c>
      <c r="M8" s="1">
        <f t="shared" si="5"/>
        <v>9.6079203200000185E-2</v>
      </c>
      <c r="N8" s="1">
        <f t="shared" si="6"/>
        <v>2.2320780606570279</v>
      </c>
      <c r="O8">
        <f t="shared" si="7"/>
        <v>3.5</v>
      </c>
      <c r="P8" s="1">
        <f t="shared" si="8"/>
        <v>104.16779363231619</v>
      </c>
      <c r="Q8" s="1">
        <f t="shared" si="9"/>
        <v>4.3839456163692452</v>
      </c>
      <c r="U8">
        <v>5</v>
      </c>
      <c r="V8" t="s">
        <v>29</v>
      </c>
      <c r="X8" s="4"/>
      <c r="Y8" s="4"/>
      <c r="Z8" s="4">
        <v>1</v>
      </c>
      <c r="AA8" s="4"/>
      <c r="AB8" s="4"/>
      <c r="AC8" s="4"/>
    </row>
    <row r="9" spans="5:29" x14ac:dyDescent="0.35">
      <c r="E9">
        <f t="shared" si="10"/>
        <v>6</v>
      </c>
      <c r="F9" s="1">
        <f t="shared" si="0"/>
        <v>0.26490810937500009</v>
      </c>
      <c r="G9">
        <f t="shared" si="1"/>
        <v>220</v>
      </c>
      <c r="H9">
        <f t="shared" si="2"/>
        <v>4</v>
      </c>
      <c r="I9" s="1">
        <f t="shared" si="3"/>
        <v>111.6262152568019</v>
      </c>
      <c r="J9" s="1">
        <f t="shared" si="4"/>
        <v>111.6262152568019</v>
      </c>
      <c r="L9">
        <f t="shared" si="11"/>
        <v>6</v>
      </c>
      <c r="M9" s="1">
        <f t="shared" si="5"/>
        <v>0.1141576191360002</v>
      </c>
      <c r="N9" s="1">
        <f t="shared" si="6"/>
        <v>2.2816301936036139</v>
      </c>
      <c r="O9">
        <f t="shared" si="7"/>
        <v>4</v>
      </c>
      <c r="P9" s="1">
        <f t="shared" si="8"/>
        <v>105.02196954010117</v>
      </c>
      <c r="Q9" s="1">
        <f t="shared" si="9"/>
        <v>4.4650486102720759</v>
      </c>
      <c r="U9">
        <v>6</v>
      </c>
      <c r="V9" t="s">
        <v>30</v>
      </c>
      <c r="X9" s="4"/>
      <c r="Y9" s="4"/>
      <c r="Z9" s="4"/>
      <c r="AA9" s="5">
        <v>1</v>
      </c>
      <c r="AB9" s="5">
        <v>2</v>
      </c>
      <c r="AC9" s="5">
        <v>3</v>
      </c>
    </row>
    <row r="10" spans="5:29" x14ac:dyDescent="0.35">
      <c r="E10">
        <f t="shared" si="10"/>
        <v>7</v>
      </c>
      <c r="F10" s="1">
        <f t="shared" si="0"/>
        <v>0.30166270390625005</v>
      </c>
      <c r="G10">
        <f t="shared" si="1"/>
        <v>240</v>
      </c>
      <c r="H10">
        <f t="shared" si="2"/>
        <v>4.5</v>
      </c>
      <c r="I10" s="1">
        <f t="shared" si="3"/>
        <v>113.69130023905274</v>
      </c>
      <c r="J10" s="1">
        <f t="shared" si="4"/>
        <v>113.69130023905274</v>
      </c>
      <c r="L10">
        <f t="shared" si="11"/>
        <v>7</v>
      </c>
      <c r="M10" s="1">
        <f t="shared" si="5"/>
        <v>0.13187446675328018</v>
      </c>
      <c r="N10" s="1">
        <f t="shared" si="6"/>
        <v>2.3322823839016138</v>
      </c>
      <c r="O10">
        <f t="shared" si="7"/>
        <v>4.5</v>
      </c>
      <c r="P10" s="1">
        <f t="shared" si="8"/>
        <v>105.88314969032999</v>
      </c>
      <c r="Q10" s="1">
        <f t="shared" si="9"/>
        <v>4.5476520095621096</v>
      </c>
      <c r="X10" s="4"/>
      <c r="Y10" s="4"/>
      <c r="Z10" s="4"/>
      <c r="AA10" s="5" t="s">
        <v>31</v>
      </c>
      <c r="AB10" s="5" t="s">
        <v>32</v>
      </c>
      <c r="AC10" s="5" t="s">
        <v>33</v>
      </c>
    </row>
    <row r="11" spans="5:29" x14ac:dyDescent="0.35">
      <c r="E11">
        <f t="shared" si="10"/>
        <v>8</v>
      </c>
      <c r="F11" s="1">
        <f t="shared" si="0"/>
        <v>0.33657956871093753</v>
      </c>
      <c r="G11">
        <f t="shared" si="1"/>
        <v>260</v>
      </c>
      <c r="H11">
        <f t="shared" si="2"/>
        <v>5</v>
      </c>
      <c r="I11" s="1">
        <f t="shared" si="3"/>
        <v>115.79458929347524</v>
      </c>
      <c r="J11" s="1">
        <f t="shared" si="4"/>
        <v>115.79458929347524</v>
      </c>
      <c r="L11">
        <f t="shared" si="11"/>
        <v>8</v>
      </c>
      <c r="M11" s="1">
        <f t="shared" si="5"/>
        <v>0.14923697741821462</v>
      </c>
      <c r="N11" s="1">
        <f t="shared" si="6"/>
        <v>2.38405905282423</v>
      </c>
      <c r="O11">
        <f t="shared" si="7"/>
        <v>5</v>
      </c>
      <c r="P11" s="1">
        <f t="shared" si="8"/>
        <v>106.75139151779069</v>
      </c>
      <c r="Q11" s="1">
        <f t="shared" si="9"/>
        <v>4.6317835717390095</v>
      </c>
    </row>
    <row r="12" spans="5:29" x14ac:dyDescent="0.35">
      <c r="E12">
        <f t="shared" ref="E12:E33" si="12">E11+1</f>
        <v>9</v>
      </c>
      <c r="F12" s="1">
        <f t="shared" si="0"/>
        <v>0.3697505902753907</v>
      </c>
      <c r="G12">
        <f t="shared" si="1"/>
        <v>280</v>
      </c>
      <c r="H12">
        <f t="shared" si="2"/>
        <v>5.5</v>
      </c>
      <c r="I12" s="1">
        <f t="shared" si="3"/>
        <v>117.93678919540453</v>
      </c>
      <c r="J12" s="1">
        <f t="shared" si="4"/>
        <v>117.93678919540453</v>
      </c>
      <c r="L12">
        <f t="shared" si="11"/>
        <v>9</v>
      </c>
      <c r="M12" s="1">
        <f t="shared" si="5"/>
        <v>0.16625223786985033</v>
      </c>
      <c r="N12" s="1">
        <f t="shared" si="6"/>
        <v>2.436985163796928</v>
      </c>
      <c r="O12">
        <f t="shared" si="7"/>
        <v>5.5</v>
      </c>
      <c r="P12" s="1">
        <f t="shared" si="8"/>
        <v>107.62675292823658</v>
      </c>
      <c r="Q12" s="1">
        <f t="shared" si="9"/>
        <v>4.7174715678161814</v>
      </c>
    </row>
    <row r="13" spans="5:29" x14ac:dyDescent="0.35">
      <c r="E13">
        <f t="shared" si="12"/>
        <v>10</v>
      </c>
      <c r="F13" s="1">
        <f t="shared" si="0"/>
        <v>0.4012630607616211</v>
      </c>
      <c r="G13">
        <f t="shared" si="1"/>
        <v>300</v>
      </c>
      <c r="H13">
        <f t="shared" si="2"/>
        <v>6</v>
      </c>
      <c r="I13" s="1">
        <f t="shared" si="3"/>
        <v>120.11861979551952</v>
      </c>
      <c r="J13" s="1">
        <f t="shared" si="4"/>
        <v>120.11861979551952</v>
      </c>
      <c r="L13">
        <f t="shared" si="11"/>
        <v>10</v>
      </c>
      <c r="M13" s="1">
        <f t="shared" si="5"/>
        <v>0.18292719311245342</v>
      </c>
      <c r="N13" s="1">
        <f t="shared" si="6"/>
        <v>2.4910862344332196</v>
      </c>
      <c r="O13">
        <f t="shared" si="7"/>
        <v>6</v>
      </c>
      <c r="P13" s="1">
        <f t="shared" si="8"/>
        <v>108.5092923022481</v>
      </c>
      <c r="Q13" s="1">
        <f t="shared" si="9"/>
        <v>4.8047447918207808</v>
      </c>
    </row>
    <row r="14" spans="5:29" x14ac:dyDescent="0.35">
      <c r="E14">
        <f t="shared" si="12"/>
        <v>11</v>
      </c>
      <c r="F14" s="1">
        <f t="shared" si="0"/>
        <v>0.43119990772354011</v>
      </c>
      <c r="G14">
        <f t="shared" si="1"/>
        <v>320</v>
      </c>
      <c r="H14">
        <f t="shared" si="2"/>
        <v>6.5</v>
      </c>
      <c r="I14" s="1">
        <f t="shared" si="3"/>
        <v>122.34081426173663</v>
      </c>
      <c r="J14" s="1">
        <f t="shared" si="4"/>
        <v>122.34081426173663</v>
      </c>
      <c r="L14">
        <f t="shared" si="11"/>
        <v>11</v>
      </c>
      <c r="M14" s="1">
        <f t="shared" si="5"/>
        <v>0.19926864925020438</v>
      </c>
      <c r="N14" s="1">
        <f t="shared" si="6"/>
        <v>2.5463883488376369</v>
      </c>
      <c r="O14">
        <f t="shared" si="7"/>
        <v>6.5</v>
      </c>
      <c r="P14" s="1">
        <f t="shared" si="8"/>
        <v>109.39906849912653</v>
      </c>
      <c r="Q14" s="1">
        <f t="shared" si="9"/>
        <v>4.8936325704694648</v>
      </c>
    </row>
    <row r="15" spans="5:29" x14ac:dyDescent="0.35">
      <c r="E15">
        <f t="shared" si="12"/>
        <v>12</v>
      </c>
      <c r="F15" s="1">
        <f t="shared" si="0"/>
        <v>0.45963991233736312</v>
      </c>
      <c r="G15">
        <f t="shared" si="1"/>
        <v>340</v>
      </c>
      <c r="H15">
        <f t="shared" si="2"/>
        <v>7</v>
      </c>
      <c r="I15" s="1">
        <f t="shared" si="3"/>
        <v>124.60411932557875</v>
      </c>
      <c r="J15" s="1">
        <f t="shared" si="4"/>
        <v>124.60411932557875</v>
      </c>
      <c r="L15">
        <f t="shared" si="11"/>
        <v>12</v>
      </c>
      <c r="M15" s="1">
        <f t="shared" si="5"/>
        <v>0.21528327626520027</v>
      </c>
      <c r="N15" s="1">
        <f t="shared" si="6"/>
        <v>2.6029181701818325</v>
      </c>
      <c r="O15">
        <f t="shared" si="7"/>
        <v>7</v>
      </c>
      <c r="P15" s="1">
        <f t="shared" si="8"/>
        <v>110.29614086081936</v>
      </c>
      <c r="Q15" s="1">
        <f t="shared" si="9"/>
        <v>4.9841647730231502</v>
      </c>
    </row>
    <row r="16" spans="5:29" x14ac:dyDescent="0.35">
      <c r="E16">
        <f t="shared" si="12"/>
        <v>13</v>
      </c>
      <c r="F16" s="1">
        <f t="shared" si="0"/>
        <v>0.48665791672049497</v>
      </c>
      <c r="G16">
        <f t="shared" si="1"/>
        <v>360</v>
      </c>
      <c r="H16">
        <f t="shared" si="2"/>
        <v>7.5</v>
      </c>
      <c r="I16" s="1">
        <f t="shared" si="3"/>
        <v>126.90929553310197</v>
      </c>
      <c r="J16" s="1">
        <f t="shared" si="4"/>
        <v>126.90929553310197</v>
      </c>
      <c r="L16">
        <f t="shared" si="11"/>
        <v>13</v>
      </c>
      <c r="M16" s="1">
        <f t="shared" si="5"/>
        <v>0.23097761073989631</v>
      </c>
      <c r="N16" s="1">
        <f t="shared" si="6"/>
        <v>2.660702953559869</v>
      </c>
      <c r="O16">
        <f t="shared" si="7"/>
        <v>7.5</v>
      </c>
      <c r="P16" s="1">
        <f t="shared" si="8"/>
        <v>111.20056921587809</v>
      </c>
      <c r="Q16" s="1">
        <f t="shared" si="9"/>
        <v>5.0763718213240789</v>
      </c>
    </row>
    <row r="17" spans="5:29" x14ac:dyDescent="0.35">
      <c r="E17">
        <f t="shared" si="12"/>
        <v>14</v>
      </c>
      <c r="F17" s="1">
        <f t="shared" si="0"/>
        <v>0.51232502088447029</v>
      </c>
      <c r="G17">
        <f t="shared" si="1"/>
        <v>380</v>
      </c>
      <c r="H17">
        <f t="shared" si="2"/>
        <v>8</v>
      </c>
      <c r="I17" s="1">
        <f t="shared" si="3"/>
        <v>129.25711750046435</v>
      </c>
      <c r="J17" s="1">
        <f t="shared" si="4"/>
        <v>129.25711750046435</v>
      </c>
      <c r="L17">
        <f t="shared" si="11"/>
        <v>14</v>
      </c>
      <c r="M17" s="1">
        <f t="shared" si="5"/>
        <v>0.2463580585250984</v>
      </c>
      <c r="N17" s="1">
        <f t="shared" si="6"/>
        <v>2.7197705591288983</v>
      </c>
      <c r="O17">
        <f t="shared" si="7"/>
        <v>8</v>
      </c>
      <c r="P17" s="1">
        <f t="shared" si="8"/>
        <v>112.11241388344828</v>
      </c>
      <c r="Q17" s="1">
        <f t="shared" si="9"/>
        <v>5.1702847000185743</v>
      </c>
    </row>
    <row r="18" spans="5:29" x14ac:dyDescent="0.35">
      <c r="E18">
        <f t="shared" si="12"/>
        <v>15</v>
      </c>
      <c r="F18" s="1">
        <f t="shared" si="0"/>
        <v>0.53670876984024662</v>
      </c>
      <c r="G18">
        <f t="shared" si="1"/>
        <v>400</v>
      </c>
      <c r="H18">
        <f t="shared" si="2"/>
        <v>8.5</v>
      </c>
      <c r="I18" s="1">
        <f t="shared" si="3"/>
        <v>131.64837417422294</v>
      </c>
      <c r="J18" s="1">
        <f t="shared" si="4"/>
        <v>131.64837417422294</v>
      </c>
      <c r="L18">
        <f t="shared" si="11"/>
        <v>15</v>
      </c>
      <c r="M18" s="1">
        <f t="shared" si="5"/>
        <v>0.26143089735459646</v>
      </c>
      <c r="N18" s="1">
        <f t="shared" si="6"/>
        <v>2.7801494655415593</v>
      </c>
      <c r="O18">
        <f t="shared" si="7"/>
        <v>8.5</v>
      </c>
      <c r="P18" s="1">
        <f t="shared" si="8"/>
        <v>113.03173567729255</v>
      </c>
      <c r="Q18" s="1">
        <f t="shared" si="9"/>
        <v>5.2659349669689179</v>
      </c>
    </row>
    <row r="19" spans="5:29" x14ac:dyDescent="0.35">
      <c r="E19">
        <f t="shared" si="12"/>
        <v>16</v>
      </c>
      <c r="F19" s="1">
        <f t="shared" si="0"/>
        <v>0.55987333134823436</v>
      </c>
      <c r="G19">
        <f t="shared" si="1"/>
        <v>420</v>
      </c>
      <c r="H19">
        <f t="shared" si="2"/>
        <v>9</v>
      </c>
      <c r="I19" s="1">
        <f t="shared" si="3"/>
        <v>134.08386909644611</v>
      </c>
      <c r="J19" s="1">
        <f t="shared" si="4"/>
        <v>134.08386909644611</v>
      </c>
      <c r="L19">
        <f t="shared" si="11"/>
        <v>16</v>
      </c>
      <c r="M19" s="1">
        <f t="shared" si="5"/>
        <v>0.27620227940750453</v>
      </c>
      <c r="N19" s="1">
        <f t="shared" si="6"/>
        <v>2.8418687836765826</v>
      </c>
      <c r="O19">
        <f t="shared" si="7"/>
        <v>9</v>
      </c>
      <c r="P19" s="1">
        <f t="shared" si="8"/>
        <v>113.95859590984637</v>
      </c>
      <c r="Q19" s="1">
        <f t="shared" si="9"/>
        <v>5.3633547638578438</v>
      </c>
    </row>
    <row r="20" spans="5:29" x14ac:dyDescent="0.35">
      <c r="E20">
        <f t="shared" si="12"/>
        <v>17</v>
      </c>
      <c r="F20" s="1">
        <f t="shared" si="0"/>
        <v>0.58187966478082265</v>
      </c>
      <c r="G20">
        <f t="shared" si="1"/>
        <v>440</v>
      </c>
      <c r="H20">
        <f t="shared" si="2"/>
        <v>9.5</v>
      </c>
      <c r="I20" s="1">
        <f t="shared" si="3"/>
        <v>136.56442067473034</v>
      </c>
      <c r="J20" s="1">
        <f t="shared" si="4"/>
        <v>136.56442067473034</v>
      </c>
      <c r="L20">
        <f t="shared" si="11"/>
        <v>17</v>
      </c>
      <c r="M20" s="1">
        <f t="shared" si="5"/>
        <v>0.29067823381935443</v>
      </c>
      <c r="N20" s="1">
        <f t="shared" si="6"/>
        <v>2.9049582706742028</v>
      </c>
      <c r="O20">
        <f t="shared" si="7"/>
        <v>9.5</v>
      </c>
      <c r="P20" s="1">
        <f t="shared" si="8"/>
        <v>114.89305639630709</v>
      </c>
      <c r="Q20" s="1">
        <f t="shared" si="9"/>
        <v>5.4625768269892134</v>
      </c>
      <c r="AA20" t="s">
        <v>37</v>
      </c>
      <c r="AC20" t="s">
        <v>43</v>
      </c>
    </row>
    <row r="21" spans="5:29" x14ac:dyDescent="0.35">
      <c r="E21">
        <f t="shared" si="12"/>
        <v>18</v>
      </c>
      <c r="F21" s="1">
        <f t="shared" si="0"/>
        <v>0.60278568154178158</v>
      </c>
      <c r="G21">
        <f t="shared" si="1"/>
        <v>460</v>
      </c>
      <c r="H21">
        <f t="shared" si="2"/>
        <v>10</v>
      </c>
      <c r="I21" s="1">
        <f t="shared" si="3"/>
        <v>139.09086245721286</v>
      </c>
      <c r="J21" s="1">
        <f t="shared" si="4"/>
        <v>139.09086245721286</v>
      </c>
      <c r="L21">
        <f t="shared" si="11"/>
        <v>18</v>
      </c>
      <c r="M21" s="1">
        <f t="shared" si="5"/>
        <v>0.30486466914296739</v>
      </c>
      <c r="N21" s="1">
        <f t="shared" si="6"/>
        <v>2.9694483442831698</v>
      </c>
      <c r="O21">
        <f t="shared" si="7"/>
        <v>10</v>
      </c>
      <c r="P21" s="1">
        <f t="shared" si="8"/>
        <v>115.83517945875681</v>
      </c>
      <c r="Q21" s="1">
        <f t="shared" si="9"/>
        <v>5.5636344982885149</v>
      </c>
      <c r="V21" t="s">
        <v>34</v>
      </c>
      <c r="Z21">
        <v>0</v>
      </c>
      <c r="AA21" t="s">
        <v>35</v>
      </c>
      <c r="AB21">
        <v>0</v>
      </c>
      <c r="AC21" t="s">
        <v>38</v>
      </c>
    </row>
    <row r="22" spans="5:29" x14ac:dyDescent="0.35">
      <c r="E22">
        <f t="shared" si="12"/>
        <v>19</v>
      </c>
      <c r="F22" s="1">
        <f t="shared" si="0"/>
        <v>0.62264639746469252</v>
      </c>
      <c r="G22">
        <f t="shared" si="1"/>
        <v>480</v>
      </c>
      <c r="H22">
        <f t="shared" si="2"/>
        <v>10.5</v>
      </c>
      <c r="I22" s="1">
        <f t="shared" si="3"/>
        <v>141.6640434126713</v>
      </c>
      <c r="J22" s="1">
        <f t="shared" si="4"/>
        <v>141.6640434126713</v>
      </c>
      <c r="L22">
        <f t="shared" si="11"/>
        <v>19</v>
      </c>
      <c r="M22" s="1">
        <f t="shared" si="5"/>
        <v>0.31876737576010805</v>
      </c>
      <c r="N22" s="1">
        <f t="shared" si="6"/>
        <v>3.0353700975262559</v>
      </c>
      <c r="O22">
        <f t="shared" si="7"/>
        <v>10.5</v>
      </c>
      <c r="P22" s="1">
        <f t="shared" si="8"/>
        <v>116.78502793031859</v>
      </c>
      <c r="Q22" s="1">
        <f t="shared" si="9"/>
        <v>5.6665617365068517</v>
      </c>
      <c r="Z22">
        <v>1</v>
      </c>
      <c r="AA22" t="s">
        <v>14</v>
      </c>
      <c r="AB22">
        <v>1</v>
      </c>
      <c r="AC22" t="s">
        <v>39</v>
      </c>
    </row>
    <row r="23" spans="5:29" x14ac:dyDescent="0.35">
      <c r="E23">
        <f t="shared" si="12"/>
        <v>20</v>
      </c>
      <c r="F23" s="1">
        <f t="shared" si="0"/>
        <v>0.64151407759145784</v>
      </c>
      <c r="G23">
        <f t="shared" si="1"/>
        <v>500</v>
      </c>
      <c r="H23">
        <f t="shared" si="2"/>
        <v>11</v>
      </c>
      <c r="I23" s="1">
        <f t="shared" si="3"/>
        <v>144.28482821580573</v>
      </c>
      <c r="J23" s="1">
        <f t="shared" si="4"/>
        <v>144.28482821580573</v>
      </c>
      <c r="L23">
        <f t="shared" si="11"/>
        <v>20</v>
      </c>
      <c r="M23" s="1">
        <f t="shared" si="5"/>
        <v>0.33239202824490588</v>
      </c>
      <c r="N23" s="1">
        <f t="shared" si="6"/>
        <v>3.1027553136913393</v>
      </c>
      <c r="O23">
        <f t="shared" si="7"/>
        <v>11</v>
      </c>
      <c r="P23" s="1">
        <f t="shared" si="8"/>
        <v>117.74266515934721</v>
      </c>
      <c r="Q23" s="1">
        <f t="shared" si="9"/>
        <v>5.7713931286322291</v>
      </c>
      <c r="V23">
        <v>3840</v>
      </c>
      <c r="W23">
        <f t="shared" ref="W23:W24" si="13">7680/V23</f>
        <v>2</v>
      </c>
      <c r="X23">
        <v>2.7</v>
      </c>
      <c r="Z23">
        <v>2</v>
      </c>
      <c r="AA23" t="s">
        <v>15</v>
      </c>
      <c r="AB23">
        <v>2</v>
      </c>
      <c r="AC23" t="s">
        <v>40</v>
      </c>
    </row>
    <row r="24" spans="5:29" x14ac:dyDescent="0.35">
      <c r="E24">
        <f t="shared" si="12"/>
        <v>21</v>
      </c>
      <c r="F24" s="1">
        <f t="shared" si="0"/>
        <v>0.65943837371188496</v>
      </c>
      <c r="G24">
        <f t="shared" si="1"/>
        <v>520</v>
      </c>
      <c r="H24">
        <f t="shared" si="2"/>
        <v>11.5</v>
      </c>
      <c r="I24" s="1">
        <f t="shared" si="3"/>
        <v>146.95409753779813</v>
      </c>
      <c r="J24" s="1">
        <f t="shared" si="4"/>
        <v>146.95409753779813</v>
      </c>
      <c r="L24">
        <f t="shared" si="11"/>
        <v>21</v>
      </c>
      <c r="M24" s="1">
        <f t="shared" si="5"/>
        <v>0.34574418768000781</v>
      </c>
      <c r="N24" s="1">
        <f t="shared" si="6"/>
        <v>3.1716364816552867</v>
      </c>
      <c r="O24">
        <f t="shared" si="7"/>
        <v>11.5</v>
      </c>
      <c r="P24" s="1">
        <f t="shared" si="8"/>
        <v>118.70815501365387</v>
      </c>
      <c r="Q24" s="1">
        <f t="shared" si="9"/>
        <v>5.8781639015119254</v>
      </c>
      <c r="V24">
        <v>2560</v>
      </c>
      <c r="W24">
        <f t="shared" si="13"/>
        <v>3</v>
      </c>
      <c r="X24">
        <v>2.9</v>
      </c>
      <c r="Z24">
        <v>3</v>
      </c>
      <c r="AA24" t="s">
        <v>16</v>
      </c>
      <c r="AB24">
        <v>3</v>
      </c>
      <c r="AC24" t="s">
        <v>42</v>
      </c>
    </row>
    <row r="25" spans="5:29" x14ac:dyDescent="0.35">
      <c r="E25">
        <f t="shared" si="12"/>
        <v>22</v>
      </c>
      <c r="F25" s="1">
        <f t="shared" si="0"/>
        <v>0.67646645502629066</v>
      </c>
      <c r="G25">
        <f t="shared" si="1"/>
        <v>540</v>
      </c>
      <c r="H25">
        <f t="shared" si="2"/>
        <v>12</v>
      </c>
      <c r="I25" s="1">
        <f t="shared" si="3"/>
        <v>149.67274834224739</v>
      </c>
      <c r="J25" s="1">
        <f t="shared" si="4"/>
        <v>149.67274834224739</v>
      </c>
      <c r="L25">
        <f t="shared" si="11"/>
        <v>22</v>
      </c>
      <c r="M25" s="1">
        <f t="shared" si="5"/>
        <v>0.35882930392640766</v>
      </c>
      <c r="N25" s="1">
        <f t="shared" si="6"/>
        <v>3.2420468115480339</v>
      </c>
      <c r="O25">
        <f t="shared" si="7"/>
        <v>12</v>
      </c>
      <c r="P25" s="1">
        <f t="shared" si="8"/>
        <v>119.68156188476581</v>
      </c>
      <c r="Q25" s="1">
        <f t="shared" si="9"/>
        <v>5.9869099336898959</v>
      </c>
      <c r="V25">
        <v>1920</v>
      </c>
      <c r="W25">
        <f>7680/V25</f>
        <v>4</v>
      </c>
      <c r="X25">
        <v>4</v>
      </c>
      <c r="Z25">
        <v>4</v>
      </c>
      <c r="AA25" t="s">
        <v>36</v>
      </c>
      <c r="AB25">
        <v>4</v>
      </c>
      <c r="AC25" t="s">
        <v>41</v>
      </c>
    </row>
    <row r="26" spans="5:29" x14ac:dyDescent="0.35">
      <c r="E26">
        <f t="shared" si="12"/>
        <v>23</v>
      </c>
      <c r="F26" s="1">
        <f t="shared" si="0"/>
        <v>0.6926431322749762</v>
      </c>
      <c r="G26">
        <f t="shared" si="1"/>
        <v>560</v>
      </c>
      <c r="H26">
        <f t="shared" si="2"/>
        <v>12.5</v>
      </c>
      <c r="I26" s="1">
        <f t="shared" si="3"/>
        <v>152.44169418657899</v>
      </c>
      <c r="J26" s="1">
        <f t="shared" si="4"/>
        <v>152.44169418657899</v>
      </c>
      <c r="L26">
        <f t="shared" si="11"/>
        <v>23</v>
      </c>
      <c r="M26" s="1">
        <f t="shared" si="5"/>
        <v>0.37165271784787957</v>
      </c>
      <c r="N26" s="1">
        <f t="shared" si="6"/>
        <v>3.3140202507643997</v>
      </c>
      <c r="O26">
        <f t="shared" si="7"/>
        <v>12.5</v>
      </c>
      <c r="P26" s="1">
        <f t="shared" si="8"/>
        <v>120.66295069222089</v>
      </c>
      <c r="Q26" s="1">
        <f t="shared" si="9"/>
        <v>6.0976677674631592</v>
      </c>
      <c r="Z26">
        <v>5</v>
      </c>
      <c r="AA26" t="s">
        <v>17</v>
      </c>
    </row>
    <row r="27" spans="5:29" x14ac:dyDescent="0.35">
      <c r="E27">
        <f t="shared" si="12"/>
        <v>24</v>
      </c>
      <c r="F27" s="1">
        <f t="shared" si="0"/>
        <v>0.70801097566122739</v>
      </c>
      <c r="G27">
        <f t="shared" si="1"/>
        <v>580</v>
      </c>
      <c r="H27">
        <f t="shared" si="2"/>
        <v>13</v>
      </c>
      <c r="I27" s="1">
        <f t="shared" si="3"/>
        <v>155.26186552903073</v>
      </c>
      <c r="J27" s="1">
        <f t="shared" si="4"/>
        <v>155.26186552903073</v>
      </c>
      <c r="L27">
        <f t="shared" si="11"/>
        <v>24</v>
      </c>
      <c r="M27" s="1">
        <f t="shared" si="5"/>
        <v>0.38421966349092196</v>
      </c>
      <c r="N27" s="1">
        <f t="shared" si="6"/>
        <v>3.3875915003313701</v>
      </c>
      <c r="O27">
        <f t="shared" si="7"/>
        <v>13</v>
      </c>
      <c r="P27" s="1">
        <f t="shared" si="8"/>
        <v>121.65238688789711</v>
      </c>
      <c r="Q27" s="1">
        <f t="shared" si="9"/>
        <v>6.2104746211612287</v>
      </c>
    </row>
    <row r="28" spans="5:29" x14ac:dyDescent="0.35">
      <c r="E28">
        <f t="shared" si="12"/>
        <v>25</v>
      </c>
      <c r="F28" s="1">
        <f t="shared" si="0"/>
        <v>0.72261042687816601</v>
      </c>
      <c r="G28">
        <f t="shared" si="1"/>
        <v>600</v>
      </c>
      <c r="H28">
        <f t="shared" si="2"/>
        <v>13.5</v>
      </c>
      <c r="I28" s="1">
        <f t="shared" si="3"/>
        <v>158.1342100413178</v>
      </c>
      <c r="J28" s="1">
        <f t="shared" si="4"/>
        <v>158.1342100413178</v>
      </c>
      <c r="L28">
        <f t="shared" si="11"/>
        <v>25</v>
      </c>
      <c r="M28" s="1">
        <f t="shared" si="5"/>
        <v>0.39653527022110358</v>
      </c>
      <c r="N28" s="1">
        <f t="shared" si="6"/>
        <v>3.4627960316387267</v>
      </c>
      <c r="O28">
        <f t="shared" si="7"/>
        <v>13.5</v>
      </c>
      <c r="P28" s="1">
        <f t="shared" si="8"/>
        <v>122.64993646037784</v>
      </c>
      <c r="Q28" s="1">
        <f t="shared" si="9"/>
        <v>6.3253684016527121</v>
      </c>
      <c r="W28">
        <f>V25*4</f>
        <v>7680</v>
      </c>
    </row>
    <row r="29" spans="5:29" x14ac:dyDescent="0.35">
      <c r="E29">
        <f t="shared" si="12"/>
        <v>26</v>
      </c>
      <c r="F29" s="1">
        <f t="shared" si="0"/>
        <v>0.73647990553425768</v>
      </c>
      <c r="G29">
        <f t="shared" si="1"/>
        <v>620</v>
      </c>
      <c r="H29">
        <f t="shared" si="2"/>
        <v>14</v>
      </c>
      <c r="I29" s="1">
        <f t="shared" si="3"/>
        <v>161.05969292708218</v>
      </c>
      <c r="J29" s="1">
        <f t="shared" si="4"/>
        <v>161.05969292708218</v>
      </c>
      <c r="L29">
        <f t="shared" si="11"/>
        <v>26</v>
      </c>
      <c r="M29" s="1">
        <f t="shared" si="5"/>
        <v>0.4086045648166815</v>
      </c>
      <c r="N29" s="1">
        <f t="shared" si="6"/>
        <v>3.539670103541106</v>
      </c>
      <c r="O29">
        <f t="shared" si="7"/>
        <v>14</v>
      </c>
      <c r="P29" s="1">
        <f t="shared" si="8"/>
        <v>123.65566593935293</v>
      </c>
      <c r="Q29" s="1">
        <f t="shared" si="9"/>
        <v>6.4423877170832871</v>
      </c>
    </row>
    <row r="30" spans="5:29" x14ac:dyDescent="0.35">
      <c r="E30">
        <f t="shared" si="12"/>
        <v>27</v>
      </c>
      <c r="F30" s="1">
        <f t="shared" si="0"/>
        <v>0.74965591025754486</v>
      </c>
      <c r="G30">
        <f t="shared" si="1"/>
        <v>640</v>
      </c>
      <c r="H30">
        <f t="shared" si="2"/>
        <v>14.5</v>
      </c>
      <c r="I30" s="1">
        <f t="shared" si="3"/>
        <v>164.03929724623319</v>
      </c>
      <c r="J30" s="1">
        <f t="shared" si="4"/>
        <v>164.03929724623319</v>
      </c>
      <c r="L30">
        <f t="shared" si="11"/>
        <v>27</v>
      </c>
      <c r="M30" s="1">
        <f t="shared" si="5"/>
        <v>0.42043247352034796</v>
      </c>
      <c r="N30" s="1">
        <f t="shared" si="6"/>
        <v>3.6182507798397183</v>
      </c>
      <c r="O30">
        <f t="shared" si="7"/>
        <v>14.5</v>
      </c>
      <c r="P30" s="1">
        <f t="shared" si="8"/>
        <v>124.66964240005562</v>
      </c>
      <c r="Q30" s="1">
        <f t="shared" si="9"/>
        <v>6.5615718898493274</v>
      </c>
    </row>
    <row r="31" spans="5:29" x14ac:dyDescent="0.35">
      <c r="E31">
        <f t="shared" si="12"/>
        <v>28</v>
      </c>
      <c r="F31" s="1">
        <f t="shared" si="0"/>
        <v>0.76217311474466753</v>
      </c>
      <c r="G31">
        <f t="shared" si="1"/>
        <v>660</v>
      </c>
      <c r="H31">
        <f t="shared" si="2"/>
        <v>15</v>
      </c>
      <c r="I31" s="1">
        <f t="shared" si="3"/>
        <v>167.07402424528851</v>
      </c>
      <c r="J31" s="1">
        <f t="shared" si="4"/>
        <v>167.07402424528851</v>
      </c>
      <c r="L31">
        <f t="shared" si="11"/>
        <v>28</v>
      </c>
      <c r="M31" s="1">
        <f t="shared" si="5"/>
        <v>0.432023824049941</v>
      </c>
      <c r="N31" s="1">
        <f t="shared" si="6"/>
        <v>3.6985759471521602</v>
      </c>
      <c r="O31">
        <f t="shared" si="7"/>
        <v>15</v>
      </c>
      <c r="P31" s="1">
        <f t="shared" si="8"/>
        <v>125.69193346773606</v>
      </c>
      <c r="Q31" s="1">
        <f t="shared" si="9"/>
        <v>6.68296096981154</v>
      </c>
    </row>
    <row r="32" spans="5:29" x14ac:dyDescent="0.35">
      <c r="E32">
        <f t="shared" si="12"/>
        <v>29</v>
      </c>
      <c r="F32" s="1">
        <f t="shared" si="0"/>
        <v>0.77406445900743415</v>
      </c>
      <c r="G32">
        <f t="shared" si="1"/>
        <v>680</v>
      </c>
      <c r="H32">
        <f t="shared" si="2"/>
        <v>15.5</v>
      </c>
      <c r="I32" s="1">
        <f t="shared" si="3"/>
        <v>170.16489369382637</v>
      </c>
      <c r="J32" s="1">
        <f t="shared" si="4"/>
        <v>170.16489369382637</v>
      </c>
      <c r="L32">
        <f t="shared" si="11"/>
        <v>29</v>
      </c>
      <c r="M32" s="1">
        <f t="shared" si="5"/>
        <v>0.44338334756894215</v>
      </c>
      <c r="N32" s="1">
        <f t="shared" si="6"/>
        <v>3.7806843331789377</v>
      </c>
      <c r="O32">
        <f t="shared" si="7"/>
        <v>15.5</v>
      </c>
      <c r="P32" s="1">
        <f t="shared" si="8"/>
        <v>126.72260732217151</v>
      </c>
      <c r="Q32" s="1">
        <f t="shared" si="9"/>
        <v>6.8065957477530548</v>
      </c>
    </row>
    <row r="33" spans="5:27" x14ac:dyDescent="0.35">
      <c r="E33">
        <f t="shared" si="12"/>
        <v>30</v>
      </c>
      <c r="F33" s="1">
        <f t="shared" si="0"/>
        <v>0.78536123605706254</v>
      </c>
      <c r="G33">
        <f t="shared" si="1"/>
        <v>700</v>
      </c>
      <c r="H33">
        <f t="shared" si="2"/>
        <v>16</v>
      </c>
      <c r="I33" s="1">
        <f t="shared" si="3"/>
        <v>173.31294422716215</v>
      </c>
      <c r="J33" s="1">
        <f t="shared" si="4"/>
        <v>173.31294422716215</v>
      </c>
      <c r="L33">
        <f t="shared" si="11"/>
        <v>30</v>
      </c>
      <c r="M33" s="1">
        <f t="shared" si="5"/>
        <v>0.45451568061756331</v>
      </c>
      <c r="N33" s="1">
        <f t="shared" si="6"/>
        <v>3.8646155253755108</v>
      </c>
      <c r="O33">
        <f t="shared" si="7"/>
        <v>16</v>
      </c>
      <c r="P33" s="1">
        <f t="shared" si="8"/>
        <v>127.76173270221332</v>
      </c>
      <c r="Q33" s="1">
        <f t="shared" si="9"/>
        <v>6.9325177690864859</v>
      </c>
      <c r="AA33" t="s">
        <v>44</v>
      </c>
    </row>
    <row r="34" spans="5:27" x14ac:dyDescent="0.35">
      <c r="E34">
        <f t="shared" ref="E34:E52" si="14">E33+1</f>
        <v>31</v>
      </c>
      <c r="F34" s="1">
        <f t="shared" si="0"/>
        <v>0.79609317425420933</v>
      </c>
      <c r="G34">
        <f t="shared" si="1"/>
        <v>720</v>
      </c>
      <c r="H34">
        <f t="shared" si="2"/>
        <v>16.5</v>
      </c>
      <c r="I34" s="1">
        <f t="shared" si="3"/>
        <v>176.51923369536465</v>
      </c>
      <c r="J34" s="1">
        <f t="shared" si="4"/>
        <v>176.51923369536465</v>
      </c>
      <c r="L34">
        <f t="shared" si="11"/>
        <v>31</v>
      </c>
      <c r="M34" s="1">
        <f t="shared" si="5"/>
        <v>0.46542536700521209</v>
      </c>
      <c r="N34" s="1">
        <f t="shared" si="6"/>
        <v>3.9504099900388461</v>
      </c>
      <c r="O34">
        <f t="shared" si="7"/>
        <v>16.5</v>
      </c>
      <c r="P34" s="1">
        <f t="shared" si="8"/>
        <v>128.80937891037146</v>
      </c>
      <c r="Q34" s="1">
        <f t="shared" si="9"/>
        <v>7.0607693478145857</v>
      </c>
      <c r="Z34">
        <v>0</v>
      </c>
      <c r="AA34" t="s">
        <v>46</v>
      </c>
    </row>
    <row r="35" spans="5:27" x14ac:dyDescent="0.35">
      <c r="E35">
        <f t="shared" si="14"/>
        <v>32</v>
      </c>
      <c r="F35" s="1">
        <f t="shared" si="0"/>
        <v>0.80628851554149894</v>
      </c>
      <c r="G35">
        <f t="shared" si="1"/>
        <v>740</v>
      </c>
      <c r="H35">
        <f t="shared" si="2"/>
        <v>17</v>
      </c>
      <c r="I35" s="1">
        <f t="shared" si="3"/>
        <v>179.78483951872892</v>
      </c>
      <c r="J35" s="1">
        <f t="shared" si="4"/>
        <v>179.78483951872892</v>
      </c>
      <c r="L35">
        <f t="shared" si="11"/>
        <v>32</v>
      </c>
      <c r="M35" s="1">
        <f t="shared" si="5"/>
        <v>0.47611685966510786</v>
      </c>
      <c r="N35" s="1">
        <f t="shared" si="6"/>
        <v>4.0381090918177094</v>
      </c>
      <c r="O35">
        <f t="shared" si="7"/>
        <v>17</v>
      </c>
      <c r="P35" s="1">
        <f t="shared" si="8"/>
        <v>129.86561581743652</v>
      </c>
      <c r="Q35" s="1">
        <f t="shared" si="9"/>
        <v>7.1913935807491569</v>
      </c>
      <c r="Z35">
        <v>1</v>
      </c>
      <c r="AA35" t="s">
        <v>45</v>
      </c>
    </row>
    <row r="36" spans="5:27" x14ac:dyDescent="0.35">
      <c r="E36">
        <f t="shared" si="14"/>
        <v>33</v>
      </c>
      <c r="F36" s="1">
        <f t="shared" si="0"/>
        <v>0.81597408976442398</v>
      </c>
      <c r="G36">
        <f t="shared" si="1"/>
        <v>760</v>
      </c>
      <c r="H36">
        <f t="shared" si="2"/>
        <v>17.5</v>
      </c>
      <c r="I36" s="1">
        <f t="shared" si="3"/>
        <v>183.11085904982539</v>
      </c>
      <c r="J36" s="1">
        <f t="shared" si="4"/>
        <v>183.11085904982539</v>
      </c>
      <c r="L36">
        <f t="shared" si="11"/>
        <v>33</v>
      </c>
      <c r="M36" s="1">
        <f t="shared" si="5"/>
        <v>0.48659452247180568</v>
      </c>
      <c r="N36" s="1">
        <f t="shared" si="6"/>
        <v>4.1277551136560628</v>
      </c>
      <c r="O36">
        <f t="shared" si="7"/>
        <v>17.5</v>
      </c>
      <c r="P36" s="1">
        <f t="shared" si="8"/>
        <v>130.9305138671395</v>
      </c>
      <c r="Q36" s="1">
        <f t="shared" si="9"/>
        <v>7.3244343619930161</v>
      </c>
      <c r="Z36">
        <v>2</v>
      </c>
      <c r="AA36" t="s">
        <v>48</v>
      </c>
    </row>
    <row r="37" spans="5:27" x14ac:dyDescent="0.35">
      <c r="E37">
        <f t="shared" si="14"/>
        <v>34</v>
      </c>
      <c r="F37" s="1">
        <f t="shared" si="0"/>
        <v>0.82517538527620271</v>
      </c>
      <c r="G37">
        <f t="shared" si="1"/>
        <v>780</v>
      </c>
      <c r="H37">
        <f t="shared" si="2"/>
        <v>18</v>
      </c>
      <c r="I37" s="1">
        <f t="shared" si="3"/>
        <v>186.49840994224718</v>
      </c>
      <c r="J37" s="1">
        <f t="shared" si="4"/>
        <v>186.49840994224718</v>
      </c>
      <c r="L37">
        <f t="shared" si="11"/>
        <v>34</v>
      </c>
      <c r="M37" s="1">
        <f t="shared" si="5"/>
        <v>0.49686263202236958</v>
      </c>
      <c r="N37" s="1">
        <f t="shared" si="6"/>
        <v>4.219391277179227</v>
      </c>
      <c r="O37">
        <f t="shared" si="7"/>
        <v>18</v>
      </c>
      <c r="P37" s="1">
        <f t="shared" si="8"/>
        <v>132.00414408085001</v>
      </c>
      <c r="Q37" s="1">
        <f t="shared" si="9"/>
        <v>7.4599363976898871</v>
      </c>
      <c r="Z37">
        <v>3</v>
      </c>
      <c r="AA37" t="s">
        <v>47</v>
      </c>
    </row>
    <row r="38" spans="5:27" x14ac:dyDescent="0.35">
      <c r="E38">
        <f t="shared" si="14"/>
        <v>35</v>
      </c>
      <c r="F38" s="1">
        <f t="shared" si="0"/>
        <v>0.83391661601239264</v>
      </c>
      <c r="G38">
        <f t="shared" si="1"/>
        <v>800</v>
      </c>
      <c r="H38">
        <f t="shared" si="2"/>
        <v>18.5</v>
      </c>
      <c r="I38" s="1">
        <f t="shared" si="3"/>
        <v>189.94863052617876</v>
      </c>
      <c r="J38" s="1">
        <f t="shared" si="4"/>
        <v>189.94863052617876</v>
      </c>
      <c r="L38">
        <f t="shared" si="11"/>
        <v>35</v>
      </c>
      <c r="M38" s="1">
        <f t="shared" si="5"/>
        <v>0.50692537938192217</v>
      </c>
      <c r="N38" s="1">
        <f t="shared" si="6"/>
        <v>4.3130617635326054</v>
      </c>
      <c r="O38">
        <f t="shared" si="7"/>
        <v>18.5</v>
      </c>
      <c r="P38" s="1">
        <f t="shared" si="8"/>
        <v>133.08657806231298</v>
      </c>
      <c r="Q38" s="1">
        <f t="shared" si="9"/>
        <v>7.5979452210471505</v>
      </c>
      <c r="Z38">
        <v>4</v>
      </c>
      <c r="AA38" t="s">
        <v>49</v>
      </c>
    </row>
    <row r="39" spans="5:27" x14ac:dyDescent="0.35">
      <c r="E39">
        <f t="shared" si="14"/>
        <v>36</v>
      </c>
      <c r="F39" s="1">
        <f t="shared" si="0"/>
        <v>0.84222078521177302</v>
      </c>
      <c r="G39">
        <f t="shared" si="1"/>
        <v>820</v>
      </c>
      <c r="H39">
        <f t="shared" si="2"/>
        <v>19</v>
      </c>
      <c r="I39" s="1">
        <f t="shared" si="3"/>
        <v>193.46268019091309</v>
      </c>
      <c r="J39" s="1">
        <f t="shared" si="4"/>
        <v>193.46268019091309</v>
      </c>
      <c r="L39">
        <f t="shared" si="11"/>
        <v>36</v>
      </c>
      <c r="M39" s="1">
        <f t="shared" si="5"/>
        <v>0.51678687179428384</v>
      </c>
      <c r="N39" s="1">
        <f t="shared" si="6"/>
        <v>4.4088117346830291</v>
      </c>
      <c r="O39">
        <f t="shared" si="7"/>
        <v>19</v>
      </c>
      <c r="P39" s="1">
        <f t="shared" si="8"/>
        <v>134.17788800242397</v>
      </c>
      <c r="Q39" s="1">
        <f t="shared" si="9"/>
        <v>7.7385072076365233</v>
      </c>
    </row>
    <row r="40" spans="5:27" x14ac:dyDescent="0.35">
      <c r="E40">
        <f t="shared" si="14"/>
        <v>37</v>
      </c>
      <c r="F40" s="1">
        <f t="shared" si="0"/>
        <v>0.85010974595118438</v>
      </c>
      <c r="G40">
        <f t="shared" si="1"/>
        <v>840</v>
      </c>
      <c r="H40">
        <f t="shared" si="2"/>
        <v>19.5</v>
      </c>
      <c r="I40" s="1">
        <f t="shared" si="3"/>
        <v>197.04173977444498</v>
      </c>
      <c r="J40" s="1">
        <f t="shared" si="4"/>
        <v>197.04173977444498</v>
      </c>
      <c r="L40">
        <f t="shared" si="11"/>
        <v>37</v>
      </c>
      <c r="M40" s="1">
        <f t="shared" si="5"/>
        <v>0.52645113435839819</v>
      </c>
      <c r="N40" s="1">
        <f t="shared" si="6"/>
        <v>4.5066873551929927</v>
      </c>
      <c r="O40">
        <f t="shared" si="7"/>
        <v>19.5</v>
      </c>
      <c r="P40" s="1">
        <f t="shared" si="8"/>
        <v>135.27814668404383</v>
      </c>
      <c r="Q40" s="1">
        <f t="shared" si="9"/>
        <v>7.8816695909777987</v>
      </c>
    </row>
    <row r="41" spans="5:27" x14ac:dyDescent="0.35">
      <c r="E41">
        <f t="shared" si="14"/>
        <v>38</v>
      </c>
      <c r="F41" s="1">
        <f t="shared" si="0"/>
        <v>0.85760425865362511</v>
      </c>
      <c r="G41">
        <f t="shared" si="1"/>
        <v>860</v>
      </c>
      <c r="H41">
        <f t="shared" si="2"/>
        <v>20</v>
      </c>
      <c r="I41" s="1">
        <f t="shared" si="3"/>
        <v>200.6870119602722</v>
      </c>
      <c r="J41" s="1">
        <f t="shared" si="4"/>
        <v>200.6870119602722</v>
      </c>
      <c r="L41">
        <f t="shared" si="11"/>
        <v>38</v>
      </c>
      <c r="M41" s="1">
        <f t="shared" si="5"/>
        <v>0.53592211167123027</v>
      </c>
      <c r="N41" s="1">
        <f t="shared" si="6"/>
        <v>4.6067358144782764</v>
      </c>
      <c r="O41">
        <f t="shared" si="7"/>
        <v>20</v>
      </c>
      <c r="P41" s="1">
        <f t="shared" si="8"/>
        <v>136.38742748685297</v>
      </c>
      <c r="Q41" s="1">
        <f t="shared" si="9"/>
        <v>8.0274804784108884</v>
      </c>
    </row>
    <row r="42" spans="5:27" x14ac:dyDescent="0.35">
      <c r="E42">
        <f t="shared" si="14"/>
        <v>39</v>
      </c>
      <c r="F42" s="1">
        <f t="shared" si="0"/>
        <v>0.86472404572094386</v>
      </c>
      <c r="G42">
        <f t="shared" si="1"/>
        <v>880</v>
      </c>
      <c r="H42">
        <f t="shared" si="2"/>
        <v>20.5</v>
      </c>
      <c r="I42" s="1">
        <f t="shared" si="3"/>
        <v>204.39972168153724</v>
      </c>
      <c r="J42" s="1">
        <f t="shared" si="4"/>
        <v>204.39972168153724</v>
      </c>
      <c r="L42">
        <f t="shared" si="11"/>
        <v>39</v>
      </c>
      <c r="M42" s="1">
        <f t="shared" si="5"/>
        <v>0.54520366943780563</v>
      </c>
      <c r="N42" s="1">
        <f t="shared" si="6"/>
        <v>4.7090053495596935</v>
      </c>
      <c r="O42">
        <f t="shared" si="7"/>
        <v>20.5</v>
      </c>
      <c r="P42" s="1">
        <f t="shared" si="8"/>
        <v>137.50580439224518</v>
      </c>
      <c r="Q42" s="1">
        <f t="shared" si="9"/>
        <v>8.1759888672614895</v>
      </c>
      <c r="U42">
        <f>U43-379</f>
        <v>291</v>
      </c>
    </row>
    <row r="43" spans="5:27" x14ac:dyDescent="0.35">
      <c r="E43">
        <f t="shared" si="14"/>
        <v>40</v>
      </c>
      <c r="F43" s="1">
        <f t="shared" si="0"/>
        <v>0.87148784343489671</v>
      </c>
      <c r="G43">
        <f t="shared" si="1"/>
        <v>900</v>
      </c>
      <c r="H43">
        <f t="shared" si="2"/>
        <v>21</v>
      </c>
      <c r="I43" s="1">
        <f t="shared" si="3"/>
        <v>208.18111653264572</v>
      </c>
      <c r="J43" s="1">
        <f t="shared" si="4"/>
        <v>208.18111653264572</v>
      </c>
      <c r="L43">
        <f t="shared" si="11"/>
        <v>40</v>
      </c>
      <c r="M43" s="1">
        <f t="shared" si="5"/>
        <v>0.55429959604904955</v>
      </c>
      <c r="N43" s="1">
        <f t="shared" si="6"/>
        <v>4.8135452683199196</v>
      </c>
      <c r="O43">
        <f t="shared" si="7"/>
        <v>21</v>
      </c>
      <c r="P43" s="1">
        <f t="shared" si="8"/>
        <v>138.63335198826158</v>
      </c>
      <c r="Q43" s="1">
        <f t="shared" si="9"/>
        <v>8.3272446613058282</v>
      </c>
      <c r="U43">
        <v>670</v>
      </c>
      <c r="V43">
        <f>U43-U42</f>
        <v>379</v>
      </c>
    </row>
    <row r="44" spans="5:27" x14ac:dyDescent="0.35">
      <c r="E44">
        <f t="shared" si="14"/>
        <v>41</v>
      </c>
      <c r="F44" s="1">
        <f t="shared" si="0"/>
        <v>0.8779134512631519</v>
      </c>
      <c r="G44">
        <f t="shared" si="1"/>
        <v>920</v>
      </c>
      <c r="H44">
        <f t="shared" si="2"/>
        <v>21.5</v>
      </c>
      <c r="I44" s="1">
        <f t="shared" si="3"/>
        <v>212.03246718849965</v>
      </c>
      <c r="J44" s="1">
        <f t="shared" si="4"/>
        <v>212.03246718849965</v>
      </c>
      <c r="L44">
        <f t="shared" si="11"/>
        <v>41</v>
      </c>
      <c r="M44" s="1">
        <f t="shared" si="5"/>
        <v>0.56321360412806853</v>
      </c>
      <c r="N44" s="1">
        <f t="shared" si="6"/>
        <v>4.9204059732766225</v>
      </c>
      <c r="O44">
        <f t="shared" si="7"/>
        <v>21.5</v>
      </c>
      <c r="P44" s="1">
        <f t="shared" si="8"/>
        <v>139.77014547456531</v>
      </c>
      <c r="Q44" s="1">
        <f t="shared" si="9"/>
        <v>8.4812986875399865</v>
      </c>
      <c r="U44">
        <v>1049</v>
      </c>
      <c r="V44">
        <f>U44-U43</f>
        <v>379</v>
      </c>
      <c r="AA44" t="s">
        <v>43</v>
      </c>
    </row>
    <row r="45" spans="5:27" x14ac:dyDescent="0.35">
      <c r="E45">
        <f t="shared" si="14"/>
        <v>42</v>
      </c>
      <c r="F45" s="1">
        <f t="shared" si="0"/>
        <v>0.88401777869999421</v>
      </c>
      <c r="G45">
        <f t="shared" si="1"/>
        <v>940</v>
      </c>
      <c r="H45">
        <f t="shared" si="2"/>
        <v>22</v>
      </c>
      <c r="I45" s="1">
        <f t="shared" si="3"/>
        <v>215.9550678314869</v>
      </c>
      <c r="J45" s="1">
        <f t="shared" si="4"/>
        <v>215.9550678314869</v>
      </c>
      <c r="L45">
        <f t="shared" si="11"/>
        <v>42</v>
      </c>
      <c r="M45" s="1">
        <f t="shared" si="5"/>
        <v>0.57194933204550713</v>
      </c>
      <c r="N45" s="1">
        <f t="shared" si="6"/>
        <v>5.0296389858833628</v>
      </c>
      <c r="O45">
        <f t="shared" si="7"/>
        <v>22</v>
      </c>
      <c r="P45" s="1">
        <f t="shared" si="8"/>
        <v>140.91626066745675</v>
      </c>
      <c r="Q45" s="1">
        <f t="shared" si="9"/>
        <v>8.6382027132594761</v>
      </c>
      <c r="U45">
        <v>1422</v>
      </c>
      <c r="V45">
        <f>U45-U44</f>
        <v>373</v>
      </c>
      <c r="Z45">
        <v>0</v>
      </c>
      <c r="AA45" t="s">
        <v>38</v>
      </c>
    </row>
    <row r="46" spans="5:27" x14ac:dyDescent="0.35">
      <c r="E46">
        <f t="shared" si="14"/>
        <v>43</v>
      </c>
      <c r="F46" s="1">
        <f t="shared" si="0"/>
        <v>0.88981688976499451</v>
      </c>
      <c r="G46">
        <f t="shared" si="1"/>
        <v>960</v>
      </c>
      <c r="H46">
        <f t="shared" si="2"/>
        <v>22.5</v>
      </c>
      <c r="I46" s="1">
        <f t="shared" si="3"/>
        <v>219.95023658636939</v>
      </c>
      <c r="J46" s="1">
        <f t="shared" si="4"/>
        <v>219.95023658636939</v>
      </c>
      <c r="L46">
        <f t="shared" si="11"/>
        <v>43</v>
      </c>
      <c r="M46" s="1">
        <f t="shared" si="5"/>
        <v>0.58051034540459701</v>
      </c>
      <c r="N46" s="1">
        <f t="shared" si="6"/>
        <v>5.1412969713699734</v>
      </c>
      <c r="O46">
        <f t="shared" si="7"/>
        <v>22.5</v>
      </c>
      <c r="P46" s="1">
        <f t="shared" si="8"/>
        <v>142.07177400492986</v>
      </c>
      <c r="Q46" s="1">
        <f t="shared" si="9"/>
        <v>8.7980094634547754</v>
      </c>
      <c r="Z46">
        <v>1</v>
      </c>
      <c r="AA46" t="s">
        <v>39</v>
      </c>
    </row>
    <row r="47" spans="5:27" x14ac:dyDescent="0.35">
      <c r="E47">
        <f t="shared" si="14"/>
        <v>44</v>
      </c>
      <c r="F47" s="1">
        <f t="shared" si="0"/>
        <v>0.89532604527674486</v>
      </c>
      <c r="G47">
        <f t="shared" si="1"/>
        <v>980</v>
      </c>
      <c r="H47">
        <f t="shared" si="2"/>
        <v>23</v>
      </c>
      <c r="I47" s="1">
        <f t="shared" si="3"/>
        <v>224.01931596321725</v>
      </c>
      <c r="J47" s="1">
        <f t="shared" si="4"/>
        <v>224.01931596321725</v>
      </c>
      <c r="L47">
        <f t="shared" si="11"/>
        <v>44</v>
      </c>
      <c r="M47" s="1">
        <f t="shared" si="5"/>
        <v>0.58890013849650513</v>
      </c>
      <c r="N47" s="1">
        <f t="shared" si="6"/>
        <v>5.2554337641343869</v>
      </c>
      <c r="O47">
        <f t="shared" si="7"/>
        <v>23</v>
      </c>
      <c r="P47" s="1">
        <f t="shared" si="8"/>
        <v>143.23676255177028</v>
      </c>
      <c r="Q47" s="1">
        <f t="shared" si="9"/>
        <v>8.9607726385286899</v>
      </c>
      <c r="Z47">
        <v>2</v>
      </c>
      <c r="AA47" t="s">
        <v>40</v>
      </c>
    </row>
    <row r="48" spans="5:27" x14ac:dyDescent="0.35">
      <c r="E48">
        <f t="shared" si="14"/>
        <v>45</v>
      </c>
      <c r="F48" s="1">
        <f t="shared" si="0"/>
        <v>0.90055974301290753</v>
      </c>
      <c r="G48">
        <f t="shared" si="1"/>
        <v>1000</v>
      </c>
      <c r="H48">
        <f t="shared" si="2"/>
        <v>23.5</v>
      </c>
      <c r="I48" s="1">
        <f t="shared" si="3"/>
        <v>228.16367330853677</v>
      </c>
      <c r="J48" s="1">
        <f t="shared" si="4"/>
        <v>228.16367330853677</v>
      </c>
      <c r="L48">
        <f t="shared" si="11"/>
        <v>45</v>
      </c>
      <c r="M48" s="1">
        <f t="shared" si="5"/>
        <v>0.59712213572657502</v>
      </c>
      <c r="N48" s="1">
        <f t="shared" si="6"/>
        <v>5.3721043936981694</v>
      </c>
      <c r="O48">
        <f t="shared" si="7"/>
        <v>23.5</v>
      </c>
      <c r="P48" s="1">
        <f t="shared" si="8"/>
        <v>144.41130400469481</v>
      </c>
      <c r="Q48" s="1">
        <f t="shared" si="9"/>
        <v>9.126546932341471</v>
      </c>
      <c r="Z48">
        <v>3</v>
      </c>
      <c r="AA48" t="s">
        <v>42</v>
      </c>
    </row>
    <row r="49" spans="5:27" x14ac:dyDescent="0.35">
      <c r="E49">
        <f t="shared" si="14"/>
        <v>46</v>
      </c>
      <c r="F49" s="1">
        <f t="shared" si="0"/>
        <v>0.9055317558622622</v>
      </c>
      <c r="G49">
        <f t="shared" si="1"/>
        <v>1020</v>
      </c>
      <c r="H49">
        <f t="shared" si="2"/>
        <v>24</v>
      </c>
      <c r="I49" s="1">
        <f t="shared" si="3"/>
        <v>232.38470126474473</v>
      </c>
      <c r="J49" s="1">
        <f t="shared" si="4"/>
        <v>232.38470126474473</v>
      </c>
      <c r="L49">
        <f t="shared" si="11"/>
        <v>46</v>
      </c>
      <c r="M49" s="1">
        <f t="shared" si="5"/>
        <v>0.60517969301204355</v>
      </c>
      <c r="N49" s="1">
        <f t="shared" si="6"/>
        <v>5.4913651112382693</v>
      </c>
      <c r="O49">
        <f t="shared" si="7"/>
        <v>24</v>
      </c>
      <c r="P49" s="1">
        <f t="shared" si="8"/>
        <v>145.59547669753329</v>
      </c>
      <c r="Q49" s="1">
        <f t="shared" si="9"/>
        <v>9.2953880505897892</v>
      </c>
      <c r="Z49">
        <v>4</v>
      </c>
      <c r="AA49" t="s">
        <v>41</v>
      </c>
    </row>
    <row r="50" spans="5:27" x14ac:dyDescent="0.35">
      <c r="E50">
        <f t="shared" si="14"/>
        <v>47</v>
      </c>
      <c r="F50" s="1">
        <f t="shared" si="0"/>
        <v>0.91025516806914908</v>
      </c>
      <c r="G50">
        <f t="shared" si="1"/>
        <v>1040</v>
      </c>
      <c r="H50">
        <f t="shared" si="2"/>
        <v>24.5</v>
      </c>
      <c r="I50" s="1">
        <f t="shared" si="3"/>
        <v>236.68381823814252</v>
      </c>
      <c r="J50" s="1">
        <f t="shared" si="4"/>
        <v>236.68381823814252</v>
      </c>
      <c r="L50">
        <f t="shared" si="11"/>
        <v>47</v>
      </c>
      <c r="M50" s="1">
        <f t="shared" si="5"/>
        <v>0.61307609915180272</v>
      </c>
      <c r="N50" s="1">
        <f t="shared" si="6"/>
        <v>5.6132734167077585</v>
      </c>
      <c r="O50">
        <f t="shared" si="7"/>
        <v>24.5</v>
      </c>
      <c r="P50" s="1">
        <f t="shared" si="8"/>
        <v>146.78935960645308</v>
      </c>
      <c r="Q50" s="1">
        <f t="shared" si="9"/>
        <v>9.4673527295257003</v>
      </c>
    </row>
    <row r="51" spans="5:27" x14ac:dyDescent="0.35">
      <c r="E51">
        <f t="shared" si="14"/>
        <v>48</v>
      </c>
      <c r="F51" s="1">
        <f t="shared" si="0"/>
        <v>0.91474240966569165</v>
      </c>
      <c r="G51">
        <f t="shared" si="1"/>
        <v>1060</v>
      </c>
      <c r="H51">
        <f t="shared" si="2"/>
        <v>25</v>
      </c>
      <c r="I51" s="1">
        <f t="shared" si="3"/>
        <v>241.06246887554818</v>
      </c>
      <c r="J51" s="1">
        <f t="shared" si="4"/>
        <v>241.06246887554818</v>
      </c>
      <c r="L51">
        <f t="shared" si="11"/>
        <v>48</v>
      </c>
      <c r="M51" s="1">
        <f t="shared" si="5"/>
        <v>0.62081457716876665</v>
      </c>
      <c r="N51" s="1">
        <f t="shared" si="6"/>
        <v>5.7378880865586712</v>
      </c>
      <c r="O51">
        <f t="shared" si="7"/>
        <v>25</v>
      </c>
      <c r="P51" s="1">
        <f t="shared" si="8"/>
        <v>147.99303235522601</v>
      </c>
      <c r="Q51" s="1">
        <f t="shared" si="9"/>
        <v>9.6424987550219274</v>
      </c>
    </row>
    <row r="52" spans="5:27" x14ac:dyDescent="0.35">
      <c r="E52">
        <f t="shared" si="14"/>
        <v>49</v>
      </c>
      <c r="F52" s="1">
        <f t="shared" si="0"/>
        <v>0.91900528918240709</v>
      </c>
      <c r="G52">
        <f t="shared" si="1"/>
        <v>1080</v>
      </c>
      <c r="H52">
        <f t="shared" si="2"/>
        <v>25.5</v>
      </c>
      <c r="I52" s="1">
        <f t="shared" si="3"/>
        <v>245.52212454974577</v>
      </c>
      <c r="J52" s="1">
        <f t="shared" si="4"/>
        <v>245.52212454974577</v>
      </c>
      <c r="L52">
        <f t="shared" si="11"/>
        <v>49</v>
      </c>
      <c r="M52" s="1">
        <f t="shared" si="5"/>
        <v>0.62839828562539135</v>
      </c>
      <c r="N52" s="1">
        <f t="shared" si="6"/>
        <v>5.8652692020802739</v>
      </c>
      <c r="O52">
        <f t="shared" si="7"/>
        <v>25.5</v>
      </c>
      <c r="P52" s="1">
        <f t="shared" si="8"/>
        <v>149.20657522053884</v>
      </c>
      <c r="Q52" s="1">
        <f t="shared" si="9"/>
        <v>9.8208849819898312</v>
      </c>
    </row>
    <row r="53" spans="5:27" x14ac:dyDescent="0.35">
      <c r="E53">
        <f t="shared" ref="E53" si="15">E52+1</f>
        <v>50</v>
      </c>
      <c r="F53" s="1">
        <f t="shared" si="0"/>
        <v>0.92305502472328671</v>
      </c>
      <c r="G53">
        <f t="shared" si="1"/>
        <v>1100</v>
      </c>
      <c r="H53">
        <f t="shared" si="2"/>
        <v>26</v>
      </c>
      <c r="I53" s="1">
        <f t="shared" si="3"/>
        <v>250.06428385391612</v>
      </c>
      <c r="J53" s="1">
        <f t="shared" si="4"/>
        <v>250.06428385391612</v>
      </c>
      <c r="L53">
        <f t="shared" si="11"/>
        <v>50</v>
      </c>
      <c r="M53" s="1">
        <f t="shared" si="5"/>
        <v>0.63583031991288352</v>
      </c>
      <c r="N53" s="1">
        <f t="shared" si="6"/>
        <v>5.9954781783664561</v>
      </c>
      <c r="O53">
        <f t="shared" si="7"/>
        <v>26</v>
      </c>
      <c r="P53" s="1">
        <f t="shared" si="8"/>
        <v>150.43006913734726</v>
      </c>
      <c r="Q53" s="1">
        <f t="shared" si="9"/>
        <v>10.002571354156645</v>
      </c>
    </row>
    <row r="55" spans="5:27" x14ac:dyDescent="0.35">
      <c r="N55" s="3">
        <v>1.0222</v>
      </c>
      <c r="P55" s="3">
        <v>1.0082</v>
      </c>
    </row>
  </sheetData>
  <mergeCells count="2">
    <mergeCell ref="E1:J1"/>
    <mergeCell ref="L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Ланцетов</dc:creator>
  <cp:lastModifiedBy>Виталий Ланцетов</cp:lastModifiedBy>
  <dcterms:created xsi:type="dcterms:W3CDTF">2022-10-03T04:08:38Z</dcterms:created>
  <dcterms:modified xsi:type="dcterms:W3CDTF">2022-10-08T15:36:34Z</dcterms:modified>
</cp:coreProperties>
</file>