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ai9\Documents\lab_kore\LP92\"/>
    </mc:Choice>
  </mc:AlternateContent>
  <xr:revisionPtr revIDLastSave="0" documentId="13_ncr:1_{1B8639D1-A1D3-485E-B022-EABB8588C14C}" xr6:coauthVersionLast="45" xr6:coauthVersionMax="45" xr10:uidLastSave="{00000000-0000-0000-0000-000000000000}"/>
  <bookViews>
    <workbookView xWindow="-98" yWindow="-98" windowWidth="20715" windowHeight="13875" xr2:uid="{00000000-000D-0000-FFFF-FFFF00000000}"/>
  </bookViews>
  <sheets>
    <sheet name="rutter04" sheetId="1" r:id="rId1"/>
  </sheets>
  <calcPr calcId="191029"/>
</workbook>
</file>

<file path=xl/calcChain.xml><?xml version="1.0" encoding="utf-8"?>
<calcChain xmlns="http://schemas.openxmlformats.org/spreadsheetml/2006/main">
  <c r="J46" i="1" l="1"/>
  <c r="J45" i="1"/>
  <c r="J44" i="1"/>
  <c r="J43" i="1"/>
  <c r="J42" i="1"/>
  <c r="J41" i="1"/>
  <c r="J40" i="1"/>
  <c r="J39" i="1"/>
  <c r="J36" i="1"/>
  <c r="J35" i="1"/>
  <c r="J31" i="1"/>
  <c r="J30" i="1"/>
  <c r="J29" i="1"/>
  <c r="J28" i="1"/>
  <c r="J27" i="1"/>
  <c r="J26" i="1"/>
  <c r="J25" i="1"/>
  <c r="I45" i="1" l="1"/>
  <c r="P40" i="1" l="1"/>
  <c r="K40" i="1" s="1"/>
  <c r="P41" i="1"/>
  <c r="P42" i="1"/>
  <c r="P43" i="1"/>
  <c r="K43" i="1" s="1"/>
  <c r="P44" i="1"/>
  <c r="P45" i="1"/>
  <c r="P46" i="1"/>
  <c r="P39" i="1"/>
  <c r="P36" i="1"/>
  <c r="K36" i="1" s="1"/>
  <c r="P35" i="1"/>
  <c r="P26" i="1"/>
  <c r="P27" i="1"/>
  <c r="P28" i="1"/>
  <c r="P29" i="1"/>
  <c r="P30" i="1"/>
  <c r="P31" i="1"/>
  <c r="K31" i="1" s="1"/>
  <c r="P25" i="1"/>
  <c r="E44" i="1"/>
  <c r="E45" i="1"/>
  <c r="E46" i="1"/>
  <c r="I46" i="1"/>
  <c r="I44" i="1"/>
  <c r="G46" i="1"/>
  <c r="G45" i="1"/>
  <c r="G44" i="1"/>
  <c r="K32" i="1"/>
  <c r="K33" i="1"/>
  <c r="K34" i="1"/>
  <c r="K37" i="1"/>
  <c r="K3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I28" i="1"/>
  <c r="G2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K46" i="1" l="1"/>
  <c r="K27" i="1"/>
  <c r="K35" i="1"/>
  <c r="K39" i="1"/>
  <c r="K28" i="1"/>
  <c r="K41" i="1"/>
  <c r="K25" i="1"/>
  <c r="K45" i="1"/>
  <c r="K44" i="1"/>
  <c r="K29" i="1"/>
  <c r="K30" i="1"/>
  <c r="K42" i="1"/>
  <c r="K26" i="1"/>
</calcChain>
</file>

<file path=xl/sharedStrings.xml><?xml version="1.0" encoding="utf-8"?>
<sst xmlns="http://schemas.openxmlformats.org/spreadsheetml/2006/main" count="18" uniqueCount="18">
  <si>
    <t>Sample No.</t>
  </si>
  <si>
    <t>T</t>
  </si>
  <si>
    <t>dT</t>
  </si>
  <si>
    <t>id</t>
  </si>
  <si>
    <t>e</t>
  </si>
  <si>
    <t>de</t>
  </si>
  <si>
    <t>d</t>
  </si>
  <si>
    <t>dd</t>
  </si>
  <si>
    <t>P</t>
  </si>
  <si>
    <t>dP</t>
  </si>
  <si>
    <t>sigma</t>
  </si>
  <si>
    <t>d(sigma)</t>
  </si>
  <si>
    <t>COH</t>
  </si>
  <si>
    <t>dCOH</t>
  </si>
  <si>
    <t>strain %</t>
  </si>
  <si>
    <t>t (s)</t>
  </si>
  <si>
    <t>d_0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</si>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</sst>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33" borderId="0" xfId="0" applyFill="1"/>
    <xf numFmtId="11" fontId="0" fillId="33" borderId="0" xfId="0" applyNumberFormat="1" applyFill="1"/>
    <xf numFmtId="2" fontId="0" fillId="33" borderId="0" xfId="0" applyNumberFormat="1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"/>
  <sheetViews>
    <sheetView tabSelected="1" workbookViewId="0">
      <selection activeCell="L10" sqref="L10"/>
    </sheetView>
  </sheetViews>
  <sheetFormatPr defaultRowHeight="14.25" x14ac:dyDescent="0.45"/>
  <sheetData>
    <row r="1" spans="1:21" x14ac:dyDescent="0.4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4</v>
      </c>
      <c r="G1" t="s">
        <v>5</v>
      </c>
      <c r="H1" t="s">
        <v>10</v>
      </c>
      <c r="I1" t="s">
        <v>11</v>
      </c>
      <c r="J1" t="s">
        <v>6</v>
      </c>
      <c r="K1" t="s">
        <v>7</v>
      </c>
      <c r="L1" s="3" t="s">
        <v>12</v>
      </c>
      <c r="M1" t="s">
        <v>13</v>
      </c>
      <c r="N1" t="s">
        <v>3</v>
      </c>
      <c r="O1" s="3" t="s">
        <v>14</v>
      </c>
      <c r="P1" s="3" t="s">
        <v>15</v>
      </c>
      <c r="Q1" s="3" t="s">
        <v>16</v>
      </c>
      <c r="R1" s="3" t="s">
        <v>17</v>
      </c>
      <c r="S1" s="3"/>
      <c r="T1" s="3"/>
      <c r="U1" s="3"/>
    </row>
    <row r="2" spans="1:21" x14ac:dyDescent="0.45">
      <c r="A2">
        <v>5417</v>
      </c>
      <c r="B2">
        <v>1300</v>
      </c>
      <c r="C2">
        <v>5</v>
      </c>
      <c r="D2">
        <v>300</v>
      </c>
      <c r="E2">
        <f t="shared" ref="E2:E3" si="0">0.01*D2</f>
        <v>3</v>
      </c>
      <c r="F2" s="1">
        <v>6.0000000000000002E-5</v>
      </c>
      <c r="G2" s="1">
        <f t="shared" ref="G2:G3" si="1">0.05*F2</f>
        <v>3.0000000000000001E-6</v>
      </c>
      <c r="H2" s="2">
        <v>350</v>
      </c>
      <c r="I2" s="2">
        <f t="shared" ref="I2:I3" si="2">0.03*H2</f>
        <v>10.5</v>
      </c>
      <c r="J2" s="2">
        <v>18</v>
      </c>
      <c r="K2" s="2">
        <f t="shared" ref="K2:K3" si="3">0.1*J2</f>
        <v>1.8</v>
      </c>
      <c r="L2" s="4">
        <v>3000</v>
      </c>
      <c r="M2" s="1">
        <v>500</v>
      </c>
      <c r="N2">
        <v>1</v>
      </c>
      <c r="O2" s="3"/>
      <c r="Q2" s="3"/>
      <c r="S2" s="1"/>
      <c r="T2" s="1"/>
    </row>
    <row r="3" spans="1:21" x14ac:dyDescent="0.45">
      <c r="B3">
        <v>1300</v>
      </c>
      <c r="C3">
        <v>5</v>
      </c>
      <c r="D3">
        <v>300</v>
      </c>
      <c r="E3">
        <f t="shared" si="0"/>
        <v>3</v>
      </c>
      <c r="F3" s="1">
        <v>2.9999999999999997E-4</v>
      </c>
      <c r="G3" s="1">
        <f t="shared" si="1"/>
        <v>1.4999999999999999E-5</v>
      </c>
      <c r="H3" s="2">
        <v>500</v>
      </c>
      <c r="I3" s="2">
        <f t="shared" si="2"/>
        <v>15</v>
      </c>
      <c r="J3" s="2">
        <v>18</v>
      </c>
      <c r="K3" s="2">
        <f t="shared" si="3"/>
        <v>1.8</v>
      </c>
      <c r="L3" s="4">
        <v>3000</v>
      </c>
      <c r="M3" s="1">
        <v>500</v>
      </c>
      <c r="N3">
        <v>1</v>
      </c>
      <c r="O3" s="3"/>
      <c r="Q3" s="3"/>
      <c r="S3" s="1"/>
      <c r="T3" s="1"/>
    </row>
    <row r="4" spans="1:21" x14ac:dyDescent="0.45">
      <c r="A4">
        <v>5433</v>
      </c>
      <c r="B4">
        <v>1300</v>
      </c>
      <c r="C4">
        <v>5</v>
      </c>
      <c r="D4">
        <v>300</v>
      </c>
      <c r="E4">
        <f t="shared" ref="E4:E46" si="4">0.01*D4</f>
        <v>3</v>
      </c>
      <c r="F4" s="1">
        <v>7.4999999999999993E-5</v>
      </c>
      <c r="G4" s="1">
        <f t="shared" ref="G4:G46" si="5">0.05*F4</f>
        <v>3.7499999999999997E-6</v>
      </c>
      <c r="H4" s="2">
        <v>360</v>
      </c>
      <c r="I4" s="2">
        <f t="shared" ref="I4:I46" si="6">0.03*H4</f>
        <v>10.799999999999999</v>
      </c>
      <c r="J4" s="2">
        <v>20</v>
      </c>
      <c r="K4" s="2">
        <f t="shared" ref="K4:K46" si="7">0.1*J4</f>
        <v>2</v>
      </c>
      <c r="L4" s="4">
        <v>2400</v>
      </c>
      <c r="M4" s="1">
        <v>500</v>
      </c>
      <c r="N4">
        <v>2</v>
      </c>
      <c r="O4" s="3"/>
      <c r="Q4" s="3"/>
      <c r="S4" s="1"/>
      <c r="T4" s="1"/>
    </row>
    <row r="5" spans="1:21" x14ac:dyDescent="0.45">
      <c r="B5">
        <v>1300</v>
      </c>
      <c r="C5">
        <v>5</v>
      </c>
      <c r="D5">
        <v>300</v>
      </c>
      <c r="E5">
        <f t="shared" si="4"/>
        <v>3</v>
      </c>
      <c r="F5" s="1">
        <v>3.4999999999999997E-5</v>
      </c>
      <c r="G5" s="1">
        <f t="shared" si="5"/>
        <v>1.75E-6</v>
      </c>
      <c r="H5" s="2">
        <v>290</v>
      </c>
      <c r="I5" s="2">
        <f t="shared" si="6"/>
        <v>8.6999999999999993</v>
      </c>
      <c r="J5" s="2">
        <v>20</v>
      </c>
      <c r="K5" s="2">
        <f t="shared" si="7"/>
        <v>2</v>
      </c>
      <c r="L5" s="4">
        <v>2400</v>
      </c>
      <c r="M5" s="1">
        <v>500</v>
      </c>
      <c r="N5">
        <v>2</v>
      </c>
      <c r="O5" s="3"/>
      <c r="Q5" s="3"/>
      <c r="S5" s="1"/>
      <c r="T5" s="1"/>
    </row>
    <row r="6" spans="1:21" x14ac:dyDescent="0.45">
      <c r="B6">
        <v>1300</v>
      </c>
      <c r="C6">
        <v>5</v>
      </c>
      <c r="D6">
        <v>300</v>
      </c>
      <c r="E6">
        <f t="shared" si="4"/>
        <v>3</v>
      </c>
      <c r="F6" s="1">
        <v>3.5E-4</v>
      </c>
      <c r="G6" s="1">
        <f t="shared" si="5"/>
        <v>1.7500000000000002E-5</v>
      </c>
      <c r="H6" s="2">
        <v>544</v>
      </c>
      <c r="I6" s="2">
        <f t="shared" si="6"/>
        <v>16.32</v>
      </c>
      <c r="J6" s="2">
        <v>20</v>
      </c>
      <c r="K6" s="2">
        <f t="shared" si="7"/>
        <v>2</v>
      </c>
      <c r="L6" s="4">
        <v>2400</v>
      </c>
      <c r="M6" s="1">
        <v>500</v>
      </c>
      <c r="N6">
        <v>2</v>
      </c>
      <c r="O6" s="3"/>
      <c r="Q6" s="3"/>
      <c r="S6" s="1"/>
      <c r="T6" s="1"/>
    </row>
    <row r="7" spans="1:21" x14ac:dyDescent="0.45">
      <c r="A7">
        <v>5485</v>
      </c>
      <c r="B7">
        <v>1300</v>
      </c>
      <c r="C7">
        <v>5</v>
      </c>
      <c r="D7">
        <v>300</v>
      </c>
      <c r="E7">
        <f t="shared" si="4"/>
        <v>3</v>
      </c>
      <c r="F7" s="1">
        <v>5.1E-5</v>
      </c>
      <c r="G7" s="1">
        <f t="shared" si="5"/>
        <v>2.5500000000000001E-6</v>
      </c>
      <c r="H7" s="2">
        <v>380</v>
      </c>
      <c r="I7" s="2">
        <f t="shared" si="6"/>
        <v>11.4</v>
      </c>
      <c r="J7" s="2">
        <v>10</v>
      </c>
      <c r="K7" s="2">
        <f t="shared" si="7"/>
        <v>1</v>
      </c>
      <c r="L7" s="4">
        <v>5700</v>
      </c>
      <c r="M7" s="1">
        <v>500</v>
      </c>
      <c r="N7">
        <v>3</v>
      </c>
      <c r="O7" s="3"/>
      <c r="Q7" s="3"/>
      <c r="S7" s="1"/>
      <c r="T7" s="1"/>
    </row>
    <row r="8" spans="1:21" x14ac:dyDescent="0.45">
      <c r="B8">
        <v>1300</v>
      </c>
      <c r="C8">
        <v>5</v>
      </c>
      <c r="D8">
        <v>300</v>
      </c>
      <c r="E8">
        <f t="shared" si="4"/>
        <v>3</v>
      </c>
      <c r="F8" s="1">
        <v>1.0000000000000001E-5</v>
      </c>
      <c r="G8" s="1">
        <f t="shared" si="5"/>
        <v>5.0000000000000008E-7</v>
      </c>
      <c r="H8" s="2">
        <v>182</v>
      </c>
      <c r="I8" s="2">
        <f t="shared" si="6"/>
        <v>5.46</v>
      </c>
      <c r="J8" s="2">
        <v>10</v>
      </c>
      <c r="K8" s="2">
        <f t="shared" si="7"/>
        <v>1</v>
      </c>
      <c r="L8" s="4">
        <v>5700</v>
      </c>
      <c r="M8" s="1">
        <v>500</v>
      </c>
      <c r="N8">
        <v>3</v>
      </c>
      <c r="O8" s="3"/>
      <c r="Q8" s="3"/>
      <c r="S8" s="1"/>
      <c r="T8" s="1"/>
    </row>
    <row r="9" spans="1:21" x14ac:dyDescent="0.45">
      <c r="B9">
        <v>1300</v>
      </c>
      <c r="C9">
        <v>5</v>
      </c>
      <c r="D9">
        <v>300</v>
      </c>
      <c r="E9">
        <f t="shared" si="4"/>
        <v>3</v>
      </c>
      <c r="F9" s="1">
        <v>1E-4</v>
      </c>
      <c r="G9" s="1">
        <f t="shared" si="5"/>
        <v>5.0000000000000004E-6</v>
      </c>
      <c r="H9" s="2">
        <v>350</v>
      </c>
      <c r="I9" s="2">
        <f t="shared" si="6"/>
        <v>10.5</v>
      </c>
      <c r="J9" s="2">
        <v>10</v>
      </c>
      <c r="K9" s="2">
        <f t="shared" si="7"/>
        <v>1</v>
      </c>
      <c r="L9" s="4">
        <v>5700</v>
      </c>
      <c r="M9" s="1">
        <v>500</v>
      </c>
      <c r="N9">
        <v>3</v>
      </c>
      <c r="O9" s="3"/>
      <c r="Q9" s="3"/>
      <c r="S9" s="1"/>
      <c r="T9" s="1"/>
    </row>
    <row r="10" spans="1:21" x14ac:dyDescent="0.45">
      <c r="A10">
        <v>5490</v>
      </c>
      <c r="B10">
        <v>1300</v>
      </c>
      <c r="C10">
        <v>5</v>
      </c>
      <c r="D10">
        <v>300</v>
      </c>
      <c r="E10">
        <f t="shared" si="4"/>
        <v>3</v>
      </c>
      <c r="F10" s="1">
        <v>5.3000000000000001E-5</v>
      </c>
      <c r="G10" s="1">
        <f t="shared" si="5"/>
        <v>2.65E-6</v>
      </c>
      <c r="H10" s="2">
        <v>423</v>
      </c>
      <c r="I10" s="2">
        <f t="shared" si="6"/>
        <v>12.69</v>
      </c>
      <c r="J10" s="2">
        <v>9</v>
      </c>
      <c r="K10" s="2">
        <f t="shared" si="7"/>
        <v>0.9</v>
      </c>
      <c r="L10" s="4">
        <v>6800</v>
      </c>
      <c r="M10" s="1">
        <v>500</v>
      </c>
      <c r="N10">
        <v>4</v>
      </c>
      <c r="O10" s="3"/>
      <c r="Q10" s="3"/>
      <c r="S10" s="1"/>
      <c r="T10" s="1"/>
    </row>
    <row r="11" spans="1:21" x14ac:dyDescent="0.45">
      <c r="B11">
        <v>1300</v>
      </c>
      <c r="C11">
        <v>5</v>
      </c>
      <c r="D11">
        <v>300</v>
      </c>
      <c r="E11">
        <f t="shared" si="4"/>
        <v>3</v>
      </c>
      <c r="F11" s="1">
        <v>5.0000000000000004E-6</v>
      </c>
      <c r="G11" s="1">
        <f t="shared" si="5"/>
        <v>2.5000000000000004E-7</v>
      </c>
      <c r="H11" s="2">
        <v>130</v>
      </c>
      <c r="I11" s="2">
        <f t="shared" si="6"/>
        <v>3.9</v>
      </c>
      <c r="J11" s="2">
        <v>9</v>
      </c>
      <c r="K11" s="2">
        <f t="shared" si="7"/>
        <v>0.9</v>
      </c>
      <c r="L11" s="4">
        <v>6800</v>
      </c>
      <c r="M11" s="1">
        <v>500</v>
      </c>
      <c r="N11">
        <v>4</v>
      </c>
      <c r="O11" s="3"/>
      <c r="Q11" s="3"/>
      <c r="S11" s="1"/>
      <c r="T11" s="1"/>
    </row>
    <row r="12" spans="1:21" x14ac:dyDescent="0.45">
      <c r="B12">
        <v>1300</v>
      </c>
      <c r="C12">
        <v>5</v>
      </c>
      <c r="D12">
        <v>300</v>
      </c>
      <c r="E12">
        <f t="shared" si="4"/>
        <v>3</v>
      </c>
      <c r="F12" s="1">
        <v>1.0000000000000001E-5</v>
      </c>
      <c r="G12" s="1">
        <f t="shared" si="5"/>
        <v>5.0000000000000008E-7</v>
      </c>
      <c r="H12" s="2">
        <v>180</v>
      </c>
      <c r="I12" s="2">
        <f t="shared" si="6"/>
        <v>5.3999999999999995</v>
      </c>
      <c r="J12" s="2">
        <v>9</v>
      </c>
      <c r="K12" s="2">
        <f t="shared" si="7"/>
        <v>0.9</v>
      </c>
      <c r="L12" s="4">
        <v>6800</v>
      </c>
      <c r="M12" s="1">
        <v>500</v>
      </c>
      <c r="N12">
        <v>4</v>
      </c>
      <c r="O12" s="3"/>
      <c r="Q12" s="3"/>
      <c r="S12" s="1"/>
      <c r="T12" s="1"/>
    </row>
    <row r="13" spans="1:21" x14ac:dyDescent="0.45">
      <c r="B13">
        <v>1300</v>
      </c>
      <c r="C13">
        <v>5</v>
      </c>
      <c r="D13">
        <v>300</v>
      </c>
      <c r="E13">
        <f t="shared" si="4"/>
        <v>3</v>
      </c>
      <c r="F13" s="1">
        <v>2.0000000000000002E-5</v>
      </c>
      <c r="G13" s="1">
        <f t="shared" si="5"/>
        <v>1.0000000000000002E-6</v>
      </c>
      <c r="H13" s="2">
        <v>220</v>
      </c>
      <c r="I13" s="2">
        <f t="shared" si="6"/>
        <v>6.6</v>
      </c>
      <c r="J13" s="2">
        <v>9</v>
      </c>
      <c r="K13" s="2">
        <f t="shared" si="7"/>
        <v>0.9</v>
      </c>
      <c r="L13" s="4">
        <v>6800</v>
      </c>
      <c r="M13" s="1">
        <v>500</v>
      </c>
      <c r="N13">
        <v>4</v>
      </c>
      <c r="O13" s="3"/>
      <c r="Q13" s="3"/>
      <c r="S13" s="1"/>
      <c r="T13" s="1"/>
    </row>
    <row r="14" spans="1:21" x14ac:dyDescent="0.45">
      <c r="B14">
        <v>1300</v>
      </c>
      <c r="C14">
        <v>5</v>
      </c>
      <c r="D14">
        <v>300</v>
      </c>
      <c r="E14">
        <f t="shared" si="4"/>
        <v>3</v>
      </c>
      <c r="F14" s="1">
        <v>4.0000000000000003E-5</v>
      </c>
      <c r="G14" s="1">
        <f t="shared" si="5"/>
        <v>2.0000000000000003E-6</v>
      </c>
      <c r="H14" s="2">
        <v>260</v>
      </c>
      <c r="I14" s="2">
        <f t="shared" si="6"/>
        <v>7.8</v>
      </c>
      <c r="J14" s="2">
        <v>9</v>
      </c>
      <c r="K14" s="2">
        <f t="shared" si="7"/>
        <v>0.9</v>
      </c>
      <c r="L14" s="4">
        <v>6800</v>
      </c>
      <c r="M14" s="1">
        <v>500</v>
      </c>
      <c r="N14">
        <v>4</v>
      </c>
      <c r="O14" s="3"/>
      <c r="Q14" s="3"/>
      <c r="S14" s="1"/>
      <c r="T14" s="1"/>
    </row>
    <row r="15" spans="1:21" x14ac:dyDescent="0.45">
      <c r="B15">
        <v>1300</v>
      </c>
      <c r="C15">
        <v>5</v>
      </c>
      <c r="D15">
        <v>300</v>
      </c>
      <c r="E15">
        <f t="shared" si="4"/>
        <v>3</v>
      </c>
      <c r="F15" s="1">
        <v>8.0000000000000007E-5</v>
      </c>
      <c r="G15" s="1">
        <f t="shared" si="5"/>
        <v>4.0000000000000007E-6</v>
      </c>
      <c r="H15" s="2">
        <v>300</v>
      </c>
      <c r="I15" s="2">
        <f t="shared" si="6"/>
        <v>9</v>
      </c>
      <c r="J15" s="2">
        <v>9</v>
      </c>
      <c r="K15" s="2">
        <f t="shared" si="7"/>
        <v>0.9</v>
      </c>
      <c r="L15" s="4">
        <v>6800</v>
      </c>
      <c r="M15" s="1">
        <v>500</v>
      </c>
      <c r="N15">
        <v>4</v>
      </c>
      <c r="O15" s="3"/>
      <c r="Q15" s="3"/>
      <c r="S15" s="1"/>
      <c r="T15" s="1"/>
    </row>
    <row r="16" spans="1:21" x14ac:dyDescent="0.45">
      <c r="B16">
        <v>1300</v>
      </c>
      <c r="C16">
        <v>5</v>
      </c>
      <c r="D16">
        <v>300</v>
      </c>
      <c r="E16">
        <f t="shared" si="4"/>
        <v>3</v>
      </c>
      <c r="F16" s="1">
        <v>2.2000000000000001E-4</v>
      </c>
      <c r="G16" s="1">
        <f t="shared" si="5"/>
        <v>1.1000000000000001E-5</v>
      </c>
      <c r="H16" s="2">
        <v>380</v>
      </c>
      <c r="I16" s="2">
        <f t="shared" si="6"/>
        <v>11.4</v>
      </c>
      <c r="J16" s="2">
        <v>9</v>
      </c>
      <c r="K16" s="2">
        <f t="shared" si="7"/>
        <v>0.9</v>
      </c>
      <c r="L16" s="4">
        <v>6800</v>
      </c>
      <c r="M16" s="1">
        <v>500</v>
      </c>
      <c r="N16">
        <v>4</v>
      </c>
      <c r="O16" s="3"/>
      <c r="Q16" s="3"/>
      <c r="S16" s="1"/>
      <c r="T16" s="1"/>
    </row>
    <row r="17" spans="1:20" x14ac:dyDescent="0.45">
      <c r="B17">
        <v>1300</v>
      </c>
      <c r="C17">
        <v>5</v>
      </c>
      <c r="D17">
        <v>300</v>
      </c>
      <c r="E17">
        <f t="shared" si="4"/>
        <v>3</v>
      </c>
      <c r="F17" s="1">
        <v>4.0000000000000002E-4</v>
      </c>
      <c r="G17" s="1">
        <f t="shared" si="5"/>
        <v>2.0000000000000002E-5</v>
      </c>
      <c r="H17" s="2">
        <v>445</v>
      </c>
      <c r="I17" s="2">
        <f t="shared" si="6"/>
        <v>13.35</v>
      </c>
      <c r="J17" s="2">
        <v>9</v>
      </c>
      <c r="K17" s="2">
        <f t="shared" si="7"/>
        <v>0.9</v>
      </c>
      <c r="L17" s="4">
        <v>6800</v>
      </c>
      <c r="M17" s="1">
        <v>500</v>
      </c>
      <c r="N17">
        <v>4</v>
      </c>
      <c r="O17" s="3"/>
      <c r="Q17" s="3"/>
      <c r="S17" s="1"/>
      <c r="T17" s="1"/>
    </row>
    <row r="18" spans="1:20" x14ac:dyDescent="0.45">
      <c r="A18">
        <v>5568</v>
      </c>
      <c r="B18">
        <v>1300</v>
      </c>
      <c r="C18">
        <v>5</v>
      </c>
      <c r="D18">
        <v>300</v>
      </c>
      <c r="E18">
        <f t="shared" si="4"/>
        <v>3</v>
      </c>
      <c r="F18" s="1">
        <v>1.0000000000000001E-5</v>
      </c>
      <c r="G18" s="1">
        <f t="shared" si="5"/>
        <v>5.0000000000000008E-7</v>
      </c>
      <c r="H18" s="2">
        <v>160</v>
      </c>
      <c r="I18" s="2">
        <f t="shared" si="6"/>
        <v>4.8</v>
      </c>
      <c r="J18" s="2">
        <v>25</v>
      </c>
      <c r="K18" s="2">
        <f t="shared" si="7"/>
        <v>2.5</v>
      </c>
      <c r="L18" s="4">
        <v>4000</v>
      </c>
      <c r="M18" s="1">
        <v>500</v>
      </c>
      <c r="N18">
        <v>5</v>
      </c>
      <c r="O18" s="3"/>
      <c r="Q18" s="3"/>
      <c r="S18" s="1"/>
      <c r="T18" s="1"/>
    </row>
    <row r="19" spans="1:20" x14ac:dyDescent="0.45">
      <c r="B19">
        <v>1300</v>
      </c>
      <c r="C19">
        <v>5</v>
      </c>
      <c r="D19">
        <v>300</v>
      </c>
      <c r="E19">
        <f t="shared" si="4"/>
        <v>3</v>
      </c>
      <c r="F19" s="1">
        <v>1E-4</v>
      </c>
      <c r="G19" s="1">
        <f t="shared" si="5"/>
        <v>5.0000000000000004E-6</v>
      </c>
      <c r="H19" s="2">
        <v>260</v>
      </c>
      <c r="I19" s="2">
        <f t="shared" si="6"/>
        <v>7.8</v>
      </c>
      <c r="J19" s="2">
        <v>25</v>
      </c>
      <c r="K19" s="2">
        <f t="shared" si="7"/>
        <v>2.5</v>
      </c>
      <c r="L19" s="4">
        <v>4000</v>
      </c>
      <c r="M19" s="1">
        <v>500</v>
      </c>
      <c r="N19">
        <v>5</v>
      </c>
      <c r="O19" s="3"/>
      <c r="Q19" s="3"/>
      <c r="S19" s="1"/>
      <c r="T19" s="1"/>
    </row>
    <row r="20" spans="1:20" x14ac:dyDescent="0.45">
      <c r="B20">
        <v>1200</v>
      </c>
      <c r="C20">
        <v>5</v>
      </c>
      <c r="D20">
        <v>300</v>
      </c>
      <c r="E20">
        <f t="shared" si="4"/>
        <v>3</v>
      </c>
      <c r="F20" s="1">
        <v>1.2E-5</v>
      </c>
      <c r="G20" s="1">
        <f t="shared" si="5"/>
        <v>6.0000000000000008E-7</v>
      </c>
      <c r="H20" s="2">
        <v>205</v>
      </c>
      <c r="I20" s="2">
        <f t="shared" si="6"/>
        <v>6.1499999999999995</v>
      </c>
      <c r="J20" s="2">
        <v>25</v>
      </c>
      <c r="K20" s="2">
        <f t="shared" si="7"/>
        <v>2.5</v>
      </c>
      <c r="L20" s="4">
        <v>4000</v>
      </c>
      <c r="M20" s="1">
        <v>500</v>
      </c>
      <c r="N20">
        <v>5</v>
      </c>
      <c r="O20" s="3"/>
      <c r="Q20" s="3"/>
      <c r="S20" s="1"/>
      <c r="T20" s="1"/>
    </row>
    <row r="21" spans="1:20" x14ac:dyDescent="0.45">
      <c r="B21">
        <v>1200</v>
      </c>
      <c r="C21">
        <v>5</v>
      </c>
      <c r="D21">
        <v>300</v>
      </c>
      <c r="E21">
        <f t="shared" si="4"/>
        <v>3</v>
      </c>
      <c r="F21" s="1">
        <v>1.1E-4</v>
      </c>
      <c r="G21" s="1">
        <f t="shared" si="5"/>
        <v>5.5000000000000007E-6</v>
      </c>
      <c r="H21" s="2">
        <v>320</v>
      </c>
      <c r="I21" s="2">
        <f t="shared" si="6"/>
        <v>9.6</v>
      </c>
      <c r="J21" s="2">
        <v>25</v>
      </c>
      <c r="K21" s="2">
        <f t="shared" si="7"/>
        <v>2.5</v>
      </c>
      <c r="L21" s="4">
        <v>4000</v>
      </c>
      <c r="M21" s="1">
        <v>500</v>
      </c>
      <c r="N21">
        <v>5</v>
      </c>
      <c r="O21" s="3"/>
      <c r="Q21" s="3"/>
      <c r="S21" s="1"/>
      <c r="T21" s="1"/>
    </row>
    <row r="22" spans="1:20" x14ac:dyDescent="0.45">
      <c r="A22">
        <v>5574</v>
      </c>
      <c r="B22">
        <v>1300</v>
      </c>
      <c r="C22">
        <v>5</v>
      </c>
      <c r="D22">
        <v>300</v>
      </c>
      <c r="E22">
        <f t="shared" si="4"/>
        <v>3</v>
      </c>
      <c r="F22" s="1">
        <v>1.0000000000000001E-5</v>
      </c>
      <c r="G22" s="1">
        <f t="shared" si="5"/>
        <v>5.0000000000000008E-7</v>
      </c>
      <c r="H22" s="2">
        <v>149</v>
      </c>
      <c r="I22" s="2">
        <f t="shared" si="6"/>
        <v>4.47</v>
      </c>
      <c r="J22" s="2">
        <v>24</v>
      </c>
      <c r="K22" s="2">
        <f t="shared" si="7"/>
        <v>2.4000000000000004</v>
      </c>
      <c r="L22" s="4">
        <v>4000</v>
      </c>
      <c r="M22" s="1">
        <v>500</v>
      </c>
      <c r="N22">
        <v>6</v>
      </c>
      <c r="O22" s="3"/>
      <c r="Q22" s="3"/>
      <c r="S22" s="1"/>
      <c r="T22" s="1"/>
    </row>
    <row r="23" spans="1:20" x14ac:dyDescent="0.45">
      <c r="B23">
        <v>1300</v>
      </c>
      <c r="C23">
        <v>5</v>
      </c>
      <c r="D23">
        <v>300</v>
      </c>
      <c r="E23">
        <f t="shared" si="4"/>
        <v>3</v>
      </c>
      <c r="F23" s="1">
        <v>4.3000000000000002E-5</v>
      </c>
      <c r="G23" s="1">
        <f t="shared" si="5"/>
        <v>2.1500000000000002E-6</v>
      </c>
      <c r="H23" s="2">
        <v>238</v>
      </c>
      <c r="I23" s="2">
        <f t="shared" si="6"/>
        <v>7.14</v>
      </c>
      <c r="J23" s="2">
        <v>24</v>
      </c>
      <c r="K23" s="2">
        <f t="shared" si="7"/>
        <v>2.4000000000000004</v>
      </c>
      <c r="L23" s="4">
        <v>4000</v>
      </c>
      <c r="M23" s="1">
        <v>500</v>
      </c>
      <c r="N23">
        <v>6</v>
      </c>
      <c r="O23" s="3"/>
      <c r="Q23" s="3"/>
      <c r="S23" s="1"/>
      <c r="T23" s="1"/>
    </row>
    <row r="24" spans="1:20" x14ac:dyDescent="0.45">
      <c r="B24">
        <v>1300</v>
      </c>
      <c r="C24">
        <v>5</v>
      </c>
      <c r="D24">
        <v>300</v>
      </c>
      <c r="E24">
        <f t="shared" si="4"/>
        <v>3</v>
      </c>
      <c r="F24" s="1">
        <v>1.2E-4</v>
      </c>
      <c r="G24" s="1">
        <f t="shared" si="5"/>
        <v>6.0000000000000002E-6</v>
      </c>
      <c r="H24" s="2">
        <v>320</v>
      </c>
      <c r="I24" s="2">
        <f t="shared" si="6"/>
        <v>9.6</v>
      </c>
      <c r="J24" s="2">
        <v>24</v>
      </c>
      <c r="K24" s="2">
        <f t="shared" si="7"/>
        <v>2.4000000000000004</v>
      </c>
      <c r="L24" s="4">
        <v>4000</v>
      </c>
      <c r="M24" s="1">
        <v>500</v>
      </c>
      <c r="N24">
        <v>6</v>
      </c>
      <c r="O24" s="3"/>
      <c r="Q24" s="3"/>
      <c r="S24" s="1"/>
      <c r="T24" s="1"/>
    </row>
    <row r="25" spans="1:20" x14ac:dyDescent="0.45">
      <c r="A25" s="5">
        <v>5575</v>
      </c>
      <c r="B25" s="5">
        <v>1200</v>
      </c>
      <c r="C25" s="5">
        <v>5</v>
      </c>
      <c r="D25" s="5">
        <v>300</v>
      </c>
      <c r="E25" s="5">
        <f t="shared" si="4"/>
        <v>3</v>
      </c>
      <c r="F25" s="6">
        <v>1.0000000000000001E-5</v>
      </c>
      <c r="G25" s="6">
        <f t="shared" si="5"/>
        <v>5.0000000000000008E-7</v>
      </c>
      <c r="H25" s="7">
        <v>270</v>
      </c>
      <c r="I25" s="7">
        <f t="shared" si="6"/>
        <v>8.1</v>
      </c>
      <c r="J25" s="8">
        <f>((100*L25*EXP(-80000/(8.3145*B25)))*SUM(P28:P28)+Q25^R25)^(1/R25)</f>
        <v>1562.869332849863</v>
      </c>
      <c r="K25" s="7">
        <f t="shared" si="7"/>
        <v>156.2869332849863</v>
      </c>
      <c r="L25" s="6">
        <v>4500</v>
      </c>
      <c r="M25" s="6">
        <v>500</v>
      </c>
      <c r="N25" s="5">
        <v>7</v>
      </c>
      <c r="O25" s="5">
        <v>4</v>
      </c>
      <c r="P25" s="6">
        <f>O25/F25</f>
        <v>399999.99999999994</v>
      </c>
      <c r="Q25" s="5">
        <v>25</v>
      </c>
      <c r="R25" s="5">
        <v>2.27</v>
      </c>
      <c r="S25" s="1"/>
      <c r="T25" s="1"/>
    </row>
    <row r="26" spans="1:20" x14ac:dyDescent="0.45">
      <c r="A26" s="5"/>
      <c r="B26" s="5">
        <v>1300</v>
      </c>
      <c r="C26" s="5">
        <v>5</v>
      </c>
      <c r="D26" s="5">
        <v>300</v>
      </c>
      <c r="E26" s="5">
        <f t="shared" si="4"/>
        <v>3</v>
      </c>
      <c r="F26" s="6">
        <v>1.0000000000000001E-5</v>
      </c>
      <c r="G26" s="6">
        <f t="shared" si="5"/>
        <v>5.0000000000000008E-7</v>
      </c>
      <c r="H26" s="7">
        <v>150</v>
      </c>
      <c r="I26" s="7">
        <f t="shared" si="6"/>
        <v>4.5</v>
      </c>
      <c r="J26" s="8">
        <f>((100*L26*EXP(-80000/(8.3145*B26)))*SUM(P27:P28)+Q26^R26)^(1/R26)</f>
        <v>2624.0877375141622</v>
      </c>
      <c r="K26" s="7">
        <f t="shared" si="7"/>
        <v>262.40877375141622</v>
      </c>
      <c r="L26" s="6">
        <v>4500</v>
      </c>
      <c r="M26" s="6">
        <v>500</v>
      </c>
      <c r="N26" s="5">
        <v>7</v>
      </c>
      <c r="O26" s="5">
        <v>5</v>
      </c>
      <c r="P26" s="6">
        <f t="shared" ref="P26:P31" si="8">O26/F26</f>
        <v>499999.99999999994</v>
      </c>
      <c r="Q26" s="5">
        <v>25</v>
      </c>
      <c r="R26" s="5">
        <v>2.27</v>
      </c>
      <c r="S26" s="1"/>
      <c r="T26" s="1"/>
    </row>
    <row r="27" spans="1:20" x14ac:dyDescent="0.45">
      <c r="A27" s="5"/>
      <c r="B27" s="5">
        <v>1200</v>
      </c>
      <c r="C27" s="5">
        <v>5</v>
      </c>
      <c r="D27" s="5">
        <v>300</v>
      </c>
      <c r="E27" s="5">
        <f t="shared" si="4"/>
        <v>3</v>
      </c>
      <c r="F27" s="6">
        <v>1E-4</v>
      </c>
      <c r="G27" s="6">
        <f t="shared" si="5"/>
        <v>5.0000000000000004E-6</v>
      </c>
      <c r="H27" s="7">
        <v>450</v>
      </c>
      <c r="I27" s="7">
        <f t="shared" si="6"/>
        <v>13.5</v>
      </c>
      <c r="J27" s="8">
        <f>((100*L27*EXP(-80000/(8.3145*B27)))*SUM(P26:P28)+Q27^R27)^(1/R27)</f>
        <v>3420.0418592216142</v>
      </c>
      <c r="K27" s="7">
        <f t="shared" si="7"/>
        <v>342.00418592216147</v>
      </c>
      <c r="L27" s="6">
        <v>4500</v>
      </c>
      <c r="M27" s="6">
        <v>500</v>
      </c>
      <c r="N27" s="5">
        <v>7</v>
      </c>
      <c r="O27" s="5">
        <v>9</v>
      </c>
      <c r="P27" s="6">
        <f t="shared" si="8"/>
        <v>90000</v>
      </c>
      <c r="Q27" s="5">
        <v>25</v>
      </c>
      <c r="R27" s="5">
        <v>2.27</v>
      </c>
      <c r="S27" s="1"/>
      <c r="T27" s="1"/>
    </row>
    <row r="28" spans="1:20" x14ac:dyDescent="0.45">
      <c r="A28" s="5"/>
      <c r="B28" s="5">
        <v>1300</v>
      </c>
      <c r="C28" s="5">
        <v>5</v>
      </c>
      <c r="D28" s="5">
        <v>300</v>
      </c>
      <c r="E28" s="5">
        <f t="shared" si="4"/>
        <v>3</v>
      </c>
      <c r="F28" s="6">
        <v>1E-4</v>
      </c>
      <c r="G28" s="6">
        <f t="shared" si="5"/>
        <v>5.0000000000000004E-6</v>
      </c>
      <c r="H28" s="7">
        <v>295</v>
      </c>
      <c r="I28" s="7">
        <f t="shared" si="6"/>
        <v>8.85</v>
      </c>
      <c r="J28" s="8">
        <f>((100*L28*EXP(-80000/(8.3145*B28)))*SUM(P25:P28)+Q28^R28)^(1/R28)</f>
        <v>5464.1450841729256</v>
      </c>
      <c r="K28" s="7">
        <f t="shared" si="7"/>
        <v>546.41450841729261</v>
      </c>
      <c r="L28" s="6">
        <v>4500</v>
      </c>
      <c r="M28" s="6">
        <v>500</v>
      </c>
      <c r="N28" s="5">
        <v>7</v>
      </c>
      <c r="O28" s="5">
        <v>12</v>
      </c>
      <c r="P28" s="6">
        <f t="shared" si="8"/>
        <v>120000</v>
      </c>
      <c r="Q28" s="5">
        <v>25</v>
      </c>
      <c r="R28" s="5">
        <v>2.27</v>
      </c>
      <c r="S28" s="1"/>
      <c r="T28" s="1"/>
    </row>
    <row r="29" spans="1:20" x14ac:dyDescent="0.45">
      <c r="A29" s="5">
        <v>5577</v>
      </c>
      <c r="B29" s="5">
        <v>1300</v>
      </c>
      <c r="C29" s="5">
        <v>5</v>
      </c>
      <c r="D29" s="5">
        <v>300</v>
      </c>
      <c r="E29" s="5">
        <f t="shared" si="4"/>
        <v>3</v>
      </c>
      <c r="F29" s="6">
        <v>1.0000000000000001E-5</v>
      </c>
      <c r="G29" s="6">
        <f t="shared" si="5"/>
        <v>5.0000000000000008E-7</v>
      </c>
      <c r="H29" s="7">
        <v>230</v>
      </c>
      <c r="I29" s="7">
        <f t="shared" si="6"/>
        <v>6.8999999999999995</v>
      </c>
      <c r="J29" s="8">
        <f>((100*L29*EXP(-80000/(8.3145*B29)))*SUM(P31:P31)+Q29^R29)^(1/R29)</f>
        <v>7888.9141473290119</v>
      </c>
      <c r="K29" s="7">
        <f t="shared" si="7"/>
        <v>788.89141473290124</v>
      </c>
      <c r="L29" s="6">
        <v>1700</v>
      </c>
      <c r="M29" s="6">
        <v>500</v>
      </c>
      <c r="N29" s="5">
        <v>8</v>
      </c>
      <c r="O29" s="5">
        <v>4</v>
      </c>
      <c r="P29" s="6">
        <f t="shared" si="8"/>
        <v>399999.99999999994</v>
      </c>
      <c r="Q29" s="5">
        <v>25</v>
      </c>
      <c r="R29" s="5">
        <v>1.93</v>
      </c>
      <c r="S29" s="1"/>
      <c r="T29" s="1"/>
    </row>
    <row r="30" spans="1:20" x14ac:dyDescent="0.45">
      <c r="A30" s="5"/>
      <c r="B30" s="5">
        <v>1300</v>
      </c>
      <c r="C30" s="5">
        <v>5</v>
      </c>
      <c r="D30" s="5">
        <v>300</v>
      </c>
      <c r="E30" s="5">
        <f t="shared" si="4"/>
        <v>3</v>
      </c>
      <c r="F30" s="6">
        <v>1E-4</v>
      </c>
      <c r="G30" s="6">
        <f t="shared" si="5"/>
        <v>5.0000000000000004E-6</v>
      </c>
      <c r="H30" s="7">
        <v>420</v>
      </c>
      <c r="I30" s="7">
        <f t="shared" si="6"/>
        <v>12.6</v>
      </c>
      <c r="J30" s="8">
        <f>((100*L30*EXP(-80000/(8.3145*B30)))*SUM(P30:P31)+Q30^R30)^(1/R30)</f>
        <v>9082.5496006976646</v>
      </c>
      <c r="K30" s="7">
        <f t="shared" si="7"/>
        <v>908.25496006976653</v>
      </c>
      <c r="L30" s="6">
        <v>1700</v>
      </c>
      <c r="M30" s="6">
        <v>500</v>
      </c>
      <c r="N30" s="5">
        <v>8</v>
      </c>
      <c r="O30" s="5">
        <v>10</v>
      </c>
      <c r="P30" s="6">
        <f t="shared" si="8"/>
        <v>100000</v>
      </c>
      <c r="Q30" s="5">
        <v>25</v>
      </c>
      <c r="R30" s="5">
        <v>1.93</v>
      </c>
      <c r="S30" s="1"/>
      <c r="T30" s="1"/>
    </row>
    <row r="31" spans="1:20" x14ac:dyDescent="0.45">
      <c r="A31" s="5"/>
      <c r="B31" s="5">
        <v>1300</v>
      </c>
      <c r="C31" s="5">
        <v>5</v>
      </c>
      <c r="D31" s="5">
        <v>300</v>
      </c>
      <c r="E31" s="5">
        <f t="shared" si="4"/>
        <v>3</v>
      </c>
      <c r="F31" s="6">
        <v>5.0000000000000002E-5</v>
      </c>
      <c r="G31" s="6">
        <f t="shared" si="5"/>
        <v>2.5000000000000002E-6</v>
      </c>
      <c r="H31" s="7">
        <v>320</v>
      </c>
      <c r="I31" s="7">
        <f t="shared" si="6"/>
        <v>9.6</v>
      </c>
      <c r="J31" s="8">
        <f>((100*L31*EXP(-80000/(8.3145*B31)))*SUM(P29:P31)+Q31^R31)^(1/R31)</f>
        <v>12845.709851649774</v>
      </c>
      <c r="K31" s="7">
        <f t="shared" si="7"/>
        <v>1284.5709851649774</v>
      </c>
      <c r="L31" s="6">
        <v>1700</v>
      </c>
      <c r="M31" s="6">
        <v>500</v>
      </c>
      <c r="N31" s="5">
        <v>8</v>
      </c>
      <c r="O31" s="5">
        <v>16</v>
      </c>
      <c r="P31" s="6">
        <f t="shared" si="8"/>
        <v>320000</v>
      </c>
      <c r="Q31" s="5">
        <v>25</v>
      </c>
      <c r="R31" s="5">
        <v>1.93</v>
      </c>
      <c r="S31" s="1"/>
      <c r="T31" s="1"/>
    </row>
    <row r="32" spans="1:20" x14ac:dyDescent="0.45">
      <c r="A32">
        <v>5578</v>
      </c>
      <c r="B32">
        <v>1300</v>
      </c>
      <c r="C32">
        <v>5</v>
      </c>
      <c r="D32">
        <v>300</v>
      </c>
      <c r="E32">
        <f t="shared" si="4"/>
        <v>3</v>
      </c>
      <c r="F32" s="1">
        <v>1.0000000000000001E-5</v>
      </c>
      <c r="G32" s="1">
        <f t="shared" si="5"/>
        <v>5.0000000000000008E-7</v>
      </c>
      <c r="H32" s="2">
        <v>168</v>
      </c>
      <c r="I32" s="2">
        <f t="shared" si="6"/>
        <v>5.04</v>
      </c>
      <c r="J32" s="2">
        <v>25</v>
      </c>
      <c r="K32" s="2">
        <f t="shared" si="7"/>
        <v>2.5</v>
      </c>
      <c r="L32" s="4">
        <v>2200</v>
      </c>
      <c r="M32" s="1">
        <v>500</v>
      </c>
      <c r="N32">
        <v>9</v>
      </c>
      <c r="O32" s="3"/>
      <c r="Q32" s="3"/>
      <c r="S32" s="1"/>
      <c r="T32" s="1"/>
    </row>
    <row r="33" spans="1:20" x14ac:dyDescent="0.45">
      <c r="B33">
        <v>1300</v>
      </c>
      <c r="C33">
        <v>5</v>
      </c>
      <c r="D33">
        <v>300</v>
      </c>
      <c r="E33">
        <f t="shared" si="4"/>
        <v>3</v>
      </c>
      <c r="F33" s="1">
        <v>1E-4</v>
      </c>
      <c r="G33" s="1">
        <f t="shared" si="5"/>
        <v>5.0000000000000004E-6</v>
      </c>
      <c r="H33" s="2">
        <v>270</v>
      </c>
      <c r="I33" s="2">
        <f t="shared" si="6"/>
        <v>8.1</v>
      </c>
      <c r="J33" s="2">
        <v>25</v>
      </c>
      <c r="K33" s="2">
        <f t="shared" si="7"/>
        <v>2.5</v>
      </c>
      <c r="L33" s="4">
        <v>2200</v>
      </c>
      <c r="M33" s="1">
        <v>500</v>
      </c>
      <c r="N33">
        <v>9</v>
      </c>
      <c r="O33" s="3"/>
      <c r="Q33" s="3"/>
      <c r="S33" s="1"/>
      <c r="T33" s="1"/>
    </row>
    <row r="34" spans="1:20" x14ac:dyDescent="0.45">
      <c r="B34">
        <v>1300</v>
      </c>
      <c r="C34">
        <v>5</v>
      </c>
      <c r="D34">
        <v>300</v>
      </c>
      <c r="E34">
        <f t="shared" si="4"/>
        <v>3</v>
      </c>
      <c r="F34" s="1">
        <v>2.0000000000000001E-4</v>
      </c>
      <c r="G34" s="1">
        <f t="shared" si="5"/>
        <v>1.0000000000000001E-5</v>
      </c>
      <c r="H34" s="2">
        <v>348</v>
      </c>
      <c r="I34" s="2">
        <f t="shared" si="6"/>
        <v>10.44</v>
      </c>
      <c r="J34" s="2">
        <v>25</v>
      </c>
      <c r="K34" s="2">
        <f t="shared" si="7"/>
        <v>2.5</v>
      </c>
      <c r="L34" s="4">
        <v>2200</v>
      </c>
      <c r="M34" s="1">
        <v>500</v>
      </c>
      <c r="N34">
        <v>9</v>
      </c>
      <c r="O34" s="3"/>
      <c r="Q34" s="3"/>
      <c r="S34" s="1"/>
      <c r="T34" s="1"/>
    </row>
    <row r="35" spans="1:20" x14ac:dyDescent="0.45">
      <c r="A35" s="5">
        <v>5579</v>
      </c>
      <c r="B35" s="5">
        <v>1300</v>
      </c>
      <c r="C35" s="5">
        <v>5</v>
      </c>
      <c r="D35" s="5">
        <v>300</v>
      </c>
      <c r="E35" s="5">
        <f t="shared" si="4"/>
        <v>3</v>
      </c>
      <c r="F35" s="6">
        <v>1.0000000000000001E-5</v>
      </c>
      <c r="G35" s="6">
        <f t="shared" si="5"/>
        <v>5.0000000000000008E-7</v>
      </c>
      <c r="H35" s="7">
        <v>200</v>
      </c>
      <c r="I35" s="7">
        <f t="shared" si="6"/>
        <v>6</v>
      </c>
      <c r="J35" s="8">
        <f>((100*L35*EXP(-80000/(8.3145*B35)))*SUM(P36:P36)+Q35^R35)^(1/R35)</f>
        <v>42909.683025529834</v>
      </c>
      <c r="K35" s="7">
        <f t="shared" si="7"/>
        <v>4290.9683025529839</v>
      </c>
      <c r="L35" s="6">
        <v>1800</v>
      </c>
      <c r="M35" s="6">
        <v>500</v>
      </c>
      <c r="N35" s="5">
        <v>10</v>
      </c>
      <c r="O35" s="5">
        <v>4</v>
      </c>
      <c r="P35" s="6">
        <f>O35/F35</f>
        <v>399999.99999999994</v>
      </c>
      <c r="Q35" s="5">
        <v>25</v>
      </c>
      <c r="R35" s="5">
        <v>1.51</v>
      </c>
      <c r="S35" s="1"/>
      <c r="T35" s="1"/>
    </row>
    <row r="36" spans="1:20" x14ac:dyDescent="0.45">
      <c r="A36" s="5"/>
      <c r="B36" s="5">
        <v>1300</v>
      </c>
      <c r="C36" s="5">
        <v>5</v>
      </c>
      <c r="D36" s="5">
        <v>300</v>
      </c>
      <c r="E36" s="5">
        <f t="shared" si="4"/>
        <v>3</v>
      </c>
      <c r="F36" s="6">
        <v>1E-4</v>
      </c>
      <c r="G36" s="6">
        <f t="shared" si="5"/>
        <v>5.0000000000000004E-6</v>
      </c>
      <c r="H36" s="7">
        <v>420</v>
      </c>
      <c r="I36" s="7">
        <f t="shared" si="6"/>
        <v>12.6</v>
      </c>
      <c r="J36" s="8">
        <f>((100*L36*EXP(-80000/(8.3145*B36)))*SUM(P35:P36)+Q36^R36)^(1/R36)</f>
        <v>131807.07187275559</v>
      </c>
      <c r="K36" s="7">
        <f t="shared" si="7"/>
        <v>13180.70718727556</v>
      </c>
      <c r="L36" s="6">
        <v>1800</v>
      </c>
      <c r="M36" s="6">
        <v>500</v>
      </c>
      <c r="N36" s="5">
        <v>10</v>
      </c>
      <c r="O36" s="5">
        <v>9</v>
      </c>
      <c r="P36" s="6">
        <f>O36/F36</f>
        <v>90000</v>
      </c>
      <c r="Q36" s="5">
        <v>25</v>
      </c>
      <c r="R36" s="5">
        <v>1.51</v>
      </c>
      <c r="S36" s="1"/>
      <c r="T36" s="1"/>
    </row>
    <row r="37" spans="1:20" x14ac:dyDescent="0.45">
      <c r="A37">
        <v>5580</v>
      </c>
      <c r="B37">
        <v>1200</v>
      </c>
      <c r="C37">
        <v>5</v>
      </c>
      <c r="D37">
        <v>300</v>
      </c>
      <c r="E37">
        <f t="shared" si="4"/>
        <v>3</v>
      </c>
      <c r="F37" s="1">
        <v>1.0000000000000001E-5</v>
      </c>
      <c r="G37" s="1">
        <f t="shared" si="5"/>
        <v>5.0000000000000008E-7</v>
      </c>
      <c r="H37" s="2">
        <v>320</v>
      </c>
      <c r="I37" s="2">
        <f t="shared" si="6"/>
        <v>9.6</v>
      </c>
      <c r="J37" s="2">
        <v>24</v>
      </c>
      <c r="K37" s="2">
        <f t="shared" si="7"/>
        <v>2.4000000000000004</v>
      </c>
      <c r="L37" s="4">
        <v>1600</v>
      </c>
      <c r="M37" s="1">
        <v>500</v>
      </c>
      <c r="N37">
        <v>11</v>
      </c>
      <c r="O37" s="3"/>
      <c r="Q37" s="3"/>
      <c r="S37" s="1"/>
      <c r="T37" s="1"/>
    </row>
    <row r="38" spans="1:20" x14ac:dyDescent="0.45">
      <c r="B38">
        <v>1200</v>
      </c>
      <c r="C38">
        <v>5</v>
      </c>
      <c r="D38">
        <v>300</v>
      </c>
      <c r="E38">
        <f t="shared" si="4"/>
        <v>3</v>
      </c>
      <c r="F38" s="1">
        <v>1E-4</v>
      </c>
      <c r="G38" s="1">
        <f t="shared" si="5"/>
        <v>5.0000000000000004E-6</v>
      </c>
      <c r="H38" s="2">
        <v>570</v>
      </c>
      <c r="I38" s="2">
        <f t="shared" si="6"/>
        <v>17.099999999999998</v>
      </c>
      <c r="J38" s="2">
        <v>24</v>
      </c>
      <c r="K38" s="2">
        <f t="shared" si="7"/>
        <v>2.4000000000000004</v>
      </c>
      <c r="L38" s="4">
        <v>1600</v>
      </c>
      <c r="M38" s="1">
        <v>500</v>
      </c>
      <c r="N38">
        <v>11</v>
      </c>
      <c r="O38" s="3"/>
      <c r="Q38" s="3"/>
      <c r="S38" s="1"/>
      <c r="T38" s="1"/>
    </row>
    <row r="39" spans="1:20" x14ac:dyDescent="0.45">
      <c r="A39" s="5">
        <v>5581</v>
      </c>
      <c r="B39" s="5">
        <v>1100</v>
      </c>
      <c r="C39" s="5">
        <v>5</v>
      </c>
      <c r="D39" s="5">
        <v>300</v>
      </c>
      <c r="E39" s="5">
        <f t="shared" si="4"/>
        <v>3</v>
      </c>
      <c r="F39" s="6">
        <v>1.0000000000000001E-5</v>
      </c>
      <c r="G39" s="6">
        <f t="shared" si="5"/>
        <v>5.0000000000000008E-7</v>
      </c>
      <c r="H39" s="7">
        <v>400</v>
      </c>
      <c r="I39" s="7">
        <f t="shared" si="6"/>
        <v>12</v>
      </c>
      <c r="J39" s="8">
        <f>((100*L39*EXP(-80000/(8.3145*B39)))*SUM(P40:P40)+Q39^R39)^(1/R39)</f>
        <v>7879.3869535790018</v>
      </c>
      <c r="K39" s="7">
        <f t="shared" si="7"/>
        <v>787.9386953579002</v>
      </c>
      <c r="L39" s="6">
        <v>550</v>
      </c>
      <c r="M39" s="6">
        <v>500</v>
      </c>
      <c r="N39" s="5">
        <v>12</v>
      </c>
      <c r="O39" s="5">
        <v>4</v>
      </c>
      <c r="P39" s="6">
        <f>O39/F39</f>
        <v>399999.99999999994</v>
      </c>
      <c r="Q39" s="5">
        <v>25</v>
      </c>
      <c r="R39" s="5">
        <v>1.5</v>
      </c>
      <c r="S39" s="1"/>
      <c r="T39" s="1"/>
    </row>
    <row r="40" spans="1:20" x14ac:dyDescent="0.45">
      <c r="A40" s="5"/>
      <c r="B40" s="5">
        <v>1100</v>
      </c>
      <c r="C40" s="5">
        <v>5</v>
      </c>
      <c r="D40" s="5">
        <v>300</v>
      </c>
      <c r="E40" s="5">
        <f t="shared" si="4"/>
        <v>3</v>
      </c>
      <c r="F40" s="6">
        <v>1E-4</v>
      </c>
      <c r="G40" s="6">
        <f t="shared" si="5"/>
        <v>5.0000000000000004E-6</v>
      </c>
      <c r="H40" s="7">
        <v>705</v>
      </c>
      <c r="I40" s="7">
        <f t="shared" si="6"/>
        <v>21.15</v>
      </c>
      <c r="J40" s="8">
        <f>((100*L40*EXP(-80000/(8.3145*B40)))*SUM(P39:P40)+Q40^R40)^(1/R40)</f>
        <v>26014.579217952243</v>
      </c>
      <c r="K40" s="7">
        <f t="shared" si="7"/>
        <v>2601.4579217952246</v>
      </c>
      <c r="L40" s="6">
        <v>550</v>
      </c>
      <c r="M40" s="6">
        <v>500</v>
      </c>
      <c r="N40" s="5">
        <v>12</v>
      </c>
      <c r="O40" s="5">
        <v>8</v>
      </c>
      <c r="P40" s="6">
        <f t="shared" ref="P40:P46" si="9">O40/F40</f>
        <v>80000</v>
      </c>
      <c r="Q40" s="5">
        <v>25</v>
      </c>
      <c r="R40" s="5">
        <v>1.5</v>
      </c>
      <c r="S40" s="1"/>
      <c r="T40" s="1"/>
    </row>
    <row r="41" spans="1:20" x14ac:dyDescent="0.45">
      <c r="A41" s="5">
        <v>5582</v>
      </c>
      <c r="B41" s="5">
        <v>1300</v>
      </c>
      <c r="C41" s="5">
        <v>5</v>
      </c>
      <c r="D41" s="5">
        <v>300</v>
      </c>
      <c r="E41" s="5">
        <f t="shared" si="4"/>
        <v>3</v>
      </c>
      <c r="F41" s="6">
        <v>1.0000000000000001E-5</v>
      </c>
      <c r="G41" s="6">
        <f t="shared" si="5"/>
        <v>5.0000000000000008E-7</v>
      </c>
      <c r="H41" s="7">
        <v>185</v>
      </c>
      <c r="I41" s="7">
        <f t="shared" si="6"/>
        <v>5.55</v>
      </c>
      <c r="J41" s="8">
        <f>((100*L41*EXP(-80000/(8.3145*B41)))*SUM(P43:P43)+Q41^R41)^(1/R41)</f>
        <v>135343.00188705817</v>
      </c>
      <c r="K41" s="7">
        <f t="shared" si="7"/>
        <v>13534.300188705818</v>
      </c>
      <c r="L41" s="6">
        <v>460</v>
      </c>
      <c r="M41" s="6">
        <v>400</v>
      </c>
      <c r="N41" s="5">
        <v>13</v>
      </c>
      <c r="O41" s="5">
        <v>5</v>
      </c>
      <c r="P41" s="6">
        <f t="shared" si="9"/>
        <v>499999.99999999994</v>
      </c>
      <c r="Q41" s="5">
        <v>25</v>
      </c>
      <c r="R41" s="5">
        <v>1.48</v>
      </c>
      <c r="S41" s="1"/>
      <c r="T41" s="1"/>
    </row>
    <row r="42" spans="1:20" x14ac:dyDescent="0.45">
      <c r="A42" s="5"/>
      <c r="B42" s="5">
        <v>1200</v>
      </c>
      <c r="C42" s="5">
        <v>5</v>
      </c>
      <c r="D42" s="5">
        <v>300</v>
      </c>
      <c r="E42" s="5">
        <f t="shared" si="4"/>
        <v>3</v>
      </c>
      <c r="F42" s="6">
        <v>1.0000000000000001E-5</v>
      </c>
      <c r="G42" s="6">
        <f t="shared" si="5"/>
        <v>5.0000000000000008E-7</v>
      </c>
      <c r="H42" s="7">
        <v>280</v>
      </c>
      <c r="I42" s="7">
        <f t="shared" si="6"/>
        <v>8.4</v>
      </c>
      <c r="J42" s="8">
        <f>((100*L42*EXP(-80000/(8.3145*B42)))*SUM(P42:P43)+Q42^R42)^(1/R42)</f>
        <v>128413.69511847787</v>
      </c>
      <c r="K42" s="7">
        <f t="shared" si="7"/>
        <v>12841.369511847788</v>
      </c>
      <c r="L42" s="6">
        <v>460</v>
      </c>
      <c r="M42" s="6">
        <v>400</v>
      </c>
      <c r="N42" s="5">
        <v>13</v>
      </c>
      <c r="O42" s="5">
        <v>10</v>
      </c>
      <c r="P42" s="6">
        <f t="shared" si="9"/>
        <v>999999.99999999988</v>
      </c>
      <c r="Q42" s="5">
        <v>25</v>
      </c>
      <c r="R42" s="5">
        <v>1.48</v>
      </c>
      <c r="S42" s="1"/>
      <c r="T42" s="1"/>
    </row>
    <row r="43" spans="1:20" x14ac:dyDescent="0.45">
      <c r="A43" s="5"/>
      <c r="B43" s="5">
        <v>1100</v>
      </c>
      <c r="C43" s="5">
        <v>5</v>
      </c>
      <c r="D43" s="5">
        <v>300</v>
      </c>
      <c r="E43" s="5">
        <f t="shared" si="4"/>
        <v>3</v>
      </c>
      <c r="F43" s="6">
        <v>1.0000000000000001E-5</v>
      </c>
      <c r="G43" s="6">
        <f t="shared" si="5"/>
        <v>5.0000000000000008E-7</v>
      </c>
      <c r="H43" s="7">
        <v>400</v>
      </c>
      <c r="I43" s="7">
        <f t="shared" si="6"/>
        <v>12</v>
      </c>
      <c r="J43" s="8">
        <f>((100*L43*EXP(-80000/(8.3145*B43)))*SUM(P41:P43)+Q43^R43)^(1/R43)</f>
        <v>89175.937758101732</v>
      </c>
      <c r="K43" s="7">
        <f t="shared" si="7"/>
        <v>8917.5937758101736</v>
      </c>
      <c r="L43" s="6">
        <v>460</v>
      </c>
      <c r="M43" s="6">
        <v>400</v>
      </c>
      <c r="N43" s="5">
        <v>13</v>
      </c>
      <c r="O43" s="5">
        <v>14</v>
      </c>
      <c r="P43" s="6">
        <f t="shared" si="9"/>
        <v>1400000</v>
      </c>
      <c r="Q43" s="5">
        <v>25</v>
      </c>
      <c r="R43" s="5">
        <v>1.48</v>
      </c>
      <c r="S43" s="1"/>
      <c r="T43" s="1"/>
    </row>
    <row r="44" spans="1:20" x14ac:dyDescent="0.45">
      <c r="A44" s="5">
        <v>5583</v>
      </c>
      <c r="B44" s="5">
        <v>1300</v>
      </c>
      <c r="C44" s="5">
        <v>5</v>
      </c>
      <c r="D44" s="5">
        <v>300</v>
      </c>
      <c r="E44" s="5">
        <f t="shared" si="4"/>
        <v>3</v>
      </c>
      <c r="F44" s="6">
        <v>5.0000000000000002E-5</v>
      </c>
      <c r="G44" s="6">
        <f t="shared" si="5"/>
        <v>2.5000000000000002E-6</v>
      </c>
      <c r="H44" s="7">
        <v>270</v>
      </c>
      <c r="I44" s="7">
        <f t="shared" si="6"/>
        <v>8.1</v>
      </c>
      <c r="J44" s="8">
        <f>((100*L44*EXP(-80000/(8.3145*B44)))*SUM(P46:P46)+Q44^R44)^(1/R44)</f>
        <v>73168.497632335624</v>
      </c>
      <c r="K44" s="7">
        <f t="shared" si="7"/>
        <v>7316.849763233563</v>
      </c>
      <c r="L44" s="6">
        <v>4600</v>
      </c>
      <c r="M44" s="6">
        <v>500</v>
      </c>
      <c r="N44" s="5">
        <v>14</v>
      </c>
      <c r="O44" s="5">
        <v>7</v>
      </c>
      <c r="P44" s="6">
        <f t="shared" si="9"/>
        <v>140000</v>
      </c>
      <c r="Q44" s="5">
        <v>25</v>
      </c>
      <c r="R44" s="5">
        <v>1.655</v>
      </c>
      <c r="S44" s="1"/>
      <c r="T44" s="1"/>
    </row>
    <row r="45" spans="1:20" x14ac:dyDescent="0.45">
      <c r="A45" s="5"/>
      <c r="B45" s="5">
        <v>1200</v>
      </c>
      <c r="C45" s="5">
        <v>5</v>
      </c>
      <c r="D45" s="5">
        <v>300</v>
      </c>
      <c r="E45" s="5">
        <f t="shared" si="4"/>
        <v>3</v>
      </c>
      <c r="F45" s="6">
        <v>5.0000000000000002E-5</v>
      </c>
      <c r="G45" s="6">
        <f t="shared" si="5"/>
        <v>2.5000000000000002E-6</v>
      </c>
      <c r="H45" s="7">
        <v>380</v>
      </c>
      <c r="I45" s="7">
        <f t="shared" si="6"/>
        <v>11.4</v>
      </c>
      <c r="J45" s="8">
        <f>((100*L45*EXP(-80000/(8.3145*B45)))*SUM(P45:P46)+Q45^R45)^(1/R45)</f>
        <v>69457.184724768027</v>
      </c>
      <c r="K45" s="7">
        <f t="shared" si="7"/>
        <v>6945.7184724768031</v>
      </c>
      <c r="L45" s="6">
        <v>4600</v>
      </c>
      <c r="M45" s="6">
        <v>500</v>
      </c>
      <c r="N45" s="5">
        <v>14</v>
      </c>
      <c r="O45" s="5">
        <v>14</v>
      </c>
      <c r="P45" s="6">
        <f t="shared" si="9"/>
        <v>280000</v>
      </c>
      <c r="Q45" s="5">
        <v>25</v>
      </c>
      <c r="R45" s="5">
        <v>1.655</v>
      </c>
      <c r="S45" s="1"/>
      <c r="T45" s="1"/>
    </row>
    <row r="46" spans="1:20" x14ac:dyDescent="0.45">
      <c r="A46" s="5"/>
      <c r="B46" s="5">
        <v>1100</v>
      </c>
      <c r="C46" s="5">
        <v>5</v>
      </c>
      <c r="D46" s="5">
        <v>300</v>
      </c>
      <c r="E46" s="5">
        <f t="shared" si="4"/>
        <v>3</v>
      </c>
      <c r="F46" s="6">
        <v>5.0000000000000002E-5</v>
      </c>
      <c r="G46" s="6">
        <f t="shared" si="5"/>
        <v>2.5000000000000002E-6</v>
      </c>
      <c r="H46" s="7">
        <v>490</v>
      </c>
      <c r="I46" s="7">
        <f t="shared" si="6"/>
        <v>14.7</v>
      </c>
      <c r="J46" s="8">
        <f>((100*L46*EXP(-80000/(8.3145*B46)))*SUM(P44:P46)+Q46^R46)^(1/R46)</f>
        <v>50068.648928369606</v>
      </c>
      <c r="K46" s="7">
        <f t="shared" si="7"/>
        <v>5006.8648928369612</v>
      </c>
      <c r="L46" s="6">
        <v>4600</v>
      </c>
      <c r="M46" s="6">
        <v>500</v>
      </c>
      <c r="N46" s="5">
        <v>14</v>
      </c>
      <c r="O46" s="5">
        <v>20</v>
      </c>
      <c r="P46" s="6">
        <f t="shared" si="9"/>
        <v>400000</v>
      </c>
      <c r="Q46" s="5">
        <v>25</v>
      </c>
      <c r="R46" s="5">
        <v>1.655</v>
      </c>
      <c r="S46" s="1"/>
      <c r="T46" s="1"/>
    </row>
    <row r="49" spans="6:17" x14ac:dyDescent="0.45">
      <c r="F49" s="1"/>
      <c r="G49" s="1"/>
      <c r="H49" s="2"/>
      <c r="I49" s="2"/>
      <c r="K49" s="2"/>
      <c r="L49" s="1"/>
      <c r="M49" s="1"/>
      <c r="O49" s="3"/>
      <c r="Q49" s="3"/>
    </row>
    <row r="50" spans="6:17" x14ac:dyDescent="0.45">
      <c r="F50" s="1"/>
      <c r="G50" s="1"/>
      <c r="H50" s="2"/>
      <c r="I50" s="2"/>
      <c r="K50" s="2"/>
      <c r="L50" s="1"/>
      <c r="M50" s="1"/>
    </row>
    <row r="51" spans="6:17" x14ac:dyDescent="0.45">
      <c r="F51" s="1"/>
      <c r="G51" s="1"/>
      <c r="H51" s="2"/>
      <c r="I51" s="2"/>
      <c r="K51" s="2"/>
      <c r="L51" s="1"/>
      <c r="M51" s="1"/>
    </row>
    <row r="52" spans="6:17" x14ac:dyDescent="0.45">
      <c r="F52" s="1"/>
      <c r="G52" s="1"/>
      <c r="H52" s="2"/>
      <c r="I52" s="2"/>
      <c r="K52" s="2"/>
      <c r="L52" s="1"/>
      <c r="M52" s="1"/>
    </row>
    <row r="53" spans="6:17" x14ac:dyDescent="0.45">
      <c r="F53" s="1"/>
      <c r="G53" s="1"/>
      <c r="H53" s="2"/>
      <c r="I53" s="2"/>
      <c r="K53" s="2"/>
      <c r="L53" s="1"/>
      <c r="M53" s="1"/>
    </row>
    <row r="54" spans="6:17" x14ac:dyDescent="0.45">
      <c r="F54" s="1"/>
      <c r="G54" s="1"/>
      <c r="H54" s="2"/>
      <c r="I54" s="2"/>
      <c r="K54" s="2"/>
      <c r="L54" s="1"/>
      <c r="M54" s="1"/>
    </row>
    <row r="58" spans="6:17" x14ac:dyDescent="0.45">
      <c r="G58" s="1"/>
      <c r="I58" s="2"/>
      <c r="K58" s="2"/>
    </row>
    <row r="59" spans="6:17" x14ac:dyDescent="0.45">
      <c r="G59" s="1"/>
      <c r="I59" s="2"/>
      <c r="K59" s="2"/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rutter04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Vuong Mai</cp:lastModifiedBy>
  <dcterms:modified xsi:type="dcterms:W3CDTF">2020-12-01T18:13:41Z</dcterms:modified>
</cp:coreProperties>
</file>