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 akontacija" sheetId="1" state="visible" r:id="rId2"/>
    <sheet name="eKartica_84800003_2018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<sst xmlns="http://schemas.openxmlformats.org/spreadsheetml/2006/main" count="115" uniqueCount="53">
  <si>
    <t xml:space="preserve">Vid Vranjek s.p. 2018</t>
  </si>
  <si>
    <t xml:space="preserve">datum</t>
  </si>
  <si>
    <t xml:space="preserve">Št Racuna</t>
  </si>
  <si>
    <t xml:space="preserve">Znesek</t>
  </si>
  <si>
    <t xml:space="preserve">jan</t>
  </si>
  <si>
    <t xml:space="preserve">feb</t>
  </si>
  <si>
    <t xml:space="preserve">mar</t>
  </si>
  <si>
    <t xml:space="preserve">C-Astral</t>
  </si>
  <si>
    <t xml:space="preserve">apr</t>
  </si>
  <si>
    <t xml:space="preserve">maj</t>
  </si>
  <si>
    <t xml:space="preserve">jun</t>
  </si>
  <si>
    <t xml:space="preserve">Ocford Global Resources</t>
  </si>
  <si>
    <t xml:space="preserve">ddv july</t>
  </si>
  <si>
    <t xml:space="preserve">jul</t>
  </si>
  <si>
    <t xml:space="preserve">aug</t>
  </si>
  <si>
    <t xml:space="preserve">ddv avg</t>
  </si>
  <si>
    <t xml:space="preserve">sep</t>
  </si>
  <si>
    <t xml:space="preserve">ddv sep</t>
  </si>
  <si>
    <t xml:space="preserve">oct</t>
  </si>
  <si>
    <t xml:space="preserve">ddv oct</t>
  </si>
  <si>
    <t xml:space="preserve">nov</t>
  </si>
  <si>
    <t xml:space="preserve">ddv nov</t>
  </si>
  <si>
    <t xml:space="preserve">dec</t>
  </si>
  <si>
    <t xml:space="preserve">ddv dec</t>
  </si>
  <si>
    <t xml:space="preserve">Davčno priznani odhodki</t>
  </si>
  <si>
    <t xml:space="preserve">˝=</t>
  </si>
  <si>
    <t xml:space="preserve">Razlika med davčno priznanimi prhodki in normiranimi odhodki</t>
  </si>
  <si>
    <t xml:space="preserve">Obveznost za dohodnino</t>
  </si>
  <si>
    <t xml:space="preserve">Obračunana dohodnina-plačana</t>
  </si>
  <si>
    <t xml:space="preserve">vračilo</t>
  </si>
  <si>
    <t xml:space="preserve">Nova akontacija</t>
  </si>
  <si>
    <t xml:space="preserve">Leto</t>
  </si>
  <si>
    <t xml:space="preserve">Konto</t>
  </si>
  <si>
    <t xml:space="preserve">Naziv konta</t>
  </si>
  <si>
    <t xml:space="preserve">Opis knjižbe</t>
  </si>
  <si>
    <t xml:space="preserve">Datum</t>
  </si>
  <si>
    <t xml:space="preserve">Breme</t>
  </si>
  <si>
    <t xml:space="preserve">Dobro</t>
  </si>
  <si>
    <t xml:space="preserve">Saldo</t>
  </si>
  <si>
    <t xml:space="preserve">Akontacija dohodnine</t>
  </si>
  <si>
    <t xml:space="preserve">Otvoritev - 2017</t>
  </si>
  <si>
    <t xml:space="preserve">Obračun davka od dohodka iz dejavnosti A12 (December 2017)</t>
  </si>
  <si>
    <t xml:space="preserve">Plačilo</t>
  </si>
  <si>
    <t xml:space="preserve">Obračun davka od dohodka iz dejavnosti AK50101</t>
  </si>
  <si>
    <t xml:space="preserve">Obračun davka od dohodka iz dejavnosti ROD2017 (Leto 2017)</t>
  </si>
  <si>
    <t xml:space="preserve">Obračun davka od dohodka iz dejavnosti A01 (Januar 2018)</t>
  </si>
  <si>
    <t xml:space="preserve">Pobot št.dokumenta 114800255200</t>
  </si>
  <si>
    <t xml:space="preserve">Vračilo davkov in prispevkov</t>
  </si>
  <si>
    <t xml:space="preserve">Obračun davka od dohodka iz dejavnosti A02 (Februar 2018)</t>
  </si>
  <si>
    <t xml:space="preserve">Obračun davka od dohodka iz dejavnosti A03 (Marec 2018)</t>
  </si>
  <si>
    <t xml:space="preserve">Obračun davka od dohodka iz dejavnosti A04 (April 2018)</t>
  </si>
  <si>
    <t xml:space="preserve">Obračun davka od dohodka iz dejavnosti A05 (Maj 2018)</t>
  </si>
  <si>
    <t xml:space="preserve">Obračun davka od dohodka iz dejavnosti A06 (Junij 2018)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</si>
</sst>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#,##0.00"/>
    <numFmt numFmtId="167" formatCode="#,##0"/>
    <numFmt numFmtId="168" formatCode="0%"/>
    <numFmt numFmtId="169" formatCode="0"/>
    <numFmt numFmtId="170" formatCode="M/D/YYYY\ H: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sz val="11"/>
      <color rgb="FFFF0000"/>
      <name val="Calibri"/>
      <family val="2"/>
      <charset val="238"/>
    </font>
    <font>
      <b val="true"/>
      <sz val="11"/>
      <color rgb="FFFF0000"/>
      <name val="Calibri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8FAADC"/>
        <bgColor rgb="FF969696"/>
      </patternFill>
    </fill>
    <fill>
      <patternFill patternType="solid">
        <fgColor rgb="FFF8CBAD"/>
        <bgColor rgb="FFF4B183"/>
      </patternFill>
    </fill>
    <fill>
      <patternFill patternType="solid">
        <fgColor rgb="FFC5E0B4"/>
        <bgColor rgb="FFA9D18E"/>
      </patternFill>
    </fill>
    <fill>
      <patternFill patternType="solid">
        <fgColor rgb="FF92D050"/>
        <bgColor rgb="FFA9D18E"/>
      </patternFill>
    </fill>
    <fill>
      <patternFill patternType="solid">
        <fgColor rgb="FFFFD966"/>
        <bgColor rgb="FFF8CBAD"/>
      </patternFill>
    </fill>
    <fill>
      <patternFill patternType="solid">
        <fgColor rgb="FFA9D18E"/>
        <bgColor rgb="FFC5E0B4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3:N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9" activeCellId="0" sqref="D39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4" min="2" style="0" width="27.57"/>
    <col collapsed="false" customWidth="true" hidden="false" outlineLevel="0" max="1025" min="5" style="0" width="8.53"/>
  </cols>
  <sheetData>
    <row r="3" customFormat="false" ht="15" hidden="false" customHeight="false" outlineLevel="0" collapsed="false">
      <c r="A3" s="1" t="s">
        <v>0</v>
      </c>
      <c r="D3" s="2"/>
      <c r="L3" s="1"/>
    </row>
    <row r="4" customFormat="false" ht="15" hidden="false" customHeight="false" outlineLevel="0" collapsed="false">
      <c r="A4" s="3"/>
      <c r="B4" s="3"/>
      <c r="C4" s="4" t="s">
        <v>1</v>
      </c>
      <c r="D4" s="4" t="s">
        <v>2</v>
      </c>
      <c r="E4" s="4" t="s">
        <v>3</v>
      </c>
    </row>
    <row r="5" customFormat="false" ht="15" hidden="false" customHeight="false" outlineLevel="0" collapsed="false">
      <c r="A5" s="0" t="s">
        <v>4</v>
      </c>
      <c r="C5" s="5" t="n">
        <v>43131</v>
      </c>
      <c r="D5" s="0" t="n">
        <v>1</v>
      </c>
      <c r="E5" s="6" t="n">
        <v>3110.09</v>
      </c>
      <c r="L5" s="7"/>
    </row>
    <row r="6" customFormat="false" ht="15" hidden="false" customHeight="false" outlineLevel="0" collapsed="false">
      <c r="A6" s="0" t="s">
        <v>5</v>
      </c>
      <c r="E6" s="8"/>
      <c r="L6" s="7"/>
    </row>
    <row r="7" customFormat="false" ht="15" hidden="false" customHeight="false" outlineLevel="0" collapsed="false">
      <c r="A7" s="0" t="s">
        <v>6</v>
      </c>
      <c r="B7" s="0" t="s">
        <v>7</v>
      </c>
      <c r="C7" s="5" t="n">
        <v>43168</v>
      </c>
      <c r="D7" s="0" t="n">
        <v>2</v>
      </c>
      <c r="E7" s="6" t="n">
        <v>3044.88</v>
      </c>
      <c r="L7" s="7"/>
    </row>
    <row r="8" customFormat="false" ht="15" hidden="false" customHeight="false" outlineLevel="0" collapsed="false">
      <c r="A8" s="0" t="s">
        <v>8</v>
      </c>
      <c r="B8" s="0" t="s">
        <v>7</v>
      </c>
      <c r="C8" s="5" t="n">
        <v>43202</v>
      </c>
      <c r="D8" s="0" t="n">
        <v>3</v>
      </c>
      <c r="E8" s="6" t="n">
        <v>3110.37</v>
      </c>
      <c r="L8" s="7"/>
    </row>
    <row r="9" customFormat="false" ht="15" hidden="false" customHeight="false" outlineLevel="0" collapsed="false">
      <c r="C9" s="5" t="n">
        <v>43229</v>
      </c>
      <c r="D9" s="0" t="n">
        <v>3</v>
      </c>
      <c r="E9" s="6" t="n">
        <v>3077.48</v>
      </c>
      <c r="L9" s="7"/>
    </row>
    <row r="10" customFormat="false" ht="15" hidden="false" customHeight="false" outlineLevel="0" collapsed="false">
      <c r="A10" s="0" t="s">
        <v>9</v>
      </c>
      <c r="B10" s="0" t="s">
        <v>7</v>
      </c>
      <c r="C10" s="5" t="n">
        <v>43237</v>
      </c>
      <c r="D10" s="0" t="n">
        <v>3</v>
      </c>
      <c r="E10" s="6" t="n">
        <v>1915.69</v>
      </c>
      <c r="L10" s="7"/>
    </row>
    <row r="11" customFormat="false" ht="15" hidden="false" customHeight="false" outlineLevel="0" collapsed="false">
      <c r="A11" s="0" t="s">
        <v>10</v>
      </c>
      <c r="E11" s="8"/>
      <c r="L11" s="7"/>
    </row>
    <row r="12" customFormat="false" ht="15" hidden="false" customHeight="false" outlineLevel="0" collapsed="false">
      <c r="B12" s="0" t="s">
        <v>11</v>
      </c>
      <c r="C12" s="5" t="n">
        <v>43262</v>
      </c>
      <c r="D12" s="0" t="n">
        <v>19</v>
      </c>
      <c r="E12" s="6" t="n">
        <v>640</v>
      </c>
      <c r="F12" s="0" t="s">
        <v>12</v>
      </c>
      <c r="L12" s="7"/>
    </row>
    <row r="13" customFormat="false" ht="15" hidden="false" customHeight="false" outlineLevel="0" collapsed="false">
      <c r="B13" s="0" t="s">
        <v>11</v>
      </c>
      <c r="C13" s="5" t="n">
        <v>43270</v>
      </c>
      <c r="D13" s="0" t="n">
        <v>217</v>
      </c>
      <c r="E13" s="6" t="n">
        <v>1600</v>
      </c>
      <c r="F13" s="0" t="s">
        <v>12</v>
      </c>
      <c r="L13" s="7"/>
    </row>
    <row r="14" customFormat="false" ht="15" hidden="false" customHeight="false" outlineLevel="0" collapsed="false">
      <c r="A14" s="0" t="s">
        <v>13</v>
      </c>
      <c r="B14" s="0" t="s">
        <v>11</v>
      </c>
      <c r="C14" s="5" t="n">
        <v>43282</v>
      </c>
      <c r="D14" s="0" t="n">
        <v>229</v>
      </c>
      <c r="E14" s="9" t="n">
        <v>1600</v>
      </c>
      <c r="L14" s="7"/>
    </row>
    <row r="15" customFormat="false" ht="15" hidden="false" customHeight="false" outlineLevel="0" collapsed="false">
      <c r="B15" s="0" t="s">
        <v>11</v>
      </c>
      <c r="C15" s="5" t="n">
        <v>43282</v>
      </c>
      <c r="D15" s="0" t="n">
        <v>22</v>
      </c>
      <c r="E15" s="6" t="n">
        <v>1280</v>
      </c>
      <c r="F15" s="0" t="s">
        <v>12</v>
      </c>
      <c r="L15" s="7"/>
    </row>
    <row r="16" customFormat="false" ht="15" hidden="false" customHeight="false" outlineLevel="0" collapsed="false">
      <c r="B16" s="0" t="s">
        <v>11</v>
      </c>
      <c r="C16" s="5" t="n">
        <v>43287</v>
      </c>
      <c r="D16" s="0" t="n">
        <v>209</v>
      </c>
      <c r="E16" s="6" t="n">
        <v>520</v>
      </c>
      <c r="F16" s="0" t="s">
        <v>12</v>
      </c>
      <c r="L16" s="7"/>
    </row>
    <row r="17" customFormat="false" ht="15" hidden="false" customHeight="false" outlineLevel="0" collapsed="false">
      <c r="B17" s="0" t="s">
        <v>11</v>
      </c>
      <c r="C17" s="5" t="n">
        <v>43302</v>
      </c>
      <c r="D17" s="0" t="n">
        <v>716</v>
      </c>
      <c r="E17" s="6" t="n">
        <v>1600</v>
      </c>
      <c r="F17" s="0" t="s">
        <v>12</v>
      </c>
      <c r="L17" s="7"/>
    </row>
    <row r="18" customFormat="false" ht="15" hidden="false" customHeight="false" outlineLevel="0" collapsed="false">
      <c r="B18" s="0" t="s">
        <v>11</v>
      </c>
      <c r="C18" s="5" t="n">
        <v>43295</v>
      </c>
      <c r="D18" s="0" t="n">
        <v>715</v>
      </c>
      <c r="E18" s="6" t="n">
        <v>1600</v>
      </c>
      <c r="F18" s="0" t="s">
        <v>12</v>
      </c>
      <c r="L18" s="7"/>
    </row>
    <row r="19" customFormat="false" ht="15" hidden="false" customHeight="false" outlineLevel="0" collapsed="false">
      <c r="A19" s="0" t="s">
        <v>14</v>
      </c>
      <c r="B19" s="0" t="s">
        <v>11</v>
      </c>
      <c r="C19" s="5" t="n">
        <v>43329</v>
      </c>
      <c r="D19" s="0" t="n">
        <v>719</v>
      </c>
      <c r="E19" s="9" t="n">
        <v>1600</v>
      </c>
      <c r="F19" s="0" t="s">
        <v>15</v>
      </c>
      <c r="L19" s="7"/>
    </row>
    <row r="20" customFormat="false" ht="15" hidden="false" customHeight="false" outlineLevel="0" collapsed="false">
      <c r="B20" s="0" t="s">
        <v>11</v>
      </c>
      <c r="C20" s="5" t="n">
        <v>43325</v>
      </c>
      <c r="D20" s="0" t="n">
        <v>718</v>
      </c>
      <c r="E20" s="9" t="n">
        <v>1600</v>
      </c>
      <c r="F20" s="0" t="s">
        <v>15</v>
      </c>
      <c r="L20" s="7"/>
    </row>
    <row r="21" customFormat="false" ht="15" hidden="false" customHeight="false" outlineLevel="0" collapsed="false">
      <c r="A21" s="0" t="s">
        <v>16</v>
      </c>
      <c r="B21" s="0" t="s">
        <v>11</v>
      </c>
      <c r="C21" s="5" t="n">
        <v>43346</v>
      </c>
      <c r="D21" s="0" t="n">
        <v>721</v>
      </c>
      <c r="E21" s="9" t="n">
        <v>1600</v>
      </c>
      <c r="F21" s="0" t="s">
        <v>15</v>
      </c>
      <c r="L21" s="7"/>
    </row>
    <row r="22" customFormat="false" ht="15" hidden="false" customHeight="false" outlineLevel="0" collapsed="false">
      <c r="B22" s="0" t="s">
        <v>11</v>
      </c>
      <c r="C22" s="5" t="n">
        <v>43346</v>
      </c>
      <c r="D22" s="0" t="n">
        <v>720</v>
      </c>
      <c r="E22" s="9" t="n">
        <v>1600</v>
      </c>
      <c r="F22" s="0" t="s">
        <v>15</v>
      </c>
      <c r="L22" s="7"/>
    </row>
    <row r="23" customFormat="false" ht="15" hidden="false" customHeight="false" outlineLevel="0" collapsed="false">
      <c r="B23" s="0" t="s">
        <v>11</v>
      </c>
      <c r="C23" s="5" t="n">
        <v>43355</v>
      </c>
      <c r="D23" s="0" t="n">
        <v>722</v>
      </c>
      <c r="E23" s="10" t="n">
        <v>1540</v>
      </c>
      <c r="F23" s="0" t="s">
        <v>17</v>
      </c>
      <c r="L23" s="7"/>
    </row>
    <row r="24" customFormat="false" ht="15" hidden="false" customHeight="false" outlineLevel="0" collapsed="false">
      <c r="B24" s="0" t="s">
        <v>11</v>
      </c>
      <c r="C24" s="5" t="n">
        <v>43360</v>
      </c>
      <c r="D24" s="0" t="n">
        <v>723</v>
      </c>
      <c r="E24" s="10" t="n">
        <v>1280</v>
      </c>
      <c r="F24" s="0" t="s">
        <v>17</v>
      </c>
      <c r="L24" s="7"/>
    </row>
    <row r="25" customFormat="false" ht="15" hidden="false" customHeight="false" outlineLevel="0" collapsed="false">
      <c r="B25" s="0" t="s">
        <v>11</v>
      </c>
      <c r="C25" s="5" t="n">
        <v>43369</v>
      </c>
      <c r="D25" s="0" t="n">
        <v>724</v>
      </c>
      <c r="E25" s="10" t="n">
        <v>1600</v>
      </c>
      <c r="F25" s="0" t="s">
        <v>17</v>
      </c>
      <c r="L25" s="7"/>
    </row>
    <row r="26" customFormat="false" ht="15" hidden="false" customHeight="false" outlineLevel="0" collapsed="false">
      <c r="A26" s="0" t="s">
        <v>18</v>
      </c>
      <c r="B26" s="0" t="s">
        <v>11</v>
      </c>
      <c r="C26" s="5" t="n">
        <v>43399</v>
      </c>
      <c r="D26" s="0" t="n">
        <v>730</v>
      </c>
      <c r="E26" s="11" t="n">
        <v>1597</v>
      </c>
      <c r="F26" s="0" t="s">
        <v>19</v>
      </c>
      <c r="L26" s="7"/>
    </row>
    <row r="27" customFormat="false" ht="15" hidden="false" customHeight="false" outlineLevel="0" collapsed="false">
      <c r="B27" s="0" t="s">
        <v>11</v>
      </c>
      <c r="C27" s="5" t="n">
        <v>43392</v>
      </c>
      <c r="D27" s="0" t="n">
        <v>729</v>
      </c>
      <c r="E27" s="11" t="n">
        <v>1598</v>
      </c>
      <c r="F27" s="0" t="s">
        <v>19</v>
      </c>
      <c r="L27" s="7"/>
    </row>
    <row r="28" customFormat="false" ht="15" hidden="false" customHeight="false" outlineLevel="0" collapsed="false">
      <c r="B28" s="0" t="s">
        <v>11</v>
      </c>
      <c r="C28" s="5" t="n">
        <v>43388</v>
      </c>
      <c r="D28" s="0" t="n">
        <v>728</v>
      </c>
      <c r="E28" s="11" t="n">
        <v>1599</v>
      </c>
      <c r="F28" s="0" t="s">
        <v>19</v>
      </c>
      <c r="L28" s="7"/>
    </row>
    <row r="29" customFormat="false" ht="15" hidden="false" customHeight="false" outlineLevel="0" collapsed="false">
      <c r="B29" s="0" t="s">
        <v>11</v>
      </c>
      <c r="C29" s="5" t="n">
        <v>43381</v>
      </c>
      <c r="D29" s="0" t="n">
        <v>727</v>
      </c>
      <c r="E29" s="11" t="n">
        <v>1600</v>
      </c>
      <c r="F29" s="0" t="s">
        <v>19</v>
      </c>
      <c r="L29" s="7"/>
    </row>
    <row r="30" customFormat="false" ht="15" hidden="false" customHeight="false" outlineLevel="0" collapsed="false">
      <c r="B30" s="0" t="s">
        <v>11</v>
      </c>
      <c r="C30" s="5" t="n">
        <v>43374</v>
      </c>
      <c r="D30" s="0" t="n">
        <v>726</v>
      </c>
      <c r="E30" s="11" t="n">
        <v>1600</v>
      </c>
      <c r="F30" s="0" t="s">
        <v>19</v>
      </c>
      <c r="L30" s="7"/>
    </row>
    <row r="31" customFormat="false" ht="15" hidden="false" customHeight="false" outlineLevel="0" collapsed="false">
      <c r="A31" s="0" t="s">
        <v>20</v>
      </c>
      <c r="B31" s="0" t="s">
        <v>11</v>
      </c>
      <c r="C31" s="5" t="n">
        <v>43437</v>
      </c>
      <c r="D31" s="0" t="n">
        <v>732</v>
      </c>
      <c r="E31" s="12" t="n">
        <v>7040</v>
      </c>
      <c r="F31" s="0" t="s">
        <v>21</v>
      </c>
      <c r="L31" s="7"/>
    </row>
    <row r="32" customFormat="false" ht="15" hidden="false" customHeight="false" outlineLevel="0" collapsed="false">
      <c r="A32" s="13" t="s">
        <v>22</v>
      </c>
      <c r="B32" s="13" t="s">
        <v>11</v>
      </c>
      <c r="C32" s="14" t="n">
        <v>43455</v>
      </c>
      <c r="D32" s="13" t="n">
        <v>733</v>
      </c>
      <c r="E32" s="15" t="n">
        <v>4640</v>
      </c>
      <c r="F32" s="13" t="s">
        <v>23</v>
      </c>
      <c r="G32" s="13"/>
      <c r="H32" s="13"/>
      <c r="I32" s="13"/>
      <c r="J32" s="13"/>
      <c r="K32" s="13"/>
      <c r="L32" s="16"/>
    </row>
    <row r="33" customFormat="false" ht="15" hidden="false" customHeight="false" outlineLevel="0" collapsed="false">
      <c r="E33" s="8" t="n">
        <f aca="false">SUM(E5:E32)</f>
        <v>53592.51</v>
      </c>
      <c r="L33" s="7" t="n">
        <f aca="false">SUM(L5:L32)</f>
        <v>0</v>
      </c>
    </row>
    <row r="34" customFormat="false" ht="15" hidden="false" customHeight="false" outlineLevel="0" collapsed="false">
      <c r="B34" s="17" t="n">
        <v>0.8</v>
      </c>
      <c r="C34" s="17"/>
      <c r="D34" s="17"/>
      <c r="E34" s="18" t="n">
        <f aca="false">+E33*B34</f>
        <v>42874.008</v>
      </c>
      <c r="F34" s="3" t="s">
        <v>24</v>
      </c>
      <c r="G34" s="3"/>
      <c r="H34" s="13"/>
      <c r="I34" s="13"/>
      <c r="J34" s="13"/>
      <c r="K34" s="13"/>
      <c r="L34" s="19" t="n">
        <f aca="false">+L33*B34</f>
        <v>0</v>
      </c>
    </row>
    <row r="35" customFormat="false" ht="15" hidden="false" customHeight="false" outlineLevel="0" collapsed="false">
      <c r="B35" s="2" t="s">
        <v>25</v>
      </c>
      <c r="C35" s="2"/>
      <c r="D35" s="2"/>
      <c r="E35" s="8" t="n">
        <f aca="false">+E33-E34</f>
        <v>10718.502</v>
      </c>
      <c r="F35" s="1" t="s">
        <v>26</v>
      </c>
      <c r="G35" s="1"/>
      <c r="L35" s="7" t="n">
        <f aca="false">+L33-L34</f>
        <v>0</v>
      </c>
    </row>
    <row r="36" customFormat="false" ht="15" hidden="false" customHeight="false" outlineLevel="0" collapsed="false">
      <c r="B36" s="20" t="n">
        <v>0.19</v>
      </c>
      <c r="C36" s="20"/>
      <c r="D36" s="20"/>
      <c r="E36" s="8" t="n">
        <f aca="false">+E35*B36</f>
        <v>2036.51538</v>
      </c>
      <c r="F36" s="1" t="s">
        <v>27</v>
      </c>
      <c r="G36" s="1"/>
      <c r="L36" s="7" t="n">
        <f aca="false">+L35*B36</f>
        <v>0</v>
      </c>
    </row>
    <row r="37" customFormat="false" ht="15" hidden="false" customHeight="false" outlineLevel="0" collapsed="false">
      <c r="B37" s="13"/>
      <c r="C37" s="13"/>
      <c r="D37" s="13"/>
      <c r="E37" s="21" t="n">
        <v>1560</v>
      </c>
      <c r="F37" s="22" t="s">
        <v>28</v>
      </c>
      <c r="G37" s="22"/>
      <c r="H37" s="23"/>
      <c r="I37" s="13"/>
      <c r="J37" s="13"/>
      <c r="K37" s="13"/>
      <c r="L37" s="23" t="n">
        <f aca="false">12*130</f>
        <v>1560</v>
      </c>
    </row>
    <row r="38" customFormat="false" ht="15" hidden="false" customHeight="false" outlineLevel="0" collapsed="false">
      <c r="D38" s="0" t="s">
        <v>29</v>
      </c>
      <c r="E38" s="8" t="n">
        <f aca="false">+E36-E37</f>
        <v>476.51538</v>
      </c>
      <c r="F38" s="1"/>
      <c r="L38" s="7" t="n">
        <f aca="false">+L36-L37</f>
        <v>-1560</v>
      </c>
      <c r="M38" s="24" t="n">
        <f aca="false">+L38/5</f>
        <v>-312</v>
      </c>
    </row>
    <row r="39" customFormat="false" ht="15" hidden="false" customHeight="false" outlineLevel="0" collapsed="false">
      <c r="M39" s="13" t="n">
        <v>130</v>
      </c>
    </row>
    <row r="40" customFormat="false" ht="15" hidden="false" customHeight="false" outlineLevel="0" collapsed="false">
      <c r="M40" s="24" t="n">
        <f aca="false">+M39+M38</f>
        <v>-182</v>
      </c>
      <c r="N40" s="0" t="s">
        <v>30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5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0" width="57.15"/>
    <col collapsed="false" customWidth="true" hidden="false" outlineLevel="0" max="5" min="5" style="0" width="12.85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31</v>
      </c>
      <c r="B1" s="0" t="s">
        <v>32</v>
      </c>
      <c r="C1" s="0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</row>
    <row r="2" customFormat="false" ht="15" hidden="false" customHeight="false" outlineLevel="0" collapsed="false">
      <c r="A2" s="0" t="n">
        <v>2018</v>
      </c>
      <c r="B2" s="0" t="n">
        <v>40</v>
      </c>
      <c r="C2" s="0" t="s">
        <v>39</v>
      </c>
      <c r="D2" s="0" t="s">
        <v>40</v>
      </c>
      <c r="E2" s="25" t="n">
        <v>43101</v>
      </c>
      <c r="F2" s="0" t="n">
        <v>0</v>
      </c>
      <c r="G2" s="0" t="n">
        <v>328.09</v>
      </c>
      <c r="H2" s="0" t="n">
        <v>-328.09</v>
      </c>
    </row>
    <row r="3" customFormat="false" ht="15" hidden="false" customHeight="false" outlineLevel="0" collapsed="false">
      <c r="A3" s="0" t="n">
        <v>2018</v>
      </c>
      <c r="B3" s="0" t="n">
        <v>40</v>
      </c>
      <c r="C3" s="0" t="s">
        <v>39</v>
      </c>
      <c r="D3" s="0" t="s">
        <v>41</v>
      </c>
      <c r="E3" s="25" t="n">
        <v>43110</v>
      </c>
      <c r="F3" s="0" t="n">
        <v>129.15</v>
      </c>
      <c r="G3" s="0" t="n">
        <v>0</v>
      </c>
      <c r="H3" s="0" t="n">
        <v>-198.94</v>
      </c>
    </row>
    <row r="4" customFormat="false" ht="15" hidden="false" customHeight="false" outlineLevel="0" collapsed="false">
      <c r="A4" s="0" t="n">
        <v>2018</v>
      </c>
      <c r="B4" s="0" t="n">
        <v>40</v>
      </c>
      <c r="C4" s="0" t="s">
        <v>39</v>
      </c>
      <c r="D4" s="0" t="s">
        <v>42</v>
      </c>
      <c r="E4" s="25" t="n">
        <v>43112</v>
      </c>
      <c r="F4" s="0" t="n">
        <v>0</v>
      </c>
      <c r="G4" s="0" t="n">
        <v>130</v>
      </c>
      <c r="H4" s="0" t="n">
        <v>-328.94</v>
      </c>
    </row>
    <row r="5" customFormat="false" ht="15" hidden="false" customHeight="false" outlineLevel="0" collapsed="false">
      <c r="A5" s="0" t="n">
        <v>2018</v>
      </c>
      <c r="B5" s="0" t="n">
        <v>40</v>
      </c>
      <c r="C5" s="0" t="s">
        <v>39</v>
      </c>
      <c r="D5" s="0" t="s">
        <v>43</v>
      </c>
      <c r="E5" s="25" t="n">
        <v>43142</v>
      </c>
      <c r="F5" s="0" t="n">
        <v>-16.17</v>
      </c>
      <c r="G5" s="0" t="n">
        <v>0</v>
      </c>
      <c r="H5" s="0" t="n">
        <v>-345.11</v>
      </c>
    </row>
    <row r="6" customFormat="false" ht="15" hidden="false" customHeight="false" outlineLevel="0" collapsed="false">
      <c r="A6" s="0" t="n">
        <v>2018</v>
      </c>
      <c r="B6" s="0" t="n">
        <v>40</v>
      </c>
      <c r="C6" s="0" t="s">
        <v>39</v>
      </c>
      <c r="D6" s="0" t="s">
        <v>44</v>
      </c>
      <c r="E6" s="25" t="n">
        <v>43142</v>
      </c>
      <c r="F6" s="0" t="n">
        <v>-194.01</v>
      </c>
      <c r="G6" s="0" t="n">
        <v>0</v>
      </c>
      <c r="H6" s="0" t="n">
        <v>-539.12</v>
      </c>
    </row>
    <row r="7" customFormat="false" ht="15" hidden="false" customHeight="false" outlineLevel="0" collapsed="false">
      <c r="A7" s="0" t="n">
        <v>2018</v>
      </c>
      <c r="B7" s="0" t="n">
        <v>40</v>
      </c>
      <c r="C7" s="0" t="s">
        <v>39</v>
      </c>
      <c r="D7" s="0" t="s">
        <v>45</v>
      </c>
      <c r="E7" s="25" t="n">
        <v>43143</v>
      </c>
      <c r="F7" s="26" t="n">
        <v>129.15</v>
      </c>
      <c r="G7" s="0" t="n">
        <v>0</v>
      </c>
      <c r="H7" s="0" t="n">
        <v>-409.97</v>
      </c>
    </row>
    <row r="8" customFormat="false" ht="15" hidden="false" customHeight="false" outlineLevel="0" collapsed="false">
      <c r="A8" s="0" t="n">
        <v>2018</v>
      </c>
      <c r="B8" s="0" t="n">
        <v>40</v>
      </c>
      <c r="C8" s="0" t="s">
        <v>39</v>
      </c>
      <c r="D8" s="0" t="s">
        <v>42</v>
      </c>
      <c r="E8" s="25" t="n">
        <v>43147</v>
      </c>
      <c r="F8" s="0" t="n">
        <v>0</v>
      </c>
      <c r="G8" s="26" t="n">
        <v>130</v>
      </c>
      <c r="H8" s="0" t="n">
        <v>-539.97</v>
      </c>
    </row>
    <row r="9" customFormat="false" ht="15" hidden="false" customHeight="false" outlineLevel="0" collapsed="false">
      <c r="A9" s="0" t="n">
        <v>2018</v>
      </c>
      <c r="B9" s="0" t="n">
        <v>40</v>
      </c>
      <c r="C9" s="0" t="s">
        <v>39</v>
      </c>
      <c r="D9" s="0" t="s">
        <v>46</v>
      </c>
      <c r="E9" s="25" t="n">
        <v>43165</v>
      </c>
      <c r="F9" s="0" t="n">
        <v>0</v>
      </c>
      <c r="G9" s="0" t="n">
        <v>-3.28</v>
      </c>
      <c r="H9" s="0" t="n">
        <v>-536.69</v>
      </c>
    </row>
    <row r="10" customFormat="false" ht="15" hidden="false" customHeight="false" outlineLevel="0" collapsed="false">
      <c r="A10" s="0" t="n">
        <v>2018</v>
      </c>
      <c r="B10" s="0" t="n">
        <v>40</v>
      </c>
      <c r="C10" s="0" t="s">
        <v>39</v>
      </c>
      <c r="D10" s="0" t="s">
        <v>47</v>
      </c>
      <c r="E10" s="25" t="n">
        <v>43168</v>
      </c>
      <c r="F10" s="0" t="n">
        <v>0</v>
      </c>
      <c r="G10" s="0" t="n">
        <v>-190.73</v>
      </c>
      <c r="H10" s="0" t="n">
        <v>-345.96</v>
      </c>
    </row>
    <row r="11" customFormat="false" ht="15" hidden="false" customHeight="false" outlineLevel="0" collapsed="false">
      <c r="A11" s="0" t="n">
        <v>2018</v>
      </c>
      <c r="B11" s="0" t="n">
        <v>40</v>
      </c>
      <c r="C11" s="0" t="s">
        <v>39</v>
      </c>
      <c r="D11" s="0" t="s">
        <v>47</v>
      </c>
      <c r="E11" s="25" t="n">
        <v>43168</v>
      </c>
      <c r="F11" s="0" t="n">
        <v>0</v>
      </c>
      <c r="G11" s="0" t="n">
        <v>-16.17</v>
      </c>
      <c r="H11" s="0" t="n">
        <v>-329.79</v>
      </c>
    </row>
    <row r="12" customFormat="false" ht="15" hidden="false" customHeight="false" outlineLevel="0" collapsed="false">
      <c r="A12" s="0" t="n">
        <v>2018</v>
      </c>
      <c r="B12" s="0" t="n">
        <v>40</v>
      </c>
      <c r="C12" s="0" t="s">
        <v>39</v>
      </c>
      <c r="D12" s="0" t="s">
        <v>42</v>
      </c>
      <c r="E12" s="25" t="n">
        <v>43171</v>
      </c>
      <c r="F12" s="0" t="n">
        <v>0</v>
      </c>
      <c r="G12" s="0" t="n">
        <v>130</v>
      </c>
      <c r="H12" s="0" t="n">
        <v>-459.79</v>
      </c>
    </row>
    <row r="13" customFormat="false" ht="15" hidden="false" customHeight="false" outlineLevel="0" collapsed="false">
      <c r="A13" s="0" t="n">
        <v>2018</v>
      </c>
      <c r="B13" s="0" t="n">
        <v>40</v>
      </c>
      <c r="C13" s="0" t="s">
        <v>39</v>
      </c>
      <c r="D13" s="0" t="s">
        <v>48</v>
      </c>
      <c r="E13" s="25" t="n">
        <v>43171</v>
      </c>
      <c r="F13" s="27" t="n">
        <v>112.98</v>
      </c>
      <c r="G13" s="0" t="n">
        <v>0</v>
      </c>
      <c r="H13" s="0" t="n">
        <v>-346.81</v>
      </c>
    </row>
    <row r="14" customFormat="false" ht="15" hidden="false" customHeight="false" outlineLevel="0" collapsed="false">
      <c r="A14" s="0" t="n">
        <v>2018</v>
      </c>
      <c r="B14" s="0" t="n">
        <v>40</v>
      </c>
      <c r="C14" s="0" t="s">
        <v>39</v>
      </c>
      <c r="D14" s="0" t="s">
        <v>49</v>
      </c>
      <c r="E14" s="25" t="n">
        <v>43200</v>
      </c>
      <c r="F14" s="28" t="n">
        <v>112.98</v>
      </c>
      <c r="G14" s="0" t="n">
        <v>0</v>
      </c>
      <c r="H14" s="0" t="n">
        <v>-233.83</v>
      </c>
    </row>
    <row r="15" customFormat="false" ht="15" hidden="false" customHeight="false" outlineLevel="0" collapsed="false">
      <c r="A15" s="0" t="n">
        <v>2018</v>
      </c>
      <c r="B15" s="0" t="n">
        <v>40</v>
      </c>
      <c r="C15" s="0" t="s">
        <v>39</v>
      </c>
      <c r="D15" s="0" t="s">
        <v>42</v>
      </c>
      <c r="E15" s="25" t="n">
        <v>43206</v>
      </c>
      <c r="F15" s="0" t="n">
        <v>0</v>
      </c>
      <c r="G15" s="27" t="n">
        <v>130</v>
      </c>
      <c r="H15" s="0" t="n">
        <v>-363.83</v>
      </c>
    </row>
    <row r="16" customFormat="false" ht="15" hidden="false" customHeight="false" outlineLevel="0" collapsed="false">
      <c r="A16" s="0" t="n">
        <v>2018</v>
      </c>
      <c r="B16" s="0" t="n">
        <v>40</v>
      </c>
      <c r="C16" s="0" t="s">
        <v>39</v>
      </c>
      <c r="D16" s="0" t="s">
        <v>50</v>
      </c>
      <c r="E16" s="25" t="n">
        <v>43230</v>
      </c>
      <c r="F16" s="29" t="n">
        <v>112.98</v>
      </c>
      <c r="G16" s="0" t="n">
        <v>0</v>
      </c>
      <c r="H16" s="0" t="n">
        <v>-250.85</v>
      </c>
    </row>
    <row r="17" customFormat="false" ht="15" hidden="false" customHeight="false" outlineLevel="0" collapsed="false">
      <c r="A17" s="0" t="n">
        <v>2018</v>
      </c>
      <c r="B17" s="0" t="n">
        <v>40</v>
      </c>
      <c r="C17" s="0" t="s">
        <v>39</v>
      </c>
      <c r="D17" s="0" t="s">
        <v>42</v>
      </c>
      <c r="E17" s="25" t="n">
        <v>43238</v>
      </c>
      <c r="F17" s="0" t="n">
        <v>0</v>
      </c>
      <c r="G17" s="28" t="n">
        <v>130</v>
      </c>
      <c r="H17" s="0" t="n">
        <v>-380.85</v>
      </c>
    </row>
    <row r="18" customFormat="false" ht="15" hidden="false" customHeight="false" outlineLevel="0" collapsed="false">
      <c r="A18" s="0" t="n">
        <v>2018</v>
      </c>
      <c r="B18" s="0" t="n">
        <v>40</v>
      </c>
      <c r="C18" s="0" t="s">
        <v>39</v>
      </c>
      <c r="D18" s="0" t="s">
        <v>42</v>
      </c>
      <c r="E18" s="25" t="n">
        <v>43256</v>
      </c>
      <c r="F18" s="0" t="n">
        <v>0</v>
      </c>
      <c r="G18" s="29" t="n">
        <v>130</v>
      </c>
      <c r="H18" s="0" t="n">
        <v>-510.85</v>
      </c>
    </row>
    <row r="19" customFormat="false" ht="15" hidden="false" customHeight="false" outlineLevel="0" collapsed="false">
      <c r="A19" s="0" t="n">
        <v>2018</v>
      </c>
      <c r="B19" s="0" t="n">
        <v>40</v>
      </c>
      <c r="C19" s="0" t="s">
        <v>39</v>
      </c>
      <c r="D19" s="0" t="s">
        <v>51</v>
      </c>
      <c r="E19" s="25" t="n">
        <v>43262</v>
      </c>
      <c r="F19" s="26" t="n">
        <v>112.98</v>
      </c>
      <c r="G19" s="0" t="n">
        <v>0</v>
      </c>
      <c r="H19" s="0" t="n">
        <v>-397.87</v>
      </c>
    </row>
    <row r="20" customFormat="false" ht="15" hidden="false" customHeight="false" outlineLevel="0" collapsed="false">
      <c r="A20" s="0" t="n">
        <v>2018</v>
      </c>
      <c r="B20" s="0" t="n">
        <v>40</v>
      </c>
      <c r="C20" s="0" t="s">
        <v>39</v>
      </c>
      <c r="D20" s="0" t="s">
        <v>42</v>
      </c>
      <c r="E20" s="25" t="n">
        <v>43290</v>
      </c>
      <c r="F20" s="0" t="n">
        <v>0</v>
      </c>
      <c r="G20" s="0" t="n">
        <v>300</v>
      </c>
      <c r="H20" s="0" t="n">
        <v>-697.87</v>
      </c>
    </row>
    <row r="21" customFormat="false" ht="15" hidden="false" customHeight="false" outlineLevel="0" collapsed="false">
      <c r="A21" s="0" t="n">
        <v>2018</v>
      </c>
      <c r="B21" s="0" t="n">
        <v>40</v>
      </c>
      <c r="C21" s="0" t="s">
        <v>39</v>
      </c>
      <c r="D21" s="0" t="s">
        <v>52</v>
      </c>
      <c r="E21" s="25" t="n">
        <v>43291</v>
      </c>
      <c r="F21" s="30" t="n">
        <v>112.98</v>
      </c>
      <c r="G21" s="13" t="n">
        <v>0</v>
      </c>
      <c r="H21" s="13" t="n">
        <v>-584.89</v>
      </c>
    </row>
    <row r="22" customFormat="false" ht="15" hidden="false" customHeight="false" outlineLevel="0" collapsed="false">
      <c r="F22" s="0" t="n">
        <v>613.02</v>
      </c>
      <c r="G22" s="0" t="n">
        <v>1197.91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Johnson Controls,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2018-07-19T11:25:19Z</dcterms:created>
  <dc:creator>acresnt</dc:creator>
  <dc:description/>
  <dc:language>en-US</dc:language>
  <cp:lastModifiedBy>acresnt</cp:lastModifiedBy>
  <cp:lastPrinted>2018-12-12T07:02:35Z</cp:lastPrinted>
  <dcterms:modified xsi:type="dcterms:W3CDTF">2019-02-13T05:59:45Z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Johnson Controls, Inc.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V_QUERY_LIST_4F35BF76-6C0D-4D9B-82B2-816C12CF3733">
    <vt:lpwstr>empty_477D106A-C0D6-4607-AEBD-E2C9D60EA279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