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8"/>
  </bookViews>
  <sheets>
    <sheet name="Logistic Regression" sheetId="1" r:id="rId1"/>
    <sheet name="CHAID tree" sheetId="2" r:id="rId2"/>
    <sheet name="Comparison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3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N5" i="1"/>
  <c r="O5" i="1" s="1"/>
  <c r="N13" i="1"/>
  <c r="Q13" i="1" s="1"/>
  <c r="M5" i="1"/>
  <c r="P5" i="1" s="1"/>
  <c r="M13" i="1"/>
  <c r="P13" i="1" s="1"/>
  <c r="L20" i="1"/>
  <c r="N20" i="1" s="1"/>
  <c r="L18" i="1"/>
  <c r="N18" i="1" s="1"/>
  <c r="L17" i="1"/>
  <c r="N17" i="1" s="1"/>
  <c r="L16" i="1"/>
  <c r="N16" i="1" s="1"/>
  <c r="L14" i="1"/>
  <c r="N14" i="1" s="1"/>
  <c r="L10" i="1"/>
  <c r="N10" i="1" s="1"/>
  <c r="L9" i="1"/>
  <c r="N9" i="1" s="1"/>
  <c r="L8" i="1"/>
  <c r="N8" i="1" s="1"/>
  <c r="L5" i="1"/>
  <c r="L3" i="1"/>
  <c r="N3" i="1" s="1"/>
  <c r="L4" i="1"/>
  <c r="N4" i="1" s="1"/>
  <c r="L6" i="1"/>
  <c r="N6" i="1" s="1"/>
  <c r="L7" i="1"/>
  <c r="N7" i="1" s="1"/>
  <c r="L11" i="1"/>
  <c r="N11" i="1" s="1"/>
  <c r="L12" i="1"/>
  <c r="N12" i="1" s="1"/>
  <c r="L13" i="1"/>
  <c r="L15" i="1"/>
  <c r="N15" i="1" s="1"/>
  <c r="L19" i="1"/>
  <c r="N19" i="1" s="1"/>
  <c r="L21" i="1"/>
  <c r="N21" i="1" s="1"/>
  <c r="L2" i="1"/>
  <c r="N2" i="1" s="1"/>
  <c r="K20" i="1"/>
  <c r="M20" i="1" s="1"/>
  <c r="P20" i="1" s="1"/>
  <c r="K18" i="1"/>
  <c r="M18" i="1" s="1"/>
  <c r="P18" i="1" s="1"/>
  <c r="K17" i="1"/>
  <c r="M17" i="1" s="1"/>
  <c r="P17" i="1" s="1"/>
  <c r="K16" i="1"/>
  <c r="M16" i="1" s="1"/>
  <c r="P16" i="1" s="1"/>
  <c r="K14" i="1"/>
  <c r="M14" i="1" s="1"/>
  <c r="P14" i="1" s="1"/>
  <c r="K10" i="1"/>
  <c r="M10" i="1" s="1"/>
  <c r="P10" i="1" s="1"/>
  <c r="K9" i="1"/>
  <c r="M9" i="1" s="1"/>
  <c r="P9" i="1" s="1"/>
  <c r="K8" i="1"/>
  <c r="M8" i="1" s="1"/>
  <c r="P8" i="1" s="1"/>
  <c r="K5" i="1"/>
  <c r="K3" i="1"/>
  <c r="M3" i="1" s="1"/>
  <c r="P3" i="1" s="1"/>
  <c r="K4" i="1"/>
  <c r="M4" i="1" s="1"/>
  <c r="P4" i="1" s="1"/>
  <c r="K6" i="1"/>
  <c r="M6" i="1" s="1"/>
  <c r="P6" i="1" s="1"/>
  <c r="K7" i="1"/>
  <c r="M7" i="1" s="1"/>
  <c r="P7" i="1" s="1"/>
  <c r="K11" i="1"/>
  <c r="M11" i="1" s="1"/>
  <c r="P11" i="1" s="1"/>
  <c r="K12" i="1"/>
  <c r="M12" i="1" s="1"/>
  <c r="P12" i="1" s="1"/>
  <c r="K13" i="1"/>
  <c r="K15" i="1"/>
  <c r="M15" i="1" s="1"/>
  <c r="P15" i="1" s="1"/>
  <c r="K19" i="1"/>
  <c r="M19" i="1" s="1"/>
  <c r="P19" i="1" s="1"/>
  <c r="K21" i="1"/>
  <c r="M21" i="1" s="1"/>
  <c r="P21" i="1" s="1"/>
  <c r="K2" i="1"/>
  <c r="M2" i="1" s="1"/>
  <c r="P2" i="1" s="1"/>
  <c r="Q2" i="1" l="1"/>
  <c r="O2" i="1"/>
  <c r="R2" i="1" s="1"/>
  <c r="Q6" i="1"/>
  <c r="O6" i="1"/>
  <c r="Q16" i="1"/>
  <c r="O16" i="1"/>
  <c r="Q12" i="1"/>
  <c r="O12" i="1"/>
  <c r="Q9" i="1"/>
  <c r="O9" i="1"/>
  <c r="Q19" i="1"/>
  <c r="O19" i="1"/>
  <c r="Q11" i="1"/>
  <c r="O11" i="1"/>
  <c r="Q3" i="1"/>
  <c r="O3" i="1"/>
  <c r="Q10" i="1"/>
  <c r="O10" i="1"/>
  <c r="Q18" i="1"/>
  <c r="O18" i="1"/>
  <c r="Q8" i="1"/>
  <c r="O8" i="1"/>
  <c r="Q21" i="1"/>
  <c r="O21" i="1"/>
  <c r="Q4" i="1"/>
  <c r="O4" i="1"/>
  <c r="Q17" i="1"/>
  <c r="O17" i="1"/>
  <c r="Q15" i="1"/>
  <c r="O15" i="1"/>
  <c r="Q7" i="1"/>
  <c r="O7" i="1"/>
  <c r="Q14" i="1"/>
  <c r="O14" i="1"/>
  <c r="Q20" i="1"/>
  <c r="O20" i="1"/>
  <c r="Q5" i="1"/>
  <c r="O13" i="1"/>
</calcChain>
</file>

<file path=xl/sharedStrings.xml><?xml version="1.0" encoding="utf-8"?>
<sst xmlns="http://schemas.openxmlformats.org/spreadsheetml/2006/main" count="35" uniqueCount="24">
  <si>
    <t>Match Number</t>
  </si>
  <si>
    <t>HTGD</t>
  </si>
  <si>
    <t>FGS</t>
  </si>
  <si>
    <t>RED_H</t>
  </si>
  <si>
    <t>RED_A</t>
  </si>
  <si>
    <t>POINTS_H</t>
  </si>
  <si>
    <t>POINTS_A</t>
  </si>
  <si>
    <t>TOTAL_H_P</t>
  </si>
  <si>
    <t>TOTAL_A_P</t>
  </si>
  <si>
    <t>MATCH_O</t>
  </si>
  <si>
    <t>Log(p1|p0) --&gt; y2</t>
  </si>
  <si>
    <t>Log(p2|p0) --&gt; y3</t>
  </si>
  <si>
    <t>p1|p0 --&gt; e^y2</t>
  </si>
  <si>
    <t>p2|p0 --&gt; e^y3</t>
  </si>
  <si>
    <t>p0</t>
  </si>
  <si>
    <t>p1</t>
  </si>
  <si>
    <t>p2</t>
  </si>
  <si>
    <t>RESULT</t>
  </si>
  <si>
    <t>Max</t>
  </si>
  <si>
    <t>Logistic Regression</t>
  </si>
  <si>
    <t>CHAID tree</t>
  </si>
  <si>
    <t>Comparison Result</t>
  </si>
  <si>
    <t>Actual Match Outcome</t>
  </si>
  <si>
    <t>Bet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</si>
</sst>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164" fontId="1" fillId="2" borderId="0" xfId="0" applyNumberFormat="1" applyFont="1" applyFill="1"/>
    <xf numFmtId="164" fontId="0" fillId="0" borderId="0" xfId="0" applyNumberFormat="1"/>
    <xf numFmtId="0" fontId="1" fillId="2" borderId="1" xfId="0" applyFont="1" applyFill="1" applyBorder="1"/>
    <xf numFmtId="0" fontId="0" fillId="0" borderId="1" xfId="0" applyBorder="1"/>
    <xf numFmtId="0" fontId="0" fillId="4" borderId="0" xfId="0" applyFill="1"/>
    <xf numFmtId="164" fontId="1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workbookViewId="0">
      <selection activeCell="G28" sqref="G28"/>
    </sheetView>
  </sheetViews>
  <sheetFormatPr defaultRowHeight="14.4" x14ac:dyDescent="0.3"/>
  <cols>
    <col min="1" max="1" width="13.88671875" bestFit="1" customWidth="1"/>
    <col min="6" max="7" width="9.5546875" bestFit="1" customWidth="1"/>
    <col min="8" max="9" width="10.77734375" bestFit="1" customWidth="1"/>
    <col min="10" max="10" width="9.6640625" style="7" bestFit="1" customWidth="1"/>
    <col min="11" max="11" width="15.88671875" bestFit="1" customWidth="1"/>
    <col min="12" max="12" width="17" customWidth="1"/>
    <col min="13" max="14" width="13.5546875" style="5" bestFit="1" customWidth="1"/>
    <col min="15" max="17" width="8.88671875" style="5"/>
    <col min="18" max="18" width="6.5546875" bestFit="1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" t="s">
        <v>9</v>
      </c>
      <c r="K1" s="1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1" t="s">
        <v>18</v>
      </c>
      <c r="S1" s="4" t="s">
        <v>17</v>
      </c>
    </row>
    <row r="2" spans="1:19" x14ac:dyDescent="0.3">
      <c r="A2" s="2">
        <v>1</v>
      </c>
      <c r="B2">
        <v>-2</v>
      </c>
      <c r="C2">
        <v>0</v>
      </c>
      <c r="D2">
        <v>0</v>
      </c>
      <c r="E2">
        <v>0</v>
      </c>
      <c r="F2">
        <v>7</v>
      </c>
      <c r="G2">
        <v>7</v>
      </c>
      <c r="H2">
        <v>47</v>
      </c>
      <c r="I2">
        <v>56</v>
      </c>
      <c r="J2" s="7">
        <v>0</v>
      </c>
      <c r="K2">
        <f>3.535+(0.301*D2)+(0.463*E2)+(0.024*F2)-(0.018*G2)+(0.511*B2)+(0*H2)-(0.01*I2)-3.521</f>
        <v>-1.5259999999999994</v>
      </c>
      <c r="L2">
        <f>3.313-(0.811*D2)+(0.983*E2)+(0.035*F2)-(0.035*G2)+(1.618*B2)+(0.01*H2)-(0.015*I2)-3.32</f>
        <v>-3.613</v>
      </c>
      <c r="M2" s="5">
        <f>EXP(K2)</f>
        <v>0.21740354458263511</v>
      </c>
      <c r="N2" s="5">
        <f>EXP(L2)</f>
        <v>2.6970812937420194E-2</v>
      </c>
      <c r="O2" s="5">
        <f>1/(1+N2+M2)</f>
        <v>0.80361668814272647</v>
      </c>
      <c r="P2" s="5">
        <f>M2/(1+N2+M2)</f>
        <v>0.17470911648798682</v>
      </c>
      <c r="Q2" s="5">
        <f>N2/(1+N2+M2)</f>
        <v>2.1674195369286615E-2</v>
      </c>
      <c r="R2" s="5">
        <f>MAX(O2,P2,Q2)</f>
        <v>0.80361668814272647</v>
      </c>
      <c r="S2">
        <v>0</v>
      </c>
    </row>
    <row r="3" spans="1:19" x14ac:dyDescent="0.3">
      <c r="A3" s="2">
        <v>2</v>
      </c>
      <c r="B3">
        <v>0</v>
      </c>
      <c r="C3">
        <v>2</v>
      </c>
      <c r="D3">
        <v>0</v>
      </c>
      <c r="E3">
        <v>0</v>
      </c>
      <c r="F3">
        <v>10</v>
      </c>
      <c r="G3">
        <v>4</v>
      </c>
      <c r="H3">
        <v>64</v>
      </c>
      <c r="I3">
        <v>45</v>
      </c>
      <c r="J3" s="7">
        <v>2</v>
      </c>
      <c r="K3">
        <f>3.535+(0.301*D3)+(0.463*E3)+(0.024*F3)-(0.018*G3)+(0.511*B3)+(0*H3)-(0.01*I3)</f>
        <v>3.2530000000000001</v>
      </c>
      <c r="L3">
        <f>3.313-(0.811*D3)+(0.983*E3)+(0.035*F3)-(0.035*G3)+(1.618*B3)+(0.01*H3)-(0.015*I3)</f>
        <v>3.4880000000000004</v>
      </c>
      <c r="M3" s="5">
        <f t="shared" ref="M3:M21" si="0">EXP(K3)</f>
        <v>25.867827109617895</v>
      </c>
      <c r="N3" s="5">
        <f t="shared" ref="N3:N21" si="1">EXP(L3)</f>
        <v>32.720441339022102</v>
      </c>
      <c r="O3" s="5">
        <f t="shared" ref="O3:O21" si="2">1/(1+N3+M3)</f>
        <v>1.6781826793002295E-2</v>
      </c>
      <c r="P3" s="5">
        <f t="shared" ref="P3:P21" si="3">M3/(1+N3+M3)</f>
        <v>0.43410939406493676</v>
      </c>
      <c r="Q3" s="5">
        <f t="shared" ref="Q3:Q21" si="4">N3/(1+N3+M3)</f>
        <v>0.54910877914206102</v>
      </c>
      <c r="R3" s="5">
        <f t="shared" ref="R3:R21" si="5">MAX(O3,P3,Q3)</f>
        <v>0.54910877914206102</v>
      </c>
      <c r="S3">
        <v>2</v>
      </c>
    </row>
    <row r="4" spans="1:19" x14ac:dyDescent="0.3">
      <c r="A4" s="2">
        <v>3</v>
      </c>
      <c r="B4">
        <v>-1</v>
      </c>
      <c r="C4">
        <v>0</v>
      </c>
      <c r="D4">
        <v>0</v>
      </c>
      <c r="E4">
        <v>0</v>
      </c>
      <c r="F4">
        <v>0</v>
      </c>
      <c r="G4">
        <v>4</v>
      </c>
      <c r="H4">
        <v>0</v>
      </c>
      <c r="I4">
        <v>38</v>
      </c>
      <c r="J4" s="7">
        <v>2</v>
      </c>
      <c r="K4">
        <f>3.535+(0.301*D4)+(0.463*E4)+(0.024*F4)-(0.018*G4)+(0.511*B4)+(0*H4)-(0.01*I4)-3.521</f>
        <v>-0.94899999999999984</v>
      </c>
      <c r="L4">
        <f>3.313-(0.811*D4)+(0.983*E4)+(0.035*F4)-(0.035*G4)+(1.618*B4)+(0.01*H4)-(0.015*I4)-3.32</f>
        <v>-2.335</v>
      </c>
      <c r="M4" s="5">
        <f t="shared" si="0"/>
        <v>0.38712795791294047</v>
      </c>
      <c r="N4" s="5">
        <f t="shared" si="1"/>
        <v>9.6810482526460212E-2</v>
      </c>
      <c r="O4" s="5">
        <f t="shared" si="2"/>
        <v>0.67388240155292134</v>
      </c>
      <c r="P4" s="5">
        <f t="shared" si="3"/>
        <v>0.26087871798665058</v>
      </c>
      <c r="Q4" s="5">
        <f t="shared" si="4"/>
        <v>6.5238880460428125E-2</v>
      </c>
      <c r="R4" s="5">
        <f t="shared" si="5"/>
        <v>0.67388240155292134</v>
      </c>
      <c r="S4">
        <v>0</v>
      </c>
    </row>
    <row r="5" spans="1:19" x14ac:dyDescent="0.3">
      <c r="A5" s="2">
        <v>4</v>
      </c>
      <c r="B5">
        <v>0</v>
      </c>
      <c r="C5">
        <v>2</v>
      </c>
      <c r="D5">
        <v>0</v>
      </c>
      <c r="E5">
        <v>0</v>
      </c>
      <c r="F5">
        <v>7</v>
      </c>
      <c r="G5">
        <v>1</v>
      </c>
      <c r="H5">
        <v>47</v>
      </c>
      <c r="I5">
        <v>0</v>
      </c>
      <c r="J5" s="7">
        <v>2</v>
      </c>
      <c r="K5">
        <f>3.535+(0.301*D5)+(0.463*E5)+(0.024*F5)-(0.018*G5)+(0.511*B5)+(0*H5)-(0.01*I5)</f>
        <v>3.6850000000000005</v>
      </c>
      <c r="L5">
        <f>3.313-(0.811*D5)+(0.983*E5)+(0.035*F5)-(0.035*G5)+(1.618*B5)+(0.01*H5)-(0.015*I5)</f>
        <v>3.9930000000000003</v>
      </c>
      <c r="M5" s="5">
        <f t="shared" si="0"/>
        <v>39.845122449861421</v>
      </c>
      <c r="N5" s="5">
        <f t="shared" si="1"/>
        <v>54.217297521848266</v>
      </c>
      <c r="O5" s="5">
        <f t="shared" si="2"/>
        <v>1.0519403990531665E-2</v>
      </c>
      <c r="P5" s="5">
        <f t="shared" si="3"/>
        <v>0.41914694010229508</v>
      </c>
      <c r="Q5" s="5">
        <f t="shared" si="4"/>
        <v>0.57033365590717322</v>
      </c>
      <c r="R5" s="5">
        <f t="shared" si="5"/>
        <v>0.57033365590717322</v>
      </c>
      <c r="S5">
        <v>2</v>
      </c>
    </row>
    <row r="6" spans="1:19" x14ac:dyDescent="0.3">
      <c r="A6" s="2">
        <v>5</v>
      </c>
      <c r="B6">
        <v>-1</v>
      </c>
      <c r="C6">
        <v>0</v>
      </c>
      <c r="D6">
        <v>0</v>
      </c>
      <c r="E6">
        <v>0</v>
      </c>
      <c r="F6">
        <v>7</v>
      </c>
      <c r="G6">
        <v>3</v>
      </c>
      <c r="H6">
        <v>0</v>
      </c>
      <c r="I6">
        <v>45</v>
      </c>
      <c r="J6" s="7">
        <v>1</v>
      </c>
      <c r="K6">
        <f>3.535+(0.301*D6)+(0.463*E6)+(0.024*F6)-(0.018*G6)+(0.511*B6)+(0*H6)-(0.01*I6)-3.521</f>
        <v>-0.83299999999999974</v>
      </c>
      <c r="L6">
        <f>3.313-(0.811*D6)+(0.983*E6)+(0.035*F6)-(0.035*G6)+(1.618*B6)+(0.01*H6)-(0.015*I6)-3.32</f>
        <v>-2.1599999999999997</v>
      </c>
      <c r="M6" s="5">
        <f t="shared" si="0"/>
        <v>0.43474309872360856</v>
      </c>
      <c r="N6" s="5">
        <f t="shared" si="1"/>
        <v>0.11532512103806256</v>
      </c>
      <c r="O6" s="5">
        <f t="shared" si="2"/>
        <v>0.64513289625004622</v>
      </c>
      <c r="P6" s="5">
        <f t="shared" si="3"/>
        <v>0.28046707440428137</v>
      </c>
      <c r="Q6" s="5">
        <f t="shared" si="4"/>
        <v>7.4400029345672428E-2</v>
      </c>
      <c r="R6" s="5">
        <f t="shared" si="5"/>
        <v>0.64513289625004622</v>
      </c>
      <c r="S6">
        <v>0</v>
      </c>
    </row>
    <row r="7" spans="1:19" x14ac:dyDescent="0.3">
      <c r="A7" s="2">
        <v>6</v>
      </c>
      <c r="B7">
        <v>-1</v>
      </c>
      <c r="C7">
        <v>0</v>
      </c>
      <c r="D7">
        <v>0</v>
      </c>
      <c r="E7">
        <v>0</v>
      </c>
      <c r="F7">
        <v>4</v>
      </c>
      <c r="G7">
        <v>6</v>
      </c>
      <c r="H7">
        <v>43</v>
      </c>
      <c r="I7">
        <v>52</v>
      </c>
      <c r="J7" s="7">
        <v>0</v>
      </c>
      <c r="K7">
        <f>3.535+(0.301*D7)+(0.463*E7)+(0.024*F7)-(0.018*G7)+(0.511*B7)+(0*H7)-(0.01*I7)-3.521</f>
        <v>-1.0289999999999999</v>
      </c>
      <c r="L7">
        <f>3.313-(0.811*D7)+(0.983*E7)+(0.035*F7)-(0.035*G7)+(1.618*B7)+(0.01*H7)-(0.015*I7)-3.32</f>
        <v>-2.0449999999999999</v>
      </c>
      <c r="M7" s="5">
        <f t="shared" si="0"/>
        <v>0.35736414609271289</v>
      </c>
      <c r="N7" s="5">
        <f t="shared" si="1"/>
        <v>0.12938018997737108</v>
      </c>
      <c r="O7" s="5">
        <f t="shared" si="2"/>
        <v>0.67261060004661144</v>
      </c>
      <c r="P7" s="5">
        <f t="shared" si="3"/>
        <v>0.24036691273856453</v>
      </c>
      <c r="Q7" s="5">
        <f t="shared" si="4"/>
        <v>8.702248721482414E-2</v>
      </c>
      <c r="R7" s="5">
        <f t="shared" si="5"/>
        <v>0.67261060004661144</v>
      </c>
      <c r="S7">
        <v>0</v>
      </c>
    </row>
    <row r="8" spans="1:19" x14ac:dyDescent="0.3">
      <c r="A8" s="2">
        <v>7</v>
      </c>
      <c r="B8">
        <v>0</v>
      </c>
      <c r="C8">
        <v>2</v>
      </c>
      <c r="D8">
        <v>1</v>
      </c>
      <c r="E8">
        <v>0</v>
      </c>
      <c r="F8">
        <v>2</v>
      </c>
      <c r="G8">
        <v>9</v>
      </c>
      <c r="H8">
        <v>52</v>
      </c>
      <c r="I8">
        <v>89</v>
      </c>
      <c r="J8" s="7">
        <v>0</v>
      </c>
      <c r="K8">
        <f>3.535+(0.301*D8)+(0.463*E8)+(0.024*F8)-(0.018*G8)+(0.511*B8)+(0*H8)-(0.01*I8)</f>
        <v>2.8320000000000003</v>
      </c>
      <c r="L8">
        <f>3.313-(0.811*D8)+(0.983*E8)+(0.035*F8)-(0.035*G8)+(1.618*B8)+(0.01*H8)-(0.015*I8)</f>
        <v>1.4420000000000002</v>
      </c>
      <c r="M8" s="5">
        <f t="shared" si="0"/>
        <v>16.979385659717003</v>
      </c>
      <c r="N8" s="5">
        <f t="shared" si="1"/>
        <v>4.2291456556525899</v>
      </c>
      <c r="O8" s="5">
        <f t="shared" si="2"/>
        <v>4.5027741177461021E-2</v>
      </c>
      <c r="P8" s="5">
        <f t="shared" si="3"/>
        <v>0.76454338283803047</v>
      </c>
      <c r="Q8" s="5">
        <f t="shared" si="4"/>
        <v>0.1904288759845085</v>
      </c>
      <c r="R8" s="5">
        <f t="shared" si="5"/>
        <v>0.76454338283803047</v>
      </c>
      <c r="S8">
        <v>1</v>
      </c>
    </row>
    <row r="9" spans="1:19" x14ac:dyDescent="0.3">
      <c r="A9" s="2">
        <v>8</v>
      </c>
      <c r="B9">
        <v>1</v>
      </c>
      <c r="C9">
        <v>1</v>
      </c>
      <c r="D9">
        <v>0</v>
      </c>
      <c r="E9">
        <v>0</v>
      </c>
      <c r="F9">
        <v>5</v>
      </c>
      <c r="G9">
        <v>3</v>
      </c>
      <c r="H9">
        <v>65</v>
      </c>
      <c r="I9">
        <v>47</v>
      </c>
      <c r="J9" s="7">
        <v>2</v>
      </c>
      <c r="K9">
        <f>3.535+(0.301*D9)+(0.463*E9)+(0.024*F9)-(0.018*G9)+(0.511*B9)+(0*H9)-(0.01*I9)-2.819</f>
        <v>0.82299999999999995</v>
      </c>
      <c r="L9">
        <f>3.313-(0.811*D9)+(0.983*E9)+(0.035*F9)-(0.035*G9)+(1.618*B9)+(0.01*H9)-(0.015*I9)-2.473</f>
        <v>2.4730000000000008</v>
      </c>
      <c r="M9" s="5">
        <f t="shared" si="0"/>
        <v>2.2773215645191884</v>
      </c>
      <c r="N9" s="5">
        <f t="shared" si="1"/>
        <v>11.857967446453078</v>
      </c>
      <c r="O9" s="5">
        <f t="shared" si="2"/>
        <v>6.6070756843496947E-2</v>
      </c>
      <c r="P9" s="5">
        <f t="shared" si="3"/>
        <v>0.15046435934379934</v>
      </c>
      <c r="Q9" s="5">
        <f t="shared" si="4"/>
        <v>0.78346488381270374</v>
      </c>
      <c r="R9" s="5">
        <f t="shared" si="5"/>
        <v>0.78346488381270374</v>
      </c>
      <c r="S9">
        <v>2</v>
      </c>
    </row>
    <row r="10" spans="1:19" x14ac:dyDescent="0.3">
      <c r="A10" s="2">
        <v>9</v>
      </c>
      <c r="B10">
        <v>1</v>
      </c>
      <c r="C10">
        <v>1</v>
      </c>
      <c r="D10">
        <v>0</v>
      </c>
      <c r="E10">
        <v>0</v>
      </c>
      <c r="F10">
        <v>8</v>
      </c>
      <c r="G10">
        <v>8</v>
      </c>
      <c r="H10">
        <v>89</v>
      </c>
      <c r="I10">
        <v>70</v>
      </c>
      <c r="J10" s="7">
        <v>1</v>
      </c>
      <c r="K10">
        <f>3.535+(0.301*D10)+(0.463*E10)+(0.024*F10)-(0.018*G10)+(0.511*B10)+(0*H10)-(0.01*I10)-2.819</f>
        <v>0.57500000000000018</v>
      </c>
      <c r="L10">
        <f>3.313-(0.811*D10)+(0.983*E10)+(0.035*F10)-(0.035*G10)+(1.618*B10)+(0.01*H10)-(0.015*I10)-2.473</f>
        <v>2.298</v>
      </c>
      <c r="M10" s="5">
        <f t="shared" si="0"/>
        <v>1.7771305269140387</v>
      </c>
      <c r="N10" s="5">
        <f t="shared" si="1"/>
        <v>9.9542540249777378</v>
      </c>
      <c r="O10" s="5">
        <f t="shared" si="2"/>
        <v>7.8546052546296583E-2</v>
      </c>
      <c r="P10" s="5">
        <f t="shared" si="3"/>
        <v>0.13958658774861782</v>
      </c>
      <c r="Q10" s="5">
        <f t="shared" si="4"/>
        <v>0.78186735970508559</v>
      </c>
      <c r="R10" s="5">
        <f t="shared" si="5"/>
        <v>0.78186735970508559</v>
      </c>
      <c r="S10">
        <v>2</v>
      </c>
    </row>
    <row r="11" spans="1:19" x14ac:dyDescent="0.3">
      <c r="A11" s="2">
        <v>10</v>
      </c>
      <c r="B11">
        <v>-1</v>
      </c>
      <c r="C11">
        <v>0</v>
      </c>
      <c r="D11">
        <v>0</v>
      </c>
      <c r="E11">
        <v>0</v>
      </c>
      <c r="F11">
        <v>5</v>
      </c>
      <c r="G11">
        <v>2</v>
      </c>
      <c r="H11">
        <v>69</v>
      </c>
      <c r="I11">
        <v>37</v>
      </c>
      <c r="J11" s="7">
        <v>2</v>
      </c>
      <c r="K11">
        <f>3.535+(0.301*D11)+(0.463*E11)+(0.024*F11)-(0.018*G11)+(0.511*B11)+(0*H11)-(0.01*I11)-3.521</f>
        <v>-0.78299999999999992</v>
      </c>
      <c r="L11">
        <f>3.313-(0.811*D11)+(0.983*E11)+(0.035*F11)-(0.035*G11)+(1.618*B11)+(0.01*H11)-(0.015*I11)-3.32</f>
        <v>-1.3849999999999996</v>
      </c>
      <c r="M11" s="5">
        <f t="shared" si="0"/>
        <v>0.45703285403707794</v>
      </c>
      <c r="N11" s="5">
        <f t="shared" si="1"/>
        <v>0.25032379979169622</v>
      </c>
      <c r="O11" s="5">
        <f t="shared" si="2"/>
        <v>0.58570070744005609</v>
      </c>
      <c r="P11" s="5">
        <f t="shared" si="3"/>
        <v>0.26768446593286443</v>
      </c>
      <c r="Q11" s="5">
        <f t="shared" si="4"/>
        <v>0.14661482662707945</v>
      </c>
      <c r="R11" s="5">
        <f t="shared" si="5"/>
        <v>0.58570070744005609</v>
      </c>
      <c r="S11">
        <v>0</v>
      </c>
    </row>
    <row r="12" spans="1:19" x14ac:dyDescent="0.3">
      <c r="A12" s="2">
        <v>11</v>
      </c>
      <c r="B12">
        <v>0</v>
      </c>
      <c r="C12">
        <v>0</v>
      </c>
      <c r="D12">
        <v>0</v>
      </c>
      <c r="E12">
        <v>0</v>
      </c>
      <c r="F12">
        <v>9</v>
      </c>
      <c r="G12">
        <v>13</v>
      </c>
      <c r="H12">
        <v>70</v>
      </c>
      <c r="I12">
        <v>64</v>
      </c>
      <c r="J12" s="7">
        <v>0</v>
      </c>
      <c r="K12">
        <f>3.535+(0.301*D12)+(0.463*E12)+(0.024*F12)-(0.018*G12)+(0.511*B12)+(0*H12)-(0.01*I12)-3.521</f>
        <v>-0.64399999999999968</v>
      </c>
      <c r="L12">
        <f>3.313-(0.811*D12)+(0.983*E12)+(0.035*F12)-(0.035*G12)+(1.618*B12)+(0.01*H12)-(0.015*I12)-3.32</f>
        <v>-0.40699999999999958</v>
      </c>
      <c r="M12" s="5">
        <f t="shared" si="0"/>
        <v>0.52518746706743635</v>
      </c>
      <c r="N12" s="5">
        <f t="shared" si="1"/>
        <v>0.66564419030152155</v>
      </c>
      <c r="O12" s="5">
        <f t="shared" si="2"/>
        <v>0.45644766754965244</v>
      </c>
      <c r="P12" s="5">
        <f t="shared" si="3"/>
        <v>0.2397205943692412</v>
      </c>
      <c r="Q12" s="5">
        <f t="shared" si="4"/>
        <v>0.30383173808110647</v>
      </c>
      <c r="R12" s="5">
        <f t="shared" si="5"/>
        <v>0.45644766754965244</v>
      </c>
      <c r="S12">
        <v>0</v>
      </c>
    </row>
    <row r="13" spans="1:19" x14ac:dyDescent="0.3">
      <c r="A13" s="2">
        <v>12</v>
      </c>
      <c r="B13">
        <v>2</v>
      </c>
      <c r="C13">
        <v>0</v>
      </c>
      <c r="D13">
        <v>0</v>
      </c>
      <c r="E13">
        <v>0</v>
      </c>
      <c r="F13">
        <v>10</v>
      </c>
      <c r="G13">
        <v>3</v>
      </c>
      <c r="H13">
        <v>56</v>
      </c>
      <c r="I13">
        <v>0</v>
      </c>
      <c r="J13" s="7">
        <v>2</v>
      </c>
      <c r="K13">
        <f>3.535+(0.301*D13)+(0.463*E13)+(0.024*F13)-(0.018*G13)+(0.511*B13)+(0*H13)-(0.01*I13)-3.521</f>
        <v>1.2220000000000004</v>
      </c>
      <c r="L13">
        <f>3.313-(0.811*D13)+(0.983*E13)+(0.035*F13)-(0.035*G13)+(1.618*B13)+(0.01*H13)-(0.015*I13)-3.32</f>
        <v>4.0340000000000007</v>
      </c>
      <c r="M13" s="5">
        <f t="shared" si="0"/>
        <v>3.3939688879825551</v>
      </c>
      <c r="N13" s="5">
        <f t="shared" si="1"/>
        <v>56.486405580123346</v>
      </c>
      <c r="O13" s="5">
        <f t="shared" si="2"/>
        <v>1.6425654551843822E-2</v>
      </c>
      <c r="P13" s="5">
        <f t="shared" si="3"/>
        <v>5.5748160513706971E-2</v>
      </c>
      <c r="Q13" s="5">
        <f t="shared" si="4"/>
        <v>0.92782618493444924</v>
      </c>
      <c r="R13" s="5">
        <f t="shared" si="5"/>
        <v>0.92782618493444924</v>
      </c>
      <c r="S13">
        <v>2</v>
      </c>
    </row>
    <row r="14" spans="1:19" x14ac:dyDescent="0.3">
      <c r="A14" s="2">
        <v>13</v>
      </c>
      <c r="B14">
        <v>0</v>
      </c>
      <c r="C14">
        <v>1</v>
      </c>
      <c r="D14">
        <v>0</v>
      </c>
      <c r="E14">
        <v>0</v>
      </c>
      <c r="F14">
        <v>9</v>
      </c>
      <c r="G14">
        <v>9</v>
      </c>
      <c r="H14">
        <v>52</v>
      </c>
      <c r="I14">
        <v>89</v>
      </c>
      <c r="J14" s="7">
        <v>0</v>
      </c>
      <c r="K14">
        <f>3.535+(0.301*D14)+(0.463*E14)+(0.024*F14)-(0.018*G14)+(0.511*B14)+(0*H14)-(0.01*I14)-2.819</f>
        <v>-0.11999999999999966</v>
      </c>
      <c r="L14">
        <f>3.313-(0.811*D14)+(0.983*E14)+(0.035*F14)-(0.035*G14)+(1.618*B14)+(0.01*H14)-(0.015*I14)-2.473</f>
        <v>2.5000000000000355E-2</v>
      </c>
      <c r="M14" s="5">
        <f t="shared" si="0"/>
        <v>0.88692043671715781</v>
      </c>
      <c r="N14" s="5">
        <f t="shared" si="1"/>
        <v>1.0253151205244293</v>
      </c>
      <c r="O14" s="5">
        <f t="shared" si="2"/>
        <v>0.34337881683828503</v>
      </c>
      <c r="P14" s="5">
        <f t="shared" si="3"/>
        <v>0.30454969018963268</v>
      </c>
      <c r="Q14" s="5">
        <f t="shared" si="4"/>
        <v>0.35207149297208218</v>
      </c>
      <c r="R14" s="5">
        <f t="shared" si="5"/>
        <v>0.35207149297208218</v>
      </c>
      <c r="S14">
        <v>2</v>
      </c>
    </row>
    <row r="15" spans="1:19" x14ac:dyDescent="0.3">
      <c r="A15" s="2">
        <v>14</v>
      </c>
      <c r="B15">
        <v>-2</v>
      </c>
      <c r="C15">
        <v>0</v>
      </c>
      <c r="D15">
        <v>0</v>
      </c>
      <c r="E15">
        <v>0</v>
      </c>
      <c r="F15">
        <v>3</v>
      </c>
      <c r="G15">
        <v>2</v>
      </c>
      <c r="H15">
        <v>47</v>
      </c>
      <c r="I15">
        <v>52</v>
      </c>
      <c r="J15" s="7">
        <v>0</v>
      </c>
      <c r="K15">
        <f>3.535+(0.301*D15)+(0.463*E15)+(0.024*F15)-(0.018*G15)+(0.511*B15)+(0*H15)-(0.01*I15)-3.521</f>
        <v>-1.4919999999999995</v>
      </c>
      <c r="L15">
        <f>3.313-(0.811*D15)+(0.983*E15)+(0.035*F15)-(0.035*G15)+(1.618*B15)+(0.01*H15)-(0.015*I15)-3.32</f>
        <v>-3.5179999999999998</v>
      </c>
      <c r="M15" s="5">
        <f t="shared" si="0"/>
        <v>0.22492236067332436</v>
      </c>
      <c r="N15" s="5">
        <f t="shared" si="1"/>
        <v>2.965869327658378E-2</v>
      </c>
      <c r="O15" s="5">
        <f t="shared" si="2"/>
        <v>0.79707883109792843</v>
      </c>
      <c r="P15" s="5">
        <f t="shared" si="3"/>
        <v>0.17928085233328006</v>
      </c>
      <c r="Q15" s="5">
        <f t="shared" si="4"/>
        <v>2.364031656879139E-2</v>
      </c>
      <c r="R15" s="5">
        <f t="shared" si="5"/>
        <v>0.79707883109792843</v>
      </c>
      <c r="S15">
        <v>0</v>
      </c>
    </row>
    <row r="16" spans="1:19" x14ac:dyDescent="0.3">
      <c r="A16" s="2">
        <v>15</v>
      </c>
      <c r="B16">
        <v>0</v>
      </c>
      <c r="C16">
        <v>2</v>
      </c>
      <c r="D16">
        <v>0</v>
      </c>
      <c r="E16">
        <v>0</v>
      </c>
      <c r="F16">
        <v>1</v>
      </c>
      <c r="G16">
        <v>8</v>
      </c>
      <c r="H16">
        <v>0</v>
      </c>
      <c r="I16">
        <v>65</v>
      </c>
      <c r="J16" s="7">
        <v>1</v>
      </c>
      <c r="K16">
        <f>3.535+(0.301*D16)+(0.463*E16)+(0.024*F16)-(0.018*G16)+(0.511*B16)+(0*H16)-(0.01*I16)</f>
        <v>2.7650000000000001</v>
      </c>
      <c r="L16">
        <f>3.313-(0.811*D16)+(0.983*E16)+(0.035*F16)-(0.035*G16)+(1.618*B16)+(0.01*H16)-(0.015*I16)</f>
        <v>2.0930000000000004</v>
      </c>
      <c r="M16" s="5">
        <f t="shared" si="0"/>
        <v>15.879039990613816</v>
      </c>
      <c r="N16" s="5">
        <f t="shared" si="1"/>
        <v>8.109206328325639</v>
      </c>
      <c r="O16" s="5">
        <f t="shared" si="2"/>
        <v>4.0018814735392837E-2</v>
      </c>
      <c r="P16" s="5">
        <f t="shared" si="3"/>
        <v>0.63546035956026825</v>
      </c>
      <c r="Q16" s="5">
        <f t="shared" si="4"/>
        <v>0.32452082570433893</v>
      </c>
      <c r="R16" s="5">
        <f t="shared" si="5"/>
        <v>0.63546035956026825</v>
      </c>
      <c r="S16">
        <v>1</v>
      </c>
    </row>
    <row r="17" spans="1:19" x14ac:dyDescent="0.3">
      <c r="A17" s="2">
        <v>16</v>
      </c>
      <c r="B17">
        <v>2</v>
      </c>
      <c r="C17">
        <v>1</v>
      </c>
      <c r="D17">
        <v>0</v>
      </c>
      <c r="E17">
        <v>0</v>
      </c>
      <c r="F17">
        <v>4</v>
      </c>
      <c r="G17">
        <v>7</v>
      </c>
      <c r="H17">
        <v>45</v>
      </c>
      <c r="I17">
        <v>47</v>
      </c>
      <c r="J17" s="7">
        <v>2</v>
      </c>
      <c r="K17">
        <f>3.535+(0.301*D17)+(0.463*E17)+(0.024*F17)-(0.018*G17)+(0.511*B17)+(0*H17)-(0.01*I17)-2.819</f>
        <v>1.2380000000000004</v>
      </c>
      <c r="L17">
        <f>3.313-(0.811*D17)+(0.983*E17)+(0.035*F17)-(0.035*G17)+(1.618*B17)+(0.01*H17)-(0.015*I17)-2.473</f>
        <v>3.7160000000000011</v>
      </c>
      <c r="M17" s="5">
        <f t="shared" si="0"/>
        <v>3.4487091444548996</v>
      </c>
      <c r="N17" s="5">
        <f t="shared" si="1"/>
        <v>41.099666207615527</v>
      </c>
      <c r="O17" s="5">
        <f t="shared" si="2"/>
        <v>2.1954679882002517E-2</v>
      </c>
      <c r="P17" s="5">
        <f t="shared" si="3"/>
        <v>7.57153052726421E-2</v>
      </c>
      <c r="Q17" s="5">
        <f t="shared" si="4"/>
        <v>0.90233001484535535</v>
      </c>
      <c r="R17" s="5">
        <f t="shared" si="5"/>
        <v>0.90233001484535535</v>
      </c>
      <c r="S17">
        <v>2</v>
      </c>
    </row>
    <row r="18" spans="1:19" x14ac:dyDescent="0.3">
      <c r="A18" s="2">
        <v>17</v>
      </c>
      <c r="B18">
        <v>0</v>
      </c>
      <c r="C18">
        <v>2</v>
      </c>
      <c r="D18">
        <v>0</v>
      </c>
      <c r="E18">
        <v>0</v>
      </c>
      <c r="F18">
        <v>4</v>
      </c>
      <c r="G18">
        <v>4</v>
      </c>
      <c r="H18">
        <v>45</v>
      </c>
      <c r="I18">
        <v>43</v>
      </c>
      <c r="J18" s="7">
        <v>2</v>
      </c>
      <c r="K18">
        <f>3.535+(0.301*D18)+(0.463*E18)+(0.024*F18)-(0.018*G18)+(0.511*B18)+(0*H18)-(0.01*I18)</f>
        <v>3.129</v>
      </c>
      <c r="L18">
        <f>3.313-(0.811*D18)+(0.983*E18)+(0.035*F18)-(0.035*G18)+(1.618*B18)+(0.01*H18)-(0.015*I18)</f>
        <v>3.1180000000000003</v>
      </c>
      <c r="M18" s="5">
        <f t="shared" si="0"/>
        <v>22.851116996076765</v>
      </c>
      <c r="N18" s="5">
        <f t="shared" si="1"/>
        <v>22.601132146468256</v>
      </c>
      <c r="O18" s="5">
        <f t="shared" si="2"/>
        <v>2.1527482919747643E-2</v>
      </c>
      <c r="P18" s="5">
        <f t="shared" si="3"/>
        <v>0.49192703083019762</v>
      </c>
      <c r="Q18" s="5">
        <f t="shared" si="4"/>
        <v>0.48654548625005473</v>
      </c>
      <c r="R18" s="5">
        <f t="shared" si="5"/>
        <v>0.49192703083019762</v>
      </c>
      <c r="S18">
        <v>1</v>
      </c>
    </row>
    <row r="19" spans="1:19" x14ac:dyDescent="0.3">
      <c r="A19" s="2">
        <v>18</v>
      </c>
      <c r="B19">
        <v>-2</v>
      </c>
      <c r="C19">
        <v>0</v>
      </c>
      <c r="D19">
        <v>0</v>
      </c>
      <c r="E19">
        <v>0</v>
      </c>
      <c r="F19">
        <v>12</v>
      </c>
      <c r="G19">
        <v>8</v>
      </c>
      <c r="H19">
        <v>89</v>
      </c>
      <c r="I19">
        <v>69</v>
      </c>
      <c r="J19" s="7">
        <v>0</v>
      </c>
      <c r="K19">
        <f>3.535+(0.301*D19)+(0.463*E19)+(0.024*F19)-(0.018*G19)+(0.511*B19)+(0*H19)-(0.01*I19)-3.521</f>
        <v>-1.5539999999999998</v>
      </c>
      <c r="L19">
        <f>3.313-(0.811*D19)+(0.983*E19)+(0.035*F19)-(0.035*G19)+(1.618*B19)+(0.01*H19)-(0.015*I19)-3.32</f>
        <v>-3.2479999999999993</v>
      </c>
      <c r="M19" s="5">
        <f t="shared" si="0"/>
        <v>0.2114006776535105</v>
      </c>
      <c r="N19" s="5">
        <f t="shared" si="1"/>
        <v>3.8851833847525948E-2</v>
      </c>
      <c r="O19" s="5">
        <f t="shared" si="2"/>
        <v>0.79983842527891702</v>
      </c>
      <c r="P19" s="5">
        <f t="shared" si="3"/>
        <v>0.16908638511727977</v>
      </c>
      <c r="Q19" s="5">
        <f t="shared" si="4"/>
        <v>3.1075189603803281E-2</v>
      </c>
      <c r="R19" s="5">
        <f t="shared" si="5"/>
        <v>0.79983842527891702</v>
      </c>
      <c r="S19">
        <v>0</v>
      </c>
    </row>
    <row r="20" spans="1:19" x14ac:dyDescent="0.3">
      <c r="A20" s="2">
        <v>19</v>
      </c>
      <c r="B20">
        <v>0</v>
      </c>
      <c r="C20">
        <v>2</v>
      </c>
      <c r="D20">
        <v>0</v>
      </c>
      <c r="E20">
        <v>0</v>
      </c>
      <c r="F20">
        <v>4</v>
      </c>
      <c r="G20">
        <v>10</v>
      </c>
      <c r="H20">
        <v>38</v>
      </c>
      <c r="I20">
        <v>47</v>
      </c>
      <c r="J20" s="7">
        <v>1</v>
      </c>
      <c r="K20">
        <f>3.535+(0.301*D20)+(0.463*E20)+(0.024*F20)-(0.018*G20)+(0.511*B20)+(0*H20)-(0.01*I20)</f>
        <v>2.9809999999999999</v>
      </c>
      <c r="L20">
        <f>3.313-(0.811*D20)+(0.983*E20)+(0.035*F20)-(0.035*G20)+(1.618*B20)+(0.01*H20)-(0.015*I20)</f>
        <v>2.778</v>
      </c>
      <c r="M20" s="5">
        <f t="shared" si="0"/>
        <v>19.707514308597606</v>
      </c>
      <c r="N20" s="5">
        <f t="shared" si="1"/>
        <v>16.086815122692101</v>
      </c>
      <c r="O20" s="5">
        <f t="shared" si="2"/>
        <v>2.7178100958937575E-2</v>
      </c>
      <c r="P20" s="5">
        <f t="shared" si="3"/>
        <v>0.53561281352877266</v>
      </c>
      <c r="Q20" s="5">
        <f t="shared" si="4"/>
        <v>0.43720908551228971</v>
      </c>
      <c r="R20" s="5">
        <f t="shared" si="5"/>
        <v>0.53561281352877266</v>
      </c>
      <c r="S20">
        <v>1</v>
      </c>
    </row>
    <row r="21" spans="1:19" x14ac:dyDescent="0.3">
      <c r="A21" s="2">
        <v>20</v>
      </c>
      <c r="B21">
        <v>-2</v>
      </c>
      <c r="C21">
        <v>0</v>
      </c>
      <c r="D21">
        <v>0</v>
      </c>
      <c r="E21">
        <v>0</v>
      </c>
      <c r="F21">
        <v>2</v>
      </c>
      <c r="G21">
        <v>8</v>
      </c>
      <c r="H21">
        <v>37</v>
      </c>
      <c r="I21">
        <v>0</v>
      </c>
      <c r="J21" s="7">
        <v>0</v>
      </c>
      <c r="K21">
        <f>3.535+(0.301*D21)+(0.463*E21)+(0.024*F21)-(0.018*G21)+(0.511*B21)+(0*H21)-(0.01*I21)-3.521</f>
        <v>-1.1040000000000001</v>
      </c>
      <c r="L21">
        <f>3.313-(0.811*D21)+(0.983*E21)+(0.035*F21)-(0.035*G21)+(1.618*B21)+(0.01*H21)-(0.015*I21)-3.32</f>
        <v>-3.0830000000000002</v>
      </c>
      <c r="M21" s="5">
        <f t="shared" si="0"/>
        <v>0.3315422587848797</v>
      </c>
      <c r="N21" s="5">
        <f t="shared" si="1"/>
        <v>4.5821585489090357E-2</v>
      </c>
      <c r="O21" s="5">
        <f t="shared" si="2"/>
        <v>0.7260245752473018</v>
      </c>
      <c r="P21" s="5">
        <f t="shared" si="3"/>
        <v>0.24070782761082332</v>
      </c>
      <c r="Q21" s="5">
        <f t="shared" si="4"/>
        <v>3.3267597141874758E-2</v>
      </c>
      <c r="R21" s="5">
        <f t="shared" si="5"/>
        <v>0.7260245752473018</v>
      </c>
      <c r="S21">
        <v>0</v>
      </c>
    </row>
  </sheetData>
  <pageMargins left="0.7" right="0.7" top="0.75" bottom="0.75" header="0.3" footer="0.3"/>
  <ignoredErrors>
    <ignoredError sqref="K3:K5 K14:L14 K17:L17 K19:K20 L3:L4 L5 L19:L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sqref="A1:A21"/>
    </sheetView>
  </sheetViews>
  <sheetFormatPr defaultRowHeight="14.4" x14ac:dyDescent="0.3"/>
  <cols>
    <col min="1" max="1" width="13.88671875" bestFit="1" customWidth="1"/>
    <col min="6" max="7" width="9.5546875" bestFit="1" customWidth="1"/>
    <col min="8" max="9" width="10.77734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17</v>
      </c>
    </row>
    <row r="2" spans="1:10" x14ac:dyDescent="0.3">
      <c r="A2" s="2">
        <v>1</v>
      </c>
      <c r="B2">
        <v>-2</v>
      </c>
      <c r="C2">
        <v>0</v>
      </c>
      <c r="D2">
        <v>0</v>
      </c>
      <c r="E2">
        <v>0</v>
      </c>
      <c r="F2">
        <v>7</v>
      </c>
      <c r="G2">
        <v>7</v>
      </c>
      <c r="H2">
        <v>47</v>
      </c>
      <c r="I2">
        <v>56</v>
      </c>
      <c r="J2">
        <v>0</v>
      </c>
    </row>
    <row r="3" spans="1:10" x14ac:dyDescent="0.3">
      <c r="A3" s="2">
        <v>2</v>
      </c>
      <c r="B3">
        <v>0</v>
      </c>
      <c r="C3">
        <v>2</v>
      </c>
      <c r="D3">
        <v>0</v>
      </c>
      <c r="E3">
        <v>0</v>
      </c>
      <c r="F3">
        <v>10</v>
      </c>
      <c r="G3">
        <v>4</v>
      </c>
      <c r="H3">
        <v>64</v>
      </c>
      <c r="I3">
        <v>45</v>
      </c>
      <c r="J3">
        <v>1</v>
      </c>
    </row>
    <row r="4" spans="1:10" x14ac:dyDescent="0.3">
      <c r="A4" s="2">
        <v>3</v>
      </c>
      <c r="B4">
        <v>-1</v>
      </c>
      <c r="C4">
        <v>0</v>
      </c>
      <c r="D4">
        <v>0</v>
      </c>
      <c r="E4">
        <v>0</v>
      </c>
      <c r="F4">
        <v>0</v>
      </c>
      <c r="G4">
        <v>4</v>
      </c>
      <c r="H4">
        <v>0</v>
      </c>
      <c r="I4">
        <v>38</v>
      </c>
      <c r="J4">
        <v>0</v>
      </c>
    </row>
    <row r="5" spans="1:10" x14ac:dyDescent="0.3">
      <c r="A5" s="2">
        <v>4</v>
      </c>
      <c r="B5">
        <v>0</v>
      </c>
      <c r="C5">
        <v>2</v>
      </c>
      <c r="D5">
        <v>0</v>
      </c>
      <c r="E5">
        <v>0</v>
      </c>
      <c r="F5">
        <v>7</v>
      </c>
      <c r="G5">
        <v>1</v>
      </c>
      <c r="H5">
        <v>47</v>
      </c>
      <c r="I5">
        <v>0</v>
      </c>
      <c r="J5">
        <v>1</v>
      </c>
    </row>
    <row r="6" spans="1:10" x14ac:dyDescent="0.3">
      <c r="A6" s="2">
        <v>5</v>
      </c>
      <c r="B6">
        <v>-1</v>
      </c>
      <c r="C6">
        <v>0</v>
      </c>
      <c r="D6">
        <v>0</v>
      </c>
      <c r="E6">
        <v>0</v>
      </c>
      <c r="F6">
        <v>7</v>
      </c>
      <c r="G6">
        <v>3</v>
      </c>
      <c r="H6">
        <v>0</v>
      </c>
      <c r="I6">
        <v>45</v>
      </c>
      <c r="J6">
        <v>0</v>
      </c>
    </row>
    <row r="7" spans="1:10" x14ac:dyDescent="0.3">
      <c r="A7" s="2">
        <v>6</v>
      </c>
      <c r="B7">
        <v>-1</v>
      </c>
      <c r="C7">
        <v>0</v>
      </c>
      <c r="D7">
        <v>0</v>
      </c>
      <c r="E7">
        <v>0</v>
      </c>
      <c r="F7">
        <v>4</v>
      </c>
      <c r="G7">
        <v>6</v>
      </c>
      <c r="H7">
        <v>43</v>
      </c>
      <c r="I7">
        <v>52</v>
      </c>
      <c r="J7">
        <v>0</v>
      </c>
    </row>
    <row r="8" spans="1:10" x14ac:dyDescent="0.3">
      <c r="A8" s="2">
        <v>7</v>
      </c>
      <c r="B8">
        <v>0</v>
      </c>
      <c r="C8">
        <v>2</v>
      </c>
      <c r="D8">
        <v>1</v>
      </c>
      <c r="E8">
        <v>0</v>
      </c>
      <c r="F8">
        <v>2</v>
      </c>
      <c r="G8">
        <v>9</v>
      </c>
      <c r="H8">
        <v>52</v>
      </c>
      <c r="I8">
        <v>89</v>
      </c>
      <c r="J8">
        <v>1</v>
      </c>
    </row>
    <row r="9" spans="1:10" x14ac:dyDescent="0.3">
      <c r="A9" s="2">
        <v>8</v>
      </c>
      <c r="B9">
        <v>1</v>
      </c>
      <c r="C9">
        <v>1</v>
      </c>
      <c r="D9">
        <v>0</v>
      </c>
      <c r="E9">
        <v>0</v>
      </c>
      <c r="F9">
        <v>5</v>
      </c>
      <c r="G9">
        <v>3</v>
      </c>
      <c r="H9">
        <v>65</v>
      </c>
      <c r="I9">
        <v>47</v>
      </c>
      <c r="J9">
        <v>2</v>
      </c>
    </row>
    <row r="10" spans="1:10" x14ac:dyDescent="0.3">
      <c r="A10" s="2">
        <v>9</v>
      </c>
      <c r="B10">
        <v>1</v>
      </c>
      <c r="C10">
        <v>1</v>
      </c>
      <c r="D10">
        <v>0</v>
      </c>
      <c r="E10">
        <v>0</v>
      </c>
      <c r="F10">
        <v>8</v>
      </c>
      <c r="G10">
        <v>8</v>
      </c>
      <c r="H10">
        <v>89</v>
      </c>
      <c r="I10">
        <v>70</v>
      </c>
      <c r="J10">
        <v>2</v>
      </c>
    </row>
    <row r="11" spans="1:10" x14ac:dyDescent="0.3">
      <c r="A11" s="2">
        <v>10</v>
      </c>
      <c r="B11">
        <v>-1</v>
      </c>
      <c r="C11">
        <v>0</v>
      </c>
      <c r="D11">
        <v>0</v>
      </c>
      <c r="E11">
        <v>0</v>
      </c>
      <c r="F11">
        <v>5</v>
      </c>
      <c r="G11">
        <v>2</v>
      </c>
      <c r="H11">
        <v>69</v>
      </c>
      <c r="I11">
        <v>37</v>
      </c>
      <c r="J11">
        <v>0</v>
      </c>
    </row>
    <row r="12" spans="1:10" x14ac:dyDescent="0.3">
      <c r="A12" s="2">
        <v>11</v>
      </c>
      <c r="B12">
        <v>0</v>
      </c>
      <c r="C12">
        <v>0</v>
      </c>
      <c r="D12">
        <v>0</v>
      </c>
      <c r="E12">
        <v>0</v>
      </c>
      <c r="F12">
        <v>9</v>
      </c>
      <c r="G12">
        <v>13</v>
      </c>
      <c r="H12">
        <v>70</v>
      </c>
      <c r="I12">
        <v>64</v>
      </c>
      <c r="J12">
        <v>0</v>
      </c>
    </row>
    <row r="13" spans="1:10" x14ac:dyDescent="0.3">
      <c r="A13" s="2">
        <v>12</v>
      </c>
      <c r="B13">
        <v>2</v>
      </c>
      <c r="C13">
        <v>0</v>
      </c>
      <c r="D13">
        <v>0</v>
      </c>
      <c r="E13">
        <v>0</v>
      </c>
      <c r="F13">
        <v>10</v>
      </c>
      <c r="G13">
        <v>3</v>
      </c>
      <c r="H13">
        <v>56</v>
      </c>
      <c r="I13">
        <v>0</v>
      </c>
      <c r="J13">
        <v>2</v>
      </c>
    </row>
    <row r="14" spans="1:10" x14ac:dyDescent="0.3">
      <c r="A14" s="2">
        <v>13</v>
      </c>
      <c r="B14">
        <v>0</v>
      </c>
      <c r="C14">
        <v>1</v>
      </c>
      <c r="D14">
        <v>0</v>
      </c>
      <c r="E14">
        <v>0</v>
      </c>
      <c r="F14">
        <v>9</v>
      </c>
      <c r="G14">
        <v>9</v>
      </c>
      <c r="H14">
        <v>52</v>
      </c>
      <c r="I14">
        <v>89</v>
      </c>
      <c r="J14">
        <v>1</v>
      </c>
    </row>
    <row r="15" spans="1:10" x14ac:dyDescent="0.3">
      <c r="A15" s="2">
        <v>14</v>
      </c>
      <c r="B15">
        <v>-2</v>
      </c>
      <c r="C15">
        <v>0</v>
      </c>
      <c r="D15">
        <v>0</v>
      </c>
      <c r="E15">
        <v>0</v>
      </c>
      <c r="F15">
        <v>3</v>
      </c>
      <c r="G15">
        <v>2</v>
      </c>
      <c r="H15">
        <v>47</v>
      </c>
      <c r="I15">
        <v>52</v>
      </c>
      <c r="J15">
        <v>0</v>
      </c>
    </row>
    <row r="16" spans="1:10" x14ac:dyDescent="0.3">
      <c r="A16" s="2">
        <v>15</v>
      </c>
      <c r="B16">
        <v>0</v>
      </c>
      <c r="C16">
        <v>2</v>
      </c>
      <c r="D16">
        <v>0</v>
      </c>
      <c r="E16">
        <v>0</v>
      </c>
      <c r="F16">
        <v>1</v>
      </c>
      <c r="G16">
        <v>8</v>
      </c>
      <c r="H16">
        <v>0</v>
      </c>
      <c r="I16">
        <v>65</v>
      </c>
      <c r="J16">
        <v>1</v>
      </c>
    </row>
    <row r="17" spans="1:10" x14ac:dyDescent="0.3">
      <c r="A17" s="2">
        <v>16</v>
      </c>
      <c r="B17">
        <v>2</v>
      </c>
      <c r="C17">
        <v>1</v>
      </c>
      <c r="D17">
        <v>0</v>
      </c>
      <c r="E17">
        <v>0</v>
      </c>
      <c r="F17">
        <v>4</v>
      </c>
      <c r="G17">
        <v>7</v>
      </c>
      <c r="H17">
        <v>45</v>
      </c>
      <c r="I17">
        <v>47</v>
      </c>
      <c r="J17">
        <v>2</v>
      </c>
    </row>
    <row r="18" spans="1:10" x14ac:dyDescent="0.3">
      <c r="A18" s="2">
        <v>17</v>
      </c>
      <c r="B18">
        <v>0</v>
      </c>
      <c r="C18">
        <v>2</v>
      </c>
      <c r="D18">
        <v>0</v>
      </c>
      <c r="E18">
        <v>0</v>
      </c>
      <c r="F18">
        <v>4</v>
      </c>
      <c r="G18">
        <v>4</v>
      </c>
      <c r="H18">
        <v>45</v>
      </c>
      <c r="I18">
        <v>43</v>
      </c>
      <c r="J18">
        <v>1</v>
      </c>
    </row>
    <row r="19" spans="1:10" x14ac:dyDescent="0.3">
      <c r="A19" s="2">
        <v>18</v>
      </c>
      <c r="B19">
        <v>-2</v>
      </c>
      <c r="C19">
        <v>0</v>
      </c>
      <c r="D19">
        <v>0</v>
      </c>
      <c r="E19">
        <v>0</v>
      </c>
      <c r="F19">
        <v>12</v>
      </c>
      <c r="G19">
        <v>8</v>
      </c>
      <c r="H19">
        <v>89</v>
      </c>
      <c r="I19">
        <v>69</v>
      </c>
      <c r="J19">
        <v>0</v>
      </c>
    </row>
    <row r="20" spans="1:10" x14ac:dyDescent="0.3">
      <c r="A20" s="2">
        <v>19</v>
      </c>
      <c r="B20">
        <v>0</v>
      </c>
      <c r="C20">
        <v>2</v>
      </c>
      <c r="D20">
        <v>0</v>
      </c>
      <c r="E20">
        <v>0</v>
      </c>
      <c r="F20">
        <v>4</v>
      </c>
      <c r="G20">
        <v>10</v>
      </c>
      <c r="H20">
        <v>38</v>
      </c>
      <c r="I20">
        <v>47</v>
      </c>
      <c r="J20">
        <v>1</v>
      </c>
    </row>
    <row r="21" spans="1:10" x14ac:dyDescent="0.3">
      <c r="A21" s="2">
        <v>20</v>
      </c>
      <c r="B21">
        <v>-2</v>
      </c>
      <c r="C21">
        <v>0</v>
      </c>
      <c r="D21">
        <v>0</v>
      </c>
      <c r="E21">
        <v>0</v>
      </c>
      <c r="F21">
        <v>2</v>
      </c>
      <c r="G21">
        <v>8</v>
      </c>
      <c r="H21">
        <v>37</v>
      </c>
      <c r="I21">
        <v>0</v>
      </c>
      <c r="J21">
        <v>0</v>
      </c>
    </row>
  </sheetData>
  <sortState ref="A2:J21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C21" sqref="C21"/>
    </sheetView>
  </sheetViews>
  <sheetFormatPr defaultRowHeight="14.4" x14ac:dyDescent="0.3"/>
  <cols>
    <col min="1" max="2" width="16.77734375" bestFit="1" customWidth="1"/>
    <col min="3" max="3" width="16.33203125" bestFit="1" customWidth="1"/>
    <col min="4" max="4" width="16.77734375" bestFit="1" customWidth="1"/>
    <col min="6" max="6" width="20.6640625" bestFit="1" customWidth="1"/>
  </cols>
  <sheetData>
    <row r="1" spans="1:7" x14ac:dyDescent="0.3">
      <c r="A1" s="1" t="s">
        <v>0</v>
      </c>
      <c r="B1" s="4" t="s">
        <v>19</v>
      </c>
      <c r="C1" s="4" t="s">
        <v>20</v>
      </c>
      <c r="D1" s="4" t="s">
        <v>21</v>
      </c>
      <c r="E1" s="3"/>
      <c r="F1" s="6" t="s">
        <v>22</v>
      </c>
      <c r="G1" s="9" t="s">
        <v>23</v>
      </c>
    </row>
    <row r="2" spans="1:7" x14ac:dyDescent="0.3">
      <c r="A2" s="2">
        <v>1</v>
      </c>
      <c r="B2">
        <v>0</v>
      </c>
      <c r="C2">
        <v>0</v>
      </c>
      <c r="D2" t="str">
        <f>IF(B2&lt;&gt;C2,"Mismatch","Match")</f>
        <v>Match</v>
      </c>
      <c r="E2" s="3"/>
      <c r="F2" s="7">
        <v>0</v>
      </c>
      <c r="G2" t="str">
        <f>IF(AND(B2=C2, C2=F2), "Bet","")</f>
        <v>Bet</v>
      </c>
    </row>
    <row r="3" spans="1:7" x14ac:dyDescent="0.3">
      <c r="A3" s="8">
        <v>2</v>
      </c>
      <c r="B3" s="8">
        <v>2</v>
      </c>
      <c r="C3" s="8">
        <v>1</v>
      </c>
      <c r="D3" s="8" t="str">
        <f t="shared" ref="D3:D21" si="0">IF(B3&lt;&gt;C3,"Mismatch","Match")</f>
        <v>Mismatch</v>
      </c>
      <c r="E3" s="3"/>
      <c r="F3" s="7">
        <v>2</v>
      </c>
      <c r="G3" t="str">
        <f t="shared" ref="G3:G21" si="1">IF(AND(B3=C3, C3=F3), "Bet","")</f>
        <v/>
      </c>
    </row>
    <row r="4" spans="1:7" x14ac:dyDescent="0.3">
      <c r="A4" s="2">
        <v>3</v>
      </c>
      <c r="B4">
        <v>0</v>
      </c>
      <c r="C4">
        <v>0</v>
      </c>
      <c r="D4" t="str">
        <f t="shared" si="0"/>
        <v>Match</v>
      </c>
      <c r="E4" s="3"/>
      <c r="F4" s="7">
        <v>2</v>
      </c>
      <c r="G4" t="str">
        <f t="shared" si="1"/>
        <v/>
      </c>
    </row>
    <row r="5" spans="1:7" x14ac:dyDescent="0.3">
      <c r="A5" s="8">
        <v>4</v>
      </c>
      <c r="B5" s="8">
        <v>2</v>
      </c>
      <c r="C5" s="8">
        <v>1</v>
      </c>
      <c r="D5" s="8" t="str">
        <f t="shared" si="0"/>
        <v>Mismatch</v>
      </c>
      <c r="E5" s="3"/>
      <c r="F5" s="7">
        <v>2</v>
      </c>
      <c r="G5" t="str">
        <f t="shared" si="1"/>
        <v/>
      </c>
    </row>
    <row r="6" spans="1:7" x14ac:dyDescent="0.3">
      <c r="A6" s="2">
        <v>5</v>
      </c>
      <c r="B6">
        <v>0</v>
      </c>
      <c r="C6">
        <v>0</v>
      </c>
      <c r="D6" t="str">
        <f t="shared" si="0"/>
        <v>Match</v>
      </c>
      <c r="E6" s="3"/>
      <c r="F6" s="7">
        <v>1</v>
      </c>
      <c r="G6" t="str">
        <f t="shared" si="1"/>
        <v/>
      </c>
    </row>
    <row r="7" spans="1:7" x14ac:dyDescent="0.3">
      <c r="A7" s="2">
        <v>6</v>
      </c>
      <c r="B7">
        <v>0</v>
      </c>
      <c r="C7">
        <v>0</v>
      </c>
      <c r="D7" t="str">
        <f t="shared" si="0"/>
        <v>Match</v>
      </c>
      <c r="E7" s="3"/>
      <c r="F7" s="7">
        <v>0</v>
      </c>
      <c r="G7" t="str">
        <f t="shared" si="1"/>
        <v>Bet</v>
      </c>
    </row>
    <row r="8" spans="1:7" x14ac:dyDescent="0.3">
      <c r="A8" s="2">
        <v>7</v>
      </c>
      <c r="B8">
        <v>1</v>
      </c>
      <c r="C8">
        <v>1</v>
      </c>
      <c r="D8" t="str">
        <f t="shared" si="0"/>
        <v>Match</v>
      </c>
      <c r="E8" s="3"/>
      <c r="F8" s="7">
        <v>0</v>
      </c>
      <c r="G8" t="str">
        <f t="shared" si="1"/>
        <v/>
      </c>
    </row>
    <row r="9" spans="1:7" x14ac:dyDescent="0.3">
      <c r="A9" s="2">
        <v>8</v>
      </c>
      <c r="B9">
        <v>2</v>
      </c>
      <c r="C9">
        <v>2</v>
      </c>
      <c r="D9" t="str">
        <f t="shared" si="0"/>
        <v>Match</v>
      </c>
      <c r="E9" s="3"/>
      <c r="F9" s="7">
        <v>2</v>
      </c>
      <c r="G9" t="str">
        <f t="shared" si="1"/>
        <v>Bet</v>
      </c>
    </row>
    <row r="10" spans="1:7" x14ac:dyDescent="0.3">
      <c r="A10" s="2">
        <v>9</v>
      </c>
      <c r="B10">
        <v>2</v>
      </c>
      <c r="C10">
        <v>2</v>
      </c>
      <c r="D10" t="str">
        <f t="shared" si="0"/>
        <v>Match</v>
      </c>
      <c r="E10" s="3"/>
      <c r="F10" s="7">
        <v>1</v>
      </c>
      <c r="G10" t="str">
        <f t="shared" si="1"/>
        <v/>
      </c>
    </row>
    <row r="11" spans="1:7" x14ac:dyDescent="0.3">
      <c r="A11" s="2">
        <v>10</v>
      </c>
      <c r="B11">
        <v>0</v>
      </c>
      <c r="C11">
        <v>0</v>
      </c>
      <c r="D11" t="str">
        <f t="shared" si="0"/>
        <v>Match</v>
      </c>
      <c r="E11" s="3"/>
      <c r="F11" s="7">
        <v>2</v>
      </c>
      <c r="G11" t="str">
        <f t="shared" si="1"/>
        <v/>
      </c>
    </row>
    <row r="12" spans="1:7" x14ac:dyDescent="0.3">
      <c r="A12" s="2">
        <v>11</v>
      </c>
      <c r="B12">
        <v>0</v>
      </c>
      <c r="C12">
        <v>0</v>
      </c>
      <c r="D12" t="str">
        <f t="shared" si="0"/>
        <v>Match</v>
      </c>
      <c r="E12" s="3"/>
      <c r="F12" s="7">
        <v>0</v>
      </c>
      <c r="G12" t="str">
        <f t="shared" si="1"/>
        <v>Bet</v>
      </c>
    </row>
    <row r="13" spans="1:7" x14ac:dyDescent="0.3">
      <c r="A13" s="2">
        <v>12</v>
      </c>
      <c r="B13">
        <v>2</v>
      </c>
      <c r="C13">
        <v>2</v>
      </c>
      <c r="D13" t="str">
        <f t="shared" si="0"/>
        <v>Match</v>
      </c>
      <c r="E13" s="3"/>
      <c r="F13" s="7">
        <v>2</v>
      </c>
      <c r="G13" t="str">
        <f t="shared" si="1"/>
        <v>Bet</v>
      </c>
    </row>
    <row r="14" spans="1:7" x14ac:dyDescent="0.3">
      <c r="A14" s="8">
        <v>13</v>
      </c>
      <c r="B14" s="8">
        <v>2</v>
      </c>
      <c r="C14" s="8">
        <v>1</v>
      </c>
      <c r="D14" s="8" t="str">
        <f t="shared" si="0"/>
        <v>Mismatch</v>
      </c>
      <c r="E14" s="3"/>
      <c r="F14" s="7">
        <v>0</v>
      </c>
      <c r="G14" t="str">
        <f t="shared" si="1"/>
        <v/>
      </c>
    </row>
    <row r="15" spans="1:7" x14ac:dyDescent="0.3">
      <c r="A15" s="2">
        <v>14</v>
      </c>
      <c r="B15">
        <v>0</v>
      </c>
      <c r="C15">
        <v>0</v>
      </c>
      <c r="D15" t="str">
        <f t="shared" si="0"/>
        <v>Match</v>
      </c>
      <c r="E15" s="3"/>
      <c r="F15" s="7">
        <v>0</v>
      </c>
      <c r="G15" t="str">
        <f t="shared" si="1"/>
        <v>Bet</v>
      </c>
    </row>
    <row r="16" spans="1:7" x14ac:dyDescent="0.3">
      <c r="A16" s="2">
        <v>15</v>
      </c>
      <c r="B16">
        <v>1</v>
      </c>
      <c r="C16">
        <v>1</v>
      </c>
      <c r="D16" t="str">
        <f t="shared" si="0"/>
        <v>Match</v>
      </c>
      <c r="E16" s="3"/>
      <c r="F16" s="7">
        <v>1</v>
      </c>
      <c r="G16" t="str">
        <f t="shared" si="1"/>
        <v>Bet</v>
      </c>
    </row>
    <row r="17" spans="1:7" x14ac:dyDescent="0.3">
      <c r="A17" s="2">
        <v>16</v>
      </c>
      <c r="B17">
        <v>2</v>
      </c>
      <c r="C17">
        <v>2</v>
      </c>
      <c r="D17" t="str">
        <f t="shared" si="0"/>
        <v>Match</v>
      </c>
      <c r="E17" s="3"/>
      <c r="F17" s="7">
        <v>2</v>
      </c>
      <c r="G17" t="str">
        <f t="shared" si="1"/>
        <v>Bet</v>
      </c>
    </row>
    <row r="18" spans="1:7" x14ac:dyDescent="0.3">
      <c r="A18" s="2">
        <v>17</v>
      </c>
      <c r="B18">
        <v>1</v>
      </c>
      <c r="C18">
        <v>1</v>
      </c>
      <c r="D18" t="str">
        <f t="shared" si="0"/>
        <v>Match</v>
      </c>
      <c r="E18" s="3"/>
      <c r="F18" s="7">
        <v>2</v>
      </c>
      <c r="G18" t="str">
        <f t="shared" si="1"/>
        <v/>
      </c>
    </row>
    <row r="19" spans="1:7" x14ac:dyDescent="0.3">
      <c r="A19" s="2">
        <v>18</v>
      </c>
      <c r="B19">
        <v>0</v>
      </c>
      <c r="C19">
        <v>0</v>
      </c>
      <c r="D19" t="str">
        <f t="shared" si="0"/>
        <v>Match</v>
      </c>
      <c r="E19" s="3"/>
      <c r="F19" s="7">
        <v>0</v>
      </c>
      <c r="G19" t="str">
        <f t="shared" si="1"/>
        <v>Bet</v>
      </c>
    </row>
    <row r="20" spans="1:7" x14ac:dyDescent="0.3">
      <c r="A20" s="2">
        <v>19</v>
      </c>
      <c r="B20">
        <v>1</v>
      </c>
      <c r="C20">
        <v>1</v>
      </c>
      <c r="D20" t="str">
        <f t="shared" si="0"/>
        <v>Match</v>
      </c>
      <c r="E20" s="3"/>
      <c r="F20" s="7">
        <v>1</v>
      </c>
      <c r="G20" t="str">
        <f t="shared" si="1"/>
        <v>Bet</v>
      </c>
    </row>
    <row r="21" spans="1:7" x14ac:dyDescent="0.3">
      <c r="A21" s="2">
        <v>20</v>
      </c>
      <c r="B21">
        <v>0</v>
      </c>
      <c r="C21">
        <v>0</v>
      </c>
      <c r="D21" t="str">
        <f t="shared" si="0"/>
        <v>Match</v>
      </c>
      <c r="E21" s="3"/>
      <c r="F21" s="7">
        <v>0</v>
      </c>
      <c r="G21" t="str">
        <f t="shared" si="1"/>
        <v>Bet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Logistic Regression</vt:lpstr>
      <vt:lpstr>CHAID tree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2016-10-18T21:58:57Z</dcterms:modified>
</cp:coreProperties>
</file>