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y\Desktop\"/>
    </mc:Choice>
  </mc:AlternateContent>
  <xr:revisionPtr revIDLastSave="0" documentId="8_{C2DE82A5-1ED2-4577-A8C3-1C5DA1E6C25C}" xr6:coauthVersionLast="45" xr6:coauthVersionMax="45" xr10:uidLastSave="{00000000-0000-0000-0000-000000000000}"/>
  <bookViews>
    <workbookView xWindow="-120" yWindow="-120" windowWidth="20730" windowHeight="11160" xr2:uid="{CE2925E9-D39B-481C-9E31-33E8243BB3D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C57" i="1"/>
  <c r="C42" i="1"/>
  <c r="C27" i="1"/>
  <c r="C28" i="1" s="1"/>
  <c r="C20" i="1"/>
  <c r="C22" i="1"/>
  <c r="C43" i="1" l="1"/>
</calcChain>
</file>

<file path=xl/sharedStrings.xml><?xml version="1.0" encoding="utf-8"?>
<sst xmlns="http://schemas.openxmlformats.org/spreadsheetml/2006/main" count="68" uniqueCount="41">
  <si>
    <t>Quantity</t>
  </si>
  <si>
    <t>Unit</t>
  </si>
  <si>
    <t>Source peak voltage</t>
  </si>
  <si>
    <t>V_p</t>
  </si>
  <si>
    <t>V_rms</t>
  </si>
  <si>
    <t>Source RMS voltage</t>
  </si>
  <si>
    <t>E_p</t>
  </si>
  <si>
    <t>E_rms</t>
  </si>
  <si>
    <t>Motor emf peak voltage</t>
  </si>
  <si>
    <t>Motor emf RMS voltage</t>
  </si>
  <si>
    <t>[V]</t>
  </si>
  <si>
    <t>Notes</t>
  </si>
  <si>
    <t>Phase V_p</t>
  </si>
  <si>
    <t>Phase E_p</t>
  </si>
  <si>
    <t>Value</t>
  </si>
  <si>
    <t>Phase of source voltage</t>
  </si>
  <si>
    <t>Phase of emf voltage (set to zero as reference)</t>
  </si>
  <si>
    <t>[deg]</t>
  </si>
  <si>
    <t>[rad]</t>
  </si>
  <si>
    <t>Stator reactance</t>
  </si>
  <si>
    <t>Stator resistance</t>
  </si>
  <si>
    <t>Stator inductance</t>
  </si>
  <si>
    <t>[Hz]</t>
  </si>
  <si>
    <t>[H]</t>
  </si>
  <si>
    <t>[ohm]</t>
  </si>
  <si>
    <t>f</t>
  </si>
  <si>
    <t>Motor electrical frequency (same as grid)</t>
  </si>
  <si>
    <t>Ls</t>
  </si>
  <si>
    <t>Rs</t>
  </si>
  <si>
    <t>Xs</t>
  </si>
  <si>
    <t>[W]</t>
  </si>
  <si>
    <t>Approximation, true when Rs is small</t>
  </si>
  <si>
    <t>P</t>
  </si>
  <si>
    <t>Power transmission from motor to grid/inverter and viceversa</t>
  </si>
  <si>
    <t>1. R is low enough wrt X so that it becomes negligible.</t>
  </si>
  <si>
    <t>2. Phase of E is the reference (i.e. it is 0)</t>
  </si>
  <si>
    <t>3. This is the case of a sinchronous motor.</t>
  </si>
  <si>
    <t>1. Power goes from grid/inverter to motor</t>
  </si>
  <si>
    <t>1. Power goes from motor to grid/inverter</t>
  </si>
  <si>
    <t>Case 2: regenerative braking</t>
  </si>
  <si>
    <t>Case 1: motor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</si>
</sst>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276226</xdr:colOff>
      <xdr:row>14</xdr:row>
      <xdr:rowOff>4762</xdr:rowOff>
    </xdr:from>
    <xdr:ext cx="4543424" cy="3893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7F8B379-5907-493F-A169-A636160368B7}"/>
                </a:ext>
              </a:extLst>
            </xdr:cNvPr>
            <xdr:cNvSpPr txBox="1"/>
          </xdr:nvSpPr>
          <xdr:spPr>
            <a:xfrm>
              <a:off x="885826" y="766762"/>
              <a:ext cx="4543424" cy="3893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→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𝑅𝑒</m:t>
                    </m:r>
                    <m:d>
                      <m:dPr>
                        <m:begChr m:val="{"/>
                        <m:endChr m:val="}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</m:e>
                        </m:acc>
                        <m:acc>
                          <m:accPr>
                            <m:chr m:val="̅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Sup>
                              <m:sSubSup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→</m:t>
                                </m:r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𝐸</m:t>
                                </m:r>
                              </m:sub>
                              <m:sup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bSup>
                          </m:e>
                        </m:acc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≅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𝑅𝑒</m:t>
                    </m:r>
                    <m:d>
                      <m:dPr>
                        <m:begChr m:val="{"/>
                        <m:endChr m:val="}"/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</m:e>
                        </m:acc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sub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</m:sup>
                                </m:sSubSup>
                              </m:e>
                            </m:acc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</m:sup>
                                </m:sSup>
                              </m:e>
                            </m:acc>
                          </m:num>
                          <m:den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num>
                      <m:den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</m:den>
                    </m:f>
                    <m:func>
                      <m:func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it-IT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sub>
                            </m:sSub>
                          </m:den>
                        </m:f>
                        <m:func>
                          <m:func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it-IT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𝛿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7F8B379-5907-493F-A169-A636160368B7}"/>
                </a:ext>
              </a:extLst>
            </xdr:cNvPr>
            <xdr:cNvSpPr txBox="1"/>
          </xdr:nvSpPr>
          <xdr:spPr>
            <a:xfrm>
              <a:off x="885826" y="766762"/>
              <a:ext cx="4543424" cy="3893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it-IT" sz="1100" b="0" i="0">
                  <a:latin typeface="Cambria Math" panose="02040503050406030204" pitchFamily="18" charset="0"/>
                </a:rPr>
                <a:t>𝐴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→𝐸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it-IT" sz="1100" b="0" i="0">
                  <a:latin typeface="Cambria Math" panose="02040503050406030204" pitchFamily="18" charset="0"/>
                </a:rPr>
                <a:t>=𝑅𝑒{(𝑉_𝑎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it-IT" sz="1100" b="0" i="0">
                  <a:latin typeface="Cambria Math" panose="02040503050406030204" pitchFamily="18" charset="0"/>
                </a:rPr>
                <a:t>) ̅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it-IT" sz="1100" b="0" i="0">
                  <a:latin typeface="Cambria Math" panose="02040503050406030204" pitchFamily="18" charset="0"/>
                </a:rPr>
                <a:t>𝐴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→𝐸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)^</a:t>
              </a:r>
              <a:r>
                <a:rPr lang="it-IT" sz="1100" b="0" i="0">
                  <a:latin typeface="Cambria Math" panose="02040503050406030204" pitchFamily="18" charset="0"/>
                </a:rPr>
                <a:t>∗</a:t>
              </a:r>
              <a:r>
                <a:rPr lang="en-GB" sz="1100" b="0" i="0">
                  <a:latin typeface="Cambria Math" panose="02040503050406030204" pitchFamily="18" charset="0"/>
                </a:rPr>
                <a:t> ) ̅</a:t>
              </a:r>
              <a:r>
                <a:rPr lang="it-IT" sz="1100" b="0" i="0">
                  <a:latin typeface="Cambria Math" panose="02040503050406030204" pitchFamily="18" charset="0"/>
                </a:rPr>
                <a:t> }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≅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𝑅𝑒{(𝑉_𝑎 ) ̅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((𝑉_𝑎^∗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it-IT" sz="1100" b="0" i="0">
                  <a:latin typeface="Cambria Math" panose="02040503050406030204" pitchFamily="18" charset="0"/>
                </a:rPr>
                <a:t>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𝐸^∗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 ̅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)/(−𝑗𝑋_𝐿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}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𝑉_𝑎 𝐸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)/𝑋_𝐿   sin⁡〖(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_2 )=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(𝑉_𝑎 𝐸)/𝑋_𝐿   sin⁡(𝛿_1 )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</xdr:col>
      <xdr:colOff>609600</xdr:colOff>
      <xdr:row>5</xdr:row>
      <xdr:rowOff>180976</xdr:rowOff>
    </xdr:from>
    <xdr:to>
      <xdr:col>4</xdr:col>
      <xdr:colOff>2466975</xdr:colOff>
      <xdr:row>12</xdr:row>
      <xdr:rowOff>119762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64A4F18-A423-43B4-BBE6-AE572FC70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42976"/>
          <a:ext cx="4181475" cy="1272286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47</xdr:row>
      <xdr:rowOff>9524</xdr:rowOff>
    </xdr:from>
    <xdr:to>
      <xdr:col>4</xdr:col>
      <xdr:colOff>2714625</xdr:colOff>
      <xdr:row>53</xdr:row>
      <xdr:rowOff>71629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FBAA401-1627-43B4-A4E6-75C06AE1E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9029699"/>
          <a:ext cx="3333750" cy="1205105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257175</xdr:colOff>
      <xdr:row>32</xdr:row>
      <xdr:rowOff>56313</xdr:rowOff>
    </xdr:from>
    <xdr:to>
      <xdr:col>4</xdr:col>
      <xdr:colOff>2809875</xdr:colOff>
      <xdr:row>38</xdr:row>
      <xdr:rowOff>104775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07885C9D-2477-4F2A-B10D-23BFBE9B3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6199938"/>
          <a:ext cx="3771900" cy="1191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0832-753A-4C36-85C0-667D1A601741}">
  <dimension ref="B2:E58"/>
  <sheetViews>
    <sheetView tabSelected="1" workbookViewId="0">
      <selection activeCell="G50" sqref="G50"/>
    </sheetView>
  </sheetViews>
  <sheetFormatPr defaultRowHeight="15" x14ac:dyDescent="0.25"/>
  <cols>
    <col min="2" max="2" width="16.5703125" bestFit="1" customWidth="1"/>
    <col min="5" max="5" width="43.28515625" bestFit="1" customWidth="1"/>
  </cols>
  <sheetData>
    <row r="2" spans="2:2" ht="18.75" x14ac:dyDescent="0.3">
      <c r="B2" s="6" t="s">
        <v>33</v>
      </c>
    </row>
    <row r="3" spans="2:2" x14ac:dyDescent="0.25">
      <c r="B3" t="s">
        <v>34</v>
      </c>
    </row>
    <row r="4" spans="2:2" x14ac:dyDescent="0.25">
      <c r="B4" t="s">
        <v>35</v>
      </c>
    </row>
    <row r="5" spans="2:2" x14ac:dyDescent="0.25">
      <c r="B5" t="s">
        <v>36</v>
      </c>
    </row>
    <row r="18" spans="2:5" x14ac:dyDescent="0.25">
      <c r="B18" s="1" t="s">
        <v>0</v>
      </c>
      <c r="C18" s="1" t="s">
        <v>14</v>
      </c>
      <c r="D18" s="1" t="s">
        <v>1</v>
      </c>
      <c r="E18" s="1" t="s">
        <v>11</v>
      </c>
    </row>
    <row r="19" spans="2:5" x14ac:dyDescent="0.25">
      <c r="B19" s="2" t="s">
        <v>3</v>
      </c>
      <c r="C19" s="3">
        <v>324</v>
      </c>
      <c r="D19" s="4" t="s">
        <v>10</v>
      </c>
      <c r="E19" s="2" t="s">
        <v>2</v>
      </c>
    </row>
    <row r="20" spans="2:5" x14ac:dyDescent="0.25">
      <c r="B20" s="2" t="s">
        <v>4</v>
      </c>
      <c r="C20" s="3">
        <f>C19/SQRT(2)</f>
        <v>229.10259710444137</v>
      </c>
      <c r="D20" s="4" t="s">
        <v>10</v>
      </c>
      <c r="E20" s="2" t="s">
        <v>5</v>
      </c>
    </row>
    <row r="21" spans="2:5" x14ac:dyDescent="0.25">
      <c r="B21" s="2" t="s">
        <v>6</v>
      </c>
      <c r="C21" s="3">
        <v>300</v>
      </c>
      <c r="D21" s="4" t="s">
        <v>10</v>
      </c>
      <c r="E21" s="2" t="s">
        <v>8</v>
      </c>
    </row>
    <row r="22" spans="2:5" x14ac:dyDescent="0.25">
      <c r="B22" s="2" t="s">
        <v>7</v>
      </c>
      <c r="C22" s="3">
        <f>C21/SQRT(2)</f>
        <v>212.13203435596424</v>
      </c>
      <c r="D22" s="4" t="s">
        <v>10</v>
      </c>
      <c r="E22" s="2" t="s">
        <v>9</v>
      </c>
    </row>
    <row r="23" spans="2:5" x14ac:dyDescent="0.25">
      <c r="B23" s="2" t="s">
        <v>13</v>
      </c>
      <c r="C23" s="3">
        <v>0</v>
      </c>
      <c r="D23" s="4" t="s">
        <v>17</v>
      </c>
      <c r="E23" s="2" t="s">
        <v>16</v>
      </c>
    </row>
    <row r="24" spans="2:5" x14ac:dyDescent="0.25">
      <c r="B24" s="2" t="s">
        <v>13</v>
      </c>
      <c r="C24" s="3">
        <v>0</v>
      </c>
      <c r="D24" s="4" t="s">
        <v>18</v>
      </c>
      <c r="E24" s="2" t="s">
        <v>16</v>
      </c>
    </row>
    <row r="25" spans="2:5" x14ac:dyDescent="0.25">
      <c r="B25" s="2" t="s">
        <v>25</v>
      </c>
      <c r="C25" s="3">
        <v>50</v>
      </c>
      <c r="D25" s="4" t="s">
        <v>22</v>
      </c>
      <c r="E25" s="2" t="s">
        <v>26</v>
      </c>
    </row>
    <row r="26" spans="2:5" x14ac:dyDescent="0.25">
      <c r="B26" s="2" t="s">
        <v>28</v>
      </c>
      <c r="C26" s="3">
        <v>1</v>
      </c>
      <c r="D26" s="4" t="s">
        <v>24</v>
      </c>
      <c r="E26" s="2" t="s">
        <v>20</v>
      </c>
    </row>
    <row r="27" spans="2:5" x14ac:dyDescent="0.25">
      <c r="B27" s="2" t="s">
        <v>27</v>
      </c>
      <c r="C27" s="3">
        <f>100/1000</f>
        <v>0.1</v>
      </c>
      <c r="D27" s="4" t="s">
        <v>23</v>
      </c>
      <c r="E27" s="2" t="s">
        <v>21</v>
      </c>
    </row>
    <row r="28" spans="2:5" x14ac:dyDescent="0.25">
      <c r="B28" s="2" t="s">
        <v>29</v>
      </c>
      <c r="C28" s="3">
        <f>2*PI()*C25*C27</f>
        <v>31.415926535897935</v>
      </c>
      <c r="D28" s="4" t="s">
        <v>24</v>
      </c>
      <c r="E28" s="2" t="s">
        <v>19</v>
      </c>
    </row>
    <row r="31" spans="2:5" ht="15.75" x14ac:dyDescent="0.25">
      <c r="B31" s="8" t="s">
        <v>40</v>
      </c>
    </row>
    <row r="32" spans="2:5" x14ac:dyDescent="0.25">
      <c r="B32" s="7" t="s">
        <v>37</v>
      </c>
    </row>
    <row r="40" spans="2:5" x14ac:dyDescent="0.25">
      <c r="B40" s="1" t="s">
        <v>0</v>
      </c>
      <c r="C40" s="1" t="s">
        <v>14</v>
      </c>
      <c r="D40" s="1" t="s">
        <v>1</v>
      </c>
      <c r="E40" s="1" t="s">
        <v>11</v>
      </c>
    </row>
    <row r="41" spans="2:5" x14ac:dyDescent="0.25">
      <c r="B41" s="2" t="s">
        <v>12</v>
      </c>
      <c r="C41" s="3">
        <v>30</v>
      </c>
      <c r="D41" s="4" t="s">
        <v>17</v>
      </c>
      <c r="E41" s="2" t="s">
        <v>15</v>
      </c>
    </row>
    <row r="42" spans="2:5" x14ac:dyDescent="0.25">
      <c r="B42" s="2" t="s">
        <v>12</v>
      </c>
      <c r="C42" s="3">
        <f>C41*PI()/180</f>
        <v>0.52359877559829882</v>
      </c>
      <c r="D42" s="4" t="s">
        <v>18</v>
      </c>
      <c r="E42" s="2" t="s">
        <v>15</v>
      </c>
    </row>
    <row r="43" spans="2:5" x14ac:dyDescent="0.25">
      <c r="B43" s="2" t="s">
        <v>32</v>
      </c>
      <c r="C43" s="5">
        <f>C20*C22/C28*SIN(C42)</f>
        <v>773.49302342661099</v>
      </c>
      <c r="D43" s="4" t="s">
        <v>30</v>
      </c>
      <c r="E43" s="2" t="s">
        <v>31</v>
      </c>
    </row>
    <row r="46" spans="2:5" ht="15.75" x14ac:dyDescent="0.25">
      <c r="B46" s="8" t="s">
        <v>39</v>
      </c>
    </row>
    <row r="47" spans="2:5" x14ac:dyDescent="0.25">
      <c r="B47" s="7" t="s">
        <v>38</v>
      </c>
    </row>
    <row r="55" spans="2:5" x14ac:dyDescent="0.25">
      <c r="B55" s="1" t="s">
        <v>0</v>
      </c>
      <c r="C55" s="1" t="s">
        <v>14</v>
      </c>
      <c r="D55" s="1" t="s">
        <v>1</v>
      </c>
      <c r="E55" s="1" t="s">
        <v>11</v>
      </c>
    </row>
    <row r="56" spans="2:5" x14ac:dyDescent="0.25">
      <c r="B56" s="2" t="s">
        <v>12</v>
      </c>
      <c r="C56" s="3">
        <v>-30</v>
      </c>
      <c r="D56" s="4" t="s">
        <v>17</v>
      </c>
      <c r="E56" s="2" t="s">
        <v>15</v>
      </c>
    </row>
    <row r="57" spans="2:5" x14ac:dyDescent="0.25">
      <c r="B57" s="2" t="s">
        <v>12</v>
      </c>
      <c r="C57" s="3">
        <f>C56*PI()/180</f>
        <v>-0.52359877559829882</v>
      </c>
      <c r="D57" s="4" t="s">
        <v>18</v>
      </c>
      <c r="E57" s="2" t="s">
        <v>15</v>
      </c>
    </row>
    <row r="58" spans="2:5" x14ac:dyDescent="0.25">
      <c r="B58" s="2" t="s">
        <v>32</v>
      </c>
      <c r="C58" s="5">
        <f>C20*C22/C28*SIN(C57)</f>
        <v>-773.49302342661099</v>
      </c>
      <c r="D58" s="4" t="s">
        <v>30</v>
      </c>
      <c r="E58" s="2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Michy</dc:creator>
  <cp:lastModifiedBy>Michy</cp:lastModifiedBy>
  <cp:lastPrinted>2019-10-26T17:32:08Z</cp:lastPrinted>
  <dcterms:created xsi:type="dcterms:W3CDTF">2019-10-26T16:22:50Z</dcterms:created>
  <dcterms:modified xsi:type="dcterms:W3CDTF">2019-10-26T18:25:01Z</dcterms:modified>
</cp:coreProperties>
</file>