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Bhavik\Documents\GitHub\vyasbhavik74\vyasbhavik74\Assignment\Statistics with Excel Assignment\"/>
    </mc:Choice>
  </mc:AlternateContent>
  <xr:revisionPtr revIDLastSave="0" documentId="13_ncr:1_{B366C73E-B04F-40E6-B407-433EE80E1965}" xr6:coauthVersionLast="47" xr6:coauthVersionMax="47" xr10:uidLastSave="{00000000-0000-0000-0000-000000000000}"/>
  <bookViews>
    <workbookView xWindow="-120" yWindow="-120" windowWidth="20730" windowHeight="11160" firstSheet="3" activeTab="5" xr2:uid="{80D1782D-84BE-4790-8F20-1477C2D03060}"/>
  </bookViews>
  <sheets>
    <sheet name="Questions on measure of central" sheetId="1" r:id="rId1"/>
    <sheet name="Questions on measure of dispers" sheetId="2" r:id="rId2"/>
    <sheet name="More Statistics Questions" sheetId="3" r:id="rId3"/>
    <sheet name=" Measure of Skewnes and Kurtosi" sheetId="4" r:id="rId4"/>
    <sheet name=" Percentile and Quartiles" sheetId="5" r:id="rId5"/>
    <sheet name="Q Correlation and Covariance" sheetId="6" r:id="rId6"/>
  </sheets>
  <definedNames>
    <definedName name="_xlnm._FilterDatabase" localSheetId="0" hidden="1">'Questions on measure of central'!$A$36:$A$37</definedName>
    <definedName name="_xlchart.v1.0" hidden="1">'More Statistics Questions'!$D$371:$D$376</definedName>
    <definedName name="_xlchart.v1.1" hidden="1">'More Statistics Questions'!$E$370</definedName>
    <definedName name="_xlchart.v1.2" hidden="1">'More Statistics Questions'!$E$371:$E$376</definedName>
    <definedName name="_xlchart.v1.3" hidden="1">'More Statistics Questions'!$F$370</definedName>
    <definedName name="_xlchart.v1.4" hidden="1">'More Statistics Questions'!$F$371:$F$376</definedName>
    <definedName name="_xlchart.v1.5" hidden="1">'More Statistics Questions'!$G$370</definedName>
    <definedName name="_xlchart.v1.6" hidden="1">'More Statistics Questions'!$G$371:$G$376</definedName>
    <definedName name="solver_eng" localSheetId="0" hidden="1">1</definedName>
    <definedName name="solver_neg" localSheetId="0" hidden="1">1</definedName>
    <definedName name="solver_num" localSheetId="0" hidden="1">0</definedName>
    <definedName name="solver_opt" localSheetId="0" hidden="1">'Questions on measure of central'!$F$86</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8" i="6" l="1"/>
  <c r="F37" i="6"/>
  <c r="H354" i="5" l="1"/>
  <c r="H352" i="5"/>
  <c r="H350" i="5"/>
  <c r="H348" i="5"/>
  <c r="D351" i="5"/>
  <c r="D349" i="5"/>
  <c r="D347" i="5"/>
  <c r="H235" i="5"/>
  <c r="H233" i="5"/>
  <c r="H231" i="5"/>
  <c r="H229" i="5"/>
  <c r="D233" i="5"/>
  <c r="D231" i="5"/>
  <c r="D229" i="5"/>
  <c r="H124" i="5"/>
  <c r="H122" i="5"/>
  <c r="H120" i="5"/>
  <c r="H118" i="5"/>
  <c r="D122" i="5"/>
  <c r="D120" i="5"/>
  <c r="D118" i="5"/>
  <c r="H15" i="5" l="1"/>
  <c r="H13" i="5"/>
  <c r="H11" i="5"/>
  <c r="H9" i="5"/>
  <c r="D13" i="5"/>
  <c r="D11" i="5"/>
  <c r="D9" i="5"/>
  <c r="C282" i="4"/>
  <c r="C280" i="4"/>
  <c r="C170" i="4"/>
  <c r="C172" i="4"/>
  <c r="D67" i="4" l="1"/>
  <c r="D66" i="4"/>
  <c r="B495" i="3" l="1"/>
  <c r="C495" i="3"/>
  <c r="A495" i="3"/>
  <c r="C492" i="3"/>
  <c r="B492" i="3"/>
  <c r="A492" i="3"/>
  <c r="F310" i="3"/>
  <c r="D379" i="3"/>
  <c r="H206" i="3"/>
  <c r="A367" i="2" l="1"/>
  <c r="E369" i="2"/>
  <c r="E367" i="2"/>
  <c r="E365" i="2"/>
  <c r="D369" i="2"/>
  <c r="D367" i="2"/>
  <c r="D365" i="2"/>
  <c r="C369" i="2"/>
  <c r="C367" i="2"/>
  <c r="C365" i="2"/>
  <c r="B369" i="2"/>
  <c r="B367" i="2"/>
  <c r="B365" i="2"/>
  <c r="A369" i="2"/>
  <c r="A365" i="2"/>
  <c r="C234" i="2" l="1"/>
  <c r="C230" i="2"/>
  <c r="C226" i="2"/>
  <c r="C173" i="2"/>
  <c r="C171" i="2"/>
  <c r="C143" i="2"/>
  <c r="C146" i="2"/>
  <c r="C92" i="2" l="1"/>
  <c r="C89" i="2"/>
  <c r="C86" i="2"/>
  <c r="D53" i="2"/>
  <c r="D51" i="2"/>
  <c r="D48" i="2"/>
  <c r="D8" i="2"/>
  <c r="D11" i="2"/>
  <c r="D14" i="2"/>
  <c r="C86" i="1" l="1"/>
  <c r="C83" i="1"/>
  <c r="C80" i="1"/>
  <c r="D7" i="1"/>
  <c r="D40" i="1"/>
  <c r="D46" i="1"/>
  <c r="D43" i="1"/>
  <c r="D12" i="1" a="1"/>
  <c r="D12" i="1" s="1"/>
  <c r="D1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<sst xmlns="http://schemas.openxmlformats.org/spreadsheetml/2006/main" count="716" uniqueCount="265">
  <si>
    <t>1) Business Problem: A retail store wants to analyze the sales data of a particular
product category to understand the typical sales performance and make strategic
decisions</t>
  </si>
  <si>
    <t xml:space="preserve">Week </t>
  </si>
  <si>
    <t>Units</t>
  </si>
  <si>
    <t>Standard Error</t>
  </si>
  <si>
    <t>Column1</t>
  </si>
  <si>
    <t>Column2</t>
  </si>
  <si>
    <t>Mean</t>
  </si>
  <si>
    <t>Median</t>
  </si>
  <si>
    <t>Mode</t>
  </si>
  <si>
    <t>Standard Deviation</t>
  </si>
  <si>
    <t>Sample Variance</t>
  </si>
  <si>
    <t>Kurtosis</t>
  </si>
  <si>
    <t>Skewness</t>
  </si>
  <si>
    <t>Range</t>
  </si>
  <si>
    <t>Minimum</t>
  </si>
  <si>
    <t>Maximum</t>
  </si>
  <si>
    <t>Sum</t>
  </si>
  <si>
    <t>Count</t>
  </si>
  <si>
    <t>MEAN</t>
  </si>
  <si>
    <t>MEDIAN</t>
  </si>
  <si>
    <t>MODE</t>
  </si>
  <si>
    <t>1. Mean: What is the average weekly sales of the product category?</t>
  </si>
  <si>
    <t>2. Median: What is the typical or central sales value for the product category</t>
  </si>
  <si>
    <t>ANS  57.5</t>
  </si>
  <si>
    <t>3. Mode: Are there any recurring or most frequently occurring sales figures for the
product category</t>
  </si>
  <si>
    <t>ANS #N/A</t>
  </si>
  <si>
    <t>2) Business Problem: A restaurant wants to analyze the waiting times of its
customers to understand the typical waiting experience and improve service
efficiency.</t>
  </si>
  <si>
    <t>1. Mean: What is the average waiting time for customers at the restaurant?</t>
  </si>
  <si>
    <t>ANS  58.75</t>
  </si>
  <si>
    <t>ANS 17</t>
  </si>
  <si>
    <t>2. Median: What is the typical or central waiting time experienced by customers?</t>
  </si>
  <si>
    <t>ANS 15</t>
  </si>
  <si>
    <t>3. Mode: Are there any recurring or most frequently occurring waiting times for
customers?</t>
  </si>
  <si>
    <t>ANS 10</t>
  </si>
  <si>
    <t>3) Business Problem: A car rental company wants to analyze the rental durations of
its customers to understand the typical rental period and optimize its pricing and
fleet management strategies</t>
  </si>
  <si>
    <t>1. Mean: What is the average rental duration for customers at the car rental company</t>
  </si>
  <si>
    <t>ANS 3.44</t>
  </si>
  <si>
    <t>2. Median: What is the typical or central rental duration experienced by customers?</t>
  </si>
  <si>
    <t>ANS 3</t>
  </si>
  <si>
    <t>3. Mode: Are there any recurring or most frequently occurring rental durations for
customers?</t>
  </si>
  <si>
    <t>ANS 2</t>
  </si>
  <si>
    <t>1) Problem: A manufacturing company wants to analyze the production output of a
specific machine to understand the variability or spread in its performance</t>
  </si>
  <si>
    <t>UNITS</t>
  </si>
  <si>
    <t>Variance</t>
  </si>
  <si>
    <t>DAY</t>
  </si>
  <si>
    <t>1. Range: What is the range of the production output for the machine?</t>
  </si>
  <si>
    <t>ANS 35</t>
  </si>
  <si>
    <t>2. Variance: What is the variance of the production output for the machine?</t>
  </si>
  <si>
    <t>ANS 123.3333</t>
  </si>
  <si>
    <t>3. Standard Deviation: What is the standard deviation of the production output for the
machine?</t>
  </si>
  <si>
    <t>ANS 11.1055</t>
  </si>
  <si>
    <t>2) Problem: A retail store wants to analyze the sales of a specific product to
understand the variability in daily sales and assess its inventory management.</t>
  </si>
  <si>
    <t>DOLLAR</t>
  </si>
  <si>
    <t>Largest(1)</t>
  </si>
  <si>
    <t>Smallest(1)</t>
  </si>
  <si>
    <t>Confidence Level(95.0%)</t>
  </si>
  <si>
    <t>1. Range: What is the range of the daily sales?</t>
  </si>
  <si>
    <t>2. Variance: What is the variance of the daily sales</t>
  </si>
  <si>
    <t>3. Standard Deviation: What is the standard deviation of the daily sales?</t>
  </si>
  <si>
    <t>ans 400</t>
  </si>
  <si>
    <t>ans 13163.7931</t>
  </si>
  <si>
    <t>ans  114.7335744</t>
  </si>
  <si>
    <t>3) Problem: An e-commerce platform wants to analyze the delivery times of its
shipments to understand the variability in order fulfillment and optimize its
logistics operations</t>
  </si>
  <si>
    <t>1. Range: What is the range of the delivery times?</t>
  </si>
  <si>
    <t>2. Variance: What is the variance of the delivery times?</t>
  </si>
  <si>
    <t>3. Standard Deviation: What is the standard deviation of the delivery times?</t>
  </si>
  <si>
    <t>ANS 6</t>
  </si>
  <si>
    <t>ANS 2.336326531</t>
  </si>
  <si>
    <t>ANS 1.528504671</t>
  </si>
  <si>
    <t>4) Problem : A company wants to analyze the monthly revenue generated by one of
its products to understand its performance and variability.</t>
  </si>
  <si>
    <t>1. Measure of Central Tendency: What is the average monthly revenue for the product?</t>
  </si>
  <si>
    <t>2. Measure of Dispersion: What is the range of monthly revenue for the product?</t>
  </si>
  <si>
    <t>ANS 132.5</t>
  </si>
  <si>
    <t>ANS 45</t>
  </si>
  <si>
    <t>5) Problem : A survey was conducted to gather feedback from customers regarding
their satisfaction with a particular service on a scale of 1 to 10</t>
  </si>
  <si>
    <t>customer</t>
  </si>
  <si>
    <t>1. Measure of Central Tendency: What is the average satisfaction rating?</t>
  </si>
  <si>
    <t>2. Measure of Dispersion: What is the standard deviation of the satisfaction ratings?</t>
  </si>
  <si>
    <t>ans 7.5</t>
  </si>
  <si>
    <t>ans 1.035098339</t>
  </si>
  <si>
    <t>6) Problem :A company wants to analyze the customer wait times at its call center to
assess the efficiency of its customer service operations.</t>
  </si>
  <si>
    <t>1. Measure of Central Tendency: What is the average wait time for customers at the call
center?</t>
  </si>
  <si>
    <t>2. Measure of Dispersion: What is the range of wait times for customers at the call
center?</t>
  </si>
  <si>
    <t>3. Measure of Dispersion: What is the standard deviation of the wait times for customers
at the call center?</t>
  </si>
  <si>
    <t>RANGE</t>
  </si>
  <si>
    <t>STANDARD DEVIATION</t>
  </si>
  <si>
    <t>ANS 4.070251439</t>
  </si>
  <si>
    <t>ANS 19</t>
  </si>
  <si>
    <t>ANS  16.17333333</t>
  </si>
  <si>
    <t>7) Problem : A transportation company wants to analyze the fuel efficiency of its
vehicle fleet to identify any variations across different vehicle models.</t>
  </si>
  <si>
    <t>Model A</t>
  </si>
  <si>
    <t>Model B</t>
  </si>
  <si>
    <t>Model C</t>
  </si>
  <si>
    <t>Model D</t>
  </si>
  <si>
    <t>Model E</t>
  </si>
  <si>
    <t>1. Measure of Central Tendency: What is the average fuel efficiency for each vehicle
model?</t>
  </si>
  <si>
    <t>ans</t>
  </si>
  <si>
    <t xml:space="preserve">ans   </t>
  </si>
  <si>
    <t>2. Measure of Dispersion: What is the range of fuel efficiency for each vehicle model?</t>
  </si>
  <si>
    <t>3. Measure of Dispersion: What is the variance of the fuel efficiency for each vehicle
model?</t>
  </si>
  <si>
    <t>8) Problem : A company wants to analyze the ages of its employees to understand
the age distribution and demographics within the organization</t>
  </si>
  <si>
    <t xml:space="preserve">employees </t>
  </si>
  <si>
    <t>bin</t>
  </si>
  <si>
    <t>More</t>
  </si>
  <si>
    <t>Frequency</t>
  </si>
  <si>
    <t>1. Frequency Distribution: Create a frequency distribution table for the ages of the employees.</t>
  </si>
  <si>
    <t>&lt;=</t>
  </si>
  <si>
    <t>2. Mode: What is the mode (most common age) among the employees?</t>
  </si>
  <si>
    <t>Ans : Mode (Most Common Age): 31 years old.</t>
  </si>
  <si>
    <t>3. Median: What is the median age of the employees?</t>
  </si>
  <si>
    <t>Ans : Median Age: 35 years old.</t>
  </si>
  <si>
    <t>4. Range: What is the range of ages among the employees?</t>
  </si>
  <si>
    <t>Ans : range : 18</t>
  </si>
  <si>
    <t>9) Problem :A retail store wants to analyze the purchase amounts made by
customers to understand their spending habits.</t>
  </si>
  <si>
    <t>Amounts</t>
  </si>
  <si>
    <t>Bin</t>
  </si>
  <si>
    <t>1. Frequency Distribution: Create a frequency distribution table for the purchase amounts.</t>
  </si>
  <si>
    <t>Ans: Frequency Distribution Table</t>
  </si>
  <si>
    <t>2. Mode: What is the mode (most common purchase amount) among the customers?</t>
  </si>
  <si>
    <t>Ans : Mode (Most Common Purchase Amounts): 40.</t>
  </si>
  <si>
    <t>3. Median: What is the median purchase amount among the customers?</t>
  </si>
  <si>
    <t>Ans : Median Purchase Amount: 50 dollars.</t>
  </si>
  <si>
    <t>4. Interquartile Range: What is the interquartile range of the purchase amounts?</t>
  </si>
  <si>
    <t>Ans : Interquartile Range of Purchase Amounts: 45 dollars.</t>
  </si>
  <si>
    <t>10) Problem : A manufacturing company wants to analyze the defect rates of its
production line to identify the frequency of different types of defects.</t>
  </si>
  <si>
    <t>Type</t>
  </si>
  <si>
    <t>Frequencey</t>
  </si>
  <si>
    <t>A</t>
  </si>
  <si>
    <t>B</t>
  </si>
  <si>
    <t>C</t>
  </si>
  <si>
    <t>D</t>
  </si>
  <si>
    <t>E</t>
  </si>
  <si>
    <t>F</t>
  </si>
  <si>
    <t>G</t>
  </si>
  <si>
    <t>Let's consider the types of defects and their corresponding frequencies observed in a
sample of 200 products</t>
  </si>
  <si>
    <t>bar</t>
  </si>
  <si>
    <t>Cumulative %</t>
  </si>
  <si>
    <t>1. Bar Chart: Create a bar chart to visualize the frequency of different defect types</t>
  </si>
  <si>
    <t>2. Most Common Defect: Which defect type has the highest frequency?</t>
  </si>
  <si>
    <t>Ans : The defect type with the highest frequency is E (45 occurrences).</t>
  </si>
  <si>
    <t>3. Histogram: Create a histogram to represent the defect frequencies.</t>
  </si>
  <si>
    <t>11) Problem : A survey was conducted to gather feedback from customers about their
satisfaction levels with a specific service on a scale of 1 to 5.
Data:
Let's consider the satisfaction ratings from 100 customers:</t>
  </si>
  <si>
    <t>Ratings</t>
  </si>
  <si>
    <t>12) Problem : A company wants to analyze the monthly sales figures of its products to
understand the sales distribution across different price ranges.
Data:
Let's consider the monthly sales figures (in thousands of dollars) for a sample of 50
products:</t>
  </si>
  <si>
    <t>Sales</t>
  </si>
  <si>
    <t>Bar</t>
  </si>
  <si>
    <t>AVERAGE</t>
  </si>
  <si>
    <t>1. Histogram: Create a histogram to visualize the sales distribution across different price ranges</t>
  </si>
  <si>
    <t>2. Measure of Central Tendency: What is the average monthly sales figure?</t>
  </si>
  <si>
    <t>Ans : 36.14</t>
  </si>
  <si>
    <t>3. Bar Chart: Create a bar chart to display the frequency of sales in different price ranges</t>
  </si>
  <si>
    <t>13) Problem : A study was conducted to analyze the response times of a website for
different user locations.
Data:
Let's consider the response times (in milliseconds) for a sample of 200 user requests:</t>
  </si>
  <si>
    <t>Response Times (milliseconds)</t>
  </si>
  <si>
    <t>Bar(milliseconds)</t>
  </si>
  <si>
    <t>1. Histogram: Create a histogram to visualize the distribution of response times.</t>
  </si>
  <si>
    <t>2. Measure of Central Tendency: What is the median response time?</t>
  </si>
  <si>
    <t>Ans : 130</t>
  </si>
  <si>
    <t>3. Bar Chart: Create a bar chart to display the frequency of response times within different ranges.</t>
  </si>
  <si>
    <t>14) Problem : A company wants to analyze the sales performance of its products
across different regions.
Data:
Let's consider the sales figures (in thousands of dollars) for a sample of 50 products in
three regions:</t>
  </si>
  <si>
    <t>Region 1</t>
  </si>
  <si>
    <t>Region 2</t>
  </si>
  <si>
    <t>Region 3</t>
  </si>
  <si>
    <t>1. Bar Chart: Create a bar chart to compare the sales figures across the three regions.</t>
  </si>
  <si>
    <t>2. Measure of Central Tendency: What is the average sales figure for each region?</t>
  </si>
  <si>
    <t>Ans : Region 1 :  40.4</t>
  </si>
  <si>
    <t xml:space="preserve">          Region 2 :  32.5</t>
  </si>
  <si>
    <t xml:space="preserve">          Region 3 :  41</t>
  </si>
  <si>
    <t>3. Measure of Dispersion : What is the range of sales figures in each region?</t>
  </si>
  <si>
    <t>Ans : Region 1 : 10</t>
  </si>
  <si>
    <t xml:space="preserve">          Region 2 : 9</t>
  </si>
  <si>
    <t xml:space="preserve">          Region 3 : 8</t>
  </si>
  <si>
    <t>1) Question : A company wants to analyze the monthly returns of its investment
portfolio to understand the distribution and risk associated with the returns.
Data:
Let's consider the monthly returns (%) for the portfolio over a one-year period:</t>
  </si>
  <si>
    <t>Returns</t>
  </si>
  <si>
    <t>1. Skewness: Calculate the skewness of the monthly returns</t>
  </si>
  <si>
    <t>Ans :0.05454602</t>
  </si>
  <si>
    <t>2. Kurtosis: Calculate the kurtosis of the monthly returns</t>
  </si>
  <si>
    <t>Ans : -1.30424964</t>
  </si>
  <si>
    <t>3. Interpretation: Based on the skewness and kurtosis values, what can be said about the distribution of returns?</t>
  </si>
  <si>
    <t>2) Question : A research study wants to analyze the income distribution of a
population to understand the level of income inequality.
Data:
Let's consider the monthly incomes (in thousands of dollars) of a sample of 100
individuals:</t>
  </si>
  <si>
    <t>Incomes</t>
  </si>
  <si>
    <t>skewness</t>
  </si>
  <si>
    <t>kurtosis</t>
  </si>
  <si>
    <t>1. Skewness: Calculate the skewness of the income distribution.</t>
  </si>
  <si>
    <t>ans 0.220509664</t>
  </si>
  <si>
    <t>2. Kurtosis: Calculate the kurtosis of the income distribution.</t>
  </si>
  <si>
    <t>ans -0.93120912</t>
  </si>
  <si>
    <t>3. Interpretation: Based on the skewness and kurtosis values, what can be inferred
about the income inequality?</t>
  </si>
  <si>
    <t>3) Question : A survey was conducted to analyze the satisfaction ratings of
customers on a scale of 1 to 5 for a specific product.
Data:
Let's consider the satisfaction ratings from 200 customers:</t>
  </si>
  <si>
    <t>2. Kurtosis: Calculate the kurtosis of the satisfaction ratings.</t>
  </si>
  <si>
    <t>4) Question : A study wants to analyze the distribution of house prices in a specific
city to understand the market trends.
Data:
Let's consider the house prices (in thousands of dollars) for
a sample of 150 houses:</t>
  </si>
  <si>
    <t>Houses</t>
  </si>
  <si>
    <t>1. Skewness: Calculate the skewness of the house price distribution.</t>
  </si>
  <si>
    <t>2. Kurtosis: Calculate the kurtosis of the house price distribution</t>
  </si>
  <si>
    <t>3. Interpretation: Based on the skewness and kurtosis values, what can be inferred
about the distribution of house prices.</t>
  </si>
  <si>
    <t>ans 0.186582555</t>
  </si>
  <si>
    <t>ans -1.075353186</t>
  </si>
  <si>
    <t>1) Question : A company wants to analyze the salary distribution of its employees to
determine the income levels at different percentiles.
Data:
Let's consider the monthly salaries (in thousands of dollars) of a sample of 200
employees</t>
  </si>
  <si>
    <t>Salaries</t>
  </si>
  <si>
    <t>Quartiles</t>
  </si>
  <si>
    <t>First quartiles (Q1)</t>
  </si>
  <si>
    <t>Medain(Q2)</t>
  </si>
  <si>
    <t>Third quartiles (Q3)</t>
  </si>
  <si>
    <t>Percentile</t>
  </si>
  <si>
    <t>10th percentile</t>
  </si>
  <si>
    <t>25th percentile</t>
  </si>
  <si>
    <t>75th percentile</t>
  </si>
  <si>
    <t>90th percentile</t>
  </si>
  <si>
    <t>1. Quartiles: Calculate the first quartile (Q1), median (Q2), and third quartile (Q3) of the
salary distribution.</t>
  </si>
  <si>
    <t>ans First quartile(Q1) =128.75 ,median(Q2)=252.5, Third quartiles(Q3) =376.25</t>
  </si>
  <si>
    <t>2. Percentiles: Calculate the 10th percentile, 25th percentile, 75th percentile, and 90th
percentile of the salary distribution.</t>
  </si>
  <si>
    <t>ans  10th percentile=74.7, 25th percentile=128.75, 75th percentile=376.25, and 90th percentile =450.5</t>
  </si>
  <si>
    <t>3. Interpretation: Based on the quartiles and percentiles, what can be inferred about the</t>
  </si>
  <si>
    <t>income distribution of the employees?</t>
  </si>
  <si>
    <t>2) Question : A research study wants to analyze the weight distribution of a sample
of individuals to assess their health and body composition.
Data:
Let's consider the weights (in kilograms) of a sample of 100 individuals:</t>
  </si>
  <si>
    <t>Weights</t>
  </si>
  <si>
    <t>percentiles</t>
  </si>
  <si>
    <t>1. Quartiles: Calculate the first quartile (Q1), median (Q2), and third quartile (Q3) of the
weight distribution.</t>
  </si>
  <si>
    <t>2. Percentiles: Calculate the 15th percentile, 50th percentile, and 85th percentile of the
weight distribution</t>
  </si>
  <si>
    <t>3. Interpretation: Based on the quartiles and percentiles, what can be inferred about the
weight distribution of the individuals?</t>
  </si>
  <si>
    <t>ans First quartile(Q1) =143.75 ,median(Q2)=267.5, Third quartiles(Q3) =391.25</t>
  </si>
  <si>
    <t>ans  10th percentile=81.8, 25th percentile=143.75, 75th percentile=391.25, and 90th percentile =425.5</t>
  </si>
  <si>
    <t>3) Question : A retail store wants to analyze the distribution of customer purchase
amounts to identify their spending patterns.
Data:
Let's consider the purchase amounts (in dollars) of a sample of 150 customers:</t>
  </si>
  <si>
    <t>Purchase Amounts</t>
  </si>
  <si>
    <t>1. Quartiles: Calculate the first quartile (Q1), median (Q2), and third quartile (Q3) of the
purchase amount distribution.</t>
  </si>
  <si>
    <t>2. Percentiles: Calculate the 20th percentile, 40th percentile, and 80th percentile of the
purchase amount distribution.</t>
  </si>
  <si>
    <t>3. Interpretation: Based on the quartiles and percentiles, what can be inferred about the
spending patterns of the customers?</t>
  </si>
  <si>
    <t>ans First quartile(Q1) =156.25 ,median(Q2)=292.5, Third quartiles(Q3) =428.75</t>
  </si>
  <si>
    <t>ans  10th percentile=74.5, 25th percentile=156.25, 75th percentile=428.75, and 90th percentile =510.5</t>
  </si>
  <si>
    <t>4) Question : A study wants to analyze the distribution of commute times of
employees to determine the average time spent traveling to work.
Data:
Let's consider the commute times (in minutes) of a sample of 250 employees:</t>
  </si>
  <si>
    <t>Employees</t>
  </si>
  <si>
    <t>1. Quartiles: Calculate the first quartile (Q1), median (Q2), and third quartile (Q3) of the
commute time distribution</t>
  </si>
  <si>
    <t>2. Percentiles: Calculate the 30th percentile, 50th percentile, and 70th percentile of the
commute time distribution</t>
  </si>
  <si>
    <t>3. Interpretation: Based on the quartiles and percentiles, what can be inferred about the
average commute time of the employees?</t>
  </si>
  <si>
    <t>ans First quartile(Q1) =170 ,median(Q2)=320, Third quartiles(Q3) =465</t>
  </si>
  <si>
    <t>ans  10th percentile=78, 25th percentile=170, 75th percentile=465, and 90th percentile =552</t>
  </si>
  <si>
    <t>1) Question : A marketing department wants to understand the relationship between
advertising expenditure and sales revenue to assess the effectiveness of their
advertising campaigns.
Data:
Let's consider the monthly advertising expenditure (in thousands of dollars) and
corresponding sales revenue (in thousands of dollars) for a sample of 12 months</t>
  </si>
  <si>
    <t>Advertising Expenditure</t>
  </si>
  <si>
    <t>Sales Revenue</t>
  </si>
  <si>
    <t>Calculate the correlation coefficient between advertising expenditure and sales revenue.
Interpret the value of the correlation coefficient and explain the nature of the relationship
between advertising expenditure and sales revenue.</t>
  </si>
  <si>
    <t>Ans : A value close to 1 indicates a strong positive correlation, meaning that as advertising expenditure    increases, sales revenue also tends to increase.</t>
  </si>
  <si>
    <t>Ans : After calculating the correlation coefficient, if the value is closer to 1, it suggests a positive relationship where higher advertising expenditure is associated with higher sales revenue.</t>
  </si>
  <si>
    <t>2) Question : An investment analyst wants to assess the relationship between the
stock prices of two companies to identify potential investment opportunities.
Data:
Let's consider the daily closing prices (in dollars) of Company A and Company B for a
sample of 20 trading days:</t>
  </si>
  <si>
    <t>Company A</t>
  </si>
  <si>
    <t>Company B</t>
  </si>
  <si>
    <t>Calculate the covariance between the stock prices of Company A and Company B.
Interpret the value of the covariance and explain the nature of the relationship between
the two stocks.</t>
  </si>
  <si>
    <t>3) Question : A researcher wants to examine the relationship between the hours
spent studying and the exam scores of a group of students.
Data:
Let's consider the number of hours spent studying and the corresponding exam scores
for a sample of 30 students:</t>
  </si>
  <si>
    <t>Hours Spent Studying</t>
  </si>
  <si>
    <t>Exam Scores</t>
  </si>
  <si>
    <t>Ans : If the skewness is close to 0, the distribution is approximately symmetrical.</t>
  </si>
  <si>
    <t>A kurtosis &lt; 3 indicates platykurtic (light-tailed) distribution.</t>
  </si>
  <si>
    <t>1. Skewness: Calculate the skewness of the satisfaction ratings.</t>
  </si>
  <si>
    <t>Ans : -0.21090974</t>
  </si>
  <si>
    <t>Ans : -0.745256272</t>
  </si>
  <si>
    <t>3. Interpretation: Based on the skewness and kurtosis values, what can be inferred about the satisfaction ratings distribution?</t>
  </si>
  <si>
    <t>Ans : Negative skewness (&lt;0) indicates a longer or fatter tail on the left side of the distribution.</t>
  </si>
  <si>
    <t xml:space="preserve"> A kurtosis &lt; 3 indicates platykurtic (light-tailed) distribution.</t>
  </si>
  <si>
    <t>ANS: A positive covariance suggests that when the stock price of Company A tends to be higher than its 
average, the stock price of Company B also tends to be higher than its average, and vice versa.</t>
  </si>
  <si>
    <t xml:space="preserve"> Question:
 Calculate the correlation coefficient between the hours spent studying and the exam
 scores. Interpret the value of the correlation coefficient and explain the nature of the
 relationship between studying hours and exam scores.</t>
  </si>
  <si>
    <t>ANS:
there is a robust positive correlation between studying hours and exam scores,
 implying that investing more time in studying is associated with higher exam performance in this dataset.</t>
  </si>
  <si>
    <t>ANS:   Quartiles : help in understanding the spread and central tendency of salaries.
           For instance, Q1 (128.75), Q2 (252.5), and Q3 (376.25) show the income levels
             where 25%, 50%, and 75% of the employees fall, respectively.
Percentiles: Percentiles provide specific points in the distribution. For instance, the 10th percentile (74.7) 
             indicates the salary below which 10% of employees fall, while the 90th percentile (450.5) shows the 
              salary below which 90% of employees fall.</t>
  </si>
  <si>
    <t>ANS:     Quartiles : Quartiles provide insights into the spread and central tendency of the weight distribution. 
            For instance, Q1 (143.75), Q2 (267.5), and Q3 (391.25) depict the weight levels 
             where 25%, 50%, and 75% of individuals fall, respectively.
Percentiles: Percentiles give specific points in the distribution. For instance, the 15th percentile (81.8) 
             indicates the weight below which 15% of individuals fall, while the 85th percentile (465.5)
              represents the weight below which 85% of individuals fall.</t>
  </si>
  <si>
    <t>ANS : Quartiles : Quartiles offer insights into the spread and central tendency of the purchase amount distribution. 
            For instance, Q1 (56.25), Q2 (292.5), and Q3 (428.75) depict the spendinglevels where 25%, 50%, 
            and 75% of customers fall, respectively.
Percentiles: Percentiles give specific points in the distribution. For instance, the 10th percentile (74.5)
             indicates the purchase amount below which 10% of customers fall, while the 90th percentile (510.5)
             represents the purchase amount below which 80% of customers fall.</t>
  </si>
  <si>
    <t>ANS:Q1, Q2 (Median), and Q3 provide insights into the distribution of the commute times.
Percentiles give specific points in the distribution.
Comparing Q1, Q2, and Q3 can help understand the spread of the data.
The 30th, 50th (Median), and 70th percentiles provide specific values indicating the time below which a certain percentage of employees complete their commute.</t>
  </si>
  <si>
    <t>ANS: If the skewness is close to 0, the distribution is approximately symmetrical.
A kurtosis &lt; 3 indicates platykurtic (light-tailed) distribution</t>
  </si>
  <si>
    <t>ANS: A skewness close to zero with kurtosis close to 3 indicates a distribution
 that is approximately symmetric with tails similar to a normal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</si>
</sst>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i/>
      <sz val="11"/>
      <color theme="1"/>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
      <sz val="10"/>
      <color rgb="FF374151"/>
      <name val="Segoe UI"/>
      <family val="2"/>
    </font>
    <font>
      <i/>
      <sz val="11"/>
      <color theme="5"/>
      <name val="Calibri"/>
      <family val="2"/>
      <scheme val="minor"/>
    </font>
    <font>
      <i/>
      <sz val="11"/>
      <color theme="7"/>
      <name val="Calibri"/>
      <family val="2"/>
      <scheme val="minor"/>
    </font>
    <font>
      <sz val="11"/>
      <color theme="8"/>
      <name val="Calibri"/>
      <family val="2"/>
      <scheme val="minor"/>
    </font>
    <font>
      <b/>
      <sz val="11"/>
      <name val="Calibri"/>
      <family val="2"/>
      <scheme val="minor"/>
    </font>
    <font>
      <b/>
      <sz val="11"/>
      <color rgb="FFFF0000"/>
      <name val="Calibri"/>
      <family val="2"/>
      <scheme val="minor"/>
    </font>
  </fonts>
  <fills count="38">
    <fill>
      <patternFill patternType="none"/>
    </fill>
    <fill>
      <patternFill patternType="gray125"/>
    </fill>
    <fill>
      <patternFill patternType="solid">
        <fgColor theme="5"/>
        <bgColor indexed="64"/>
      </patternFill>
    </fill>
    <fill>
      <patternFill patternType="solid">
        <fgColor theme="7" tint="0.59999389629810485"/>
        <bgColor indexed="64"/>
      </patternFill>
    </fill>
    <fill>
      <patternFill patternType="solid">
        <fgColor rgb="FFFFFF00"/>
        <bgColor indexed="64"/>
      </patternFill>
    </fill>
    <fill>
      <patternFill patternType="solid">
        <fgColor theme="8" tint="-0.249977111117893"/>
        <bgColor indexed="64"/>
      </patternFill>
    </fill>
    <fill>
      <patternFill patternType="solid">
        <fgColor theme="2" tint="-9.9978637043366805E-2"/>
        <bgColor indexed="64"/>
      </patternFill>
    </fill>
    <fill>
      <patternFill patternType="solid">
        <fgColor theme="7"/>
        <bgColor indexed="64"/>
      </patternFill>
    </fill>
    <fill>
      <patternFill patternType="solid">
        <fgColor theme="4"/>
        <bgColor indexed="64"/>
      </patternFill>
    </fill>
    <fill>
      <patternFill patternType="solid">
        <fgColor theme="5" tint="-0.249977111117893"/>
        <bgColor indexed="64"/>
      </patternFill>
    </fill>
    <fill>
      <patternFill patternType="solid">
        <fgColor rgb="FF00B050"/>
        <bgColor indexed="64"/>
      </patternFill>
    </fill>
    <fill>
      <patternFill patternType="solid">
        <fgColor theme="3"/>
        <bgColor indexed="64"/>
      </patternFill>
    </fill>
    <fill>
      <patternFill patternType="solid">
        <fgColor theme="8" tint="0.59999389629810485"/>
        <bgColor indexed="64"/>
      </patternFill>
    </fill>
    <fill>
      <patternFill patternType="solid">
        <fgColor rgb="FF00B0F0"/>
        <bgColor indexed="64"/>
      </patternFill>
    </fill>
    <fill>
      <patternFill patternType="solid">
        <fgColor theme="2"/>
        <bgColor indexed="64"/>
      </patternFill>
    </fill>
    <fill>
      <patternFill patternType="solid">
        <fgColor rgb="FF7030A0"/>
        <bgColor indexed="64"/>
      </patternFill>
    </fill>
    <fill>
      <patternFill patternType="solid">
        <fgColor theme="7" tint="-0.499984740745262"/>
        <bgColor indexed="64"/>
      </patternFill>
    </fill>
    <fill>
      <patternFill patternType="solid">
        <fgColor theme="8" tint="-0.499984740745262"/>
        <bgColor indexed="64"/>
      </patternFill>
    </fill>
    <fill>
      <patternFill patternType="solid">
        <fgColor theme="3" tint="0.79998168889431442"/>
        <bgColor indexed="64"/>
      </patternFill>
    </fill>
    <fill>
      <patternFill patternType="solid">
        <fgColor theme="5"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0"/>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9"/>
        <bgColor indexed="64"/>
      </patternFill>
    </fill>
    <fill>
      <patternFill patternType="solid">
        <fgColor theme="4" tint="-0.249977111117893"/>
        <bgColor indexed="64"/>
      </patternFill>
    </fill>
    <fill>
      <patternFill patternType="solid">
        <fgColor theme="6" tint="0.39997558519241921"/>
        <bgColor indexed="64"/>
      </patternFill>
    </fill>
    <fill>
      <patternFill patternType="solid">
        <fgColor theme="8"/>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9">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9" xfId="0" applyFont="1" applyBorder="1" applyAlignment="1">
      <alignment horizontal="center"/>
    </xf>
    <xf numFmtId="0" fontId="2" fillId="0" borderId="9" xfId="0" applyFont="1" applyBorder="1" applyAlignment="1">
      <alignment horizontal="centerContinuous"/>
    </xf>
    <xf numFmtId="0" fontId="2" fillId="0" borderId="0" xfId="0" applyFont="1" applyAlignment="1">
      <alignment horizontal="center"/>
    </xf>
    <xf numFmtId="0" fontId="0" fillId="2" borderId="0" xfId="0" applyFill="1" applyAlignment="1">
      <alignment horizontal="center" vertical="center"/>
    </xf>
    <xf numFmtId="0" fontId="0" fillId="2" borderId="0" xfId="0" applyFill="1" applyAlignment="1">
      <alignment horizontal="center"/>
    </xf>
    <xf numFmtId="0" fontId="0" fillId="0" borderId="0" xfId="0" applyAlignment="1">
      <alignment vertical="top" wrapText="1"/>
    </xf>
    <xf numFmtId="0" fontId="0" fillId="0" borderId="0" xfId="0" applyAlignment="1">
      <alignment vertical="top"/>
    </xf>
    <xf numFmtId="0" fontId="0" fillId="4" borderId="0" xfId="0" applyFill="1"/>
    <xf numFmtId="0" fontId="0" fillId="4" borderId="0" xfId="0" applyFill="1" applyAlignment="1">
      <alignment horizontal="center"/>
    </xf>
    <xf numFmtId="0" fontId="3" fillId="4" borderId="0" xfId="0" applyFont="1" applyFill="1" applyAlignment="1">
      <alignment horizontal="center"/>
    </xf>
    <xf numFmtId="0" fontId="1" fillId="2" borderId="1" xfId="0" applyFont="1" applyFill="1" applyBorder="1"/>
    <xf numFmtId="0" fontId="0" fillId="7" borderId="1" xfId="0" applyFill="1" applyBorder="1"/>
    <xf numFmtId="0" fontId="0" fillId="0" borderId="1" xfId="0" applyBorder="1"/>
    <xf numFmtId="0" fontId="1" fillId="9" borderId="1" xfId="0" applyFont="1" applyFill="1" applyBorder="1"/>
    <xf numFmtId="0" fontId="1" fillId="2" borderId="0" xfId="0" applyFont="1" applyFill="1"/>
    <xf numFmtId="0" fontId="0" fillId="2" borderId="0" xfId="0" applyFill="1"/>
    <xf numFmtId="0" fontId="0" fillId="0" borderId="1" xfId="0" applyBorder="1" applyAlignment="1">
      <alignment horizontal="center"/>
    </xf>
    <xf numFmtId="0" fontId="1" fillId="11" borderId="1" xfId="0" applyFont="1" applyFill="1" applyBorder="1"/>
    <xf numFmtId="0" fontId="2" fillId="0" borderId="0" xfId="0" applyFont="1" applyAlignment="1">
      <alignment horizontal="centerContinuous"/>
    </xf>
    <xf numFmtId="0" fontId="1" fillId="14" borderId="1" xfId="0" applyFont="1" applyFill="1" applyBorder="1"/>
    <xf numFmtId="0" fontId="0" fillId="8" borderId="1" xfId="0" applyFill="1" applyBorder="1"/>
    <xf numFmtId="0" fontId="1" fillId="16" borderId="1" xfId="0" applyFont="1" applyFill="1" applyBorder="1"/>
    <xf numFmtId="0" fontId="0" fillId="18" borderId="1" xfId="0" applyFill="1" applyBorder="1" applyAlignment="1">
      <alignment horizontal="center" vertical="center"/>
    </xf>
    <xf numFmtId="0" fontId="0" fillId="9" borderId="0" xfId="0" applyFill="1"/>
    <xf numFmtId="0" fontId="0" fillId="19" borderId="0" xfId="0" applyFill="1"/>
    <xf numFmtId="0" fontId="2" fillId="20" borderId="9" xfId="0" applyFont="1" applyFill="1" applyBorder="1" applyAlignment="1">
      <alignment horizontal="centerContinuous"/>
    </xf>
    <xf numFmtId="0" fontId="2" fillId="2" borderId="9" xfId="0" applyFont="1" applyFill="1" applyBorder="1" applyAlignment="1">
      <alignment horizontal="centerContinuous"/>
    </xf>
    <xf numFmtId="0" fontId="2" fillId="21" borderId="9" xfId="0" applyFont="1" applyFill="1" applyBorder="1" applyAlignment="1">
      <alignment horizontal="centerContinuous"/>
    </xf>
    <xf numFmtId="0" fontId="2" fillId="22" borderId="9" xfId="0" applyFont="1" applyFill="1" applyBorder="1" applyAlignment="1">
      <alignment horizontal="centerContinuous"/>
    </xf>
    <xf numFmtId="0" fontId="2" fillId="23" borderId="9" xfId="0" applyFont="1" applyFill="1" applyBorder="1" applyAlignment="1">
      <alignment horizontal="centerContinuous"/>
    </xf>
    <xf numFmtId="0" fontId="0" fillId="18" borderId="0" xfId="0" applyFill="1"/>
    <xf numFmtId="0" fontId="0" fillId="24" borderId="0" xfId="0" applyFill="1"/>
    <xf numFmtId="0" fontId="0" fillId="25" borderId="0" xfId="0" applyFill="1"/>
    <xf numFmtId="0" fontId="0" fillId="26" borderId="0" xfId="0" applyFill="1"/>
    <xf numFmtId="0" fontId="0" fillId="27" borderId="0" xfId="0" applyFill="1"/>
    <xf numFmtId="0" fontId="1" fillId="0" borderId="0" xfId="0" applyFont="1"/>
    <xf numFmtId="0" fontId="0" fillId="28" borderId="1" xfId="0" applyFill="1" applyBorder="1"/>
    <xf numFmtId="0" fontId="0" fillId="3" borderId="12" xfId="0" applyFill="1" applyBorder="1"/>
    <xf numFmtId="0" fontId="0" fillId="3" borderId="10" xfId="0" applyFill="1" applyBorder="1"/>
    <xf numFmtId="0" fontId="0" fillId="3" borderId="11" xfId="0" applyFill="1" applyBorder="1"/>
    <xf numFmtId="0" fontId="5" fillId="22" borderId="1" xfId="0" applyFont="1" applyFill="1" applyBorder="1"/>
    <xf numFmtId="0" fontId="0" fillId="28" borderId="10" xfId="0" applyFill="1" applyBorder="1"/>
    <xf numFmtId="0" fontId="0" fillId="28" borderId="11" xfId="0" applyFill="1" applyBorder="1"/>
    <xf numFmtId="10" fontId="0" fillId="0" borderId="0" xfId="0" applyNumberFormat="1"/>
    <xf numFmtId="1" fontId="0" fillId="20" borderId="1" xfId="0" applyNumberFormat="1" applyFill="1" applyBorder="1"/>
    <xf numFmtId="0" fontId="0" fillId="20" borderId="1" xfId="0" applyFill="1" applyBorder="1"/>
    <xf numFmtId="0" fontId="4" fillId="28" borderId="13" xfId="0" applyFont="1" applyFill="1" applyBorder="1"/>
    <xf numFmtId="0" fontId="0" fillId="28" borderId="15" xfId="0" applyFill="1" applyBorder="1"/>
    <xf numFmtId="0" fontId="5" fillId="20" borderId="1" xfId="0" applyFont="1" applyFill="1" applyBorder="1"/>
    <xf numFmtId="0" fontId="5" fillId="22" borderId="3" xfId="0" applyFont="1" applyFill="1" applyBorder="1"/>
    <xf numFmtId="0" fontId="0" fillId="28" borderId="3" xfId="0" applyFill="1" applyBorder="1"/>
    <xf numFmtId="0" fontId="0" fillId="28" borderId="0" xfId="0" applyFill="1"/>
    <xf numFmtId="0" fontId="3" fillId="22" borderId="1" xfId="0" applyFont="1" applyFill="1" applyBorder="1"/>
    <xf numFmtId="0" fontId="2" fillId="8" borderId="1" xfId="0" applyFont="1" applyFill="1" applyBorder="1" applyAlignment="1">
      <alignment horizontal="center"/>
    </xf>
    <xf numFmtId="0" fontId="0" fillId="30" borderId="0" xfId="0" applyFill="1"/>
    <xf numFmtId="0" fontId="1" fillId="2" borderId="14" xfId="0" applyFont="1" applyFill="1" applyBorder="1"/>
    <xf numFmtId="0" fontId="0" fillId="2" borderId="10" xfId="0" applyFill="1" applyBorder="1"/>
    <xf numFmtId="0" fontId="0" fillId="2" borderId="11" xfId="0" applyFill="1" applyBorder="1"/>
    <xf numFmtId="0" fontId="5" fillId="2" borderId="13" xfId="0" applyFont="1" applyFill="1" applyBorder="1"/>
    <xf numFmtId="0" fontId="0" fillId="2" borderId="15" xfId="0" applyFill="1" applyBorder="1"/>
    <xf numFmtId="0" fontId="7" fillId="0" borderId="1" xfId="0" applyFont="1" applyBorder="1" applyAlignment="1">
      <alignment horizontal="center"/>
    </xf>
    <xf numFmtId="0" fontId="0" fillId="7" borderId="0" xfId="0" applyFill="1"/>
    <xf numFmtId="0" fontId="2" fillId="24" borderId="9" xfId="0" applyFont="1" applyFill="1" applyBorder="1" applyAlignment="1">
      <alignment horizontal="centerContinuous"/>
    </xf>
    <xf numFmtId="10" fontId="0" fillId="0" borderId="8" xfId="0" applyNumberFormat="1" applyBorder="1"/>
    <xf numFmtId="0" fontId="8" fillId="0" borderId="9" xfId="0" applyFont="1" applyBorder="1" applyAlignment="1">
      <alignment horizontal="center"/>
    </xf>
    <xf numFmtId="0" fontId="4" fillId="2" borderId="3" xfId="0" applyFont="1" applyFill="1" applyBorder="1"/>
    <xf numFmtId="0" fontId="0" fillId="2" borderId="3" xfId="0" applyFill="1" applyBorder="1"/>
    <xf numFmtId="0" fontId="0" fillId="2" borderId="1" xfId="0" applyFill="1" applyBorder="1"/>
    <xf numFmtId="0" fontId="9" fillId="0" borderId="0" xfId="0" applyFont="1"/>
    <xf numFmtId="0" fontId="0" fillId="14" borderId="0" xfId="0" applyFill="1"/>
    <xf numFmtId="0" fontId="0" fillId="29" borderId="0" xfId="0" applyFill="1"/>
    <xf numFmtId="0" fontId="4" fillId="24" borderId="14" xfId="0" applyFont="1" applyFill="1" applyBorder="1"/>
    <xf numFmtId="0" fontId="1" fillId="14" borderId="10" xfId="0" applyFont="1" applyFill="1" applyBorder="1"/>
    <xf numFmtId="0" fontId="1" fillId="14" borderId="11" xfId="0" applyFont="1" applyFill="1" applyBorder="1"/>
    <xf numFmtId="0" fontId="5" fillId="29" borderId="1" xfId="0" applyFont="1" applyFill="1" applyBorder="1"/>
    <xf numFmtId="0" fontId="4" fillId="29" borderId="16" xfId="0" applyFont="1" applyFill="1" applyBorder="1"/>
    <xf numFmtId="0" fontId="0" fillId="11" borderId="1" xfId="0" applyFill="1" applyBorder="1"/>
    <xf numFmtId="0" fontId="0" fillId="24" borderId="1" xfId="0" applyFill="1" applyBorder="1"/>
    <xf numFmtId="0" fontId="4" fillId="29" borderId="14" xfId="0" applyFont="1" applyFill="1" applyBorder="1"/>
    <xf numFmtId="0" fontId="10" fillId="24" borderId="1" xfId="0" applyFont="1" applyFill="1" applyBorder="1" applyAlignment="1">
      <alignment horizontal="center" vertical="center"/>
    </xf>
    <xf numFmtId="0" fontId="1" fillId="24" borderId="1" xfId="0" applyFont="1" applyFill="1" applyBorder="1"/>
    <xf numFmtId="0" fontId="4" fillId="29" borderId="1" xfId="0" applyFont="1" applyFill="1" applyBorder="1"/>
    <xf numFmtId="0" fontId="0" fillId="24" borderId="1" xfId="0" applyFill="1" applyBorder="1" applyAlignment="1">
      <alignment horizontal="center" vertical="center"/>
    </xf>
    <xf numFmtId="0" fontId="11" fillId="0" borderId="0" xfId="0" applyFont="1"/>
    <xf numFmtId="0" fontId="0" fillId="35" borderId="1" xfId="0" applyFill="1" applyBorder="1"/>
    <xf numFmtId="0" fontId="0" fillId="28" borderId="1" xfId="0" applyFill="1" applyBorder="1" applyAlignment="1">
      <alignment wrapText="1"/>
    </xf>
    <xf numFmtId="0" fontId="0" fillId="0" borderId="0" xfId="0" applyAlignment="1">
      <alignment wrapText="1"/>
    </xf>
    <xf numFmtId="0" fontId="0" fillId="4" borderId="8" xfId="0" applyFill="1" applyBorder="1"/>
    <xf numFmtId="0" fontId="0" fillId="20" borderId="0" xfId="0" applyFill="1"/>
    <xf numFmtId="0" fontId="1" fillId="35" borderId="17" xfId="0" applyFont="1" applyFill="1" applyBorder="1"/>
    <xf numFmtId="0" fontId="1" fillId="35" borderId="18" xfId="0" applyFont="1" applyFill="1" applyBorder="1"/>
    <xf numFmtId="0" fontId="0" fillId="28" borderId="19" xfId="0" applyFill="1" applyBorder="1"/>
    <xf numFmtId="0" fontId="0" fillId="28" borderId="20" xfId="0" applyFill="1" applyBorder="1"/>
    <xf numFmtId="0" fontId="0" fillId="28" borderId="21" xfId="0" applyFill="1" applyBorder="1"/>
    <xf numFmtId="0" fontId="0" fillId="28" borderId="22" xfId="0" applyFill="1" applyBorder="1"/>
    <xf numFmtId="0" fontId="6" fillId="28" borderId="0" xfId="0" applyFont="1" applyFill="1"/>
    <xf numFmtId="0" fontId="6" fillId="30" borderId="0" xfId="0" applyFont="1" applyFill="1"/>
    <xf numFmtId="0" fontId="0" fillId="0" borderId="1" xfId="0" applyBorder="1" applyAlignment="1">
      <alignment wrapText="1"/>
    </xf>
    <xf numFmtId="0" fontId="0" fillId="37" borderId="1" xfId="0" applyFill="1" applyBorder="1" applyAlignment="1">
      <alignment wrapText="1"/>
    </xf>
    <xf numFmtId="0" fontId="0" fillId="37" borderId="1" xfId="0" applyFill="1" applyBorder="1"/>
    <xf numFmtId="0" fontId="1" fillId="30" borderId="0" xfId="0" applyFont="1" applyFill="1" applyAlignment="1">
      <alignment vertical="center" wrapText="1"/>
    </xf>
    <xf numFmtId="0" fontId="0" fillId="2" borderId="0" xfId="0" applyFill="1" applyAlignment="1">
      <alignment horizontal="center" vertical="center"/>
    </xf>
    <xf numFmtId="0" fontId="1" fillId="2" borderId="0" xfId="0" applyFont="1" applyFill="1" applyAlignment="1">
      <alignment horizontal="center" vertical="top" wrapText="1"/>
    </xf>
    <xf numFmtId="0" fontId="1" fillId="2" borderId="0" xfId="0" applyFont="1" applyFill="1" applyAlignment="1">
      <alignment horizontal="center" vertical="top"/>
    </xf>
    <xf numFmtId="0" fontId="0" fillId="3" borderId="0" xfId="0" applyFill="1" applyAlignment="1">
      <alignment horizontal="center"/>
    </xf>
    <xf numFmtId="0" fontId="0" fillId="0" borderId="0" xfId="0" applyAlignment="1">
      <alignment horizontal="center" vertical="top"/>
    </xf>
    <xf numFmtId="0" fontId="0" fillId="2" borderId="0" xfId="0" applyFill="1" applyAlignment="1">
      <alignment horizontal="center"/>
    </xf>
    <xf numFmtId="0" fontId="0" fillId="3" borderId="0" xfId="0" applyFill="1" applyAlignment="1">
      <alignment horizontal="center" vertical="top"/>
    </xf>
    <xf numFmtId="0" fontId="0" fillId="3" borderId="0" xfId="0" applyFill="1" applyAlignment="1">
      <alignment horizontal="center" vertical="top" wrapText="1"/>
    </xf>
    <xf numFmtId="0" fontId="0" fillId="0" borderId="0" xfId="0" applyAlignment="1">
      <alignment horizontal="center"/>
    </xf>
    <xf numFmtId="0" fontId="1" fillId="5" borderId="0" xfId="0" applyFont="1" applyFill="1" applyAlignment="1">
      <alignment horizontal="center" vertical="top" wrapText="1"/>
    </xf>
    <xf numFmtId="0" fontId="1" fillId="5" borderId="0" xfId="0" applyFont="1" applyFill="1" applyAlignment="1">
      <alignment horizontal="center" vertical="top"/>
    </xf>
    <xf numFmtId="0" fontId="1" fillId="6" borderId="0" xfId="0" applyFont="1" applyFill="1" applyAlignment="1">
      <alignment horizontal="center" vertical="top" wrapText="1"/>
    </xf>
    <xf numFmtId="0" fontId="1" fillId="6" borderId="0" xfId="0" applyFont="1" applyFill="1" applyAlignment="1">
      <alignment horizontal="center" vertical="top"/>
    </xf>
    <xf numFmtId="0" fontId="0" fillId="2" borderId="0" xfId="0" applyFill="1" applyAlignment="1">
      <alignment horizontal="center" wrapText="1"/>
    </xf>
    <xf numFmtId="0" fontId="0" fillId="4" borderId="0" xfId="0" applyFill="1" applyAlignment="1">
      <alignment horizontal="center"/>
    </xf>
    <xf numFmtId="0" fontId="1" fillId="13" borderId="0" xfId="0" applyFont="1" applyFill="1" applyAlignment="1">
      <alignment horizontal="center" vertical="top" wrapText="1"/>
    </xf>
    <xf numFmtId="0" fontId="1" fillId="13" borderId="0" xfId="0" applyFont="1" applyFill="1" applyAlignment="1">
      <alignment horizontal="center" vertical="top"/>
    </xf>
    <xf numFmtId="0" fontId="1" fillId="12" borderId="0" xfId="0" applyFont="1" applyFill="1" applyAlignment="1">
      <alignment horizontal="center" vertical="top" wrapText="1"/>
    </xf>
    <xf numFmtId="0" fontId="1" fillId="12" borderId="0" xfId="0" applyFont="1" applyFill="1" applyAlignment="1">
      <alignment horizontal="center" vertical="top"/>
    </xf>
    <xf numFmtId="0" fontId="1" fillId="8" borderId="0" xfId="0" applyFont="1" applyFill="1" applyAlignment="1">
      <alignment horizontal="left" vertical="center" wrapText="1"/>
    </xf>
    <xf numFmtId="0" fontId="1" fillId="10" borderId="0" xfId="0" applyFont="1" applyFill="1" applyAlignment="1">
      <alignment horizontal="center" vertical="center" wrapText="1"/>
    </xf>
    <xf numFmtId="0" fontId="1" fillId="10" borderId="0" xfId="0" applyFont="1" applyFill="1" applyAlignment="1">
      <alignment horizontal="center" vertical="center"/>
    </xf>
    <xf numFmtId="0" fontId="0" fillId="0" borderId="0" xfId="0" applyAlignment="1">
      <alignment horizontal="center" wrapText="1"/>
    </xf>
    <xf numFmtId="0" fontId="1" fillId="10" borderId="0" xfId="0" applyFont="1" applyFill="1" applyAlignment="1">
      <alignment horizontal="center" vertical="top" wrapText="1"/>
    </xf>
    <xf numFmtId="0" fontId="1" fillId="10" borderId="0" xfId="0" applyFont="1" applyFill="1" applyAlignment="1">
      <alignment horizontal="center" vertical="top"/>
    </xf>
    <xf numFmtId="0" fontId="1" fillId="15" borderId="0" xfId="0" applyFont="1" applyFill="1" applyAlignment="1">
      <alignment horizontal="center" vertical="top" wrapText="1"/>
    </xf>
    <xf numFmtId="0" fontId="1" fillId="15" borderId="0" xfId="0" applyFont="1" applyFill="1" applyAlignment="1">
      <alignment horizontal="center" vertical="top"/>
    </xf>
    <xf numFmtId="0" fontId="4" fillId="17" borderId="0" xfId="0" applyFont="1" applyFill="1" applyAlignment="1">
      <alignment horizontal="center" vertical="top" wrapText="1"/>
    </xf>
    <xf numFmtId="0" fontId="4" fillId="17" borderId="0" xfId="0" applyFont="1" applyFill="1" applyAlignment="1">
      <alignment horizontal="center" vertical="top"/>
    </xf>
    <xf numFmtId="0" fontId="1" fillId="16" borderId="0" xfId="0" applyFont="1" applyFill="1" applyAlignment="1">
      <alignment horizontal="center" vertical="center" wrapText="1"/>
    </xf>
    <xf numFmtId="0" fontId="1" fillId="16" borderId="0" xfId="0" applyFont="1" applyFill="1" applyAlignment="1">
      <alignment horizontal="center" vertical="center"/>
    </xf>
    <xf numFmtId="0" fontId="1" fillId="31" borderId="0" xfId="0" applyFont="1" applyFill="1" applyAlignment="1">
      <alignment horizontal="center" vertical="top" wrapText="1"/>
    </xf>
    <xf numFmtId="0" fontId="1" fillId="31" borderId="0" xfId="0" applyFont="1" applyFill="1" applyAlignment="1">
      <alignment horizontal="center" vertical="top"/>
    </xf>
    <xf numFmtId="0" fontId="1" fillId="8" borderId="0" xfId="0" applyFont="1" applyFill="1" applyAlignment="1">
      <alignment horizontal="center" vertical="top" wrapText="1"/>
    </xf>
    <xf numFmtId="0" fontId="1" fillId="8" borderId="0" xfId="0" applyFont="1" applyFill="1" applyAlignment="1">
      <alignment horizontal="center" vertical="top"/>
    </xf>
    <xf numFmtId="0" fontId="1" fillId="0" borderId="0" xfId="0" applyFont="1" applyAlignment="1">
      <alignment horizontal="center" vertical="top" wrapText="1"/>
    </xf>
    <xf numFmtId="0" fontId="1" fillId="0" borderId="0" xfId="0" applyFont="1" applyAlignment="1">
      <alignment horizontal="center" vertical="top"/>
    </xf>
    <xf numFmtId="0" fontId="1" fillId="29" borderId="0" xfId="0" applyFont="1" applyFill="1" applyAlignment="1">
      <alignment horizontal="center" vertical="top" wrapText="1"/>
    </xf>
    <xf numFmtId="0" fontId="1" fillId="29" borderId="0" xfId="0" applyFont="1" applyFill="1" applyAlignment="1">
      <alignment horizontal="center" vertical="top"/>
    </xf>
    <xf numFmtId="0" fontId="1" fillId="7" borderId="0" xfId="0" applyFont="1" applyFill="1" applyAlignment="1">
      <alignment horizontal="center" vertical="center" wrapText="1"/>
    </xf>
    <xf numFmtId="0" fontId="1" fillId="7" borderId="0" xfId="0" applyFont="1" applyFill="1" applyAlignment="1">
      <alignment horizontal="center" vertical="center"/>
    </xf>
    <xf numFmtId="0" fontId="5" fillId="22" borderId="13" xfId="0" applyFont="1" applyFill="1" applyBorder="1" applyAlignment="1">
      <alignment horizontal="left" vertical="top" wrapText="1"/>
    </xf>
    <xf numFmtId="0" fontId="5" fillId="22" borderId="15" xfId="0" applyFont="1" applyFill="1" applyBorder="1" applyAlignment="1">
      <alignment horizontal="left" vertical="top" wrapText="1"/>
    </xf>
    <xf numFmtId="0" fontId="5" fillId="22" borderId="1" xfId="0" applyFont="1" applyFill="1" applyBorder="1" applyAlignment="1">
      <alignment horizontal="left" vertical="top"/>
    </xf>
    <xf numFmtId="0" fontId="1" fillId="28" borderId="0" xfId="0" applyFont="1" applyFill="1" applyAlignment="1">
      <alignment horizontal="center" vertical="center" wrapText="1"/>
    </xf>
    <xf numFmtId="0" fontId="1" fillId="28" borderId="0" xfId="0" applyFont="1" applyFill="1" applyAlignment="1">
      <alignment horizontal="center" vertical="center"/>
    </xf>
    <xf numFmtId="0" fontId="0" fillId="13" borderId="0" xfId="0" applyFill="1" applyAlignment="1">
      <alignment horizontal="center" wrapText="1"/>
    </xf>
    <xf numFmtId="0" fontId="0" fillId="21" borderId="0" xfId="0" applyFill="1" applyAlignment="1">
      <alignment horizontal="center" wrapText="1"/>
    </xf>
    <xf numFmtId="0" fontId="0" fillId="21" borderId="0" xfId="0" applyFill="1" applyAlignment="1">
      <alignment horizontal="center"/>
    </xf>
    <xf numFmtId="0" fontId="1" fillId="21" borderId="0" xfId="0" applyFont="1" applyFill="1" applyAlignment="1">
      <alignment horizontal="center" vertical="top" wrapText="1"/>
    </xf>
    <xf numFmtId="0" fontId="1" fillId="21" borderId="0" xfId="0" applyFont="1" applyFill="1" applyAlignment="1">
      <alignment horizontal="center" vertical="top"/>
    </xf>
    <xf numFmtId="0" fontId="1" fillId="32" borderId="0" xfId="0" applyFont="1" applyFill="1" applyAlignment="1">
      <alignment horizontal="center" vertical="center" wrapText="1"/>
    </xf>
    <xf numFmtId="0" fontId="1" fillId="32" borderId="0" xfId="0" applyFont="1" applyFill="1" applyAlignment="1">
      <alignment horizontal="center" vertical="center"/>
    </xf>
    <xf numFmtId="0" fontId="0" fillId="29" borderId="0" xfId="0" applyFill="1" applyAlignment="1">
      <alignment horizontal="center" wrapText="1"/>
    </xf>
    <xf numFmtId="0" fontId="0" fillId="29" borderId="0" xfId="0" applyFill="1" applyAlignment="1">
      <alignment horizontal="center"/>
    </xf>
    <xf numFmtId="0" fontId="0" fillId="28" borderId="0" xfId="0" applyFill="1" applyAlignment="1">
      <alignment horizontal="center" wrapText="1"/>
    </xf>
    <xf numFmtId="0" fontId="1" fillId="27" borderId="0" xfId="0" applyFont="1" applyFill="1" applyAlignment="1">
      <alignment horizontal="center" wrapText="1"/>
    </xf>
    <xf numFmtId="0" fontId="1" fillId="27" borderId="0" xfId="0" applyFont="1" applyFill="1" applyAlignment="1">
      <alignment horizontal="center"/>
    </xf>
    <xf numFmtId="0" fontId="0" fillId="0" borderId="0" xfId="0" applyAlignment="1">
      <alignment horizontal="center" vertical="center" wrapText="1"/>
    </xf>
    <xf numFmtId="0" fontId="1" fillId="33" borderId="0" xfId="0" applyFont="1" applyFill="1" applyAlignment="1">
      <alignment horizontal="center" vertical="center" wrapText="1"/>
    </xf>
    <xf numFmtId="0" fontId="1" fillId="33" borderId="0" xfId="0" applyFont="1" applyFill="1" applyAlignment="1">
      <alignment horizontal="center" vertical="center"/>
    </xf>
    <xf numFmtId="0" fontId="1" fillId="34" borderId="0" xfId="0" applyFont="1" applyFill="1" applyAlignment="1">
      <alignment horizontal="center" vertical="top" wrapText="1"/>
    </xf>
    <xf numFmtId="0" fontId="1" fillId="34" borderId="0" xfId="0" applyFont="1" applyFill="1" applyAlignment="1">
      <alignment horizontal="center" vertical="top"/>
    </xf>
    <xf numFmtId="0" fontId="0" fillId="29" borderId="14" xfId="0" applyFill="1" applyBorder="1" applyAlignment="1">
      <alignment horizontal="left" vertical="top" wrapText="1"/>
    </xf>
    <xf numFmtId="0" fontId="0" fillId="29" borderId="10" xfId="0" applyFill="1" applyBorder="1" applyAlignment="1">
      <alignment horizontal="left" vertical="top" wrapText="1"/>
    </xf>
    <xf numFmtId="0" fontId="0" fillId="0" borderId="0" xfId="0" applyAlignment="1">
      <alignment horizontal="center" vertical="center"/>
    </xf>
    <xf numFmtId="0" fontId="1" fillId="35" borderId="0" xfId="0" applyFont="1" applyFill="1" applyAlignment="1">
      <alignment horizontal="center" vertical="center" wrapText="1"/>
    </xf>
    <xf numFmtId="0" fontId="1" fillId="35" borderId="0" xfId="0" applyFont="1" applyFill="1" applyAlignment="1">
      <alignment horizontal="center" vertical="center"/>
    </xf>
    <xf numFmtId="0" fontId="0" fillId="4" borderId="0" xfId="0" applyFill="1" applyAlignment="1">
      <alignment horizontal="center" wrapText="1"/>
    </xf>
    <xf numFmtId="0" fontId="0" fillId="10" borderId="0" xfId="0" applyFill="1" applyAlignment="1">
      <alignment horizontal="center" wrapText="1"/>
    </xf>
    <xf numFmtId="0" fontId="1" fillId="0" borderId="0" xfId="0" applyFont="1" applyAlignment="1">
      <alignment horizontal="center" vertical="center" wrapText="1"/>
    </xf>
    <xf numFmtId="0" fontId="1" fillId="21" borderId="0" xfId="0" applyFont="1" applyFill="1" applyAlignment="1">
      <alignment horizontal="center" vertical="center" wrapText="1"/>
    </xf>
    <xf numFmtId="0" fontId="1" fillId="21" borderId="0" xfId="0" applyFont="1" applyFill="1" applyAlignment="1">
      <alignment horizontal="center" vertical="center"/>
    </xf>
    <xf numFmtId="0" fontId="1" fillId="0" borderId="0" xfId="0" applyFont="1" applyAlignment="1">
      <alignment horizontal="center" wrapText="1"/>
    </xf>
    <xf numFmtId="0" fontId="1" fillId="36" borderId="0" xfId="0" applyFont="1" applyFill="1" applyAlignment="1">
      <alignment horizontal="center" vertical="center" wrapText="1"/>
    </xf>
    <xf numFmtId="0" fontId="1" fillId="35" borderId="1" xfId="0" applyFont="1" applyFill="1" applyBorder="1" applyAlignment="1">
      <alignment horizontal="left" vertical="top" wrapText="1"/>
    </xf>
    <xf numFmtId="0" fontId="1" fillId="35" borderId="1" xfId="0" applyFont="1" applyFill="1" applyBorder="1" applyAlignment="1">
      <alignment horizontal="center" vertical="top" wrapText="1"/>
    </xf>
    <xf numFmtId="0" fontId="1" fillId="0" borderId="0" xfId="0" applyFont="1" applyAlignment="1">
      <alignment horizontal="center" vertical="center"/>
    </xf>
    <xf numFmtId="0" fontId="3" fillId="20" borderId="0" xfId="0" applyFont="1" applyFill="1" applyAlignment="1">
      <alignment horizontal="left" vertical="top" wrapText="1"/>
    </xf>
    <xf numFmtId="0" fontId="3" fillId="20" borderId="0" xfId="0" applyFont="1" applyFill="1" applyAlignment="1">
      <alignment horizontal="left" wrapText="1"/>
    </xf>
  </cellXfs>
  <cellStyles count="1">
    <cellStyle name="Normal" xfId="0" builtinId="0"/>
  </cellStyles>
  <dxfs count="6">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numRef>
              <c:f>'More Statistics Questions'!$G$180:$G$184</c:f>
              <c:numCache>
                <c:formatCode>General</c:formatCode>
                <c:ptCount val="5"/>
              </c:numCache>
            </c:numRef>
          </c:cat>
          <c:val>
            <c:numRef>
              <c:f>'More Statistics Questions'!#REF!</c:f>
              <c:numCache>
                <c:formatCode>General</c:formatCode>
                <c:ptCount val="1"/>
                <c:pt idx="0">
                  <c:v>1</c:v>
                </c:pt>
              </c:numCache>
            </c:numRef>
          </c:val>
          <c:extLst>
            <c:ext xmlns:c16="http://schemas.microsoft.com/office/drawing/2014/chart" uri="{C3380CC4-5D6E-409C-BE32-E72D297353CC}">
              <c16:uniqueId val="{00000001-53A2-447F-BECB-248F018270D6}"/>
            </c:ext>
          </c:extLst>
        </c:ser>
        <c:dLbls>
          <c:showLegendKey val="0"/>
          <c:showVal val="0"/>
          <c:showCatName val="0"/>
          <c:showSerName val="0"/>
          <c:showPercent val="0"/>
          <c:showBubbleSize val="0"/>
        </c:dLbls>
        <c:gapWidth val="150"/>
        <c:axId val="580882159"/>
        <c:axId val="995487247"/>
      </c:barChart>
      <c:lineChart>
        <c:grouping val="standard"/>
        <c:varyColors val="0"/>
        <c:ser>
          <c:idx val="1"/>
          <c:order val="1"/>
          <c:tx>
            <c:v>Cumulative %</c:v>
          </c:tx>
          <c:cat>
            <c:numRef>
              <c:f>'More Statistics Questions'!$G$180:$G$184</c:f>
              <c:numCache>
                <c:formatCode>General</c:formatCode>
                <c:ptCount val="5"/>
              </c:numCache>
            </c:numRef>
          </c:cat>
          <c:val>
            <c:numRef>
              <c:f>'More Statistics Questions'!$H$180:$H$184</c:f>
              <c:numCache>
                <c:formatCode>0.00%</c:formatCode>
                <c:ptCount val="5"/>
              </c:numCache>
            </c:numRef>
          </c:val>
          <c:smooth val="0"/>
          <c:extLst>
            <c:ext xmlns:c16="http://schemas.microsoft.com/office/drawing/2014/chart" uri="{C3380CC4-5D6E-409C-BE32-E72D297353CC}">
              <c16:uniqueId val="{00000002-53A2-447F-BECB-248F018270D6}"/>
            </c:ext>
          </c:extLst>
        </c:ser>
        <c:dLbls>
          <c:showLegendKey val="0"/>
          <c:showVal val="0"/>
          <c:showCatName val="0"/>
          <c:showSerName val="0"/>
          <c:showPercent val="0"/>
          <c:showBubbleSize val="0"/>
        </c:dLbls>
        <c:marker val="1"/>
        <c:smooth val="0"/>
        <c:axId val="760177519"/>
        <c:axId val="995479311"/>
      </c:lineChart>
      <c:catAx>
        <c:axId val="580882159"/>
        <c:scaling>
          <c:orientation val="minMax"/>
        </c:scaling>
        <c:delete val="0"/>
        <c:axPos val="b"/>
        <c:title>
          <c:tx>
            <c:rich>
              <a:bodyPr/>
              <a:lstStyle/>
              <a:p>
                <a:pPr>
                  <a:defRPr/>
                </a:pPr>
                <a:r>
                  <a:rPr lang="en-IN"/>
                  <a:t>bar</a:t>
                </a:r>
              </a:p>
            </c:rich>
          </c:tx>
          <c:overlay val="0"/>
        </c:title>
        <c:numFmt formatCode="General" sourceLinked="1"/>
        <c:majorTickMark val="out"/>
        <c:minorTickMark val="none"/>
        <c:tickLblPos val="nextTo"/>
        <c:crossAx val="995487247"/>
        <c:crosses val="autoZero"/>
        <c:auto val="1"/>
        <c:lblAlgn val="ctr"/>
        <c:lblOffset val="100"/>
        <c:noMultiLvlLbl val="0"/>
      </c:catAx>
      <c:valAx>
        <c:axId val="995487247"/>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580882159"/>
        <c:crosses val="autoZero"/>
        <c:crossBetween val="between"/>
      </c:valAx>
      <c:valAx>
        <c:axId val="995479311"/>
        <c:scaling>
          <c:orientation val="minMax"/>
        </c:scaling>
        <c:delete val="0"/>
        <c:axPos val="r"/>
        <c:numFmt formatCode="0.00%" sourceLinked="1"/>
        <c:majorTickMark val="out"/>
        <c:minorTickMark val="none"/>
        <c:tickLblPos val="nextTo"/>
        <c:crossAx val="760177519"/>
        <c:crosses val="max"/>
        <c:crossBetween val="between"/>
      </c:valAx>
      <c:catAx>
        <c:axId val="760177519"/>
        <c:scaling>
          <c:orientation val="minMax"/>
        </c:scaling>
        <c:delete val="1"/>
        <c:axPos val="b"/>
        <c:numFmt formatCode="General" sourceLinked="1"/>
        <c:majorTickMark val="out"/>
        <c:minorTickMark val="none"/>
        <c:tickLblPos val="nextTo"/>
        <c:crossAx val="995479311"/>
        <c:crosses val="autoZero"/>
        <c:auto val="1"/>
        <c:lblAlgn val="ctr"/>
        <c:lblOffset val="100"/>
        <c:noMultiLvlLbl val="0"/>
      </c:cat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'More Statistics Questions'!$A$173</c:f>
              <c:strCache>
                <c:ptCount val="1"/>
                <c:pt idx="0">
                  <c:v>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'More Statistics Questions'!$B$172</c:f>
              <c:strCache>
                <c:ptCount val="1"/>
                <c:pt idx="0">
                  <c:v>Frequencey</c:v>
                </c:pt>
              </c:strCache>
            </c:strRef>
          </c:cat>
          <c:val>
            <c:numRef>
              <c:f>'More Statistics Questions'!$B$173</c:f>
              <c:numCache>
                <c:formatCode>General</c:formatCode>
                <c:ptCount val="1"/>
                <c:pt idx="0">
                  <c:v>30</c:v>
                </c:pt>
              </c:numCache>
            </c:numRef>
          </c:val>
          <c:extLst>
            <c:ext xmlns:c16="http://schemas.microsoft.com/office/drawing/2014/chart" uri="{C3380CC4-5D6E-409C-BE32-E72D297353CC}">
              <c16:uniqueId val="{00000000-357A-4F65-8DA1-DB02F0EB8BC4}"/>
            </c:ext>
          </c:extLst>
        </c:ser>
        <c:ser>
          <c:idx val="1"/>
          <c:order val="1"/>
          <c:tx>
            <c:strRef>
              <c:f>'More Statistics Questions'!$A$174</c:f>
              <c:strCache>
                <c:ptCount val="1"/>
                <c:pt idx="0">
                  <c:v>B</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'More Statistics Questions'!$B$172</c:f>
              <c:strCache>
                <c:ptCount val="1"/>
                <c:pt idx="0">
                  <c:v>Frequencey</c:v>
                </c:pt>
              </c:strCache>
            </c:strRef>
          </c:cat>
          <c:val>
            <c:numRef>
              <c:f>'More Statistics Questions'!$B$174</c:f>
              <c:numCache>
                <c:formatCode>General</c:formatCode>
                <c:ptCount val="1"/>
                <c:pt idx="0">
                  <c:v>40</c:v>
                </c:pt>
              </c:numCache>
            </c:numRef>
          </c:val>
          <c:extLst>
            <c:ext xmlns:c16="http://schemas.microsoft.com/office/drawing/2014/chart" uri="{C3380CC4-5D6E-409C-BE32-E72D297353CC}">
              <c16:uniqueId val="{00000001-357A-4F65-8DA1-DB02F0EB8BC4}"/>
            </c:ext>
          </c:extLst>
        </c:ser>
        <c:ser>
          <c:idx val="2"/>
          <c:order val="2"/>
          <c:tx>
            <c:strRef>
              <c:f>'More Statistics Questions'!$A$175</c:f>
              <c:strCache>
                <c:ptCount val="1"/>
                <c:pt idx="0">
                  <c:v>C</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'More Statistics Questions'!$B$172</c:f>
              <c:strCache>
                <c:ptCount val="1"/>
                <c:pt idx="0">
                  <c:v>Frequencey</c:v>
                </c:pt>
              </c:strCache>
            </c:strRef>
          </c:cat>
          <c:val>
            <c:numRef>
              <c:f>'More Statistics Questions'!$B$175</c:f>
              <c:numCache>
                <c:formatCode>General</c:formatCode>
                <c:ptCount val="1"/>
                <c:pt idx="0">
                  <c:v>20</c:v>
                </c:pt>
              </c:numCache>
            </c:numRef>
          </c:val>
          <c:extLst>
            <c:ext xmlns:c16="http://schemas.microsoft.com/office/drawing/2014/chart" uri="{C3380CC4-5D6E-409C-BE32-E72D297353CC}">
              <c16:uniqueId val="{00000002-357A-4F65-8DA1-DB02F0EB8BC4}"/>
            </c:ext>
          </c:extLst>
        </c:ser>
        <c:ser>
          <c:idx val="3"/>
          <c:order val="3"/>
          <c:tx>
            <c:strRef>
              <c:f>'More Statistics Questions'!$A$176</c:f>
              <c:strCache>
                <c:ptCount val="1"/>
                <c:pt idx="0">
                  <c:v>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'More Statistics Questions'!$B$172</c:f>
              <c:strCache>
                <c:ptCount val="1"/>
                <c:pt idx="0">
                  <c:v>Frequencey</c:v>
                </c:pt>
              </c:strCache>
            </c:strRef>
          </c:cat>
          <c:val>
            <c:numRef>
              <c:f>'More Statistics Questions'!$B$176</c:f>
              <c:numCache>
                <c:formatCode>General</c:formatCode>
                <c:ptCount val="1"/>
                <c:pt idx="0">
                  <c:v>10</c:v>
                </c:pt>
              </c:numCache>
            </c:numRef>
          </c:val>
          <c:extLst>
            <c:ext xmlns:c16="http://schemas.microsoft.com/office/drawing/2014/chart" uri="{C3380CC4-5D6E-409C-BE32-E72D297353CC}">
              <c16:uniqueId val="{00000003-357A-4F65-8DA1-DB02F0EB8BC4}"/>
            </c:ext>
          </c:extLst>
        </c:ser>
        <c:ser>
          <c:idx val="4"/>
          <c:order val="4"/>
          <c:tx>
            <c:strRef>
              <c:f>'More Statistics Questions'!$A$177</c:f>
              <c:strCache>
                <c:ptCount val="1"/>
                <c:pt idx="0">
                  <c:v>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'More Statistics Questions'!$B$172</c:f>
              <c:strCache>
                <c:ptCount val="1"/>
                <c:pt idx="0">
                  <c:v>Frequencey</c:v>
                </c:pt>
              </c:strCache>
            </c:strRef>
          </c:cat>
          <c:val>
            <c:numRef>
              <c:f>'More Statistics Questions'!$B$177</c:f>
              <c:numCache>
                <c:formatCode>General</c:formatCode>
                <c:ptCount val="1"/>
                <c:pt idx="0">
                  <c:v>45</c:v>
                </c:pt>
              </c:numCache>
            </c:numRef>
          </c:val>
          <c:extLst>
            <c:ext xmlns:c16="http://schemas.microsoft.com/office/drawing/2014/chart" uri="{C3380CC4-5D6E-409C-BE32-E72D297353CC}">
              <c16:uniqueId val="{00000004-357A-4F65-8DA1-DB02F0EB8BC4}"/>
            </c:ext>
          </c:extLst>
        </c:ser>
        <c:ser>
          <c:idx val="5"/>
          <c:order val="5"/>
          <c:tx>
            <c:strRef>
              <c:f>'More Statistics Questions'!$A$178</c:f>
              <c:strCache>
                <c:ptCount val="1"/>
                <c:pt idx="0">
                  <c:v>F</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'More Statistics Questions'!$B$172</c:f>
              <c:strCache>
                <c:ptCount val="1"/>
                <c:pt idx="0">
                  <c:v>Frequencey</c:v>
                </c:pt>
              </c:strCache>
            </c:strRef>
          </c:cat>
          <c:val>
            <c:numRef>
              <c:f>'More Statistics Questions'!$B$178</c:f>
              <c:numCache>
                <c:formatCode>General</c:formatCode>
                <c:ptCount val="1"/>
                <c:pt idx="0">
                  <c:v>25</c:v>
                </c:pt>
              </c:numCache>
            </c:numRef>
          </c:val>
          <c:extLst>
            <c:ext xmlns:c16="http://schemas.microsoft.com/office/drawing/2014/chart" uri="{C3380CC4-5D6E-409C-BE32-E72D297353CC}">
              <c16:uniqueId val="{00000005-357A-4F65-8DA1-DB02F0EB8BC4}"/>
            </c:ext>
          </c:extLst>
        </c:ser>
        <c:ser>
          <c:idx val="6"/>
          <c:order val="6"/>
          <c:tx>
            <c:strRef>
              <c:f>'More Statistics Questions'!$A$179</c:f>
              <c:strCache>
                <c:ptCount val="1"/>
                <c:pt idx="0">
                  <c:v>G</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'More Statistics Questions'!$B$172</c:f>
              <c:strCache>
                <c:ptCount val="1"/>
                <c:pt idx="0">
                  <c:v>Frequencey</c:v>
                </c:pt>
              </c:strCache>
            </c:strRef>
          </c:cat>
          <c:val>
            <c:numRef>
              <c:f>'More Statistics Questions'!$B$179</c:f>
              <c:numCache>
                <c:formatCode>General</c:formatCode>
                <c:ptCount val="1"/>
                <c:pt idx="0">
                  <c:v>30</c:v>
                </c:pt>
              </c:numCache>
            </c:numRef>
          </c:val>
          <c:extLst>
            <c:ext xmlns:c16="http://schemas.microsoft.com/office/drawing/2014/chart" uri="{C3380CC4-5D6E-409C-BE32-E72D297353CC}">
              <c16:uniqueId val="{00000006-357A-4F65-8DA1-DB02F0EB8BC4}"/>
            </c:ext>
          </c:extLst>
        </c:ser>
        <c:dLbls>
          <c:dLblPos val="inEnd"/>
          <c:showLegendKey val="0"/>
          <c:showVal val="1"/>
          <c:showCatName val="0"/>
          <c:showSerName val="0"/>
          <c:showPercent val="0"/>
          <c:showBubbleSize val="0"/>
        </c:dLbls>
        <c:gapWidth val="100"/>
        <c:overlap val="-24"/>
        <c:axId val="1020362591"/>
        <c:axId val="998502623"/>
      </c:barChart>
      <c:catAx>
        <c:axId val="102036259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502623"/>
        <c:crosses val="autoZero"/>
        <c:auto val="1"/>
        <c:lblAlgn val="ctr"/>
        <c:lblOffset val="100"/>
        <c:noMultiLvlLbl val="0"/>
      </c:catAx>
      <c:valAx>
        <c:axId val="998502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362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'More Statistics Questions'!$F$202</c:f>
              <c:strCache>
                <c:ptCount val="1"/>
                <c:pt idx="0">
                  <c:v>Frequency</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multiLvlStrRef>
              <c:f>'More Statistics Questions'!$D$203:$E$208</c:f>
              <c:multiLvlStrCache>
                <c:ptCount val="6"/>
                <c:lvl>
                  <c:pt idx="0">
                    <c:v>0</c:v>
                  </c:pt>
                  <c:pt idx="1">
                    <c:v>8</c:v>
                  </c:pt>
                  <c:pt idx="2">
                    <c:v>30</c:v>
                  </c:pt>
                  <c:pt idx="3">
                    <c:v>39</c:v>
                  </c:pt>
                  <c:pt idx="4">
                    <c:v>23</c:v>
                  </c:pt>
                  <c:pt idx="5">
                    <c:v>0</c:v>
                  </c:pt>
                </c:lvl>
                <c:lvl>
                  <c:pt idx="0">
                    <c:v>1</c:v>
                  </c:pt>
                  <c:pt idx="1">
                    <c:v>2</c:v>
                  </c:pt>
                  <c:pt idx="2">
                    <c:v>3</c:v>
                  </c:pt>
                  <c:pt idx="3">
                    <c:v>4</c:v>
                  </c:pt>
                  <c:pt idx="4">
                    <c:v>5</c:v>
                  </c:pt>
                  <c:pt idx="5">
                    <c:v>More</c:v>
                  </c:pt>
                </c:lvl>
              </c:multiLvlStrCache>
            </c:multiLvlStrRef>
          </c:cat>
          <c:val>
            <c:numRef>
              <c:f>'More Statistics Questions'!$F$203:$F$208</c:f>
              <c:numCache>
                <c:formatCode>General</c:formatCode>
                <c:ptCount val="6"/>
                <c:pt idx="0">
                  <c:v>39</c:v>
                </c:pt>
                <c:pt idx="1">
                  <c:v>30</c:v>
                </c:pt>
                <c:pt idx="2">
                  <c:v>23</c:v>
                </c:pt>
                <c:pt idx="3">
                  <c:v>8</c:v>
                </c:pt>
                <c:pt idx="4">
                  <c:v>0</c:v>
                </c:pt>
                <c:pt idx="5">
                  <c:v>0</c:v>
                </c:pt>
              </c:numCache>
            </c:numRef>
          </c:val>
          <c:extLst>
            <c:ext xmlns:c16="http://schemas.microsoft.com/office/drawing/2014/chart" uri="{C3380CC4-5D6E-409C-BE32-E72D297353CC}">
              <c16:uniqueId val="{00000000-1C08-4C1F-8543-2FF874F838CA}"/>
            </c:ext>
          </c:extLst>
        </c:ser>
        <c:dLbls>
          <c:showLegendKey val="0"/>
          <c:showVal val="0"/>
          <c:showCatName val="0"/>
          <c:showSerName val="0"/>
          <c:showPercent val="0"/>
          <c:showBubbleSize val="0"/>
        </c:dLbls>
        <c:gapWidth val="65"/>
        <c:shape val="box"/>
        <c:axId val="1020355391"/>
        <c:axId val="998455007"/>
        <c:axId val="0"/>
      </c:bar3DChart>
      <c:catAx>
        <c:axId val="102035539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98455007"/>
        <c:crosses val="autoZero"/>
        <c:auto val="1"/>
        <c:lblAlgn val="ctr"/>
        <c:lblOffset val="100"/>
        <c:noMultiLvlLbl val="0"/>
      </c:catAx>
      <c:valAx>
        <c:axId val="998455007"/>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20355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'More Statistics Questions'!#REF!</c:f>
              <c:strCache>
                <c:ptCount val="1"/>
                <c:pt idx="0">
                  <c:v>#REF!</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multiLvlStrRef>
              <c:f>'More Statistics Questions'!$E$313:$G$319</c:f>
              <c:multiLvlStrCache>
                <c:ptCount val="7"/>
                <c:lvl>
                  <c:pt idx="0">
                    <c:v>40</c:v>
                  </c:pt>
                  <c:pt idx="1">
                    <c:v>35</c:v>
                  </c:pt>
                  <c:pt idx="2">
                    <c:v>30</c:v>
                  </c:pt>
                  <c:pt idx="3">
                    <c:v>45</c:v>
                  </c:pt>
                  <c:pt idx="4">
                    <c:v>50</c:v>
                  </c:pt>
                  <c:pt idx="5">
                    <c:v>25</c:v>
                  </c:pt>
                  <c:pt idx="6">
                    <c:v>More</c:v>
                  </c:pt>
                </c:lvl>
                <c:lvl>
                  <c:pt idx="0">
                    <c:v>0.00%</c:v>
                  </c:pt>
                  <c:pt idx="1">
                    <c:v>20.00%</c:v>
                  </c:pt>
                  <c:pt idx="2">
                    <c:v>46.00%</c:v>
                  </c:pt>
                  <c:pt idx="3">
                    <c:v>76.00%</c:v>
                  </c:pt>
                  <c:pt idx="4">
                    <c:v>96.00%</c:v>
                  </c:pt>
                  <c:pt idx="5">
                    <c:v>100.00%</c:v>
                  </c:pt>
                  <c:pt idx="6">
                    <c:v>100.00%</c:v>
                  </c:pt>
                </c:lvl>
                <c:lvl>
                  <c:pt idx="0">
                    <c:v>25</c:v>
                  </c:pt>
                  <c:pt idx="1">
                    <c:v>30</c:v>
                  </c:pt>
                  <c:pt idx="2">
                    <c:v>35</c:v>
                  </c:pt>
                  <c:pt idx="3">
                    <c:v>40</c:v>
                  </c:pt>
                  <c:pt idx="4">
                    <c:v>45</c:v>
                  </c:pt>
                  <c:pt idx="5">
                    <c:v>50</c:v>
                  </c:pt>
                  <c:pt idx="6">
                    <c:v>More</c:v>
                  </c:pt>
                </c:lvl>
              </c:multiLvlStrCache>
            </c:multiLvlStrRef>
          </c:cat>
          <c:val>
            <c:numRef>
              <c:f>'More Statistics Questions'!#REF!</c:f>
              <c:numCache>
                <c:formatCode>General</c:formatCode>
                <c:ptCount val="1"/>
                <c:pt idx="0">
                  <c:v>1</c:v>
                </c:pt>
              </c:numCache>
            </c:numRef>
          </c:val>
          <c:extLst>
            <c:ext xmlns:c16="http://schemas.microsoft.com/office/drawing/2014/chart" uri="{C3380CC4-5D6E-409C-BE32-E72D297353CC}">
              <c16:uniqueId val="{00000000-0147-4D59-ABA2-35FE6F67B23A}"/>
            </c:ext>
          </c:extLst>
        </c:ser>
        <c:ser>
          <c:idx val="1"/>
          <c:order val="1"/>
          <c:tx>
            <c:strRef>
              <c:f>'More Statistics Questions'!$H$312</c:f>
              <c:strCache>
                <c:ptCount val="1"/>
                <c:pt idx="0">
                  <c:v>Cumulative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multiLvlStrRef>
              <c:f>'More Statistics Questions'!$E$313:$G$319</c:f>
              <c:multiLvlStrCache>
                <c:ptCount val="7"/>
                <c:lvl>
                  <c:pt idx="0">
                    <c:v>40</c:v>
                  </c:pt>
                  <c:pt idx="1">
                    <c:v>35</c:v>
                  </c:pt>
                  <c:pt idx="2">
                    <c:v>30</c:v>
                  </c:pt>
                  <c:pt idx="3">
                    <c:v>45</c:v>
                  </c:pt>
                  <c:pt idx="4">
                    <c:v>50</c:v>
                  </c:pt>
                  <c:pt idx="5">
                    <c:v>25</c:v>
                  </c:pt>
                  <c:pt idx="6">
                    <c:v>More</c:v>
                  </c:pt>
                </c:lvl>
                <c:lvl>
                  <c:pt idx="0">
                    <c:v>0.00%</c:v>
                  </c:pt>
                  <c:pt idx="1">
                    <c:v>20.00%</c:v>
                  </c:pt>
                  <c:pt idx="2">
                    <c:v>46.00%</c:v>
                  </c:pt>
                  <c:pt idx="3">
                    <c:v>76.00%</c:v>
                  </c:pt>
                  <c:pt idx="4">
                    <c:v>96.00%</c:v>
                  </c:pt>
                  <c:pt idx="5">
                    <c:v>100.00%</c:v>
                  </c:pt>
                  <c:pt idx="6">
                    <c:v>100.00%</c:v>
                  </c:pt>
                </c:lvl>
                <c:lvl>
                  <c:pt idx="0">
                    <c:v>25</c:v>
                  </c:pt>
                  <c:pt idx="1">
                    <c:v>30</c:v>
                  </c:pt>
                  <c:pt idx="2">
                    <c:v>35</c:v>
                  </c:pt>
                  <c:pt idx="3">
                    <c:v>40</c:v>
                  </c:pt>
                  <c:pt idx="4">
                    <c:v>45</c:v>
                  </c:pt>
                  <c:pt idx="5">
                    <c:v>50</c:v>
                  </c:pt>
                  <c:pt idx="6">
                    <c:v>More</c:v>
                  </c:pt>
                </c:lvl>
              </c:multiLvlStrCache>
            </c:multiLvlStrRef>
          </c:cat>
          <c:val>
            <c:numRef>
              <c:f>'More Statistics Questions'!$H$313:$H$319</c:f>
              <c:numCache>
                <c:formatCode>0.00%</c:formatCode>
                <c:ptCount val="7"/>
                <c:pt idx="0">
                  <c:v>0.3</c:v>
                </c:pt>
                <c:pt idx="1">
                  <c:v>0.56000000000000005</c:v>
                </c:pt>
                <c:pt idx="2">
                  <c:v>0.76</c:v>
                </c:pt>
                <c:pt idx="3">
                  <c:v>0.96</c:v>
                </c:pt>
                <c:pt idx="4">
                  <c:v>1</c:v>
                </c:pt>
                <c:pt idx="5">
                  <c:v>1</c:v>
                </c:pt>
                <c:pt idx="6">
                  <c:v>1</c:v>
                </c:pt>
              </c:numCache>
            </c:numRef>
          </c:val>
          <c:extLst>
            <c:ext xmlns:c16="http://schemas.microsoft.com/office/drawing/2014/chart" uri="{C3380CC4-5D6E-409C-BE32-E72D297353CC}">
              <c16:uniqueId val="{00000001-0147-4D59-ABA2-35FE6F67B23A}"/>
            </c:ext>
          </c:extLst>
        </c:ser>
        <c:dLbls>
          <c:showLegendKey val="0"/>
          <c:showVal val="0"/>
          <c:showCatName val="0"/>
          <c:showSerName val="0"/>
          <c:showPercent val="0"/>
          <c:showBubbleSize val="0"/>
        </c:dLbls>
        <c:gapWidth val="150"/>
        <c:shape val="box"/>
        <c:axId val="1150232991"/>
        <c:axId val="995451535"/>
        <c:axId val="0"/>
      </c:bar3DChart>
      <c:catAx>
        <c:axId val="11502329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5451535"/>
        <c:crosses val="autoZero"/>
        <c:auto val="1"/>
        <c:lblAlgn val="ctr"/>
        <c:lblOffset val="100"/>
        <c:noMultiLvlLbl val="0"/>
      </c:catAx>
      <c:valAx>
        <c:axId val="99545153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502329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'More Statistics Questions'!$A$479</c:f>
              <c:strCache>
                <c:ptCount val="1"/>
                <c:pt idx="0">
                  <c:v>Region 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'More Statistics Questions'!$A$480:$A$489</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6="http://schemas.microsoft.com/office/drawing/2014/chart" uri="{C3380CC4-5D6E-409C-BE32-E72D297353CC}">
              <c16:uniqueId val="{00000000-A5A4-41CE-827A-2E997B46AB1C}"/>
            </c:ext>
          </c:extLst>
        </c:ser>
        <c:ser>
          <c:idx val="1"/>
          <c:order val="1"/>
          <c:tx>
            <c:strRef>
              <c:f>'More Statistics Questions'!$B$479</c:f>
              <c:strCache>
                <c:ptCount val="1"/>
                <c:pt idx="0">
                  <c:v>Region 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'More Statistics Questions'!$B$480:$B$489</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6="http://schemas.microsoft.com/office/drawing/2014/chart" uri="{C3380CC4-5D6E-409C-BE32-E72D297353CC}">
              <c16:uniqueId val="{00000001-A5A4-41CE-827A-2E997B46AB1C}"/>
            </c:ext>
          </c:extLst>
        </c:ser>
        <c:ser>
          <c:idx val="2"/>
          <c:order val="2"/>
          <c:tx>
            <c:strRef>
              <c:f>'More Statistics Questions'!$C$479</c:f>
              <c:strCache>
                <c:ptCount val="1"/>
                <c:pt idx="0">
                  <c:v>Region 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'More Statistics Questions'!$C$480:$C$489</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6="http://schemas.microsoft.com/office/drawing/2014/chart" uri="{C3380CC4-5D6E-409C-BE32-E72D297353CC}">
              <c16:uniqueId val="{00000002-A5A4-41CE-827A-2E997B46AB1C}"/>
            </c:ext>
          </c:extLst>
        </c:ser>
        <c:dLbls>
          <c:showLegendKey val="0"/>
          <c:showVal val="0"/>
          <c:showCatName val="0"/>
          <c:showSerName val="0"/>
          <c:showPercent val="0"/>
          <c:showBubbleSize val="0"/>
        </c:dLbls>
        <c:gapWidth val="100"/>
        <c:overlap val="-24"/>
        <c:axId val="1028449071"/>
        <c:axId val="1025188223"/>
      </c:barChart>
      <c:catAx>
        <c:axId val="1028449071"/>
        <c:scaling>
          <c:orientation val="minMax"/>
        </c:scaling>
        <c:delete val="0"/>
        <c:axPos val="b"/>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5188223"/>
        <c:crosses val="autoZero"/>
        <c:auto val="1"/>
        <c:lblAlgn val="ctr"/>
        <c:lblOffset val="100"/>
        <c:noMultiLvlLbl val="0"/>
      </c:catAx>
      <c:valAx>
        <c:axId val="102518822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84490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data id="1">
      <cx:strDim type="cat">
        <cx:f>_xlchart.v1.0</cx:f>
      </cx:strDim>
      <cx:numDim type="val">
        <cx:f>_xlchart.v1.4</cx:f>
      </cx:numDim>
    </cx:data>
    <cx:data id="2">
      <cx:strDim type="cat">
        <cx:f>_xlchart.v1.0</cx:f>
      </cx:strDim>
      <cx:numDim type="val">
        <cx:f>_xlchart.v1.6</cx:f>
      </cx:numDim>
    </cx:data>
  </cx:chartData>
  <cx:chart>
    <cx:title pos="t" align="ctr" overlay="0"/>
    <cx:plotArea>
      <cx:plotAreaRegion>
        <cx:series layoutId="clusteredColumn" uniqueId="{AA4D49F6-4F27-4206-A16A-30D4C4DEAE34}" formatIdx="0">
          <cx:tx>
            <cx:txData>
              <cx:f>_xlchart.v1.1</cx:f>
              <cx:v>Frequency</cx:v>
            </cx:txData>
          </cx:tx>
          <cx:dataLabels pos="inEnd">
            <cx:visibility seriesName="0" categoryName="0" value="1"/>
          </cx:dataLabels>
          <cx:dataId val="0"/>
          <cx:layoutPr>
            <cx:aggregation/>
          </cx:layoutPr>
          <cx:axisId val="1"/>
        </cx:series>
        <cx:series layoutId="paretoLine" ownerIdx="0" uniqueId="{70B25563-AECA-4F8C-BC47-48345AAB0688}" formatIdx="1">
          <cx:axisId val="2"/>
        </cx:series>
        <cx:series layoutId="clusteredColumn" hidden="1" uniqueId="{48E2153A-4C27-4934-A8A6-B86FFADCAC49}" formatIdx="2">
          <cx:tx>
            <cx:txData>
              <cx:f>_xlchart.v1.3</cx:f>
              <cx:v>Bar(milliseconds)</cx:v>
            </cx:txData>
          </cx:tx>
          <cx:dataLabels pos="inEnd">
            <cx:visibility seriesName="0" categoryName="0" value="1"/>
          </cx:dataLabels>
          <cx:dataId val="1"/>
          <cx:layoutPr>
            <cx:aggregation/>
          </cx:layoutPr>
          <cx:axisId val="1"/>
        </cx:series>
        <cx:series layoutId="paretoLine" ownerIdx="2" uniqueId="{2A801845-A5E4-48AC-87D8-4B43A87B40EF}" formatIdx="3">
          <cx:axisId val="2"/>
        </cx:series>
        <cx:series layoutId="clusteredColumn" hidden="1" uniqueId="{A73626E8-5993-4C93-A1F7-ED63D73A2866}" formatIdx="4">
          <cx:tx>
            <cx:txData>
              <cx:f>_xlchart.v1.5</cx:f>
              <cx:v>Frequency</cx:v>
            </cx:txData>
          </cx:tx>
          <cx:dataLabels pos="inEnd">
            <cx:visibility seriesName="0" categoryName="0" value="1"/>
          </cx:dataLabels>
          <cx:dataId val="2"/>
          <cx:layoutPr>
            <cx:aggregation/>
          </cx:layoutPr>
          <cx:axisId val="1"/>
        </cx:series>
        <cx:series layoutId="paretoLine" ownerIdx="4" uniqueId="{02A50889-132F-4DA1-BC9B-F32F0EE790A3}" formatIdx="5">
          <cx:axisId val="2"/>
        </cx:series>
      </cx:plotAreaRegion>
      <cx:axis id="0">
        <cx:catScaling gapWidth="0"/>
        <cx:tickLabels/>
      </cx:axis>
      <cx:axis id="1" hidden="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518746</xdr:colOff>
      <xdr:row>19</xdr:row>
      <xdr:rowOff>47625</xdr:rowOff>
    </xdr:from>
    <xdr:to>
      <xdr:col>13</xdr:col>
      <xdr:colOff>504092</xdr:colOff>
      <xdr:row>29</xdr:row>
      <xdr:rowOff>28575</xdr:rowOff>
    </xdr:to>
    <xdr:graphicFrame macro="">
      <xdr:nvGraphicFramePr>
        <xdr:cNvPr id="3" name="Chart 2">
          <a:extLst>
            <a:ext uri="{FF2B5EF4-FFF2-40B4-BE49-F238E27FC236}">
              <a16:creationId xmlns:a16="http://schemas.microsoft.com/office/drawing/2014/main" id="{36AE67EC-FAA9-B7ED-8726-8A354BCD8D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362682</xdr:colOff>
      <xdr:row>178</xdr:row>
      <xdr:rowOff>131885</xdr:rowOff>
    </xdr:from>
    <xdr:to>
      <xdr:col>7</xdr:col>
      <xdr:colOff>0</xdr:colOff>
      <xdr:row>189</xdr:row>
      <xdr:rowOff>36635</xdr:rowOff>
    </xdr:to>
    <xdr:graphicFrame macro="">
      <xdr:nvGraphicFramePr>
        <xdr:cNvPr id="5" name="Chart 4">
          <a:extLst>
            <a:ext uri="{FF2B5EF4-FFF2-40B4-BE49-F238E27FC236}">
              <a16:creationId xmlns:a16="http://schemas.microsoft.com/office/drawing/2014/main" id="{4E4FDAC9-4CB1-480A-F2A5-428A2C84CC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545856</xdr:colOff>
      <xdr:row>210</xdr:row>
      <xdr:rowOff>73269</xdr:rowOff>
    </xdr:from>
    <xdr:to>
      <xdr:col>7</xdr:col>
      <xdr:colOff>0</xdr:colOff>
      <xdr:row>224</xdr:row>
      <xdr:rowOff>51288</xdr:rowOff>
    </xdr:to>
    <xdr:graphicFrame macro="">
      <xdr:nvGraphicFramePr>
        <xdr:cNvPr id="9" name="Chart 8">
          <a:extLst>
            <a:ext uri="{FF2B5EF4-FFF2-40B4-BE49-F238E27FC236}">
              <a16:creationId xmlns:a16="http://schemas.microsoft.com/office/drawing/2014/main" id="{DE8660C7-F47E-32B4-DDD1-3FE36549CE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575162</xdr:colOff>
      <xdr:row>320</xdr:row>
      <xdr:rowOff>115766</xdr:rowOff>
    </xdr:from>
    <xdr:to>
      <xdr:col>7</xdr:col>
      <xdr:colOff>252778</xdr:colOff>
      <xdr:row>335</xdr:row>
      <xdr:rowOff>1466</xdr:rowOff>
    </xdr:to>
    <xdr:graphicFrame macro="">
      <xdr:nvGraphicFramePr>
        <xdr:cNvPr id="11" name="Chart 10">
          <a:extLst>
            <a:ext uri="{FF2B5EF4-FFF2-40B4-BE49-F238E27FC236}">
              <a16:creationId xmlns:a16="http://schemas.microsoft.com/office/drawing/2014/main" id="{A5FDDCE9-DB86-F55F-641A-BF63362245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179509</xdr:colOff>
      <xdr:row>380</xdr:row>
      <xdr:rowOff>21980</xdr:rowOff>
    </xdr:from>
    <xdr:to>
      <xdr:col>5</xdr:col>
      <xdr:colOff>586154</xdr:colOff>
      <xdr:row>392</xdr:row>
      <xdr:rowOff>175846</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F8DBB57A-1D53-2F07-6245-3A1B34ADE3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074859" y="72954905"/>
              <a:ext cx="4635745" cy="243986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476250</xdr:colOff>
      <xdr:row>495</xdr:row>
      <xdr:rowOff>20515</xdr:rowOff>
    </xdr:from>
    <xdr:to>
      <xdr:col>5</xdr:col>
      <xdr:colOff>813289</xdr:colOff>
      <xdr:row>509</xdr:row>
      <xdr:rowOff>96715</xdr:rowOff>
    </xdr:to>
    <xdr:graphicFrame macro="">
      <xdr:nvGraphicFramePr>
        <xdr:cNvPr id="16" name="Chart 15">
          <a:extLst>
            <a:ext uri="{FF2B5EF4-FFF2-40B4-BE49-F238E27FC236}">
              <a16:creationId xmlns:a16="http://schemas.microsoft.com/office/drawing/2014/main" id="{ED477C1B-E9C6-5AE9-2934-79532D585D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9AE6F0-602B-4B50-A49A-D27588966D6C}" name="Table1" displayName="Table1" ref="A7:B11" totalsRowShown="0" headerRowDxfId="5" headerRowBorderDxfId="4" tableBorderDxfId="3" totalsRowBorderDxfId="2">
  <autoFilter ref="A7:B11" xr:uid="{799AE6F0-602B-4B50-A49A-D27588966D6C}"/>
  <tableColumns count="2">
    <tableColumn id="1" xr3:uid="{D8CF7B26-FA4C-4BD2-ADF9-4B78397A5B6C}" name="Week " dataDxfId="1"/>
    <tableColumn id="2" xr3:uid="{77D941BF-5912-48A1-B1D9-25F6CEBB7C86}" name="Uni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D5D0E-1C92-4683-938C-1CC69E757CF7}">
  <dimension ref="A1:O125"/>
  <sheetViews>
    <sheetView topLeftCell="A78" workbookViewId="0">
      <selection activeCell="C79" sqref="C79"/>
    </sheetView>
  </sheetViews>
  <sheetFormatPr defaultRowHeight="15" x14ac:dyDescent="0.25"/>
  <cols>
    <col min="3" max="3" width="18.140625" bestFit="1" customWidth="1"/>
    <col min="4" max="4" width="12.7109375" bestFit="1" customWidth="1"/>
  </cols>
  <sheetData>
    <row r="1" spans="1:15" x14ac:dyDescent="0.25">
      <c r="A1" s="110" t="s">
        <v>0</v>
      </c>
      <c r="B1" s="111"/>
      <c r="C1" s="111"/>
      <c r="D1" s="111"/>
      <c r="E1" s="111"/>
      <c r="F1" s="111"/>
      <c r="G1" s="111"/>
      <c r="H1" s="111"/>
    </row>
    <row r="2" spans="1:15" x14ac:dyDescent="0.25">
      <c r="A2" s="111"/>
      <c r="B2" s="111"/>
      <c r="C2" s="111"/>
      <c r="D2" s="111"/>
      <c r="E2" s="111"/>
      <c r="F2" s="111"/>
      <c r="G2" s="111"/>
      <c r="H2" s="111"/>
    </row>
    <row r="3" spans="1:15" x14ac:dyDescent="0.25">
      <c r="A3" s="111"/>
      <c r="B3" s="111"/>
      <c r="C3" s="111"/>
      <c r="D3" s="111"/>
      <c r="E3" s="111"/>
      <c r="F3" s="111"/>
      <c r="G3" s="111"/>
      <c r="H3" s="111"/>
    </row>
    <row r="4" spans="1:15" x14ac:dyDescent="0.25">
      <c r="A4" s="111"/>
      <c r="B4" s="111"/>
      <c r="C4" s="111"/>
      <c r="D4" s="111"/>
      <c r="E4" s="111"/>
      <c r="F4" s="111"/>
      <c r="G4" s="111"/>
      <c r="H4" s="111"/>
    </row>
    <row r="6" spans="1:15" x14ac:dyDescent="0.25">
      <c r="D6" s="11" t="s">
        <v>18</v>
      </c>
      <c r="H6" s="112" t="s">
        <v>21</v>
      </c>
      <c r="I6" s="112"/>
      <c r="J6" s="112"/>
      <c r="K6" s="112"/>
      <c r="L6" s="112"/>
      <c r="M6" s="112"/>
      <c r="N6" s="112"/>
    </row>
    <row r="7" spans="1:15" ht="15" customHeight="1" x14ac:dyDescent="0.25">
      <c r="A7" s="3" t="s">
        <v>1</v>
      </c>
      <c r="B7" s="4" t="s">
        <v>2</v>
      </c>
      <c r="D7">
        <f>AVERAGE(Table1[Units])</f>
        <v>58.75</v>
      </c>
      <c r="F7" s="13"/>
      <c r="G7" s="14"/>
      <c r="H7" s="113" t="s">
        <v>28</v>
      </c>
      <c r="I7" s="113"/>
      <c r="J7" s="113"/>
      <c r="K7" s="113"/>
      <c r="L7" s="113"/>
      <c r="M7" s="113"/>
      <c r="N7" s="113"/>
    </row>
    <row r="8" spans="1:15" x14ac:dyDescent="0.25">
      <c r="A8" s="1">
        <v>1</v>
      </c>
      <c r="B8" s="2">
        <v>50</v>
      </c>
      <c r="F8" s="14"/>
      <c r="G8" s="14"/>
      <c r="H8" s="14"/>
      <c r="I8" s="14"/>
      <c r="J8" s="14"/>
      <c r="K8" s="14"/>
      <c r="L8" s="14"/>
      <c r="M8" s="14"/>
    </row>
    <row r="9" spans="1:15" x14ac:dyDescent="0.25">
      <c r="A9" s="1">
        <v>2</v>
      </c>
      <c r="B9" s="2">
        <v>60</v>
      </c>
      <c r="D9" s="12" t="s">
        <v>19</v>
      </c>
      <c r="F9" s="14"/>
      <c r="G9" s="115" t="s">
        <v>22</v>
      </c>
      <c r="H9" s="115"/>
      <c r="I9" s="115"/>
      <c r="J9" s="115"/>
      <c r="K9" s="115"/>
      <c r="L9" s="115"/>
      <c r="M9" s="115"/>
      <c r="N9" s="115"/>
      <c r="O9" s="115"/>
    </row>
    <row r="10" spans="1:15" x14ac:dyDescent="0.25">
      <c r="A10" s="1">
        <v>3</v>
      </c>
      <c r="B10" s="2">
        <v>55</v>
      </c>
      <c r="D10">
        <f>MEDIAN(Table1[Units])</f>
        <v>57.5</v>
      </c>
      <c r="F10" s="14"/>
      <c r="G10" s="14"/>
      <c r="H10" s="113" t="s">
        <v>23</v>
      </c>
      <c r="I10" s="113"/>
      <c r="J10" s="113"/>
      <c r="K10" s="113"/>
      <c r="L10" s="113"/>
      <c r="M10" s="113"/>
      <c r="N10" s="113"/>
    </row>
    <row r="11" spans="1:15" x14ac:dyDescent="0.25">
      <c r="A11" s="5">
        <v>4</v>
      </c>
      <c r="B11" s="6">
        <v>70</v>
      </c>
      <c r="D11" s="12" t="s">
        <v>20</v>
      </c>
      <c r="F11" s="14"/>
      <c r="G11" s="116" t="s">
        <v>24</v>
      </c>
      <c r="H11" s="115"/>
      <c r="I11" s="115"/>
      <c r="J11" s="115"/>
      <c r="K11" s="115"/>
      <c r="L11" s="115"/>
      <c r="M11" s="115"/>
      <c r="N11" s="115"/>
      <c r="O11" s="115"/>
    </row>
    <row r="12" spans="1:15" ht="15.75" thickBot="1" x14ac:dyDescent="0.3">
      <c r="D12" t="e" cm="1">
        <f t="array" ref="D12">_xlfn.MODE.MULT(IF(A8:B11&lt;&gt;"",A8:B11))</f>
        <v>#N/A</v>
      </c>
      <c r="F12" s="14"/>
      <c r="G12" s="115"/>
      <c r="H12" s="115"/>
      <c r="I12" s="115"/>
      <c r="J12" s="115"/>
      <c r="K12" s="115"/>
      <c r="L12" s="115"/>
      <c r="M12" s="115"/>
      <c r="N12" s="115"/>
      <c r="O12" s="115"/>
    </row>
    <row r="13" spans="1:15" x14ac:dyDescent="0.25">
      <c r="C13" s="8" t="s">
        <v>4</v>
      </c>
      <c r="D13" s="8"/>
      <c r="E13" s="8" t="s">
        <v>5</v>
      </c>
      <c r="F13" s="8"/>
      <c r="H13" s="117" t="s">
        <v>25</v>
      </c>
      <c r="I13" s="117"/>
      <c r="J13" s="117"/>
      <c r="K13" s="117"/>
      <c r="L13" s="117"/>
      <c r="M13" s="117"/>
      <c r="N13" s="117"/>
    </row>
    <row r="15" spans="1:15" x14ac:dyDescent="0.25">
      <c r="C15" t="s">
        <v>6</v>
      </c>
      <c r="D15">
        <v>2.5</v>
      </c>
      <c r="E15" t="s">
        <v>6</v>
      </c>
      <c r="F15" s="15">
        <v>58.75</v>
      </c>
    </row>
    <row r="16" spans="1:15" x14ac:dyDescent="0.25">
      <c r="C16" t="s">
        <v>3</v>
      </c>
      <c r="D16">
        <v>0.6454972243679028</v>
      </c>
      <c r="E16" t="s">
        <v>3</v>
      </c>
      <c r="F16">
        <v>4.2695628191498329</v>
      </c>
    </row>
    <row r="17" spans="1:8" x14ac:dyDescent="0.25">
      <c r="C17" t="s">
        <v>7</v>
      </c>
      <c r="D17">
        <v>2.5</v>
      </c>
      <c r="E17" t="s">
        <v>7</v>
      </c>
      <c r="F17" s="15">
        <v>57.5</v>
      </c>
    </row>
    <row r="18" spans="1:8" x14ac:dyDescent="0.25">
      <c r="C18" t="s">
        <v>8</v>
      </c>
      <c r="D18" t="e">
        <v>#N/A</v>
      </c>
      <c r="E18" t="s">
        <v>8</v>
      </c>
      <c r="F18" s="15" t="e">
        <v>#N/A</v>
      </c>
    </row>
    <row r="19" spans="1:8" x14ac:dyDescent="0.25">
      <c r="C19" t="s">
        <v>9</v>
      </c>
      <c r="D19">
        <v>1.2909944487358056</v>
      </c>
      <c r="E19" t="s">
        <v>9</v>
      </c>
      <c r="F19">
        <v>8.5391256382996659</v>
      </c>
    </row>
    <row r="20" spans="1:8" x14ac:dyDescent="0.25">
      <c r="C20" t="s">
        <v>10</v>
      </c>
      <c r="D20">
        <v>1.6666666666666667</v>
      </c>
      <c r="E20" t="s">
        <v>10</v>
      </c>
      <c r="F20">
        <v>72.916666666666671</v>
      </c>
    </row>
    <row r="21" spans="1:8" x14ac:dyDescent="0.25">
      <c r="C21" t="s">
        <v>11</v>
      </c>
      <c r="D21">
        <v>-1.1999999999999975</v>
      </c>
      <c r="E21" t="s">
        <v>11</v>
      </c>
      <c r="F21">
        <v>0.34285714285713453</v>
      </c>
    </row>
    <row r="22" spans="1:8" x14ac:dyDescent="0.25">
      <c r="C22" t="s">
        <v>12</v>
      </c>
      <c r="D22">
        <v>0</v>
      </c>
      <c r="E22" t="s">
        <v>12</v>
      </c>
      <c r="F22">
        <v>0.75283719913172531</v>
      </c>
    </row>
    <row r="23" spans="1:8" x14ac:dyDescent="0.25">
      <c r="C23" t="s">
        <v>13</v>
      </c>
      <c r="D23">
        <v>3</v>
      </c>
      <c r="E23" t="s">
        <v>13</v>
      </c>
      <c r="F23">
        <v>20</v>
      </c>
      <c r="G23" s="10"/>
      <c r="H23" s="10"/>
    </row>
    <row r="24" spans="1:8" x14ac:dyDescent="0.25">
      <c r="C24" t="s">
        <v>14</v>
      </c>
      <c r="D24">
        <v>1</v>
      </c>
      <c r="E24" t="s">
        <v>14</v>
      </c>
      <c r="F24">
        <v>50</v>
      </c>
    </row>
    <row r="25" spans="1:8" x14ac:dyDescent="0.25">
      <c r="C25" t="s">
        <v>15</v>
      </c>
      <c r="D25">
        <v>4</v>
      </c>
      <c r="E25" t="s">
        <v>15</v>
      </c>
      <c r="F25">
        <v>70</v>
      </c>
    </row>
    <row r="26" spans="1:8" x14ac:dyDescent="0.25">
      <c r="C26" t="s">
        <v>16</v>
      </c>
      <c r="D26">
        <v>10</v>
      </c>
      <c r="E26" t="s">
        <v>16</v>
      </c>
      <c r="F26">
        <v>235</v>
      </c>
    </row>
    <row r="27" spans="1:8" ht="15.75" thickBot="1" x14ac:dyDescent="0.3">
      <c r="C27" s="7" t="s">
        <v>17</v>
      </c>
      <c r="D27" s="7">
        <v>4</v>
      </c>
      <c r="E27" s="7" t="s">
        <v>17</v>
      </c>
      <c r="F27" s="7">
        <v>4</v>
      </c>
    </row>
    <row r="30" spans="1:8" x14ac:dyDescent="0.25">
      <c r="A30" s="118" t="s">
        <v>26</v>
      </c>
      <c r="B30" s="119"/>
      <c r="C30" s="119"/>
      <c r="D30" s="119"/>
      <c r="E30" s="119"/>
      <c r="F30" s="119"/>
      <c r="G30" s="119"/>
      <c r="H30" s="119"/>
    </row>
    <row r="31" spans="1:8" x14ac:dyDescent="0.25">
      <c r="A31" s="119"/>
      <c r="B31" s="119"/>
      <c r="C31" s="119"/>
      <c r="D31" s="119"/>
      <c r="E31" s="119"/>
      <c r="F31" s="119"/>
      <c r="G31" s="119"/>
      <c r="H31" s="119"/>
    </row>
    <row r="32" spans="1:8" x14ac:dyDescent="0.25">
      <c r="A32" s="119"/>
      <c r="B32" s="119"/>
      <c r="C32" s="119"/>
      <c r="D32" s="119"/>
      <c r="E32" s="119"/>
      <c r="F32" s="119"/>
      <c r="G32" s="119"/>
      <c r="H32" s="119"/>
    </row>
    <row r="33" spans="1:13" x14ac:dyDescent="0.25">
      <c r="A33" s="119"/>
      <c r="B33" s="119"/>
      <c r="C33" s="119"/>
      <c r="D33" s="119"/>
      <c r="E33" s="119"/>
      <c r="F33" s="119"/>
      <c r="G33" s="119"/>
      <c r="H33" s="119"/>
    </row>
    <row r="34" spans="1:13" x14ac:dyDescent="0.25">
      <c r="A34" s="119"/>
      <c r="B34" s="119"/>
      <c r="C34" s="119"/>
      <c r="D34" s="119"/>
      <c r="E34" s="119"/>
      <c r="F34" s="119"/>
      <c r="G34" s="119"/>
      <c r="H34" s="119"/>
    </row>
    <row r="39" spans="1:13" ht="15.75" x14ac:dyDescent="0.25">
      <c r="A39" s="18">
        <v>15</v>
      </c>
      <c r="D39" s="17" t="s">
        <v>18</v>
      </c>
      <c r="F39" s="109" t="s">
        <v>27</v>
      </c>
      <c r="G39" s="109"/>
      <c r="H39" s="109"/>
      <c r="I39" s="109"/>
      <c r="J39" s="109"/>
      <c r="K39" s="109"/>
      <c r="L39" s="109"/>
      <c r="M39" s="109"/>
    </row>
    <row r="40" spans="1:13" x14ac:dyDescent="0.25">
      <c r="A40" s="18">
        <v>10</v>
      </c>
      <c r="D40">
        <f>AVERAGE(A39:A58)</f>
        <v>17</v>
      </c>
      <c r="F40" s="117" t="s">
        <v>29</v>
      </c>
      <c r="G40" s="117"/>
      <c r="H40" s="117"/>
      <c r="I40" s="117"/>
      <c r="J40" s="117"/>
      <c r="K40" s="117"/>
      <c r="L40" s="117"/>
      <c r="M40" s="117"/>
    </row>
    <row r="41" spans="1:13" x14ac:dyDescent="0.25">
      <c r="A41" s="18">
        <v>20</v>
      </c>
    </row>
    <row r="42" spans="1:13" x14ac:dyDescent="0.25">
      <c r="A42" s="18">
        <v>25</v>
      </c>
      <c r="D42" s="16" t="s">
        <v>19</v>
      </c>
      <c r="F42" s="114" t="s">
        <v>30</v>
      </c>
      <c r="G42" s="114"/>
      <c r="H42" s="114"/>
      <c r="I42" s="114"/>
      <c r="J42" s="114"/>
      <c r="K42" s="114"/>
      <c r="L42" s="114"/>
      <c r="M42" s="114"/>
    </row>
    <row r="43" spans="1:13" x14ac:dyDescent="0.25">
      <c r="A43" s="18">
        <v>15</v>
      </c>
      <c r="D43">
        <f>MEDIAN(A39:A58)</f>
        <v>15</v>
      </c>
      <c r="F43" s="117" t="s">
        <v>31</v>
      </c>
      <c r="G43" s="117"/>
      <c r="H43" s="117"/>
      <c r="I43" s="117"/>
      <c r="J43" s="117"/>
      <c r="K43" s="117"/>
      <c r="L43" s="117"/>
      <c r="M43" s="117"/>
    </row>
    <row r="44" spans="1:13" x14ac:dyDescent="0.25">
      <c r="A44" s="18">
        <v>10</v>
      </c>
    </row>
    <row r="45" spans="1:13" ht="15" customHeight="1" x14ac:dyDescent="0.25">
      <c r="A45" s="18">
        <v>30</v>
      </c>
      <c r="D45" s="16" t="s">
        <v>20</v>
      </c>
      <c r="F45" s="122" t="s">
        <v>32</v>
      </c>
      <c r="G45" s="122"/>
      <c r="H45" s="122"/>
      <c r="I45" s="122"/>
      <c r="J45" s="122"/>
      <c r="K45" s="122"/>
      <c r="L45" s="122"/>
      <c r="M45" s="122"/>
    </row>
    <row r="46" spans="1:13" x14ac:dyDescent="0.25">
      <c r="A46" s="18">
        <v>20</v>
      </c>
      <c r="D46">
        <f>_xlfn.MODE.SNGL(A39:A58)</f>
        <v>10</v>
      </c>
      <c r="F46" s="122"/>
      <c r="G46" s="122"/>
      <c r="H46" s="122"/>
      <c r="I46" s="122"/>
      <c r="J46" s="122"/>
      <c r="K46" s="122"/>
      <c r="L46" s="122"/>
      <c r="M46" s="122"/>
    </row>
    <row r="47" spans="1:13" x14ac:dyDescent="0.25">
      <c r="A47" s="18">
        <v>15</v>
      </c>
      <c r="F47" s="117" t="s">
        <v>33</v>
      </c>
      <c r="G47" s="117"/>
      <c r="H47" s="117"/>
      <c r="I47" s="117"/>
      <c r="J47" s="117"/>
      <c r="K47" s="117"/>
      <c r="L47" s="117"/>
      <c r="M47" s="117"/>
    </row>
    <row r="48" spans="1:13" x14ac:dyDescent="0.25">
      <c r="A48" s="18">
        <v>10</v>
      </c>
    </row>
    <row r="49" spans="1:4" ht="15.75" thickBot="1" x14ac:dyDescent="0.3">
      <c r="A49" s="18">
        <v>10</v>
      </c>
    </row>
    <row r="50" spans="1:4" x14ac:dyDescent="0.25">
      <c r="A50" s="18">
        <v>25</v>
      </c>
      <c r="C50" s="9" t="s">
        <v>4</v>
      </c>
      <c r="D50" s="9"/>
    </row>
    <row r="51" spans="1:4" x14ac:dyDescent="0.25">
      <c r="A51" s="18">
        <v>15</v>
      </c>
    </row>
    <row r="52" spans="1:4" x14ac:dyDescent="0.25">
      <c r="A52" s="18">
        <v>20</v>
      </c>
      <c r="C52" t="s">
        <v>6</v>
      </c>
      <c r="D52" s="15">
        <v>17</v>
      </c>
    </row>
    <row r="53" spans="1:4" x14ac:dyDescent="0.25">
      <c r="A53" s="18">
        <v>20</v>
      </c>
      <c r="C53" t="s">
        <v>3</v>
      </c>
      <c r="D53">
        <v>1.3764944032233706</v>
      </c>
    </row>
    <row r="54" spans="1:4" x14ac:dyDescent="0.25">
      <c r="A54" s="18">
        <v>15</v>
      </c>
      <c r="C54" t="s">
        <v>7</v>
      </c>
      <c r="D54" s="15">
        <v>15</v>
      </c>
    </row>
    <row r="55" spans="1:4" x14ac:dyDescent="0.25">
      <c r="A55" s="18">
        <v>10</v>
      </c>
      <c r="C55" t="s">
        <v>8</v>
      </c>
      <c r="D55" s="15">
        <v>10</v>
      </c>
    </row>
    <row r="56" spans="1:4" x14ac:dyDescent="0.25">
      <c r="A56" s="18">
        <v>10</v>
      </c>
      <c r="C56" t="s">
        <v>9</v>
      </c>
      <c r="D56">
        <v>6.1558701125109243</v>
      </c>
    </row>
    <row r="57" spans="1:4" x14ac:dyDescent="0.25">
      <c r="A57" s="18">
        <v>20</v>
      </c>
      <c r="C57" t="s">
        <v>10</v>
      </c>
      <c r="D57">
        <v>37.89473684210526</v>
      </c>
    </row>
    <row r="58" spans="1:4" x14ac:dyDescent="0.25">
      <c r="A58" s="18">
        <v>25</v>
      </c>
      <c r="C58" t="s">
        <v>11</v>
      </c>
      <c r="D58">
        <v>-0.73518064633260538</v>
      </c>
    </row>
    <row r="59" spans="1:4" x14ac:dyDescent="0.25">
      <c r="C59" t="s">
        <v>12</v>
      </c>
      <c r="D59">
        <v>0.44371980427756885</v>
      </c>
    </row>
    <row r="60" spans="1:4" x14ac:dyDescent="0.25">
      <c r="C60" t="s">
        <v>13</v>
      </c>
      <c r="D60">
        <v>20</v>
      </c>
    </row>
    <row r="61" spans="1:4" x14ac:dyDescent="0.25">
      <c r="C61" t="s">
        <v>14</v>
      </c>
      <c r="D61">
        <v>10</v>
      </c>
    </row>
    <row r="62" spans="1:4" x14ac:dyDescent="0.25">
      <c r="C62" t="s">
        <v>15</v>
      </c>
      <c r="D62">
        <v>30</v>
      </c>
    </row>
    <row r="63" spans="1:4" x14ac:dyDescent="0.25">
      <c r="C63" t="s">
        <v>16</v>
      </c>
      <c r="D63">
        <v>340</v>
      </c>
    </row>
    <row r="64" spans="1:4" ht="15.75" thickBot="1" x14ac:dyDescent="0.3">
      <c r="C64" s="7" t="s">
        <v>17</v>
      </c>
      <c r="D64" s="7">
        <v>20</v>
      </c>
    </row>
    <row r="72" spans="1:14" x14ac:dyDescent="0.25">
      <c r="A72" s="120" t="s">
        <v>34</v>
      </c>
      <c r="B72" s="121"/>
      <c r="C72" s="121"/>
      <c r="D72" s="121"/>
      <c r="E72" s="121"/>
      <c r="F72" s="121"/>
      <c r="G72" s="121"/>
      <c r="H72" s="121"/>
    </row>
    <row r="73" spans="1:14" x14ac:dyDescent="0.25">
      <c r="A73" s="121"/>
      <c r="B73" s="121"/>
      <c r="C73" s="121"/>
      <c r="D73" s="121"/>
      <c r="E73" s="121"/>
      <c r="F73" s="121"/>
      <c r="G73" s="121"/>
      <c r="H73" s="121"/>
    </row>
    <row r="74" spans="1:14" x14ac:dyDescent="0.25">
      <c r="A74" s="121"/>
      <c r="B74" s="121"/>
      <c r="C74" s="121"/>
      <c r="D74" s="121"/>
      <c r="E74" s="121"/>
      <c r="F74" s="121"/>
      <c r="G74" s="121"/>
      <c r="H74" s="121"/>
    </row>
    <row r="75" spans="1:14" x14ac:dyDescent="0.25">
      <c r="A75" s="121"/>
      <c r="B75" s="121"/>
      <c r="C75" s="121"/>
      <c r="D75" s="121"/>
      <c r="E75" s="121"/>
      <c r="F75" s="121"/>
      <c r="G75" s="121"/>
      <c r="H75" s="121"/>
    </row>
    <row r="76" spans="1:14" x14ac:dyDescent="0.25">
      <c r="A76" s="19">
        <v>3</v>
      </c>
    </row>
    <row r="77" spans="1:14" x14ac:dyDescent="0.25">
      <c r="A77" s="19">
        <v>4</v>
      </c>
    </row>
    <row r="78" spans="1:14" x14ac:dyDescent="0.25">
      <c r="A78" s="19">
        <v>6</v>
      </c>
    </row>
    <row r="79" spans="1:14" ht="15.75" x14ac:dyDescent="0.25">
      <c r="A79" s="19">
        <v>7</v>
      </c>
      <c r="C79" s="17" t="s">
        <v>18</v>
      </c>
      <c r="F79" s="114" t="s">
        <v>35</v>
      </c>
      <c r="G79" s="114"/>
      <c r="H79" s="114"/>
      <c r="I79" s="114"/>
      <c r="J79" s="114"/>
      <c r="K79" s="114"/>
      <c r="L79" s="114"/>
      <c r="M79" s="114"/>
      <c r="N79" s="114"/>
    </row>
    <row r="80" spans="1:14" x14ac:dyDescent="0.25">
      <c r="A80" s="19">
        <v>5</v>
      </c>
      <c r="C80">
        <f>AVERAGE(A76:A125)</f>
        <v>3.44</v>
      </c>
      <c r="F80" s="123" t="s">
        <v>36</v>
      </c>
      <c r="G80" s="123"/>
      <c r="H80" s="123"/>
      <c r="I80" s="123"/>
      <c r="J80" s="123"/>
      <c r="K80" s="123"/>
      <c r="L80" s="123"/>
      <c r="M80" s="123"/>
      <c r="N80" s="123"/>
    </row>
    <row r="81" spans="1:14" x14ac:dyDescent="0.25">
      <c r="A81" s="19">
        <v>2</v>
      </c>
    </row>
    <row r="82" spans="1:14" x14ac:dyDescent="0.25">
      <c r="A82" s="19">
        <v>2</v>
      </c>
      <c r="C82" s="16" t="s">
        <v>19</v>
      </c>
      <c r="F82" s="114" t="s">
        <v>37</v>
      </c>
      <c r="G82" s="114"/>
      <c r="H82" s="114"/>
      <c r="I82" s="114"/>
      <c r="J82" s="114"/>
      <c r="K82" s="114"/>
      <c r="L82" s="114"/>
      <c r="M82" s="114"/>
      <c r="N82" s="114"/>
    </row>
    <row r="83" spans="1:14" x14ac:dyDescent="0.25">
      <c r="A83" s="19">
        <v>3</v>
      </c>
      <c r="C83">
        <f>MEDIAN(A76:A125)</f>
        <v>3</v>
      </c>
      <c r="F83" s="123" t="s">
        <v>38</v>
      </c>
      <c r="G83" s="123"/>
      <c r="H83" s="123"/>
      <c r="I83" s="123"/>
      <c r="J83" s="123"/>
      <c r="K83" s="123"/>
      <c r="L83" s="123"/>
      <c r="M83" s="123"/>
      <c r="N83" s="123"/>
    </row>
    <row r="84" spans="1:14" x14ac:dyDescent="0.25">
      <c r="A84" s="19">
        <v>2</v>
      </c>
    </row>
    <row r="85" spans="1:14" ht="15" customHeight="1" x14ac:dyDescent="0.25">
      <c r="A85" s="19">
        <v>3</v>
      </c>
      <c r="C85" s="16" t="s">
        <v>20</v>
      </c>
      <c r="F85" s="122" t="s">
        <v>39</v>
      </c>
      <c r="G85" s="122"/>
      <c r="H85" s="122"/>
      <c r="I85" s="122"/>
      <c r="J85" s="122"/>
      <c r="K85" s="122"/>
      <c r="L85" s="122"/>
      <c r="M85" s="122"/>
      <c r="N85" s="122"/>
    </row>
    <row r="86" spans="1:14" ht="15.75" thickBot="1" x14ac:dyDescent="0.3">
      <c r="A86" s="19">
        <v>5</v>
      </c>
      <c r="C86">
        <f>_xlfn.MODE.SNGL(A76:A125)</f>
        <v>2</v>
      </c>
      <c r="F86" s="122"/>
      <c r="G86" s="122"/>
      <c r="H86" s="122"/>
      <c r="I86" s="122"/>
      <c r="J86" s="122"/>
      <c r="K86" s="122"/>
      <c r="L86" s="122"/>
      <c r="M86" s="122"/>
      <c r="N86" s="122"/>
    </row>
    <row r="87" spans="1:14" x14ac:dyDescent="0.25">
      <c r="A87" s="19">
        <v>3</v>
      </c>
      <c r="C87" s="9" t="s">
        <v>4</v>
      </c>
      <c r="D87" s="9"/>
      <c r="F87" s="123" t="s">
        <v>40</v>
      </c>
      <c r="G87" s="123"/>
      <c r="H87" s="123"/>
      <c r="I87" s="123"/>
      <c r="J87" s="123"/>
      <c r="K87" s="123"/>
      <c r="L87" s="123"/>
      <c r="M87" s="123"/>
      <c r="N87" s="123"/>
    </row>
    <row r="88" spans="1:14" x14ac:dyDescent="0.25">
      <c r="A88" s="19">
        <v>2</v>
      </c>
    </row>
    <row r="89" spans="1:14" x14ac:dyDescent="0.25">
      <c r="A89" s="19">
        <v>3</v>
      </c>
      <c r="C89" t="s">
        <v>6</v>
      </c>
      <c r="D89">
        <v>3.44</v>
      </c>
    </row>
    <row r="90" spans="1:14" x14ac:dyDescent="0.25">
      <c r="A90" s="19">
        <v>2</v>
      </c>
      <c r="C90" t="s">
        <v>3</v>
      </c>
      <c r="D90">
        <v>0.22526175250773747</v>
      </c>
    </row>
    <row r="91" spans="1:14" x14ac:dyDescent="0.25">
      <c r="A91" s="19">
        <v>4</v>
      </c>
      <c r="C91" t="s">
        <v>7</v>
      </c>
      <c r="D91">
        <v>3</v>
      </c>
    </row>
    <row r="92" spans="1:14" x14ac:dyDescent="0.25">
      <c r="A92" s="19">
        <v>5</v>
      </c>
      <c r="C92" t="s">
        <v>8</v>
      </c>
      <c r="D92">
        <v>2</v>
      </c>
    </row>
    <row r="93" spans="1:14" x14ac:dyDescent="0.25">
      <c r="A93" s="19">
        <v>1</v>
      </c>
      <c r="C93" t="s">
        <v>9</v>
      </c>
      <c r="D93">
        <v>1.5928411274018694</v>
      </c>
    </row>
    <row r="94" spans="1:14" x14ac:dyDescent="0.25">
      <c r="A94" s="19">
        <v>4</v>
      </c>
      <c r="C94" t="s">
        <v>10</v>
      </c>
      <c r="D94">
        <v>2.5371428571428583</v>
      </c>
    </row>
    <row r="95" spans="1:14" x14ac:dyDescent="0.25">
      <c r="A95" s="19">
        <v>4</v>
      </c>
      <c r="C95" t="s">
        <v>11</v>
      </c>
      <c r="D95">
        <v>-0.56437439452103133</v>
      </c>
    </row>
    <row r="96" spans="1:14" x14ac:dyDescent="0.25">
      <c r="A96" s="19">
        <v>7</v>
      </c>
      <c r="C96" t="s">
        <v>12</v>
      </c>
      <c r="D96">
        <v>0.46100936193958975</v>
      </c>
    </row>
    <row r="97" spans="1:4" x14ac:dyDescent="0.25">
      <c r="A97" s="19">
        <v>2</v>
      </c>
      <c r="C97" t="s">
        <v>13</v>
      </c>
      <c r="D97">
        <v>6</v>
      </c>
    </row>
    <row r="98" spans="1:4" x14ac:dyDescent="0.25">
      <c r="A98" s="19">
        <v>4</v>
      </c>
      <c r="C98" t="s">
        <v>14</v>
      </c>
      <c r="D98">
        <v>1</v>
      </c>
    </row>
    <row r="99" spans="1:4" x14ac:dyDescent="0.25">
      <c r="A99" s="19">
        <v>5</v>
      </c>
      <c r="C99" t="s">
        <v>15</v>
      </c>
      <c r="D99">
        <v>7</v>
      </c>
    </row>
    <row r="100" spans="1:4" x14ac:dyDescent="0.25">
      <c r="A100" s="19">
        <v>2</v>
      </c>
      <c r="C100" t="s">
        <v>16</v>
      </c>
      <c r="D100">
        <v>172</v>
      </c>
    </row>
    <row r="101" spans="1:4" ht="15.75" thickBot="1" x14ac:dyDescent="0.3">
      <c r="A101" s="19">
        <v>2</v>
      </c>
      <c r="C101" s="7" t="s">
        <v>17</v>
      </c>
      <c r="D101" s="7">
        <v>50</v>
      </c>
    </row>
    <row r="102" spans="1:4" x14ac:dyDescent="0.25">
      <c r="A102" s="19">
        <v>4</v>
      </c>
    </row>
    <row r="103" spans="1:4" x14ac:dyDescent="0.25">
      <c r="A103" s="19">
        <v>2</v>
      </c>
    </row>
    <row r="104" spans="1:4" x14ac:dyDescent="0.25">
      <c r="A104" s="19">
        <v>1</v>
      </c>
    </row>
    <row r="105" spans="1:4" x14ac:dyDescent="0.25">
      <c r="A105" s="19">
        <v>6</v>
      </c>
    </row>
    <row r="106" spans="1:4" x14ac:dyDescent="0.25">
      <c r="A106" s="19">
        <v>3</v>
      </c>
    </row>
    <row r="107" spans="1:4" x14ac:dyDescent="0.25">
      <c r="A107" s="19">
        <v>2</v>
      </c>
    </row>
    <row r="108" spans="1:4" x14ac:dyDescent="0.25">
      <c r="A108" s="19">
        <v>4</v>
      </c>
    </row>
    <row r="109" spans="1:4" x14ac:dyDescent="0.25">
      <c r="A109" s="19">
        <v>6</v>
      </c>
    </row>
    <row r="110" spans="1:4" x14ac:dyDescent="0.25">
      <c r="A110" s="19">
        <v>3</v>
      </c>
    </row>
    <row r="111" spans="1:4" x14ac:dyDescent="0.25">
      <c r="A111" s="19">
        <v>3</v>
      </c>
    </row>
    <row r="112" spans="1:4" x14ac:dyDescent="0.25">
      <c r="A112" s="19">
        <v>1</v>
      </c>
    </row>
    <row r="113" spans="1:1" x14ac:dyDescent="0.25">
      <c r="A113" s="19">
        <v>5</v>
      </c>
    </row>
    <row r="114" spans="1:1" x14ac:dyDescent="0.25">
      <c r="A114" s="19">
        <v>2</v>
      </c>
    </row>
    <row r="115" spans="1:1" x14ac:dyDescent="0.25">
      <c r="A115" s="19">
        <v>2</v>
      </c>
    </row>
    <row r="116" spans="1:1" x14ac:dyDescent="0.25">
      <c r="A116" s="19">
        <v>1</v>
      </c>
    </row>
    <row r="117" spans="1:1" x14ac:dyDescent="0.25">
      <c r="A117" s="19">
        <v>3</v>
      </c>
    </row>
    <row r="118" spans="1:1" x14ac:dyDescent="0.25">
      <c r="A118" s="19">
        <v>3</v>
      </c>
    </row>
    <row r="119" spans="1:1" x14ac:dyDescent="0.25">
      <c r="A119" s="19">
        <v>4</v>
      </c>
    </row>
    <row r="120" spans="1:1" x14ac:dyDescent="0.25">
      <c r="A120" s="19">
        <v>4</v>
      </c>
    </row>
    <row r="121" spans="1:1" x14ac:dyDescent="0.25">
      <c r="A121" s="19">
        <v>6</v>
      </c>
    </row>
    <row r="122" spans="1:1" x14ac:dyDescent="0.25">
      <c r="A122" s="19">
        <v>5</v>
      </c>
    </row>
    <row r="123" spans="1:1" x14ac:dyDescent="0.25">
      <c r="A123" s="19">
        <v>2</v>
      </c>
    </row>
    <row r="124" spans="1:1" x14ac:dyDescent="0.25">
      <c r="A124" s="19">
        <v>3</v>
      </c>
    </row>
    <row r="125" spans="1:1" x14ac:dyDescent="0.25">
      <c r="A125" s="19">
        <v>5</v>
      </c>
    </row>
  </sheetData>
  <dataConsolidate/>
  <mergeCells count="21">
    <mergeCell ref="F87:N87"/>
    <mergeCell ref="F80:N80"/>
    <mergeCell ref="F82:N82"/>
    <mergeCell ref="F83:N83"/>
    <mergeCell ref="F85:N86"/>
    <mergeCell ref="F39:M39"/>
    <mergeCell ref="A1:H4"/>
    <mergeCell ref="H6:N6"/>
    <mergeCell ref="H7:N7"/>
    <mergeCell ref="F79:N79"/>
    <mergeCell ref="G9:O9"/>
    <mergeCell ref="H10:N10"/>
    <mergeCell ref="G11:O12"/>
    <mergeCell ref="H13:N13"/>
    <mergeCell ref="A30:H34"/>
    <mergeCell ref="A72:H75"/>
    <mergeCell ref="F40:M40"/>
    <mergeCell ref="F42:M42"/>
    <mergeCell ref="F43:M43"/>
    <mergeCell ref="F45:M46"/>
    <mergeCell ref="F47:M47"/>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1C7C2-A456-48C3-8E6A-2A261CBCB5CA}">
  <dimension ref="A1:K398"/>
  <sheetViews>
    <sheetView zoomScale="85" zoomScaleNormal="85" workbookViewId="0">
      <selection activeCell="C336" sqref="C336"/>
    </sheetView>
  </sheetViews>
  <sheetFormatPr defaultRowHeight="15" x14ac:dyDescent="0.25"/>
  <cols>
    <col min="1" max="1" width="18.140625" bestFit="1" customWidth="1"/>
    <col min="2" max="2" width="13.7109375" bestFit="1" customWidth="1"/>
    <col min="3" max="3" width="23.28515625" bestFit="1" customWidth="1"/>
    <col min="4" max="4" width="18.140625" bestFit="1" customWidth="1"/>
    <col min="5" max="5" width="22.42578125" customWidth="1"/>
    <col min="6" max="7" width="18.140625" bestFit="1" customWidth="1"/>
    <col min="9" max="9" width="19.5703125" bestFit="1" customWidth="1"/>
    <col min="10" max="10" width="15.85546875" bestFit="1" customWidth="1"/>
  </cols>
  <sheetData>
    <row r="1" spans="1:11" ht="15" customHeight="1" x14ac:dyDescent="0.25">
      <c r="A1" s="128" t="s">
        <v>41</v>
      </c>
      <c r="B1" s="128"/>
      <c r="C1" s="128"/>
      <c r="D1" s="128"/>
      <c r="E1" s="128"/>
      <c r="F1" s="128"/>
      <c r="G1" s="128"/>
      <c r="H1" s="128"/>
    </row>
    <row r="2" spans="1:11" x14ac:dyDescent="0.25">
      <c r="A2" s="128"/>
      <c r="B2" s="128"/>
      <c r="C2" s="128"/>
      <c r="D2" s="128"/>
      <c r="E2" s="128"/>
      <c r="F2" s="128"/>
      <c r="G2" s="128"/>
      <c r="H2" s="128"/>
    </row>
    <row r="3" spans="1:11" x14ac:dyDescent="0.25">
      <c r="A3" s="128"/>
      <c r="B3" s="128"/>
      <c r="C3" s="128"/>
      <c r="D3" s="128"/>
      <c r="E3" s="128"/>
      <c r="F3" s="128"/>
      <c r="G3" s="128"/>
      <c r="H3" s="128"/>
    </row>
    <row r="4" spans="1:11" x14ac:dyDescent="0.25">
      <c r="A4" s="128"/>
      <c r="B4" s="128"/>
      <c r="C4" s="128"/>
      <c r="D4" s="128"/>
      <c r="E4" s="128"/>
      <c r="F4" s="128"/>
      <c r="G4" s="128"/>
      <c r="H4" s="128"/>
    </row>
    <row r="7" spans="1:11" x14ac:dyDescent="0.25">
      <c r="A7" s="21" t="s">
        <v>44</v>
      </c>
      <c r="B7" s="21" t="s">
        <v>42</v>
      </c>
      <c r="D7" s="22" t="s">
        <v>13</v>
      </c>
      <c r="F7" s="114" t="s">
        <v>45</v>
      </c>
      <c r="G7" s="114"/>
      <c r="H7" s="114"/>
      <c r="I7" s="114"/>
      <c r="J7" s="114"/>
      <c r="K7" s="114"/>
    </row>
    <row r="8" spans="1:11" x14ac:dyDescent="0.25">
      <c r="A8" s="20">
        <v>1</v>
      </c>
      <c r="B8" s="20">
        <v>120</v>
      </c>
      <c r="D8" s="15">
        <f>MAX(B8:B17)-MIN(B8:B17)</f>
        <v>35</v>
      </c>
      <c r="F8" s="117" t="s">
        <v>46</v>
      </c>
      <c r="G8" s="117"/>
      <c r="H8" s="117"/>
      <c r="I8" s="117"/>
      <c r="J8" s="117"/>
      <c r="K8" s="117"/>
    </row>
    <row r="9" spans="1:11" x14ac:dyDescent="0.25">
      <c r="A9" s="20">
        <v>2</v>
      </c>
      <c r="B9" s="20">
        <v>110</v>
      </c>
    </row>
    <row r="10" spans="1:11" x14ac:dyDescent="0.25">
      <c r="A10" s="20">
        <v>3</v>
      </c>
      <c r="B10" s="20">
        <v>130</v>
      </c>
      <c r="D10" s="23" t="s">
        <v>43</v>
      </c>
      <c r="F10" s="114" t="s">
        <v>47</v>
      </c>
      <c r="G10" s="114"/>
      <c r="H10" s="114"/>
      <c r="I10" s="114"/>
      <c r="J10" s="114"/>
      <c r="K10" s="114"/>
    </row>
    <row r="11" spans="1:11" x14ac:dyDescent="0.25">
      <c r="A11" s="20">
        <v>4</v>
      </c>
      <c r="B11" s="20">
        <v>115</v>
      </c>
      <c r="D11" s="15">
        <f>_xlfn.VAR.S(B8:B17)</f>
        <v>123.33333333333333</v>
      </c>
      <c r="F11" s="117" t="s">
        <v>48</v>
      </c>
      <c r="G11" s="117"/>
      <c r="H11" s="117"/>
      <c r="I11" s="117"/>
      <c r="J11" s="117"/>
      <c r="K11" s="117"/>
    </row>
    <row r="12" spans="1:11" x14ac:dyDescent="0.25">
      <c r="A12" s="20">
        <v>5</v>
      </c>
      <c r="B12" s="20">
        <v>125</v>
      </c>
    </row>
    <row r="13" spans="1:11" x14ac:dyDescent="0.25">
      <c r="A13" s="20">
        <v>6</v>
      </c>
      <c r="B13" s="20">
        <v>105</v>
      </c>
      <c r="D13" s="23" t="s">
        <v>9</v>
      </c>
      <c r="F13" s="122" t="s">
        <v>49</v>
      </c>
      <c r="G13" s="114"/>
      <c r="H13" s="114"/>
      <c r="I13" s="114"/>
      <c r="J13" s="114"/>
      <c r="K13" s="114"/>
    </row>
    <row r="14" spans="1:11" x14ac:dyDescent="0.25">
      <c r="A14" s="20">
        <v>7</v>
      </c>
      <c r="B14" s="20">
        <v>135</v>
      </c>
      <c r="D14" s="15">
        <f>_xlfn.STDEV.S(B8:B17)</f>
        <v>11.105554165971787</v>
      </c>
      <c r="F14" s="114"/>
      <c r="G14" s="114"/>
      <c r="H14" s="114"/>
      <c r="I14" s="114"/>
      <c r="J14" s="114"/>
      <c r="K14" s="114"/>
    </row>
    <row r="15" spans="1:11" x14ac:dyDescent="0.25">
      <c r="A15" s="20">
        <v>8</v>
      </c>
      <c r="B15" s="20">
        <v>115</v>
      </c>
      <c r="F15" s="117" t="s">
        <v>50</v>
      </c>
      <c r="G15" s="117"/>
      <c r="H15" s="117"/>
      <c r="I15" s="117"/>
      <c r="J15" s="117"/>
      <c r="K15" s="117"/>
    </row>
    <row r="16" spans="1:11" x14ac:dyDescent="0.25">
      <c r="A16" s="20">
        <v>9</v>
      </c>
      <c r="B16" s="20">
        <v>125</v>
      </c>
    </row>
    <row r="17" spans="1:7" x14ac:dyDescent="0.25">
      <c r="A17" s="20">
        <v>10</v>
      </c>
      <c r="B17" s="20">
        <v>140</v>
      </c>
    </row>
    <row r="20" spans="1:7" ht="15.75" thickBot="1" x14ac:dyDescent="0.3"/>
    <row r="21" spans="1:7" x14ac:dyDescent="0.25">
      <c r="D21" s="8" t="s">
        <v>44</v>
      </c>
      <c r="E21" s="8"/>
      <c r="F21" s="8" t="s">
        <v>42</v>
      </c>
      <c r="G21" s="8"/>
    </row>
    <row r="23" spans="1:7" x14ac:dyDescent="0.25">
      <c r="D23" t="s">
        <v>6</v>
      </c>
      <c r="E23">
        <v>5.5</v>
      </c>
      <c r="F23" t="s">
        <v>6</v>
      </c>
      <c r="G23">
        <v>122</v>
      </c>
    </row>
    <row r="24" spans="1:7" x14ac:dyDescent="0.25">
      <c r="D24" t="s">
        <v>3</v>
      </c>
      <c r="E24">
        <v>0.9574271077563381</v>
      </c>
      <c r="F24" t="s">
        <v>3</v>
      </c>
      <c r="G24">
        <v>3.5118845842842457</v>
      </c>
    </row>
    <row r="25" spans="1:7" x14ac:dyDescent="0.25">
      <c r="D25" t="s">
        <v>7</v>
      </c>
      <c r="E25">
        <v>5.5</v>
      </c>
      <c r="F25" t="s">
        <v>7</v>
      </c>
      <c r="G25">
        <v>122.5</v>
      </c>
    </row>
    <row r="26" spans="1:7" x14ac:dyDescent="0.25">
      <c r="D26" t="s">
        <v>8</v>
      </c>
      <c r="E26" t="e">
        <v>#N/A</v>
      </c>
      <c r="F26" t="s">
        <v>8</v>
      </c>
      <c r="G26">
        <v>115</v>
      </c>
    </row>
    <row r="27" spans="1:7" x14ac:dyDescent="0.25">
      <c r="D27" t="s">
        <v>9</v>
      </c>
      <c r="E27">
        <v>3.0276503540974917</v>
      </c>
      <c r="F27" t="s">
        <v>9</v>
      </c>
      <c r="G27" s="15">
        <v>11.105554165971787</v>
      </c>
    </row>
    <row r="28" spans="1:7" x14ac:dyDescent="0.25">
      <c r="D28" t="s">
        <v>10</v>
      </c>
      <c r="E28">
        <v>9.1666666666666661</v>
      </c>
      <c r="F28" t="s">
        <v>10</v>
      </c>
      <c r="G28" s="15">
        <v>123.33333333333333</v>
      </c>
    </row>
    <row r="29" spans="1:7" x14ac:dyDescent="0.25">
      <c r="D29" t="s">
        <v>11</v>
      </c>
      <c r="E29">
        <v>-1.2000000000000002</v>
      </c>
      <c r="F29" t="s">
        <v>11</v>
      </c>
      <c r="G29">
        <v>-0.79711468224981585</v>
      </c>
    </row>
    <row r="30" spans="1:7" x14ac:dyDescent="0.25">
      <c r="D30" t="s">
        <v>12</v>
      </c>
      <c r="E30">
        <v>0</v>
      </c>
      <c r="F30" t="s">
        <v>12</v>
      </c>
      <c r="G30">
        <v>0.12776660198250986</v>
      </c>
    </row>
    <row r="31" spans="1:7" x14ac:dyDescent="0.25">
      <c r="D31" t="s">
        <v>13</v>
      </c>
      <c r="E31">
        <v>9</v>
      </c>
      <c r="F31" t="s">
        <v>13</v>
      </c>
      <c r="G31" s="15">
        <v>35</v>
      </c>
    </row>
    <row r="32" spans="1:7" x14ac:dyDescent="0.25">
      <c r="D32" t="s">
        <v>14</v>
      </c>
      <c r="E32">
        <v>1</v>
      </c>
      <c r="F32" t="s">
        <v>14</v>
      </c>
      <c r="G32">
        <v>105</v>
      </c>
    </row>
    <row r="33" spans="1:11" x14ac:dyDescent="0.25">
      <c r="D33" t="s">
        <v>15</v>
      </c>
      <c r="E33">
        <v>10</v>
      </c>
      <c r="F33" t="s">
        <v>15</v>
      </c>
      <c r="G33">
        <v>140</v>
      </c>
    </row>
    <row r="34" spans="1:11" x14ac:dyDescent="0.25">
      <c r="D34" t="s">
        <v>16</v>
      </c>
      <c r="E34">
        <v>55</v>
      </c>
      <c r="F34" t="s">
        <v>16</v>
      </c>
      <c r="G34">
        <v>1220</v>
      </c>
    </row>
    <row r="35" spans="1:11" ht="15.75" thickBot="1" x14ac:dyDescent="0.3">
      <c r="D35" s="7" t="s">
        <v>17</v>
      </c>
      <c r="E35" s="7">
        <v>10</v>
      </c>
      <c r="F35" s="7" t="s">
        <v>17</v>
      </c>
      <c r="G35" s="7">
        <v>10</v>
      </c>
    </row>
    <row r="43" spans="1:11" x14ac:dyDescent="0.25">
      <c r="A43" s="129" t="s">
        <v>51</v>
      </c>
      <c r="B43" s="130"/>
      <c r="C43" s="130"/>
      <c r="D43" s="130"/>
      <c r="E43" s="130"/>
      <c r="F43" s="130"/>
      <c r="G43" s="130"/>
      <c r="H43" s="130"/>
    </row>
    <row r="44" spans="1:11" x14ac:dyDescent="0.25">
      <c r="A44" s="130"/>
      <c r="B44" s="130"/>
      <c r="C44" s="130"/>
      <c r="D44" s="130"/>
      <c r="E44" s="130"/>
      <c r="F44" s="130"/>
      <c r="G44" s="130"/>
      <c r="H44" s="130"/>
    </row>
    <row r="45" spans="1:11" x14ac:dyDescent="0.25">
      <c r="A45" s="130"/>
      <c r="B45" s="130"/>
      <c r="C45" s="130"/>
      <c r="D45" s="130"/>
      <c r="E45" s="130"/>
      <c r="F45" s="130"/>
      <c r="G45" s="130"/>
      <c r="H45" s="130"/>
    </row>
    <row r="46" spans="1:11" x14ac:dyDescent="0.25">
      <c r="A46" s="25" t="s">
        <v>52</v>
      </c>
    </row>
    <row r="47" spans="1:11" x14ac:dyDescent="0.25">
      <c r="A47" s="24">
        <v>500</v>
      </c>
      <c r="D47" s="22" t="s">
        <v>13</v>
      </c>
      <c r="F47" s="114" t="s">
        <v>56</v>
      </c>
      <c r="G47" s="114"/>
      <c r="H47" s="114"/>
      <c r="I47" s="114"/>
      <c r="J47" s="114"/>
      <c r="K47" s="114"/>
    </row>
    <row r="48" spans="1:11" x14ac:dyDescent="0.25">
      <c r="A48" s="24">
        <v>700</v>
      </c>
      <c r="D48" s="15">
        <f>MAX(A47:A76)-MIN(A47:A76)</f>
        <v>400</v>
      </c>
      <c r="F48" s="123" t="s">
        <v>59</v>
      </c>
      <c r="G48" s="123"/>
      <c r="H48" s="123"/>
      <c r="I48" s="123"/>
      <c r="J48" s="123"/>
    </row>
    <row r="49" spans="1:11" x14ac:dyDescent="0.25">
      <c r="A49" s="24">
        <v>400</v>
      </c>
    </row>
    <row r="50" spans="1:11" x14ac:dyDescent="0.25">
      <c r="A50" s="24">
        <v>600</v>
      </c>
      <c r="D50" s="23" t="s">
        <v>43</v>
      </c>
      <c r="F50" s="114" t="s">
        <v>57</v>
      </c>
      <c r="G50" s="114"/>
      <c r="H50" s="114"/>
      <c r="I50" s="114"/>
      <c r="J50" s="114"/>
    </row>
    <row r="51" spans="1:11" x14ac:dyDescent="0.25">
      <c r="A51" s="24">
        <v>550</v>
      </c>
      <c r="D51" s="15">
        <f>_xlfn.VAR.S(A47:A76)</f>
        <v>13163.793103448275</v>
      </c>
      <c r="F51" s="123" t="s">
        <v>60</v>
      </c>
      <c r="G51" s="123"/>
      <c r="H51" s="123"/>
      <c r="I51" s="123"/>
      <c r="J51" s="123"/>
    </row>
    <row r="52" spans="1:11" x14ac:dyDescent="0.25">
      <c r="A52" s="24">
        <v>750</v>
      </c>
      <c r="D52" s="23" t="s">
        <v>9</v>
      </c>
      <c r="F52" s="114" t="s">
        <v>58</v>
      </c>
      <c r="G52" s="114"/>
      <c r="H52" s="114"/>
      <c r="I52" s="114"/>
      <c r="J52" s="114"/>
      <c r="K52" s="114"/>
    </row>
    <row r="53" spans="1:11" x14ac:dyDescent="0.25">
      <c r="A53" s="24">
        <v>650</v>
      </c>
      <c r="D53" s="15">
        <f>_xlfn.STDEV.S(A47:A76)</f>
        <v>114.73357443855863</v>
      </c>
      <c r="F53" s="123" t="s">
        <v>61</v>
      </c>
      <c r="G53" s="123"/>
      <c r="H53" s="123"/>
      <c r="I53" s="123"/>
      <c r="J53" s="123"/>
      <c r="K53" s="123"/>
    </row>
    <row r="54" spans="1:11" x14ac:dyDescent="0.25">
      <c r="A54" s="24">
        <v>500</v>
      </c>
    </row>
    <row r="55" spans="1:11" x14ac:dyDescent="0.25">
      <c r="A55" s="24">
        <v>600</v>
      </c>
    </row>
    <row r="56" spans="1:11" x14ac:dyDescent="0.25">
      <c r="A56" s="24">
        <v>550</v>
      </c>
    </row>
    <row r="57" spans="1:11" x14ac:dyDescent="0.25">
      <c r="A57" s="24">
        <v>800</v>
      </c>
    </row>
    <row r="58" spans="1:11" x14ac:dyDescent="0.25">
      <c r="A58" s="24">
        <v>450</v>
      </c>
    </row>
    <row r="59" spans="1:11" ht="15.75" thickBot="1" x14ac:dyDescent="0.3">
      <c r="A59" s="24">
        <v>700</v>
      </c>
    </row>
    <row r="60" spans="1:11" x14ac:dyDescent="0.25">
      <c r="A60" s="24">
        <v>550</v>
      </c>
      <c r="C60" s="9" t="s">
        <v>52</v>
      </c>
      <c r="D60" s="9"/>
    </row>
    <row r="61" spans="1:11" x14ac:dyDescent="0.25">
      <c r="A61" s="24">
        <v>600</v>
      </c>
    </row>
    <row r="62" spans="1:11" x14ac:dyDescent="0.25">
      <c r="A62" s="24">
        <v>400</v>
      </c>
      <c r="C62" t="s">
        <v>6</v>
      </c>
      <c r="D62">
        <v>595</v>
      </c>
    </row>
    <row r="63" spans="1:11" x14ac:dyDescent="0.25">
      <c r="A63" s="24">
        <v>650</v>
      </c>
      <c r="C63" t="s">
        <v>3</v>
      </c>
      <c r="D63">
        <v>20.947388941065562</v>
      </c>
    </row>
    <row r="64" spans="1:11" x14ac:dyDescent="0.25">
      <c r="A64" s="24">
        <v>500</v>
      </c>
      <c r="C64" t="s">
        <v>7</v>
      </c>
      <c r="D64">
        <v>600</v>
      </c>
    </row>
    <row r="65" spans="1:8" x14ac:dyDescent="0.25">
      <c r="A65" s="24">
        <v>750</v>
      </c>
      <c r="C65" t="s">
        <v>8</v>
      </c>
      <c r="D65">
        <v>550</v>
      </c>
    </row>
    <row r="66" spans="1:8" x14ac:dyDescent="0.25">
      <c r="A66" s="24">
        <v>550</v>
      </c>
      <c r="C66" t="s">
        <v>9</v>
      </c>
      <c r="D66" s="15">
        <v>114.73357443855863</v>
      </c>
    </row>
    <row r="67" spans="1:8" x14ac:dyDescent="0.25">
      <c r="A67" s="24">
        <v>700</v>
      </c>
      <c r="C67" t="s">
        <v>10</v>
      </c>
      <c r="D67" s="15">
        <v>13163.793103448275</v>
      </c>
    </row>
    <row r="68" spans="1:8" x14ac:dyDescent="0.25">
      <c r="A68" s="24">
        <v>600</v>
      </c>
      <c r="C68" t="s">
        <v>11</v>
      </c>
      <c r="D68">
        <v>-0.69693490681521419</v>
      </c>
    </row>
    <row r="69" spans="1:8" x14ac:dyDescent="0.25">
      <c r="A69" s="24">
        <v>500</v>
      </c>
      <c r="C69" t="s">
        <v>12</v>
      </c>
      <c r="D69">
        <v>7.5954805899607541E-2</v>
      </c>
    </row>
    <row r="70" spans="1:8" x14ac:dyDescent="0.25">
      <c r="A70" s="24">
        <v>800</v>
      </c>
      <c r="C70" t="s">
        <v>13</v>
      </c>
      <c r="D70" s="15">
        <v>400</v>
      </c>
    </row>
    <row r="71" spans="1:8" x14ac:dyDescent="0.25">
      <c r="A71" s="24">
        <v>550</v>
      </c>
      <c r="C71" t="s">
        <v>14</v>
      </c>
      <c r="D71">
        <v>400</v>
      </c>
    </row>
    <row r="72" spans="1:8" x14ac:dyDescent="0.25">
      <c r="A72" s="24">
        <v>650</v>
      </c>
      <c r="C72" t="s">
        <v>15</v>
      </c>
      <c r="D72">
        <v>800</v>
      </c>
    </row>
    <row r="73" spans="1:8" x14ac:dyDescent="0.25">
      <c r="A73" s="24">
        <v>400</v>
      </c>
      <c r="C73" t="s">
        <v>16</v>
      </c>
      <c r="D73">
        <v>17850</v>
      </c>
    </row>
    <row r="74" spans="1:8" x14ac:dyDescent="0.25">
      <c r="A74" s="24">
        <v>600</v>
      </c>
      <c r="C74" t="s">
        <v>17</v>
      </c>
      <c r="D74">
        <v>30</v>
      </c>
    </row>
    <row r="75" spans="1:8" x14ac:dyDescent="0.25">
      <c r="A75" s="24">
        <v>750</v>
      </c>
      <c r="C75" t="s">
        <v>53</v>
      </c>
      <c r="D75">
        <v>800</v>
      </c>
    </row>
    <row r="76" spans="1:8" x14ac:dyDescent="0.25">
      <c r="A76" s="24">
        <v>550</v>
      </c>
      <c r="C76" t="s">
        <v>54</v>
      </c>
      <c r="D76">
        <v>400</v>
      </c>
    </row>
    <row r="77" spans="1:8" ht="15.75" thickBot="1" x14ac:dyDescent="0.3">
      <c r="C77" s="7" t="s">
        <v>55</v>
      </c>
      <c r="D77" s="7">
        <v>42.842220787550069</v>
      </c>
    </row>
    <row r="80" spans="1:8" x14ac:dyDescent="0.25">
      <c r="A80" s="126" t="s">
        <v>62</v>
      </c>
      <c r="B80" s="127"/>
      <c r="C80" s="127"/>
      <c r="D80" s="127"/>
      <c r="E80" s="127"/>
      <c r="F80" s="127"/>
      <c r="G80" s="127"/>
      <c r="H80" s="127"/>
    </row>
    <row r="81" spans="1:10" x14ac:dyDescent="0.25">
      <c r="A81" s="127"/>
      <c r="B81" s="127"/>
      <c r="C81" s="127"/>
      <c r="D81" s="127"/>
      <c r="E81" s="127"/>
      <c r="F81" s="127"/>
      <c r="G81" s="127"/>
      <c r="H81" s="127"/>
    </row>
    <row r="82" spans="1:10" x14ac:dyDescent="0.25">
      <c r="A82" s="127"/>
      <c r="B82" s="127"/>
      <c r="C82" s="127"/>
      <c r="D82" s="127"/>
      <c r="E82" s="127"/>
      <c r="F82" s="127"/>
      <c r="G82" s="127"/>
      <c r="H82" s="127"/>
    </row>
    <row r="83" spans="1:10" x14ac:dyDescent="0.25">
      <c r="A83" s="127"/>
      <c r="B83" s="127"/>
      <c r="C83" s="127"/>
      <c r="D83" s="127"/>
      <c r="E83" s="127"/>
      <c r="F83" s="127"/>
      <c r="G83" s="127"/>
      <c r="H83" s="127"/>
    </row>
    <row r="85" spans="1:10" x14ac:dyDescent="0.25">
      <c r="A85" s="20">
        <v>3</v>
      </c>
      <c r="C85" s="22" t="s">
        <v>13</v>
      </c>
      <c r="E85" s="114" t="s">
        <v>63</v>
      </c>
      <c r="F85" s="114"/>
      <c r="G85" s="114"/>
      <c r="H85" s="114"/>
      <c r="I85" s="114"/>
    </row>
    <row r="86" spans="1:10" x14ac:dyDescent="0.25">
      <c r="A86" s="20">
        <v>5</v>
      </c>
      <c r="C86" s="15">
        <f>MAX(A85:A134)-MIN(A85:A134)</f>
        <v>6</v>
      </c>
      <c r="E86" s="123" t="s">
        <v>66</v>
      </c>
      <c r="F86" s="123"/>
      <c r="G86" s="123"/>
      <c r="H86" s="123"/>
    </row>
    <row r="87" spans="1:10" x14ac:dyDescent="0.25">
      <c r="A87" s="20">
        <v>2</v>
      </c>
    </row>
    <row r="88" spans="1:10" x14ac:dyDescent="0.25">
      <c r="A88" s="20">
        <v>4</v>
      </c>
      <c r="C88" s="23" t="s">
        <v>43</v>
      </c>
      <c r="E88" s="114" t="s">
        <v>64</v>
      </c>
      <c r="F88" s="114"/>
      <c r="G88" s="114"/>
      <c r="H88" s="114"/>
      <c r="I88" s="114"/>
    </row>
    <row r="89" spans="1:10" x14ac:dyDescent="0.25">
      <c r="A89" s="20">
        <v>6</v>
      </c>
      <c r="C89" s="15">
        <f>_xlfn.VAR.S(A85:A134)</f>
        <v>2.3363265306122454</v>
      </c>
      <c r="E89" s="123" t="s">
        <v>67</v>
      </c>
      <c r="F89" s="123"/>
      <c r="G89" s="123"/>
      <c r="H89" s="123"/>
      <c r="I89" s="123"/>
    </row>
    <row r="90" spans="1:10" x14ac:dyDescent="0.25">
      <c r="A90" s="20">
        <v>2</v>
      </c>
    </row>
    <row r="91" spans="1:10" x14ac:dyDescent="0.25">
      <c r="A91" s="20">
        <v>3</v>
      </c>
      <c r="C91" s="23" t="s">
        <v>9</v>
      </c>
      <c r="E91" s="114" t="s">
        <v>65</v>
      </c>
      <c r="F91" s="114"/>
      <c r="G91" s="114"/>
      <c r="H91" s="114"/>
      <c r="I91" s="114"/>
      <c r="J91" s="114"/>
    </row>
    <row r="92" spans="1:10" x14ac:dyDescent="0.25">
      <c r="A92" s="20">
        <v>4</v>
      </c>
      <c r="C92" s="15">
        <f>_xlfn.STDEV.S(A85:A134)</f>
        <v>1.5285046714394579</v>
      </c>
      <c r="E92" s="123" t="s">
        <v>68</v>
      </c>
      <c r="F92" s="123"/>
      <c r="G92" s="123"/>
      <c r="H92" s="123"/>
      <c r="I92" s="123"/>
      <c r="J92" s="123"/>
    </row>
    <row r="93" spans="1:10" ht="15.75" thickBot="1" x14ac:dyDescent="0.3">
      <c r="A93" s="20">
        <v>2</v>
      </c>
    </row>
    <row r="94" spans="1:10" x14ac:dyDescent="0.25">
      <c r="A94" s="20">
        <v>5</v>
      </c>
      <c r="C94" s="9" t="s">
        <v>4</v>
      </c>
      <c r="D94" s="9"/>
    </row>
    <row r="95" spans="1:10" x14ac:dyDescent="0.25">
      <c r="A95" s="20">
        <v>7</v>
      </c>
    </row>
    <row r="96" spans="1:10" x14ac:dyDescent="0.25">
      <c r="A96" s="20">
        <v>2</v>
      </c>
      <c r="C96" t="s">
        <v>6</v>
      </c>
      <c r="D96">
        <v>3.52</v>
      </c>
    </row>
    <row r="97" spans="1:4" x14ac:dyDescent="0.25">
      <c r="A97" s="20">
        <v>3</v>
      </c>
      <c r="C97" t="s">
        <v>3</v>
      </c>
      <c r="D97">
        <v>0.21616320365003128</v>
      </c>
    </row>
    <row r="98" spans="1:4" x14ac:dyDescent="0.25">
      <c r="A98" s="20">
        <v>4</v>
      </c>
      <c r="C98" t="s">
        <v>7</v>
      </c>
      <c r="D98">
        <v>3</v>
      </c>
    </row>
    <row r="99" spans="1:4" x14ac:dyDescent="0.25">
      <c r="A99" s="20">
        <v>2</v>
      </c>
      <c r="C99" t="s">
        <v>8</v>
      </c>
      <c r="D99">
        <v>2</v>
      </c>
    </row>
    <row r="100" spans="1:4" x14ac:dyDescent="0.25">
      <c r="A100" s="20">
        <v>4</v>
      </c>
      <c r="C100" t="s">
        <v>9</v>
      </c>
      <c r="D100" s="15">
        <v>1.5285046714394579</v>
      </c>
    </row>
    <row r="101" spans="1:4" x14ac:dyDescent="0.25">
      <c r="A101" s="20">
        <v>3</v>
      </c>
      <c r="C101" t="s">
        <v>10</v>
      </c>
      <c r="D101" s="15">
        <v>2.3363265306122454</v>
      </c>
    </row>
    <row r="102" spans="1:4" x14ac:dyDescent="0.25">
      <c r="A102" s="20">
        <v>5</v>
      </c>
      <c r="C102" t="s">
        <v>11</v>
      </c>
      <c r="D102">
        <v>-0.50951156518463092</v>
      </c>
    </row>
    <row r="103" spans="1:4" x14ac:dyDescent="0.25">
      <c r="A103" s="20">
        <v>6</v>
      </c>
      <c r="C103" t="s">
        <v>12</v>
      </c>
      <c r="D103">
        <v>0.51422075031506975</v>
      </c>
    </row>
    <row r="104" spans="1:4" x14ac:dyDescent="0.25">
      <c r="A104" s="20">
        <v>3</v>
      </c>
      <c r="C104" t="s">
        <v>13</v>
      </c>
      <c r="D104" s="15">
        <v>6</v>
      </c>
    </row>
    <row r="105" spans="1:4" x14ac:dyDescent="0.25">
      <c r="A105" s="20">
        <v>2</v>
      </c>
      <c r="C105" t="s">
        <v>14</v>
      </c>
      <c r="D105">
        <v>1</v>
      </c>
    </row>
    <row r="106" spans="1:4" x14ac:dyDescent="0.25">
      <c r="A106" s="20">
        <v>1</v>
      </c>
      <c r="C106" t="s">
        <v>15</v>
      </c>
      <c r="D106">
        <v>7</v>
      </c>
    </row>
    <row r="107" spans="1:4" x14ac:dyDescent="0.25">
      <c r="A107" s="20">
        <v>4</v>
      </c>
      <c r="C107" t="s">
        <v>16</v>
      </c>
      <c r="D107">
        <v>176</v>
      </c>
    </row>
    <row r="108" spans="1:4" ht="15.75" thickBot="1" x14ac:dyDescent="0.3">
      <c r="A108" s="20">
        <v>2</v>
      </c>
      <c r="C108" s="7" t="s">
        <v>17</v>
      </c>
      <c r="D108" s="7">
        <v>50</v>
      </c>
    </row>
    <row r="109" spans="1:4" x14ac:dyDescent="0.25">
      <c r="A109" s="20">
        <v>4</v>
      </c>
    </row>
    <row r="110" spans="1:4" x14ac:dyDescent="0.25">
      <c r="A110" s="20">
        <v>5</v>
      </c>
    </row>
    <row r="111" spans="1:4" x14ac:dyDescent="0.25">
      <c r="A111" s="20">
        <v>3</v>
      </c>
    </row>
    <row r="112" spans="1:4" x14ac:dyDescent="0.25">
      <c r="A112" s="20">
        <v>2</v>
      </c>
    </row>
    <row r="113" spans="1:4" x14ac:dyDescent="0.25">
      <c r="A113" s="20">
        <v>7</v>
      </c>
    </row>
    <row r="114" spans="1:4" x14ac:dyDescent="0.25">
      <c r="A114" s="20">
        <v>2</v>
      </c>
    </row>
    <row r="115" spans="1:4" x14ac:dyDescent="0.25">
      <c r="A115" s="20">
        <v>3</v>
      </c>
    </row>
    <row r="116" spans="1:4" x14ac:dyDescent="0.25">
      <c r="A116" s="20">
        <v>4</v>
      </c>
    </row>
    <row r="117" spans="1:4" x14ac:dyDescent="0.25">
      <c r="A117" s="20">
        <v>5</v>
      </c>
    </row>
    <row r="118" spans="1:4" x14ac:dyDescent="0.25">
      <c r="A118" s="20">
        <v>1</v>
      </c>
    </row>
    <row r="119" spans="1:4" x14ac:dyDescent="0.25">
      <c r="A119" s="20">
        <v>6</v>
      </c>
    </row>
    <row r="120" spans="1:4" x14ac:dyDescent="0.25">
      <c r="A120" s="20">
        <v>2</v>
      </c>
    </row>
    <row r="121" spans="1:4" x14ac:dyDescent="0.25">
      <c r="A121" s="20">
        <v>4</v>
      </c>
      <c r="C121" s="26"/>
      <c r="D121" s="26"/>
    </row>
    <row r="122" spans="1:4" x14ac:dyDescent="0.25">
      <c r="A122" s="20">
        <v>3</v>
      </c>
    </row>
    <row r="123" spans="1:4" x14ac:dyDescent="0.25">
      <c r="A123" s="20">
        <v>5</v>
      </c>
    </row>
    <row r="124" spans="1:4" x14ac:dyDescent="0.25">
      <c r="A124" s="20">
        <v>3</v>
      </c>
    </row>
    <row r="125" spans="1:4" x14ac:dyDescent="0.25">
      <c r="A125" s="20">
        <v>2</v>
      </c>
    </row>
    <row r="126" spans="1:4" x14ac:dyDescent="0.25">
      <c r="A126" s="20">
        <v>4</v>
      </c>
    </row>
    <row r="127" spans="1:4" x14ac:dyDescent="0.25">
      <c r="A127" s="20">
        <v>2</v>
      </c>
    </row>
    <row r="128" spans="1:4" x14ac:dyDescent="0.25">
      <c r="A128" s="20">
        <v>6</v>
      </c>
    </row>
    <row r="129" spans="1:11" x14ac:dyDescent="0.25">
      <c r="A129" s="20">
        <v>3</v>
      </c>
    </row>
    <row r="130" spans="1:11" x14ac:dyDescent="0.25">
      <c r="A130" s="20">
        <v>2</v>
      </c>
    </row>
    <row r="131" spans="1:11" x14ac:dyDescent="0.25">
      <c r="A131" s="20">
        <v>2</v>
      </c>
    </row>
    <row r="132" spans="1:11" x14ac:dyDescent="0.25">
      <c r="A132" s="20">
        <v>4</v>
      </c>
    </row>
    <row r="133" spans="1:11" x14ac:dyDescent="0.25">
      <c r="A133" s="20">
        <v>5</v>
      </c>
    </row>
    <row r="134" spans="1:11" x14ac:dyDescent="0.25">
      <c r="A134" s="20">
        <v>3</v>
      </c>
    </row>
    <row r="137" spans="1:11" x14ac:dyDescent="0.25">
      <c r="A137" s="124" t="s">
        <v>69</v>
      </c>
      <c r="B137" s="125"/>
      <c r="C137" s="125"/>
      <c r="D137" s="125"/>
      <c r="E137" s="125"/>
      <c r="F137" s="125"/>
      <c r="G137" s="125"/>
      <c r="H137" s="125"/>
    </row>
    <row r="138" spans="1:11" x14ac:dyDescent="0.25">
      <c r="A138" s="125"/>
      <c r="B138" s="125"/>
      <c r="C138" s="125"/>
      <c r="D138" s="125"/>
      <c r="E138" s="125"/>
      <c r="F138" s="125"/>
      <c r="G138" s="125"/>
      <c r="H138" s="125"/>
    </row>
    <row r="139" spans="1:11" x14ac:dyDescent="0.25">
      <c r="A139" s="125"/>
      <c r="B139" s="125"/>
      <c r="C139" s="125"/>
      <c r="D139" s="125"/>
      <c r="E139" s="125"/>
      <c r="F139" s="125"/>
      <c r="G139" s="125"/>
      <c r="H139" s="125"/>
    </row>
    <row r="141" spans="1:11" x14ac:dyDescent="0.25">
      <c r="A141" s="27" t="s">
        <v>52</v>
      </c>
    </row>
    <row r="142" spans="1:11" x14ac:dyDescent="0.25">
      <c r="A142" s="20">
        <v>120</v>
      </c>
      <c r="C142" s="22" t="s">
        <v>13</v>
      </c>
      <c r="E142" s="114" t="s">
        <v>70</v>
      </c>
      <c r="F142" s="114"/>
      <c r="G142" s="114"/>
      <c r="H142" s="114"/>
      <c r="I142" s="114"/>
      <c r="J142" s="114"/>
      <c r="K142" s="114"/>
    </row>
    <row r="143" spans="1:11" x14ac:dyDescent="0.25">
      <c r="A143" s="20">
        <v>150</v>
      </c>
      <c r="C143">
        <f>MAX(A142:A153)-MIN(A142:A153)</f>
        <v>45</v>
      </c>
      <c r="E143" s="117" t="s">
        <v>72</v>
      </c>
      <c r="F143" s="117"/>
      <c r="G143" s="117"/>
      <c r="H143" s="117"/>
      <c r="I143" s="117"/>
      <c r="J143" s="117"/>
      <c r="K143" s="117"/>
    </row>
    <row r="144" spans="1:11" x14ac:dyDescent="0.25">
      <c r="A144" s="20">
        <v>110</v>
      </c>
    </row>
    <row r="145" spans="1:11" ht="15.75" x14ac:dyDescent="0.25">
      <c r="A145" s="20">
        <v>135</v>
      </c>
      <c r="C145" s="17" t="s">
        <v>18</v>
      </c>
      <c r="E145" s="114" t="s">
        <v>71</v>
      </c>
      <c r="F145" s="114"/>
      <c r="G145" s="114"/>
      <c r="H145" s="114"/>
      <c r="I145" s="114"/>
      <c r="J145" s="114"/>
      <c r="K145" s="114"/>
    </row>
    <row r="146" spans="1:11" x14ac:dyDescent="0.25">
      <c r="A146" s="20">
        <v>125</v>
      </c>
      <c r="C146">
        <f>AVERAGE(A142:A153)</f>
        <v>132.5</v>
      </c>
      <c r="E146" s="117" t="s">
        <v>73</v>
      </c>
      <c r="F146" s="117"/>
      <c r="G146" s="117"/>
      <c r="H146" s="117"/>
      <c r="I146" s="117"/>
      <c r="J146" s="117"/>
      <c r="K146" s="117"/>
    </row>
    <row r="147" spans="1:11" ht="15.75" thickBot="1" x14ac:dyDescent="0.3">
      <c r="A147" s="20">
        <v>140</v>
      </c>
    </row>
    <row r="148" spans="1:11" x14ac:dyDescent="0.25">
      <c r="A148" s="20">
        <v>130</v>
      </c>
      <c r="C148" s="9" t="s">
        <v>52</v>
      </c>
      <c r="D148" s="9"/>
    </row>
    <row r="149" spans="1:11" x14ac:dyDescent="0.25">
      <c r="A149" s="20">
        <v>155</v>
      </c>
    </row>
    <row r="150" spans="1:11" x14ac:dyDescent="0.25">
      <c r="A150" s="20">
        <v>115</v>
      </c>
      <c r="C150" t="s">
        <v>6</v>
      </c>
      <c r="D150" s="15">
        <v>132.5</v>
      </c>
    </row>
    <row r="151" spans="1:11" x14ac:dyDescent="0.25">
      <c r="A151" s="20">
        <v>145</v>
      </c>
      <c r="C151" t="s">
        <v>3</v>
      </c>
      <c r="D151">
        <v>3.9648073054937956</v>
      </c>
    </row>
    <row r="152" spans="1:11" x14ac:dyDescent="0.25">
      <c r="A152" s="20">
        <v>135</v>
      </c>
      <c r="C152" t="s">
        <v>7</v>
      </c>
      <c r="D152">
        <v>132.5</v>
      </c>
    </row>
    <row r="153" spans="1:11" x14ac:dyDescent="0.25">
      <c r="A153" s="20">
        <v>130</v>
      </c>
      <c r="C153" t="s">
        <v>8</v>
      </c>
      <c r="D153">
        <v>135</v>
      </c>
    </row>
    <row r="154" spans="1:11" x14ac:dyDescent="0.25">
      <c r="C154" t="s">
        <v>9</v>
      </c>
      <c r="D154">
        <v>13.734495390671025</v>
      </c>
    </row>
    <row r="155" spans="1:11" x14ac:dyDescent="0.25">
      <c r="C155" t="s">
        <v>10</v>
      </c>
      <c r="D155">
        <v>188.63636363636363</v>
      </c>
    </row>
    <row r="156" spans="1:11" x14ac:dyDescent="0.25">
      <c r="C156" t="s">
        <v>11</v>
      </c>
      <c r="D156">
        <v>-0.68787922775439059</v>
      </c>
    </row>
    <row r="157" spans="1:11" x14ac:dyDescent="0.25">
      <c r="C157" t="s">
        <v>12</v>
      </c>
      <c r="D157">
        <v>2.4223047810003414E-17</v>
      </c>
    </row>
    <row r="158" spans="1:11" x14ac:dyDescent="0.25">
      <c r="C158" t="s">
        <v>13</v>
      </c>
      <c r="D158" s="15">
        <v>45</v>
      </c>
    </row>
    <row r="159" spans="1:11" x14ac:dyDescent="0.25">
      <c r="C159" t="s">
        <v>14</v>
      </c>
      <c r="D159">
        <v>110</v>
      </c>
    </row>
    <row r="160" spans="1:11" x14ac:dyDescent="0.25">
      <c r="C160" t="s">
        <v>15</v>
      </c>
      <c r="D160">
        <v>155</v>
      </c>
    </row>
    <row r="161" spans="1:11" x14ac:dyDescent="0.25">
      <c r="C161" t="s">
        <v>16</v>
      </c>
      <c r="D161">
        <v>1590</v>
      </c>
    </row>
    <row r="162" spans="1:11" ht="15.75" thickBot="1" x14ac:dyDescent="0.3">
      <c r="C162" s="7" t="s">
        <v>17</v>
      </c>
      <c r="D162" s="7">
        <v>12</v>
      </c>
    </row>
    <row r="166" spans="1:11" x14ac:dyDescent="0.25">
      <c r="A166" s="134" t="s">
        <v>74</v>
      </c>
      <c r="B166" s="135"/>
      <c r="C166" s="135"/>
      <c r="D166" s="135"/>
      <c r="E166" s="135"/>
      <c r="F166" s="135"/>
      <c r="G166" s="135"/>
      <c r="H166" s="135"/>
    </row>
    <row r="167" spans="1:11" x14ac:dyDescent="0.25">
      <c r="A167" s="135"/>
      <c r="B167" s="135"/>
      <c r="C167" s="135"/>
      <c r="D167" s="135"/>
      <c r="E167" s="135"/>
      <c r="F167" s="135"/>
      <c r="G167" s="135"/>
      <c r="H167" s="135"/>
    </row>
    <row r="168" spans="1:11" x14ac:dyDescent="0.25">
      <c r="A168" s="135"/>
      <c r="B168" s="135"/>
      <c r="C168" s="135"/>
      <c r="D168" s="135"/>
      <c r="E168" s="135"/>
      <c r="F168" s="135"/>
      <c r="G168" s="135"/>
      <c r="H168" s="135"/>
    </row>
    <row r="170" spans="1:11" ht="15.75" x14ac:dyDescent="0.25">
      <c r="A170" s="28" t="s">
        <v>75</v>
      </c>
      <c r="C170" s="17" t="s">
        <v>18</v>
      </c>
      <c r="D170" s="114" t="s">
        <v>76</v>
      </c>
      <c r="E170" s="114"/>
      <c r="F170" s="114"/>
      <c r="G170" s="114"/>
      <c r="H170" s="114"/>
      <c r="I170" s="114"/>
    </row>
    <row r="171" spans="1:11" x14ac:dyDescent="0.25">
      <c r="A171" s="20">
        <v>8</v>
      </c>
      <c r="C171">
        <f>AVERAGE(A171:A220)</f>
        <v>7.5</v>
      </c>
      <c r="D171" s="117" t="s">
        <v>78</v>
      </c>
      <c r="E171" s="117"/>
      <c r="F171" s="117"/>
      <c r="G171" s="117"/>
      <c r="H171" s="117"/>
      <c r="I171" s="117"/>
    </row>
    <row r="172" spans="1:11" x14ac:dyDescent="0.25">
      <c r="A172" s="20">
        <v>7</v>
      </c>
      <c r="C172" s="23" t="s">
        <v>9</v>
      </c>
      <c r="D172" s="114" t="s">
        <v>77</v>
      </c>
      <c r="E172" s="114"/>
      <c r="F172" s="114"/>
      <c r="G172" s="114"/>
      <c r="H172" s="114"/>
      <c r="I172" s="114"/>
      <c r="J172" s="114"/>
      <c r="K172" s="114"/>
    </row>
    <row r="173" spans="1:11" x14ac:dyDescent="0.25">
      <c r="A173" s="20">
        <v>9</v>
      </c>
      <c r="C173">
        <f>_xlfn.STDEV.S(A171:A220)</f>
        <v>1.0350983390135313</v>
      </c>
      <c r="D173" s="117" t="s">
        <v>79</v>
      </c>
      <c r="E173" s="117"/>
      <c r="F173" s="117"/>
      <c r="G173" s="117"/>
      <c r="H173" s="117"/>
      <c r="I173" s="117"/>
      <c r="J173" s="117"/>
    </row>
    <row r="174" spans="1:11" ht="15.75" thickBot="1" x14ac:dyDescent="0.3">
      <c r="A174" s="20">
        <v>6</v>
      </c>
    </row>
    <row r="175" spans="1:11" x14ac:dyDescent="0.25">
      <c r="A175" s="20">
        <v>7</v>
      </c>
      <c r="C175" s="9" t="s">
        <v>75</v>
      </c>
      <c r="D175" s="9"/>
    </row>
    <row r="176" spans="1:11" x14ac:dyDescent="0.25">
      <c r="A176" s="20">
        <v>8</v>
      </c>
    </row>
    <row r="177" spans="1:4" x14ac:dyDescent="0.25">
      <c r="A177" s="20">
        <v>9</v>
      </c>
      <c r="C177" t="s">
        <v>6</v>
      </c>
      <c r="D177" s="15">
        <v>7.5</v>
      </c>
    </row>
    <row r="178" spans="1:4" x14ac:dyDescent="0.25">
      <c r="A178" s="20">
        <v>8</v>
      </c>
      <c r="C178" t="s">
        <v>3</v>
      </c>
      <c r="D178">
        <v>0.14638501094227996</v>
      </c>
    </row>
    <row r="179" spans="1:4" x14ac:dyDescent="0.25">
      <c r="A179" s="20">
        <v>7</v>
      </c>
      <c r="C179" t="s">
        <v>7</v>
      </c>
      <c r="D179">
        <v>7.5</v>
      </c>
    </row>
    <row r="180" spans="1:4" x14ac:dyDescent="0.25">
      <c r="A180" s="20">
        <v>6</v>
      </c>
      <c r="C180" t="s">
        <v>8</v>
      </c>
      <c r="D180">
        <v>8</v>
      </c>
    </row>
    <row r="181" spans="1:4" x14ac:dyDescent="0.25">
      <c r="A181" s="20">
        <v>8</v>
      </c>
      <c r="C181" t="s">
        <v>9</v>
      </c>
      <c r="D181" s="15">
        <v>1.0350983390135313</v>
      </c>
    </row>
    <row r="182" spans="1:4" x14ac:dyDescent="0.25">
      <c r="A182" s="20">
        <v>9</v>
      </c>
      <c r="C182" t="s">
        <v>10</v>
      </c>
      <c r="D182">
        <v>1.0714285714285714</v>
      </c>
    </row>
    <row r="183" spans="1:4" x14ac:dyDescent="0.25">
      <c r="A183" s="20">
        <v>7</v>
      </c>
      <c r="C183" t="s">
        <v>11</v>
      </c>
      <c r="D183">
        <v>-1.1205673758865267</v>
      </c>
    </row>
    <row r="184" spans="1:4" x14ac:dyDescent="0.25">
      <c r="A184" s="20">
        <v>8</v>
      </c>
      <c r="C184" t="s">
        <v>12</v>
      </c>
      <c r="D184">
        <v>0</v>
      </c>
    </row>
    <row r="185" spans="1:4" x14ac:dyDescent="0.25">
      <c r="A185" s="20">
        <v>7</v>
      </c>
      <c r="C185" t="s">
        <v>13</v>
      </c>
      <c r="D185">
        <v>3</v>
      </c>
    </row>
    <row r="186" spans="1:4" x14ac:dyDescent="0.25">
      <c r="A186" s="20">
        <v>6</v>
      </c>
      <c r="C186" t="s">
        <v>14</v>
      </c>
      <c r="D186">
        <v>6</v>
      </c>
    </row>
    <row r="187" spans="1:4" x14ac:dyDescent="0.25">
      <c r="A187" s="20">
        <v>8</v>
      </c>
      <c r="C187" t="s">
        <v>15</v>
      </c>
      <c r="D187">
        <v>9</v>
      </c>
    </row>
    <row r="188" spans="1:4" x14ac:dyDescent="0.25">
      <c r="A188" s="20">
        <v>9</v>
      </c>
      <c r="C188" t="s">
        <v>16</v>
      </c>
      <c r="D188">
        <v>375</v>
      </c>
    </row>
    <row r="189" spans="1:4" ht="15.75" thickBot="1" x14ac:dyDescent="0.3">
      <c r="A189" s="20">
        <v>6</v>
      </c>
      <c r="C189" s="7" t="s">
        <v>17</v>
      </c>
      <c r="D189" s="7">
        <v>50</v>
      </c>
    </row>
    <row r="190" spans="1:4" x14ac:dyDescent="0.25">
      <c r="A190" s="20">
        <v>7</v>
      </c>
    </row>
    <row r="191" spans="1:4" x14ac:dyDescent="0.25">
      <c r="A191" s="20">
        <v>8</v>
      </c>
    </row>
    <row r="192" spans="1:4" x14ac:dyDescent="0.25">
      <c r="A192" s="20">
        <v>9</v>
      </c>
    </row>
    <row r="193" spans="1:1" x14ac:dyDescent="0.25">
      <c r="A193" s="20">
        <v>7</v>
      </c>
    </row>
    <row r="194" spans="1:1" x14ac:dyDescent="0.25">
      <c r="A194" s="20">
        <v>6</v>
      </c>
    </row>
    <row r="195" spans="1:1" x14ac:dyDescent="0.25">
      <c r="A195" s="20">
        <v>7</v>
      </c>
    </row>
    <row r="196" spans="1:1" x14ac:dyDescent="0.25">
      <c r="A196" s="20">
        <v>8</v>
      </c>
    </row>
    <row r="197" spans="1:1" x14ac:dyDescent="0.25">
      <c r="A197" s="20">
        <v>9</v>
      </c>
    </row>
    <row r="198" spans="1:1" x14ac:dyDescent="0.25">
      <c r="A198" s="20">
        <v>8</v>
      </c>
    </row>
    <row r="199" spans="1:1" x14ac:dyDescent="0.25">
      <c r="A199" s="20">
        <v>7</v>
      </c>
    </row>
    <row r="200" spans="1:1" x14ac:dyDescent="0.25">
      <c r="A200" s="20">
        <v>6</v>
      </c>
    </row>
    <row r="201" spans="1:1" x14ac:dyDescent="0.25">
      <c r="A201" s="20">
        <v>9</v>
      </c>
    </row>
    <row r="202" spans="1:1" x14ac:dyDescent="0.25">
      <c r="A202" s="20">
        <v>8</v>
      </c>
    </row>
    <row r="203" spans="1:1" x14ac:dyDescent="0.25">
      <c r="A203" s="20">
        <v>7</v>
      </c>
    </row>
    <row r="204" spans="1:1" x14ac:dyDescent="0.25">
      <c r="A204" s="20">
        <v>6</v>
      </c>
    </row>
    <row r="205" spans="1:1" x14ac:dyDescent="0.25">
      <c r="A205" s="20">
        <v>8</v>
      </c>
    </row>
    <row r="206" spans="1:1" x14ac:dyDescent="0.25">
      <c r="A206" s="20">
        <v>9</v>
      </c>
    </row>
    <row r="207" spans="1:1" x14ac:dyDescent="0.25">
      <c r="A207" s="20">
        <v>7</v>
      </c>
    </row>
    <row r="208" spans="1:1" x14ac:dyDescent="0.25">
      <c r="A208" s="20">
        <v>8</v>
      </c>
    </row>
    <row r="209" spans="1:8" x14ac:dyDescent="0.25">
      <c r="A209" s="20">
        <v>7</v>
      </c>
    </row>
    <row r="210" spans="1:8" x14ac:dyDescent="0.25">
      <c r="A210" s="20">
        <v>6</v>
      </c>
    </row>
    <row r="211" spans="1:8" x14ac:dyDescent="0.25">
      <c r="A211" s="20">
        <v>9</v>
      </c>
    </row>
    <row r="212" spans="1:8" x14ac:dyDescent="0.25">
      <c r="A212" s="20">
        <v>8</v>
      </c>
    </row>
    <row r="213" spans="1:8" x14ac:dyDescent="0.25">
      <c r="A213" s="20">
        <v>7</v>
      </c>
    </row>
    <row r="214" spans="1:8" x14ac:dyDescent="0.25">
      <c r="A214" s="20">
        <v>6</v>
      </c>
    </row>
    <row r="215" spans="1:8" x14ac:dyDescent="0.25">
      <c r="A215" s="20">
        <v>7</v>
      </c>
    </row>
    <row r="216" spans="1:8" x14ac:dyDescent="0.25">
      <c r="A216" s="20">
        <v>8</v>
      </c>
    </row>
    <row r="217" spans="1:8" x14ac:dyDescent="0.25">
      <c r="A217" s="20">
        <v>9</v>
      </c>
    </row>
    <row r="218" spans="1:8" x14ac:dyDescent="0.25">
      <c r="A218" s="20">
        <v>8</v>
      </c>
    </row>
    <row r="219" spans="1:8" x14ac:dyDescent="0.25">
      <c r="A219" s="20">
        <v>7</v>
      </c>
    </row>
    <row r="220" spans="1:8" x14ac:dyDescent="0.25">
      <c r="A220" s="20">
        <v>6</v>
      </c>
    </row>
    <row r="222" spans="1:8" x14ac:dyDescent="0.25">
      <c r="A222" s="132" t="s">
        <v>80</v>
      </c>
      <c r="B222" s="133"/>
      <c r="C222" s="133"/>
      <c r="D222" s="133"/>
      <c r="E222" s="133"/>
      <c r="F222" s="133"/>
      <c r="G222" s="133"/>
      <c r="H222" s="133"/>
    </row>
    <row r="223" spans="1:8" x14ac:dyDescent="0.25">
      <c r="A223" s="133"/>
      <c r="B223" s="133"/>
      <c r="C223" s="133"/>
      <c r="D223" s="133"/>
      <c r="E223" s="133"/>
      <c r="F223" s="133"/>
      <c r="G223" s="133"/>
      <c r="H223" s="133"/>
    </row>
    <row r="225" spans="1:9" x14ac:dyDescent="0.25">
      <c r="A225" s="29" t="s">
        <v>75</v>
      </c>
      <c r="C225" s="11" t="s">
        <v>18</v>
      </c>
      <c r="D225" s="122" t="s">
        <v>81</v>
      </c>
      <c r="E225" s="114"/>
      <c r="F225" s="114"/>
      <c r="G225" s="114"/>
      <c r="H225" s="114"/>
      <c r="I225" s="114"/>
    </row>
    <row r="226" spans="1:9" x14ac:dyDescent="0.25">
      <c r="A226" s="20">
        <v>10</v>
      </c>
      <c r="C226" s="15">
        <f>AVERAGE(A226:A345)</f>
        <v>16.733333333333334</v>
      </c>
      <c r="D226" s="114"/>
      <c r="E226" s="114"/>
      <c r="F226" s="114"/>
      <c r="G226" s="114"/>
      <c r="H226" s="114"/>
      <c r="I226" s="114"/>
    </row>
    <row r="227" spans="1:9" x14ac:dyDescent="0.25">
      <c r="A227" s="20">
        <v>15</v>
      </c>
      <c r="E227" s="117" t="s">
        <v>88</v>
      </c>
      <c r="F227" s="117"/>
    </row>
    <row r="228" spans="1:9" x14ac:dyDescent="0.25">
      <c r="A228" s="20">
        <v>12</v>
      </c>
    </row>
    <row r="229" spans="1:9" x14ac:dyDescent="0.25">
      <c r="A229" s="20">
        <v>18</v>
      </c>
      <c r="C229" s="11" t="s">
        <v>84</v>
      </c>
      <c r="D229" s="122" t="s">
        <v>82</v>
      </c>
      <c r="E229" s="114"/>
      <c r="F229" s="114"/>
      <c r="G229" s="114"/>
      <c r="H229" s="114"/>
      <c r="I229" s="114"/>
    </row>
    <row r="230" spans="1:9" x14ac:dyDescent="0.25">
      <c r="A230" s="20">
        <v>20</v>
      </c>
      <c r="C230" s="15">
        <f>MAX(A226:A345)-MIN(A226:A345)</f>
        <v>19</v>
      </c>
      <c r="D230" s="114"/>
      <c r="E230" s="114"/>
      <c r="F230" s="114"/>
      <c r="G230" s="114"/>
      <c r="H230" s="114"/>
      <c r="I230" s="114"/>
    </row>
    <row r="231" spans="1:9" x14ac:dyDescent="0.25">
      <c r="A231" s="20">
        <v>25</v>
      </c>
      <c r="E231" s="117" t="s">
        <v>87</v>
      </c>
      <c r="F231" s="117"/>
    </row>
    <row r="232" spans="1:9" x14ac:dyDescent="0.25">
      <c r="A232" s="20">
        <v>8</v>
      </c>
    </row>
    <row r="233" spans="1:9" x14ac:dyDescent="0.25">
      <c r="A233" s="20">
        <v>14</v>
      </c>
      <c r="C233" s="12" t="s">
        <v>85</v>
      </c>
      <c r="D233" s="122" t="s">
        <v>83</v>
      </c>
      <c r="E233" s="114"/>
      <c r="F233" s="114"/>
      <c r="G233" s="114"/>
      <c r="H233" s="114"/>
      <c r="I233" s="114"/>
    </row>
    <row r="234" spans="1:9" x14ac:dyDescent="0.25">
      <c r="A234" s="20">
        <v>16</v>
      </c>
      <c r="C234" s="15">
        <f>_xlfn.STDEV.S(A226:A345)</f>
        <v>4.0702514392493603</v>
      </c>
      <c r="D234" s="114"/>
      <c r="E234" s="114"/>
      <c r="F234" s="114"/>
      <c r="G234" s="114"/>
      <c r="H234" s="114"/>
      <c r="I234" s="114"/>
    </row>
    <row r="235" spans="1:9" ht="15.75" thickBot="1" x14ac:dyDescent="0.3">
      <c r="A235" s="20">
        <v>22</v>
      </c>
      <c r="E235" s="117" t="s">
        <v>86</v>
      </c>
      <c r="F235" s="117"/>
    </row>
    <row r="236" spans="1:9" x14ac:dyDescent="0.25">
      <c r="A236" s="20">
        <v>9</v>
      </c>
      <c r="C236" s="9" t="s">
        <v>75</v>
      </c>
      <c r="D236" s="9"/>
    </row>
    <row r="237" spans="1:9" x14ac:dyDescent="0.25">
      <c r="A237" s="20">
        <v>17</v>
      </c>
    </row>
    <row r="238" spans="1:9" x14ac:dyDescent="0.25">
      <c r="A238" s="20">
        <v>11</v>
      </c>
      <c r="C238" t="s">
        <v>6</v>
      </c>
      <c r="D238" s="15">
        <v>16.733333333333334</v>
      </c>
    </row>
    <row r="239" spans="1:9" x14ac:dyDescent="0.25">
      <c r="A239" s="20">
        <v>13</v>
      </c>
      <c r="C239" t="s">
        <v>3</v>
      </c>
      <c r="D239">
        <v>0.37156142133245712</v>
      </c>
    </row>
    <row r="240" spans="1:9" x14ac:dyDescent="0.25">
      <c r="A240" s="20">
        <v>19</v>
      </c>
      <c r="C240" t="s">
        <v>7</v>
      </c>
      <c r="D240">
        <v>16</v>
      </c>
    </row>
    <row r="241" spans="1:4" x14ac:dyDescent="0.25">
      <c r="A241" s="20">
        <v>23</v>
      </c>
      <c r="C241" t="s">
        <v>8</v>
      </c>
      <c r="D241">
        <v>16</v>
      </c>
    </row>
    <row r="242" spans="1:4" x14ac:dyDescent="0.25">
      <c r="A242" s="20">
        <v>21</v>
      </c>
      <c r="C242" t="s">
        <v>9</v>
      </c>
      <c r="D242" s="15">
        <v>4.0702514392493603</v>
      </c>
    </row>
    <row r="243" spans="1:4" x14ac:dyDescent="0.25">
      <c r="A243" s="20">
        <v>16</v>
      </c>
      <c r="C243" t="s">
        <v>10</v>
      </c>
      <c r="D243">
        <v>16.56694677871149</v>
      </c>
    </row>
    <row r="244" spans="1:4" x14ac:dyDescent="0.25">
      <c r="A244" s="20">
        <v>24</v>
      </c>
      <c r="C244" t="s">
        <v>11</v>
      </c>
      <c r="D244">
        <v>-0.48268077116411368</v>
      </c>
    </row>
    <row r="245" spans="1:4" x14ac:dyDescent="0.25">
      <c r="A245" s="20">
        <v>27</v>
      </c>
      <c r="C245" t="s">
        <v>12</v>
      </c>
      <c r="D245">
        <v>0.28431825268230437</v>
      </c>
    </row>
    <row r="246" spans="1:4" x14ac:dyDescent="0.25">
      <c r="A246" s="20">
        <v>13</v>
      </c>
      <c r="C246" t="s">
        <v>13</v>
      </c>
      <c r="D246" s="15">
        <v>19</v>
      </c>
    </row>
    <row r="247" spans="1:4" x14ac:dyDescent="0.25">
      <c r="A247" s="20">
        <v>10</v>
      </c>
      <c r="C247" t="s">
        <v>14</v>
      </c>
      <c r="D247">
        <v>8</v>
      </c>
    </row>
    <row r="248" spans="1:4" x14ac:dyDescent="0.25">
      <c r="A248" s="20">
        <v>18</v>
      </c>
      <c r="C248" t="s">
        <v>15</v>
      </c>
      <c r="D248">
        <v>27</v>
      </c>
    </row>
    <row r="249" spans="1:4" x14ac:dyDescent="0.25">
      <c r="A249" s="20">
        <v>16</v>
      </c>
      <c r="C249" t="s">
        <v>16</v>
      </c>
      <c r="D249">
        <v>2008</v>
      </c>
    </row>
    <row r="250" spans="1:4" ht="15.75" thickBot="1" x14ac:dyDescent="0.3">
      <c r="A250" s="20">
        <v>12</v>
      </c>
      <c r="C250" s="7" t="s">
        <v>17</v>
      </c>
      <c r="D250" s="7">
        <v>120</v>
      </c>
    </row>
    <row r="251" spans="1:4" x14ac:dyDescent="0.25">
      <c r="A251" s="20">
        <v>14</v>
      </c>
    </row>
    <row r="252" spans="1:4" x14ac:dyDescent="0.25">
      <c r="A252" s="20">
        <v>19</v>
      </c>
    </row>
    <row r="253" spans="1:4" x14ac:dyDescent="0.25">
      <c r="A253" s="20">
        <v>21</v>
      </c>
    </row>
    <row r="254" spans="1:4" x14ac:dyDescent="0.25">
      <c r="A254" s="20">
        <v>11</v>
      </c>
    </row>
    <row r="255" spans="1:4" x14ac:dyDescent="0.25">
      <c r="A255" s="20">
        <v>17</v>
      </c>
    </row>
    <row r="256" spans="1:4" x14ac:dyDescent="0.25">
      <c r="A256" s="20">
        <v>15</v>
      </c>
    </row>
    <row r="257" spans="1:1" x14ac:dyDescent="0.25">
      <c r="A257" s="20">
        <v>20</v>
      </c>
    </row>
    <row r="258" spans="1:1" x14ac:dyDescent="0.25">
      <c r="A258" s="20">
        <v>26</v>
      </c>
    </row>
    <row r="259" spans="1:1" x14ac:dyDescent="0.25">
      <c r="A259" s="20">
        <v>13</v>
      </c>
    </row>
    <row r="260" spans="1:1" x14ac:dyDescent="0.25">
      <c r="A260" s="20">
        <v>12</v>
      </c>
    </row>
    <row r="261" spans="1:1" x14ac:dyDescent="0.25">
      <c r="A261" s="20">
        <v>14</v>
      </c>
    </row>
    <row r="262" spans="1:1" x14ac:dyDescent="0.25">
      <c r="A262" s="20">
        <v>22</v>
      </c>
    </row>
    <row r="263" spans="1:1" x14ac:dyDescent="0.25">
      <c r="A263" s="20">
        <v>19</v>
      </c>
    </row>
    <row r="264" spans="1:1" x14ac:dyDescent="0.25">
      <c r="A264" s="20">
        <v>16</v>
      </c>
    </row>
    <row r="265" spans="1:1" x14ac:dyDescent="0.25">
      <c r="A265" s="20">
        <v>11</v>
      </c>
    </row>
    <row r="266" spans="1:1" x14ac:dyDescent="0.25">
      <c r="A266" s="20">
        <v>25</v>
      </c>
    </row>
    <row r="267" spans="1:1" x14ac:dyDescent="0.25">
      <c r="A267" s="20">
        <v>18</v>
      </c>
    </row>
    <row r="268" spans="1:1" x14ac:dyDescent="0.25">
      <c r="A268" s="20">
        <v>16</v>
      </c>
    </row>
    <row r="269" spans="1:1" x14ac:dyDescent="0.25">
      <c r="A269" s="20">
        <v>13</v>
      </c>
    </row>
    <row r="270" spans="1:1" x14ac:dyDescent="0.25">
      <c r="A270" s="20">
        <v>21</v>
      </c>
    </row>
    <row r="271" spans="1:1" x14ac:dyDescent="0.25">
      <c r="A271" s="20">
        <v>20</v>
      </c>
    </row>
    <row r="272" spans="1:1" x14ac:dyDescent="0.25">
      <c r="A272" s="20">
        <v>15</v>
      </c>
    </row>
    <row r="273" spans="1:1" x14ac:dyDescent="0.25">
      <c r="A273" s="20">
        <v>12</v>
      </c>
    </row>
    <row r="274" spans="1:1" x14ac:dyDescent="0.25">
      <c r="A274" s="20">
        <v>19</v>
      </c>
    </row>
    <row r="275" spans="1:1" x14ac:dyDescent="0.25">
      <c r="A275" s="20">
        <v>17</v>
      </c>
    </row>
    <row r="276" spans="1:1" x14ac:dyDescent="0.25">
      <c r="A276" s="20">
        <v>14</v>
      </c>
    </row>
    <row r="277" spans="1:1" x14ac:dyDescent="0.25">
      <c r="A277" s="20">
        <v>16</v>
      </c>
    </row>
    <row r="278" spans="1:1" x14ac:dyDescent="0.25">
      <c r="A278" s="20">
        <v>13</v>
      </c>
    </row>
    <row r="279" spans="1:1" x14ac:dyDescent="0.25">
      <c r="A279" s="20">
        <v>21</v>
      </c>
    </row>
    <row r="280" spans="1:1" x14ac:dyDescent="0.25">
      <c r="A280" s="20">
        <v>20</v>
      </c>
    </row>
    <row r="281" spans="1:1" x14ac:dyDescent="0.25">
      <c r="A281" s="20">
        <v>15</v>
      </c>
    </row>
    <row r="282" spans="1:1" x14ac:dyDescent="0.25">
      <c r="A282" s="20">
        <v>12</v>
      </c>
    </row>
    <row r="283" spans="1:1" x14ac:dyDescent="0.25">
      <c r="A283" s="20">
        <v>19</v>
      </c>
    </row>
    <row r="284" spans="1:1" x14ac:dyDescent="0.25">
      <c r="A284" s="20">
        <v>17</v>
      </c>
    </row>
    <row r="285" spans="1:1" x14ac:dyDescent="0.25">
      <c r="A285" s="20">
        <v>14</v>
      </c>
    </row>
    <row r="286" spans="1:1" x14ac:dyDescent="0.25">
      <c r="A286" s="20">
        <v>16</v>
      </c>
    </row>
    <row r="287" spans="1:1" x14ac:dyDescent="0.25">
      <c r="A287" s="20">
        <v>23</v>
      </c>
    </row>
    <row r="288" spans="1:1" x14ac:dyDescent="0.25">
      <c r="A288" s="20">
        <v>18</v>
      </c>
    </row>
    <row r="289" spans="1:1" x14ac:dyDescent="0.25">
      <c r="A289" s="20">
        <v>15</v>
      </c>
    </row>
    <row r="290" spans="1:1" x14ac:dyDescent="0.25">
      <c r="A290" s="20">
        <v>11</v>
      </c>
    </row>
    <row r="291" spans="1:1" x14ac:dyDescent="0.25">
      <c r="A291" s="20">
        <v>19</v>
      </c>
    </row>
    <row r="292" spans="1:1" x14ac:dyDescent="0.25">
      <c r="A292" s="20">
        <v>22</v>
      </c>
    </row>
    <row r="293" spans="1:1" x14ac:dyDescent="0.25">
      <c r="A293" s="20">
        <v>17</v>
      </c>
    </row>
    <row r="294" spans="1:1" x14ac:dyDescent="0.25">
      <c r="A294" s="20">
        <v>12</v>
      </c>
    </row>
    <row r="295" spans="1:1" x14ac:dyDescent="0.25">
      <c r="A295" s="20">
        <v>16</v>
      </c>
    </row>
    <row r="296" spans="1:1" x14ac:dyDescent="0.25">
      <c r="A296" s="20">
        <v>14</v>
      </c>
    </row>
    <row r="297" spans="1:1" x14ac:dyDescent="0.25">
      <c r="A297" s="20">
        <v>18</v>
      </c>
    </row>
    <row r="298" spans="1:1" x14ac:dyDescent="0.25">
      <c r="A298" s="20">
        <v>20</v>
      </c>
    </row>
    <row r="299" spans="1:1" x14ac:dyDescent="0.25">
      <c r="A299" s="20">
        <v>25</v>
      </c>
    </row>
    <row r="300" spans="1:1" x14ac:dyDescent="0.25">
      <c r="A300" s="20">
        <v>13</v>
      </c>
    </row>
    <row r="301" spans="1:1" x14ac:dyDescent="0.25">
      <c r="A301" s="20">
        <v>11</v>
      </c>
    </row>
    <row r="302" spans="1:1" x14ac:dyDescent="0.25">
      <c r="A302" s="20">
        <v>22</v>
      </c>
    </row>
    <row r="303" spans="1:1" x14ac:dyDescent="0.25">
      <c r="A303" s="20">
        <v>19</v>
      </c>
    </row>
    <row r="304" spans="1:1" x14ac:dyDescent="0.25">
      <c r="A304" s="20">
        <v>17</v>
      </c>
    </row>
    <row r="305" spans="1:1" x14ac:dyDescent="0.25">
      <c r="A305" s="20">
        <v>12</v>
      </c>
    </row>
    <row r="306" spans="1:1" x14ac:dyDescent="0.25">
      <c r="A306" s="20">
        <v>16</v>
      </c>
    </row>
    <row r="307" spans="1:1" x14ac:dyDescent="0.25">
      <c r="A307" s="20">
        <v>14</v>
      </c>
    </row>
    <row r="308" spans="1:1" x14ac:dyDescent="0.25">
      <c r="A308" s="20">
        <v>18</v>
      </c>
    </row>
    <row r="309" spans="1:1" x14ac:dyDescent="0.25">
      <c r="A309" s="20">
        <v>20</v>
      </c>
    </row>
    <row r="310" spans="1:1" x14ac:dyDescent="0.25">
      <c r="A310" s="20">
        <v>25</v>
      </c>
    </row>
    <row r="311" spans="1:1" x14ac:dyDescent="0.25">
      <c r="A311" s="20">
        <v>13</v>
      </c>
    </row>
    <row r="312" spans="1:1" x14ac:dyDescent="0.25">
      <c r="A312" s="20">
        <v>11</v>
      </c>
    </row>
    <row r="313" spans="1:1" x14ac:dyDescent="0.25">
      <c r="A313" s="20">
        <v>22</v>
      </c>
    </row>
    <row r="314" spans="1:1" x14ac:dyDescent="0.25">
      <c r="A314" s="20">
        <v>19</v>
      </c>
    </row>
    <row r="315" spans="1:1" x14ac:dyDescent="0.25">
      <c r="A315" s="20">
        <v>17</v>
      </c>
    </row>
    <row r="316" spans="1:1" x14ac:dyDescent="0.25">
      <c r="A316" s="20">
        <v>15</v>
      </c>
    </row>
    <row r="317" spans="1:1" x14ac:dyDescent="0.25">
      <c r="A317" s="20">
        <v>16</v>
      </c>
    </row>
    <row r="318" spans="1:1" x14ac:dyDescent="0.25">
      <c r="A318" s="20">
        <v>13</v>
      </c>
    </row>
    <row r="319" spans="1:1" x14ac:dyDescent="0.25">
      <c r="A319" s="20">
        <v>14</v>
      </c>
    </row>
    <row r="320" spans="1:1" x14ac:dyDescent="0.25">
      <c r="A320" s="20">
        <v>18</v>
      </c>
    </row>
    <row r="321" spans="1:1" x14ac:dyDescent="0.25">
      <c r="A321" s="20">
        <v>20</v>
      </c>
    </row>
    <row r="322" spans="1:1" x14ac:dyDescent="0.25">
      <c r="A322" s="20">
        <v>19</v>
      </c>
    </row>
    <row r="323" spans="1:1" x14ac:dyDescent="0.25">
      <c r="A323" s="20">
        <v>21</v>
      </c>
    </row>
    <row r="324" spans="1:1" x14ac:dyDescent="0.25">
      <c r="A324" s="20">
        <v>17</v>
      </c>
    </row>
    <row r="325" spans="1:1" x14ac:dyDescent="0.25">
      <c r="A325" s="20">
        <v>12</v>
      </c>
    </row>
    <row r="326" spans="1:1" x14ac:dyDescent="0.25">
      <c r="A326" s="20">
        <v>15</v>
      </c>
    </row>
    <row r="327" spans="1:1" x14ac:dyDescent="0.25">
      <c r="A327" s="20">
        <v>13</v>
      </c>
    </row>
    <row r="328" spans="1:1" x14ac:dyDescent="0.25">
      <c r="A328" s="20">
        <v>16</v>
      </c>
    </row>
    <row r="329" spans="1:1" x14ac:dyDescent="0.25">
      <c r="A329" s="20">
        <v>14</v>
      </c>
    </row>
    <row r="330" spans="1:1" x14ac:dyDescent="0.25">
      <c r="A330" s="20">
        <v>22</v>
      </c>
    </row>
    <row r="331" spans="1:1" x14ac:dyDescent="0.25">
      <c r="A331" s="20">
        <v>21</v>
      </c>
    </row>
    <row r="332" spans="1:1" x14ac:dyDescent="0.25">
      <c r="A332" s="20">
        <v>19</v>
      </c>
    </row>
    <row r="333" spans="1:1" x14ac:dyDescent="0.25">
      <c r="A333" s="20">
        <v>18</v>
      </c>
    </row>
    <row r="334" spans="1:1" x14ac:dyDescent="0.25">
      <c r="A334" s="20">
        <v>16</v>
      </c>
    </row>
    <row r="335" spans="1:1" x14ac:dyDescent="0.25">
      <c r="A335" s="20">
        <v>11</v>
      </c>
    </row>
    <row r="336" spans="1:1" x14ac:dyDescent="0.25">
      <c r="A336" s="20">
        <v>17</v>
      </c>
    </row>
    <row r="337" spans="1:8" x14ac:dyDescent="0.25">
      <c r="A337" s="20">
        <v>14</v>
      </c>
    </row>
    <row r="338" spans="1:8" x14ac:dyDescent="0.25">
      <c r="A338" s="20">
        <v>12</v>
      </c>
    </row>
    <row r="339" spans="1:8" x14ac:dyDescent="0.25">
      <c r="A339" s="20">
        <v>20</v>
      </c>
    </row>
    <row r="340" spans="1:8" x14ac:dyDescent="0.25">
      <c r="A340" s="20">
        <v>23</v>
      </c>
    </row>
    <row r="341" spans="1:8" x14ac:dyDescent="0.25">
      <c r="A341" s="20">
        <v>19</v>
      </c>
    </row>
    <row r="342" spans="1:8" x14ac:dyDescent="0.25">
      <c r="A342" s="20">
        <v>15</v>
      </c>
    </row>
    <row r="343" spans="1:8" x14ac:dyDescent="0.25">
      <c r="A343" s="20">
        <v>16</v>
      </c>
    </row>
    <row r="344" spans="1:8" x14ac:dyDescent="0.25">
      <c r="A344" s="20">
        <v>13</v>
      </c>
    </row>
    <row r="345" spans="1:8" x14ac:dyDescent="0.25">
      <c r="A345" s="20">
        <v>18</v>
      </c>
    </row>
    <row r="347" spans="1:8" x14ac:dyDescent="0.25">
      <c r="A347" s="136" t="s">
        <v>89</v>
      </c>
      <c r="B347" s="137"/>
      <c r="C347" s="137"/>
      <c r="D347" s="137"/>
      <c r="E347" s="137"/>
      <c r="F347" s="137"/>
      <c r="G347" s="137"/>
      <c r="H347" s="137"/>
    </row>
    <row r="348" spans="1:8" x14ac:dyDescent="0.25">
      <c r="A348" s="137"/>
      <c r="B348" s="137"/>
      <c r="C348" s="137"/>
      <c r="D348" s="137"/>
      <c r="E348" s="137"/>
      <c r="F348" s="137"/>
      <c r="G348" s="137"/>
      <c r="H348" s="137"/>
    </row>
    <row r="349" spans="1:8" x14ac:dyDescent="0.25">
      <c r="A349" s="137"/>
      <c r="B349" s="137"/>
      <c r="C349" s="137"/>
      <c r="D349" s="137"/>
      <c r="E349" s="137"/>
      <c r="F349" s="137"/>
      <c r="G349" s="137"/>
      <c r="H349" s="137"/>
    </row>
    <row r="351" spans="1:8" x14ac:dyDescent="0.25">
      <c r="A351" s="30" t="s">
        <v>90</v>
      </c>
      <c r="B351" s="30" t="s">
        <v>91</v>
      </c>
      <c r="C351" s="30" t="s">
        <v>92</v>
      </c>
      <c r="D351" s="30" t="s">
        <v>93</v>
      </c>
      <c r="E351" s="30" t="s">
        <v>94</v>
      </c>
    </row>
    <row r="352" spans="1:8" x14ac:dyDescent="0.25">
      <c r="A352" s="24">
        <v>30</v>
      </c>
      <c r="B352" s="24">
        <v>25</v>
      </c>
      <c r="C352" s="24">
        <v>22</v>
      </c>
      <c r="D352" s="24">
        <v>18</v>
      </c>
      <c r="E352" s="24">
        <v>35</v>
      </c>
    </row>
    <row r="353" spans="1:5" x14ac:dyDescent="0.25">
      <c r="A353" s="24">
        <v>32</v>
      </c>
      <c r="B353" s="24">
        <v>27</v>
      </c>
      <c r="C353" s="24">
        <v>23</v>
      </c>
      <c r="D353" s="24">
        <v>17</v>
      </c>
      <c r="E353" s="24">
        <v>36</v>
      </c>
    </row>
    <row r="354" spans="1:5" x14ac:dyDescent="0.25">
      <c r="A354" s="24">
        <v>33</v>
      </c>
      <c r="B354" s="24">
        <v>26</v>
      </c>
      <c r="C354" s="24">
        <v>20</v>
      </c>
      <c r="D354" s="24">
        <v>19</v>
      </c>
      <c r="E354" s="24">
        <v>34</v>
      </c>
    </row>
    <row r="355" spans="1:5" x14ac:dyDescent="0.25">
      <c r="A355" s="24">
        <v>28</v>
      </c>
      <c r="B355" s="24">
        <v>23</v>
      </c>
      <c r="C355" s="24">
        <v>25</v>
      </c>
      <c r="D355" s="24">
        <v>20</v>
      </c>
      <c r="E355" s="24">
        <v>35</v>
      </c>
    </row>
    <row r="356" spans="1:5" x14ac:dyDescent="0.25">
      <c r="A356" s="24">
        <v>31</v>
      </c>
      <c r="B356" s="24">
        <v>28</v>
      </c>
      <c r="C356" s="24">
        <v>21</v>
      </c>
      <c r="D356" s="24">
        <v>21</v>
      </c>
      <c r="E356" s="24">
        <v>33</v>
      </c>
    </row>
    <row r="357" spans="1:5" x14ac:dyDescent="0.25">
      <c r="A357" s="24">
        <v>30</v>
      </c>
      <c r="B357" s="24">
        <v>24</v>
      </c>
      <c r="C357" s="24">
        <v>24</v>
      </c>
      <c r="D357" s="24">
        <v>18</v>
      </c>
      <c r="E357" s="24">
        <v>34</v>
      </c>
    </row>
    <row r="358" spans="1:5" x14ac:dyDescent="0.25">
      <c r="A358" s="24">
        <v>29</v>
      </c>
      <c r="B358" s="24">
        <v>26</v>
      </c>
      <c r="C358" s="24">
        <v>23</v>
      </c>
      <c r="D358" s="24">
        <v>19</v>
      </c>
      <c r="E358" s="24">
        <v>32</v>
      </c>
    </row>
    <row r="359" spans="1:5" x14ac:dyDescent="0.25">
      <c r="A359" s="24">
        <v>30</v>
      </c>
      <c r="B359" s="24">
        <v>25</v>
      </c>
      <c r="C359" s="24">
        <v>22</v>
      </c>
      <c r="D359" s="24">
        <v>17</v>
      </c>
      <c r="E359" s="24">
        <v>33</v>
      </c>
    </row>
    <row r="360" spans="1:5" x14ac:dyDescent="0.25">
      <c r="A360" s="24">
        <v>32</v>
      </c>
      <c r="B360" s="24">
        <v>27</v>
      </c>
      <c r="C360" s="24">
        <v>25</v>
      </c>
      <c r="D360" s="24">
        <v>20</v>
      </c>
      <c r="E360" s="24">
        <v>36</v>
      </c>
    </row>
    <row r="361" spans="1:5" x14ac:dyDescent="0.25">
      <c r="A361" s="24">
        <v>31</v>
      </c>
      <c r="B361" s="24">
        <v>28</v>
      </c>
      <c r="C361" s="24">
        <v>28</v>
      </c>
      <c r="D361" s="24">
        <v>19</v>
      </c>
      <c r="E361" s="24">
        <v>34</v>
      </c>
    </row>
    <row r="363" spans="1:5" x14ac:dyDescent="0.25">
      <c r="A363" s="38" t="s">
        <v>90</v>
      </c>
      <c r="B363" s="39" t="s">
        <v>91</v>
      </c>
      <c r="C363" s="40" t="s">
        <v>92</v>
      </c>
      <c r="D363" s="41" t="s">
        <v>93</v>
      </c>
      <c r="E363" s="42" t="s">
        <v>94</v>
      </c>
    </row>
    <row r="364" spans="1:5" x14ac:dyDescent="0.25">
      <c r="A364" s="31" t="s">
        <v>6</v>
      </c>
      <c r="B364" s="32" t="s">
        <v>6</v>
      </c>
      <c r="C364" s="32" t="s">
        <v>6</v>
      </c>
      <c r="D364" s="32" t="s">
        <v>6</v>
      </c>
      <c r="E364" s="32" t="s">
        <v>6</v>
      </c>
    </row>
    <row r="365" spans="1:5" x14ac:dyDescent="0.25">
      <c r="A365">
        <f>AVERAGE(A352:A361)</f>
        <v>30.6</v>
      </c>
      <c r="B365">
        <f>AVERAGE(B352:B361)</f>
        <v>25.9</v>
      </c>
      <c r="C365">
        <f>AVERAGE(C352:C361)</f>
        <v>23.3</v>
      </c>
      <c r="D365">
        <f>AVERAGE(D352:D361)</f>
        <v>18.8</v>
      </c>
      <c r="E365">
        <f>AVERAGE(E352:E361)</f>
        <v>34.200000000000003</v>
      </c>
    </row>
    <row r="366" spans="1:5" x14ac:dyDescent="0.25">
      <c r="A366" s="31" t="s">
        <v>13</v>
      </c>
      <c r="B366" s="32" t="s">
        <v>13</v>
      </c>
      <c r="C366" s="32" t="s">
        <v>13</v>
      </c>
      <c r="D366" s="32" t="s">
        <v>13</v>
      </c>
      <c r="E366" s="32" t="s">
        <v>13</v>
      </c>
    </row>
    <row r="367" spans="1:5" x14ac:dyDescent="0.25">
      <c r="A367">
        <f>MAX(A352:A361)-MIN(A352:A361)</f>
        <v>5</v>
      </c>
      <c r="B367">
        <f>MAX(B352:B361)-MIN(B352:B361)</f>
        <v>5</v>
      </c>
      <c r="C367">
        <f>MAX(C352:C361)-MIN(C352:C361)</f>
        <v>8</v>
      </c>
      <c r="D367">
        <f>MAX(D352:D361)-MIN(D352:D361)</f>
        <v>4</v>
      </c>
      <c r="E367">
        <f>MAX(E352:E361)-MIN(E352:E361)</f>
        <v>4</v>
      </c>
    </row>
    <row r="368" spans="1:5" x14ac:dyDescent="0.25">
      <c r="A368" s="31" t="s">
        <v>43</v>
      </c>
      <c r="B368" s="32" t="s">
        <v>43</v>
      </c>
      <c r="C368" s="32" t="s">
        <v>43</v>
      </c>
      <c r="D368" s="32" t="s">
        <v>43</v>
      </c>
      <c r="E368" s="32" t="s">
        <v>43</v>
      </c>
    </row>
    <row r="369" spans="1:10" x14ac:dyDescent="0.25">
      <c r="A369">
        <f>_xlfn.VAR.S(A352:A361)</f>
        <v>2.2666666666666675</v>
      </c>
      <c r="B369">
        <f>_xlfn.VAR.S(B352:B361)</f>
        <v>2.7666666666666675</v>
      </c>
      <c r="C369">
        <f>_xlfn.VAR.S(C352:C361)</f>
        <v>5.3444444444444441</v>
      </c>
      <c r="D369">
        <f>_xlfn.VAR.S(D352:D361)</f>
        <v>1.7333333333333332</v>
      </c>
      <c r="E369">
        <f>_xlfn.VAR.S(E352:E361)</f>
        <v>1.7333333333333332</v>
      </c>
    </row>
    <row r="372" spans="1:10" ht="15.75" thickBot="1" x14ac:dyDescent="0.3">
      <c r="C372" s="26"/>
      <c r="D372" s="26"/>
    </row>
    <row r="373" spans="1:10" x14ac:dyDescent="0.25">
      <c r="A373" s="33" t="s">
        <v>90</v>
      </c>
      <c r="B373" s="33"/>
      <c r="C373" s="34" t="s">
        <v>91</v>
      </c>
      <c r="D373" s="34"/>
      <c r="E373" s="35" t="s">
        <v>92</v>
      </c>
      <c r="F373" s="35"/>
      <c r="G373" s="36" t="s">
        <v>93</v>
      </c>
      <c r="H373" s="36"/>
      <c r="I373" s="37" t="s">
        <v>94</v>
      </c>
      <c r="J373" s="37"/>
    </row>
    <row r="375" spans="1:10" x14ac:dyDescent="0.25">
      <c r="A375" t="s">
        <v>6</v>
      </c>
      <c r="B375" s="15">
        <v>30.6</v>
      </c>
      <c r="C375" t="s">
        <v>6</v>
      </c>
      <c r="D375" s="15">
        <v>25.9</v>
      </c>
      <c r="E375" t="s">
        <v>6</v>
      </c>
      <c r="F375" s="15">
        <v>23.3</v>
      </c>
      <c r="G375" t="s">
        <v>6</v>
      </c>
      <c r="H375" s="15">
        <v>18.8</v>
      </c>
      <c r="I375" t="s">
        <v>6</v>
      </c>
      <c r="J375" s="15">
        <v>34.200000000000003</v>
      </c>
    </row>
    <row r="376" spans="1:10" x14ac:dyDescent="0.25">
      <c r="A376" t="s">
        <v>3</v>
      </c>
      <c r="B376">
        <v>0.47609522856952335</v>
      </c>
      <c r="C376" t="s">
        <v>3</v>
      </c>
      <c r="D376">
        <v>0.52599112793531677</v>
      </c>
      <c r="E376" t="s">
        <v>3</v>
      </c>
      <c r="F376">
        <v>0.73105707331537684</v>
      </c>
      <c r="G376" t="s">
        <v>3</v>
      </c>
      <c r="H376">
        <v>0.41633319989322654</v>
      </c>
      <c r="I376" t="s">
        <v>3</v>
      </c>
      <c r="J376">
        <v>0.41633319989322654</v>
      </c>
    </row>
    <row r="377" spans="1:10" x14ac:dyDescent="0.25">
      <c r="A377" t="s">
        <v>7</v>
      </c>
      <c r="B377">
        <v>30.5</v>
      </c>
      <c r="C377" t="s">
        <v>7</v>
      </c>
      <c r="D377">
        <v>26</v>
      </c>
      <c r="E377" t="s">
        <v>7</v>
      </c>
      <c r="F377">
        <v>23</v>
      </c>
      <c r="G377" t="s">
        <v>7</v>
      </c>
      <c r="H377">
        <v>19</v>
      </c>
      <c r="I377" t="s">
        <v>7</v>
      </c>
      <c r="J377">
        <v>34</v>
      </c>
    </row>
    <row r="378" spans="1:10" x14ac:dyDescent="0.25">
      <c r="A378" t="s">
        <v>8</v>
      </c>
      <c r="B378">
        <v>30</v>
      </c>
      <c r="C378" t="s">
        <v>8</v>
      </c>
      <c r="D378">
        <v>25</v>
      </c>
      <c r="E378" t="s">
        <v>8</v>
      </c>
      <c r="F378">
        <v>22</v>
      </c>
      <c r="G378" t="s">
        <v>8</v>
      </c>
      <c r="H378">
        <v>19</v>
      </c>
      <c r="I378" t="s">
        <v>8</v>
      </c>
      <c r="J378">
        <v>34</v>
      </c>
    </row>
    <row r="379" spans="1:10" x14ac:dyDescent="0.25">
      <c r="A379" t="s">
        <v>9</v>
      </c>
      <c r="B379">
        <v>1.5055453054181622</v>
      </c>
      <c r="C379" t="s">
        <v>9</v>
      </c>
      <c r="D379">
        <v>1.6633299933166201</v>
      </c>
      <c r="E379" t="s">
        <v>9</v>
      </c>
      <c r="F379">
        <v>2.3118054512532935</v>
      </c>
      <c r="G379" t="s">
        <v>9</v>
      </c>
      <c r="H379">
        <v>1.3165611772087666</v>
      </c>
      <c r="I379" t="s">
        <v>9</v>
      </c>
      <c r="J379">
        <v>1.3165611772087666</v>
      </c>
    </row>
    <row r="380" spans="1:10" x14ac:dyDescent="0.25">
      <c r="A380" t="s">
        <v>10</v>
      </c>
      <c r="B380" s="15">
        <v>2.2666666666666675</v>
      </c>
      <c r="C380" t="s">
        <v>10</v>
      </c>
      <c r="D380" s="15">
        <v>2.7666666666666675</v>
      </c>
      <c r="E380" t="s">
        <v>10</v>
      </c>
      <c r="F380" s="15">
        <v>5.3444444444444441</v>
      </c>
      <c r="G380" t="s">
        <v>10</v>
      </c>
      <c r="H380" s="15">
        <v>1.7333333333333332</v>
      </c>
      <c r="I380" t="s">
        <v>10</v>
      </c>
      <c r="J380" s="15">
        <v>1.7333333333333332</v>
      </c>
    </row>
    <row r="381" spans="1:10" x14ac:dyDescent="0.25">
      <c r="A381" t="s">
        <v>11</v>
      </c>
      <c r="B381">
        <v>-0.36517548195749105</v>
      </c>
      <c r="C381" t="s">
        <v>11</v>
      </c>
      <c r="D381">
        <v>-0.72102523692014664</v>
      </c>
      <c r="E381" t="s">
        <v>11</v>
      </c>
      <c r="F381">
        <v>0.68258818778569186</v>
      </c>
      <c r="G381" t="s">
        <v>11</v>
      </c>
      <c r="H381">
        <v>-0.7512679628064256</v>
      </c>
      <c r="I381" t="s">
        <v>11</v>
      </c>
      <c r="J381">
        <v>-0.75126796280642383</v>
      </c>
    </row>
    <row r="382" spans="1:10" x14ac:dyDescent="0.25">
      <c r="A382" t="s">
        <v>12</v>
      </c>
      <c r="B382">
        <v>-0.11721373485089842</v>
      </c>
      <c r="C382" t="s">
        <v>12</v>
      </c>
      <c r="D382">
        <v>-0.34768401660268666</v>
      </c>
      <c r="E382" t="s">
        <v>12</v>
      </c>
      <c r="F382">
        <v>0.69066088403243142</v>
      </c>
      <c r="G382" t="s">
        <v>12</v>
      </c>
      <c r="H382">
        <v>8.7640906766853641E-2</v>
      </c>
      <c r="I382" t="s">
        <v>12</v>
      </c>
      <c r="J382">
        <v>-8.7640906766863744E-2</v>
      </c>
    </row>
    <row r="383" spans="1:10" x14ac:dyDescent="0.25">
      <c r="A383" t="s">
        <v>13</v>
      </c>
      <c r="B383" s="15">
        <v>5</v>
      </c>
      <c r="C383" t="s">
        <v>13</v>
      </c>
      <c r="D383" s="15">
        <v>5</v>
      </c>
      <c r="E383" t="s">
        <v>13</v>
      </c>
      <c r="F383" s="15">
        <v>8</v>
      </c>
      <c r="G383" t="s">
        <v>13</v>
      </c>
      <c r="H383" s="15">
        <v>4</v>
      </c>
      <c r="I383" t="s">
        <v>13</v>
      </c>
      <c r="J383" s="15">
        <v>4</v>
      </c>
    </row>
    <row r="384" spans="1:10" x14ac:dyDescent="0.25">
      <c r="A384" t="s">
        <v>14</v>
      </c>
      <c r="B384">
        <v>28</v>
      </c>
      <c r="C384" t="s">
        <v>14</v>
      </c>
      <c r="D384">
        <v>23</v>
      </c>
      <c r="E384" t="s">
        <v>14</v>
      </c>
      <c r="F384">
        <v>20</v>
      </c>
      <c r="G384" t="s">
        <v>14</v>
      </c>
      <c r="H384">
        <v>17</v>
      </c>
      <c r="I384" t="s">
        <v>14</v>
      </c>
      <c r="J384">
        <v>32</v>
      </c>
    </row>
    <row r="385" spans="1:10" x14ac:dyDescent="0.25">
      <c r="A385" t="s">
        <v>15</v>
      </c>
      <c r="B385">
        <v>33</v>
      </c>
      <c r="C385" t="s">
        <v>15</v>
      </c>
      <c r="D385">
        <v>28</v>
      </c>
      <c r="E385" t="s">
        <v>15</v>
      </c>
      <c r="F385">
        <v>28</v>
      </c>
      <c r="G385" t="s">
        <v>15</v>
      </c>
      <c r="H385">
        <v>21</v>
      </c>
      <c r="I385" t="s">
        <v>15</v>
      </c>
      <c r="J385">
        <v>36</v>
      </c>
    </row>
    <row r="386" spans="1:10" x14ac:dyDescent="0.25">
      <c r="A386" t="s">
        <v>16</v>
      </c>
      <c r="B386">
        <v>306</v>
      </c>
      <c r="C386" t="s">
        <v>16</v>
      </c>
      <c r="D386">
        <v>259</v>
      </c>
      <c r="E386" t="s">
        <v>16</v>
      </c>
      <c r="F386">
        <v>233</v>
      </c>
      <c r="G386" t="s">
        <v>16</v>
      </c>
      <c r="H386">
        <v>188</v>
      </c>
      <c r="I386" t="s">
        <v>16</v>
      </c>
      <c r="J386">
        <v>342</v>
      </c>
    </row>
    <row r="387" spans="1:10" ht="15.75" thickBot="1" x14ac:dyDescent="0.3">
      <c r="A387" s="7" t="s">
        <v>17</v>
      </c>
      <c r="B387" s="7">
        <v>10</v>
      </c>
      <c r="C387" s="7" t="s">
        <v>17</v>
      </c>
      <c r="D387" s="7">
        <v>10</v>
      </c>
      <c r="E387" s="7" t="s">
        <v>17</v>
      </c>
      <c r="F387" s="7">
        <v>10</v>
      </c>
      <c r="G387" s="7" t="s">
        <v>17</v>
      </c>
      <c r="H387" s="7">
        <v>10</v>
      </c>
      <c r="I387" s="7" t="s">
        <v>17</v>
      </c>
      <c r="J387" s="7">
        <v>10</v>
      </c>
    </row>
    <row r="389" spans="1:10" ht="15" customHeight="1" x14ac:dyDescent="0.25">
      <c r="A389" s="131" t="s">
        <v>95</v>
      </c>
      <c r="B389" s="131"/>
      <c r="C389" s="131"/>
      <c r="D389" s="131"/>
      <c r="E389" s="131"/>
      <c r="F389" s="131"/>
    </row>
    <row r="390" spans="1:10" x14ac:dyDescent="0.25">
      <c r="A390" s="131"/>
      <c r="B390" s="131"/>
      <c r="C390" s="131"/>
      <c r="D390" s="131"/>
      <c r="E390" s="131"/>
      <c r="F390" s="131"/>
    </row>
    <row r="391" spans="1:10" x14ac:dyDescent="0.25">
      <c r="B391" s="117" t="s">
        <v>97</v>
      </c>
      <c r="C391" s="117"/>
      <c r="D391" s="117"/>
      <c r="E391" s="117"/>
    </row>
    <row r="393" spans="1:10" x14ac:dyDescent="0.25">
      <c r="B393" s="117" t="s">
        <v>98</v>
      </c>
      <c r="C393" s="117"/>
      <c r="D393" s="117"/>
      <c r="E393" s="117"/>
    </row>
    <row r="395" spans="1:10" x14ac:dyDescent="0.25">
      <c r="C395" s="117" t="s">
        <v>96</v>
      </c>
      <c r="D395" s="117"/>
      <c r="E395" s="117"/>
    </row>
    <row r="397" spans="1:10" x14ac:dyDescent="0.25">
      <c r="B397" s="131" t="s">
        <v>99</v>
      </c>
      <c r="C397" s="117"/>
      <c r="D397" s="117"/>
      <c r="E397" s="117"/>
    </row>
    <row r="398" spans="1:10" x14ac:dyDescent="0.25">
      <c r="B398" s="117"/>
      <c r="C398" s="117"/>
      <c r="D398" s="117"/>
      <c r="E398" s="117"/>
    </row>
  </sheetData>
  <mergeCells count="44">
    <mergeCell ref="B393:E393"/>
    <mergeCell ref="C395:E395"/>
    <mergeCell ref="B397:E398"/>
    <mergeCell ref="A222:H223"/>
    <mergeCell ref="A166:H168"/>
    <mergeCell ref="D170:I170"/>
    <mergeCell ref="D172:K172"/>
    <mergeCell ref="D171:I171"/>
    <mergeCell ref="D173:J173"/>
    <mergeCell ref="A347:H349"/>
    <mergeCell ref="A389:F390"/>
    <mergeCell ref="B391:E391"/>
    <mergeCell ref="D225:I226"/>
    <mergeCell ref="D229:I230"/>
    <mergeCell ref="D233:I234"/>
    <mergeCell ref="E235:F235"/>
    <mergeCell ref="F52:K52"/>
    <mergeCell ref="A1:H4"/>
    <mergeCell ref="F7:K7"/>
    <mergeCell ref="F8:K8"/>
    <mergeCell ref="F10:K10"/>
    <mergeCell ref="F11:K11"/>
    <mergeCell ref="F48:J48"/>
    <mergeCell ref="F51:J51"/>
    <mergeCell ref="F13:K14"/>
    <mergeCell ref="F15:K15"/>
    <mergeCell ref="A43:H45"/>
    <mergeCell ref="F47:K47"/>
    <mergeCell ref="F50:J50"/>
    <mergeCell ref="F53:K53"/>
    <mergeCell ref="A80:H83"/>
    <mergeCell ref="E85:I85"/>
    <mergeCell ref="E88:I88"/>
    <mergeCell ref="E91:J91"/>
    <mergeCell ref="E86:H86"/>
    <mergeCell ref="E89:I89"/>
    <mergeCell ref="E231:F231"/>
    <mergeCell ref="E227:F227"/>
    <mergeCell ref="E92:J92"/>
    <mergeCell ref="A137:H139"/>
    <mergeCell ref="E142:K142"/>
    <mergeCell ref="E145:K145"/>
    <mergeCell ref="E146:K146"/>
    <mergeCell ref="E143:K1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73B47-E72D-4798-8B91-66378EC0B33B}">
  <dimension ref="A1:Q509"/>
  <sheetViews>
    <sheetView topLeftCell="A318" zoomScale="85" zoomScaleNormal="85" workbookViewId="0">
      <selection activeCell="G341" sqref="G341"/>
    </sheetView>
  </sheetViews>
  <sheetFormatPr defaultRowHeight="15" x14ac:dyDescent="0.25"/>
  <cols>
    <col min="1" max="1" width="13.42578125" bestFit="1" customWidth="1"/>
    <col min="2" max="2" width="17.85546875" bestFit="1" customWidth="1"/>
    <col min="3" max="3" width="10.85546875" customWidth="1"/>
    <col min="4" max="4" width="16.5703125" bestFit="1" customWidth="1"/>
    <col min="5" max="6" width="18.140625" bestFit="1" customWidth="1"/>
    <col min="8" max="8" width="14.7109375" customWidth="1"/>
  </cols>
  <sheetData>
    <row r="1" spans="1:16" x14ac:dyDescent="0.25">
      <c r="A1" s="138" t="s">
        <v>100</v>
      </c>
      <c r="B1" s="139"/>
      <c r="C1" s="139"/>
      <c r="D1" s="139"/>
      <c r="E1" s="139"/>
      <c r="F1" s="139"/>
      <c r="G1" s="139"/>
    </row>
    <row r="2" spans="1:16" x14ac:dyDescent="0.25">
      <c r="A2" s="139"/>
      <c r="B2" s="139"/>
      <c r="C2" s="139"/>
      <c r="D2" s="139"/>
      <c r="E2" s="139"/>
      <c r="F2" s="139"/>
      <c r="G2" s="139"/>
    </row>
    <row r="3" spans="1:16" x14ac:dyDescent="0.25">
      <c r="A3" s="139"/>
      <c r="B3" s="139"/>
      <c r="C3" s="139"/>
      <c r="D3" s="139"/>
      <c r="E3" s="139"/>
      <c r="F3" s="139"/>
      <c r="G3" s="139"/>
    </row>
    <row r="5" spans="1:16" ht="15.75" x14ac:dyDescent="0.25">
      <c r="A5" s="57" t="s">
        <v>101</v>
      </c>
      <c r="B5" s="57" t="s">
        <v>102</v>
      </c>
    </row>
    <row r="6" spans="1:16" ht="15.75" thickBot="1" x14ac:dyDescent="0.3">
      <c r="A6" s="58">
        <v>28</v>
      </c>
      <c r="B6" s="45">
        <v>27</v>
      </c>
    </row>
    <row r="7" spans="1:16" x14ac:dyDescent="0.25">
      <c r="A7" s="58">
        <v>32</v>
      </c>
      <c r="B7" s="46">
        <v>28</v>
      </c>
      <c r="D7" s="61" t="s">
        <v>102</v>
      </c>
      <c r="E7" s="61" t="s">
        <v>104</v>
      </c>
      <c r="F7" s="9" t="s">
        <v>101</v>
      </c>
      <c r="G7" s="9"/>
      <c r="H7" s="23" t="s">
        <v>105</v>
      </c>
      <c r="I7" s="23"/>
      <c r="J7" s="23"/>
      <c r="K7" s="23"/>
      <c r="L7" s="23"/>
      <c r="M7" s="23"/>
      <c r="N7" s="23"/>
      <c r="O7" s="23"/>
      <c r="P7" s="23"/>
    </row>
    <row r="8" spans="1:16" x14ac:dyDescent="0.25">
      <c r="A8" s="58">
        <v>35</v>
      </c>
      <c r="B8" s="46">
        <v>29</v>
      </c>
      <c r="D8" s="20">
        <v>27</v>
      </c>
      <c r="E8" s="20">
        <v>3</v>
      </c>
      <c r="H8" s="62" t="s">
        <v>106</v>
      </c>
      <c r="I8" s="62"/>
      <c r="J8" s="62"/>
      <c r="K8" s="62"/>
      <c r="L8" s="62"/>
      <c r="M8" s="62"/>
      <c r="N8" s="62"/>
      <c r="O8" s="62"/>
      <c r="P8" s="62"/>
    </row>
    <row r="9" spans="1:16" x14ac:dyDescent="0.25">
      <c r="A9" s="58">
        <v>40</v>
      </c>
      <c r="B9" s="46">
        <v>30</v>
      </c>
      <c r="D9" s="20">
        <v>28</v>
      </c>
      <c r="E9" s="20">
        <v>5</v>
      </c>
      <c r="F9" t="s">
        <v>6</v>
      </c>
      <c r="G9">
        <v>34.99</v>
      </c>
      <c r="H9" s="62"/>
      <c r="I9" s="62"/>
      <c r="J9" s="62"/>
      <c r="K9" s="62"/>
      <c r="L9" s="62"/>
      <c r="M9" s="62"/>
      <c r="N9" s="62"/>
      <c r="O9" s="62"/>
      <c r="P9" s="62"/>
    </row>
    <row r="10" spans="1:16" x14ac:dyDescent="0.25">
      <c r="A10" s="58">
        <v>42</v>
      </c>
      <c r="B10" s="46">
        <v>31</v>
      </c>
      <c r="D10" s="20">
        <v>29</v>
      </c>
      <c r="E10" s="20">
        <v>7</v>
      </c>
      <c r="F10" t="s">
        <v>3</v>
      </c>
      <c r="G10">
        <v>0.48147395746516991</v>
      </c>
      <c r="H10" s="23" t="s">
        <v>107</v>
      </c>
      <c r="I10" s="23"/>
      <c r="J10" s="23"/>
      <c r="K10" s="23"/>
      <c r="L10" s="23"/>
      <c r="M10" s="23"/>
      <c r="N10" s="23"/>
      <c r="O10" s="62"/>
      <c r="P10" s="62"/>
    </row>
    <row r="11" spans="1:16" x14ac:dyDescent="0.25">
      <c r="A11" s="58">
        <v>28</v>
      </c>
      <c r="B11" s="46">
        <v>32</v>
      </c>
      <c r="D11" s="20">
        <v>30</v>
      </c>
      <c r="E11" s="20">
        <v>6</v>
      </c>
      <c r="F11" t="s">
        <v>7</v>
      </c>
      <c r="G11" s="15">
        <v>35</v>
      </c>
      <c r="H11" s="15" t="s">
        <v>108</v>
      </c>
      <c r="I11" s="15"/>
      <c r="J11" s="15"/>
      <c r="K11" s="15"/>
      <c r="L11" s="15"/>
      <c r="M11" s="62"/>
      <c r="N11" s="62"/>
      <c r="O11" s="62"/>
      <c r="P11" s="62"/>
    </row>
    <row r="12" spans="1:16" x14ac:dyDescent="0.25">
      <c r="A12" s="58">
        <v>33</v>
      </c>
      <c r="B12" s="46">
        <v>33</v>
      </c>
      <c r="D12" s="20">
        <v>31</v>
      </c>
      <c r="E12" s="20">
        <v>10</v>
      </c>
      <c r="F12" t="s">
        <v>8</v>
      </c>
      <c r="G12" s="15">
        <v>31</v>
      </c>
      <c r="H12" s="62"/>
      <c r="I12" s="62"/>
      <c r="J12" s="62"/>
      <c r="K12" s="62"/>
      <c r="L12" s="62"/>
      <c r="M12" s="62"/>
      <c r="N12" s="62"/>
      <c r="O12" s="62"/>
      <c r="P12" s="62"/>
    </row>
    <row r="13" spans="1:16" x14ac:dyDescent="0.25">
      <c r="A13" s="58">
        <v>38</v>
      </c>
      <c r="B13" s="46">
        <v>34</v>
      </c>
      <c r="D13" s="20">
        <v>32</v>
      </c>
      <c r="E13" s="20">
        <v>5</v>
      </c>
      <c r="F13" t="s">
        <v>9</v>
      </c>
      <c r="G13">
        <v>4.814739574651699</v>
      </c>
      <c r="H13" s="23" t="s">
        <v>109</v>
      </c>
      <c r="I13" s="23"/>
      <c r="J13" s="23"/>
      <c r="K13" s="23"/>
      <c r="L13" s="23"/>
      <c r="M13" s="62"/>
      <c r="N13" s="62"/>
      <c r="O13" s="62"/>
      <c r="P13" s="62"/>
    </row>
    <row r="14" spans="1:16" x14ac:dyDescent="0.25">
      <c r="A14" s="58">
        <v>30</v>
      </c>
      <c r="B14" s="46">
        <v>35</v>
      </c>
      <c r="D14" s="20">
        <v>33</v>
      </c>
      <c r="E14" s="20">
        <v>7</v>
      </c>
      <c r="F14" t="s">
        <v>10</v>
      </c>
      <c r="G14">
        <v>23.181717171717224</v>
      </c>
      <c r="H14" s="15" t="s">
        <v>110</v>
      </c>
      <c r="I14" s="15"/>
      <c r="J14" s="15"/>
      <c r="K14" s="15"/>
      <c r="L14" s="62"/>
      <c r="M14" s="62"/>
      <c r="N14" s="62"/>
      <c r="O14" s="62"/>
      <c r="P14" s="62"/>
    </row>
    <row r="15" spans="1:16" x14ac:dyDescent="0.25">
      <c r="A15" s="58">
        <v>41</v>
      </c>
      <c r="B15" s="46">
        <v>36</v>
      </c>
      <c r="D15" s="20">
        <v>34</v>
      </c>
      <c r="E15" s="20">
        <v>3</v>
      </c>
      <c r="F15" t="s">
        <v>11</v>
      </c>
      <c r="G15">
        <v>-0.92902084096665272</v>
      </c>
      <c r="H15" s="62"/>
      <c r="I15" s="62"/>
      <c r="J15" s="62"/>
      <c r="K15" s="62"/>
      <c r="L15" s="62"/>
      <c r="M15" s="62"/>
      <c r="N15" s="62"/>
      <c r="O15" s="62"/>
      <c r="P15" s="62"/>
    </row>
    <row r="16" spans="1:16" x14ac:dyDescent="0.25">
      <c r="A16" s="58">
        <v>37</v>
      </c>
      <c r="B16" s="46">
        <v>37</v>
      </c>
      <c r="D16" s="20">
        <v>35</v>
      </c>
      <c r="E16" s="20">
        <v>9</v>
      </c>
      <c r="F16" t="s">
        <v>12</v>
      </c>
      <c r="G16">
        <v>0.22180236398615402</v>
      </c>
      <c r="H16" s="23" t="s">
        <v>111</v>
      </c>
      <c r="I16" s="23"/>
      <c r="J16" s="23"/>
      <c r="K16" s="23"/>
      <c r="L16" s="23"/>
      <c r="M16" s="23"/>
      <c r="N16" s="62"/>
      <c r="O16" s="62"/>
      <c r="P16" s="62"/>
    </row>
    <row r="17" spans="1:16" x14ac:dyDescent="0.25">
      <c r="A17" s="58">
        <v>31</v>
      </c>
      <c r="B17" s="46">
        <v>38</v>
      </c>
      <c r="D17" s="20">
        <v>36</v>
      </c>
      <c r="E17" s="20">
        <v>7</v>
      </c>
      <c r="F17" t="s">
        <v>13</v>
      </c>
      <c r="G17" s="15">
        <v>18</v>
      </c>
      <c r="H17" s="15" t="s">
        <v>112</v>
      </c>
      <c r="I17" s="15"/>
      <c r="J17" s="62"/>
      <c r="K17" s="62"/>
      <c r="L17" s="62"/>
      <c r="M17" s="62"/>
      <c r="N17" s="62"/>
      <c r="O17" s="62"/>
      <c r="P17" s="62"/>
    </row>
    <row r="18" spans="1:16" x14ac:dyDescent="0.25">
      <c r="A18" s="58">
        <v>34</v>
      </c>
      <c r="B18" s="46">
        <v>39</v>
      </c>
      <c r="D18" s="20">
        <v>37</v>
      </c>
      <c r="E18" s="20">
        <v>5</v>
      </c>
      <c r="F18" t="s">
        <v>14</v>
      </c>
      <c r="G18">
        <v>27</v>
      </c>
    </row>
    <row r="19" spans="1:16" x14ac:dyDescent="0.25">
      <c r="A19" s="58">
        <v>29</v>
      </c>
      <c r="B19" s="46">
        <v>40</v>
      </c>
      <c r="D19" s="20">
        <v>38</v>
      </c>
      <c r="E19" s="20">
        <v>6</v>
      </c>
      <c r="F19" t="s">
        <v>15</v>
      </c>
      <c r="G19">
        <v>45</v>
      </c>
    </row>
    <row r="20" spans="1:16" x14ac:dyDescent="0.25">
      <c r="A20" s="58">
        <v>36</v>
      </c>
      <c r="B20" s="46">
        <v>41</v>
      </c>
      <c r="D20" s="20">
        <v>39</v>
      </c>
      <c r="E20" s="20">
        <v>7</v>
      </c>
      <c r="F20" t="s">
        <v>16</v>
      </c>
      <c r="G20">
        <v>3499</v>
      </c>
    </row>
    <row r="21" spans="1:16" ht="15.75" thickBot="1" x14ac:dyDescent="0.3">
      <c r="A21" s="58">
        <v>43</v>
      </c>
      <c r="B21" s="46">
        <v>42</v>
      </c>
      <c r="D21" s="20">
        <v>40</v>
      </c>
      <c r="E21" s="20">
        <v>6</v>
      </c>
      <c r="F21" s="7" t="s">
        <v>17</v>
      </c>
      <c r="G21" s="7">
        <v>100</v>
      </c>
    </row>
    <row r="22" spans="1:16" x14ac:dyDescent="0.25">
      <c r="A22" s="58">
        <v>39</v>
      </c>
      <c r="B22" s="46">
        <v>43</v>
      </c>
      <c r="D22" s="20">
        <v>41</v>
      </c>
      <c r="E22" s="20">
        <v>4</v>
      </c>
    </row>
    <row r="23" spans="1:16" x14ac:dyDescent="0.25">
      <c r="A23" s="58">
        <v>27</v>
      </c>
      <c r="B23" s="46">
        <v>44</v>
      </c>
      <c r="D23" s="20">
        <v>42</v>
      </c>
      <c r="E23" s="20">
        <v>2</v>
      </c>
    </row>
    <row r="24" spans="1:16" ht="15.75" thickBot="1" x14ac:dyDescent="0.3">
      <c r="A24" s="58">
        <v>35</v>
      </c>
      <c r="B24" s="47">
        <v>45</v>
      </c>
      <c r="D24" s="20">
        <v>43</v>
      </c>
      <c r="E24" s="20">
        <v>3</v>
      </c>
    </row>
    <row r="25" spans="1:16" x14ac:dyDescent="0.25">
      <c r="A25" s="44">
        <v>31</v>
      </c>
      <c r="D25" s="20">
        <v>44</v>
      </c>
      <c r="E25" s="20">
        <v>3</v>
      </c>
    </row>
    <row r="26" spans="1:16" x14ac:dyDescent="0.25">
      <c r="A26" s="44">
        <v>39</v>
      </c>
      <c r="D26" s="20">
        <v>45</v>
      </c>
      <c r="E26" s="20">
        <v>2</v>
      </c>
    </row>
    <row r="27" spans="1:16" x14ac:dyDescent="0.25">
      <c r="A27" s="44">
        <v>45</v>
      </c>
      <c r="D27" s="20" t="s">
        <v>103</v>
      </c>
      <c r="E27" s="20">
        <v>0</v>
      </c>
    </row>
    <row r="28" spans="1:16" x14ac:dyDescent="0.25">
      <c r="A28" s="44">
        <v>29</v>
      </c>
    </row>
    <row r="29" spans="1:16" x14ac:dyDescent="0.25">
      <c r="A29" s="44">
        <v>33</v>
      </c>
    </row>
    <row r="30" spans="1:16" x14ac:dyDescent="0.25">
      <c r="A30" s="44">
        <v>37</v>
      </c>
    </row>
    <row r="31" spans="1:16" x14ac:dyDescent="0.25">
      <c r="A31" s="44">
        <v>40</v>
      </c>
    </row>
    <row r="32" spans="1:16" x14ac:dyDescent="0.25">
      <c r="A32" s="44">
        <v>36</v>
      </c>
    </row>
    <row r="33" spans="1:1" x14ac:dyDescent="0.25">
      <c r="A33" s="44">
        <v>29</v>
      </c>
    </row>
    <row r="34" spans="1:1" x14ac:dyDescent="0.25">
      <c r="A34" s="44">
        <v>31</v>
      </c>
    </row>
    <row r="35" spans="1:1" x14ac:dyDescent="0.25">
      <c r="A35" s="44">
        <v>38</v>
      </c>
    </row>
    <row r="36" spans="1:1" x14ac:dyDescent="0.25">
      <c r="A36" s="44">
        <v>35</v>
      </c>
    </row>
    <row r="37" spans="1:1" x14ac:dyDescent="0.25">
      <c r="A37" s="44">
        <v>44</v>
      </c>
    </row>
    <row r="38" spans="1:1" x14ac:dyDescent="0.25">
      <c r="A38" s="44">
        <v>32</v>
      </c>
    </row>
    <row r="39" spans="1:1" x14ac:dyDescent="0.25">
      <c r="A39" s="44">
        <v>39</v>
      </c>
    </row>
    <row r="40" spans="1:1" x14ac:dyDescent="0.25">
      <c r="A40" s="44">
        <v>36</v>
      </c>
    </row>
    <row r="41" spans="1:1" x14ac:dyDescent="0.25">
      <c r="A41" s="44">
        <v>30</v>
      </c>
    </row>
    <row r="42" spans="1:1" x14ac:dyDescent="0.25">
      <c r="A42" s="44">
        <v>33</v>
      </c>
    </row>
    <row r="43" spans="1:1" x14ac:dyDescent="0.25">
      <c r="A43" s="44">
        <v>28</v>
      </c>
    </row>
    <row r="44" spans="1:1" x14ac:dyDescent="0.25">
      <c r="A44" s="44">
        <v>41</v>
      </c>
    </row>
    <row r="45" spans="1:1" x14ac:dyDescent="0.25">
      <c r="A45" s="44">
        <v>35</v>
      </c>
    </row>
    <row r="46" spans="1:1" x14ac:dyDescent="0.25">
      <c r="A46" s="44">
        <v>31</v>
      </c>
    </row>
    <row r="47" spans="1:1" x14ac:dyDescent="0.25">
      <c r="A47" s="44">
        <v>37</v>
      </c>
    </row>
    <row r="48" spans="1:1" x14ac:dyDescent="0.25">
      <c r="A48" s="44">
        <v>42</v>
      </c>
    </row>
    <row r="49" spans="1:1" x14ac:dyDescent="0.25">
      <c r="A49" s="44">
        <v>29</v>
      </c>
    </row>
    <row r="50" spans="1:1" x14ac:dyDescent="0.25">
      <c r="A50" s="44">
        <v>34</v>
      </c>
    </row>
    <row r="51" spans="1:1" x14ac:dyDescent="0.25">
      <c r="A51" s="44">
        <v>40</v>
      </c>
    </row>
    <row r="52" spans="1:1" x14ac:dyDescent="0.25">
      <c r="A52" s="44">
        <v>31</v>
      </c>
    </row>
    <row r="53" spans="1:1" x14ac:dyDescent="0.25">
      <c r="A53" s="44">
        <v>33</v>
      </c>
    </row>
    <row r="54" spans="1:1" x14ac:dyDescent="0.25">
      <c r="A54" s="44">
        <v>38</v>
      </c>
    </row>
    <row r="55" spans="1:1" x14ac:dyDescent="0.25">
      <c r="A55" s="44">
        <v>36</v>
      </c>
    </row>
    <row r="56" spans="1:1" x14ac:dyDescent="0.25">
      <c r="A56" s="44">
        <v>39</v>
      </c>
    </row>
    <row r="57" spans="1:1" x14ac:dyDescent="0.25">
      <c r="A57" s="44">
        <v>27</v>
      </c>
    </row>
    <row r="58" spans="1:1" x14ac:dyDescent="0.25">
      <c r="A58" s="44">
        <v>35</v>
      </c>
    </row>
    <row r="59" spans="1:1" x14ac:dyDescent="0.25">
      <c r="A59" s="44">
        <v>30</v>
      </c>
    </row>
    <row r="60" spans="1:1" x14ac:dyDescent="0.25">
      <c r="A60" s="44">
        <v>43</v>
      </c>
    </row>
    <row r="61" spans="1:1" x14ac:dyDescent="0.25">
      <c r="A61" s="44">
        <v>29</v>
      </c>
    </row>
    <row r="62" spans="1:1" x14ac:dyDescent="0.25">
      <c r="A62" s="44">
        <v>32</v>
      </c>
    </row>
    <row r="63" spans="1:1" x14ac:dyDescent="0.25">
      <c r="A63" s="44">
        <v>36</v>
      </c>
    </row>
    <row r="64" spans="1:1" x14ac:dyDescent="0.25">
      <c r="A64" s="44">
        <v>31</v>
      </c>
    </row>
    <row r="65" spans="1:1" x14ac:dyDescent="0.25">
      <c r="A65" s="44">
        <v>40</v>
      </c>
    </row>
    <row r="66" spans="1:1" x14ac:dyDescent="0.25">
      <c r="A66" s="44">
        <v>38</v>
      </c>
    </row>
    <row r="67" spans="1:1" x14ac:dyDescent="0.25">
      <c r="A67" s="44">
        <v>44</v>
      </c>
    </row>
    <row r="68" spans="1:1" x14ac:dyDescent="0.25">
      <c r="A68" s="44">
        <v>37</v>
      </c>
    </row>
    <row r="69" spans="1:1" x14ac:dyDescent="0.25">
      <c r="A69" s="44">
        <v>33</v>
      </c>
    </row>
    <row r="70" spans="1:1" x14ac:dyDescent="0.25">
      <c r="A70" s="44">
        <v>35</v>
      </c>
    </row>
    <row r="71" spans="1:1" x14ac:dyDescent="0.25">
      <c r="A71" s="44">
        <v>41</v>
      </c>
    </row>
    <row r="72" spans="1:1" x14ac:dyDescent="0.25">
      <c r="A72" s="44">
        <v>30</v>
      </c>
    </row>
    <row r="73" spans="1:1" x14ac:dyDescent="0.25">
      <c r="A73" s="44">
        <v>31</v>
      </c>
    </row>
    <row r="74" spans="1:1" x14ac:dyDescent="0.25">
      <c r="A74" s="44">
        <v>39</v>
      </c>
    </row>
    <row r="75" spans="1:1" x14ac:dyDescent="0.25">
      <c r="A75" s="44">
        <v>28</v>
      </c>
    </row>
    <row r="76" spans="1:1" x14ac:dyDescent="0.25">
      <c r="A76" s="44">
        <v>45</v>
      </c>
    </row>
    <row r="77" spans="1:1" x14ac:dyDescent="0.25">
      <c r="A77" s="44">
        <v>29</v>
      </c>
    </row>
    <row r="78" spans="1:1" x14ac:dyDescent="0.25">
      <c r="A78" s="44">
        <v>33</v>
      </c>
    </row>
    <row r="79" spans="1:1" x14ac:dyDescent="0.25">
      <c r="A79" s="44">
        <v>38</v>
      </c>
    </row>
    <row r="80" spans="1:1" x14ac:dyDescent="0.25">
      <c r="A80" s="44">
        <v>34</v>
      </c>
    </row>
    <row r="81" spans="1:1" x14ac:dyDescent="0.25">
      <c r="A81" s="44">
        <v>32</v>
      </c>
    </row>
    <row r="82" spans="1:1" x14ac:dyDescent="0.25">
      <c r="A82" s="44">
        <v>35</v>
      </c>
    </row>
    <row r="83" spans="1:1" x14ac:dyDescent="0.25">
      <c r="A83" s="44">
        <v>31</v>
      </c>
    </row>
    <row r="84" spans="1:1" x14ac:dyDescent="0.25">
      <c r="A84" s="44">
        <v>40</v>
      </c>
    </row>
    <row r="85" spans="1:1" x14ac:dyDescent="0.25">
      <c r="A85" s="44">
        <v>36</v>
      </c>
    </row>
    <row r="86" spans="1:1" x14ac:dyDescent="0.25">
      <c r="A86" s="44">
        <v>39</v>
      </c>
    </row>
    <row r="87" spans="1:1" x14ac:dyDescent="0.25">
      <c r="A87" s="44">
        <v>27</v>
      </c>
    </row>
    <row r="88" spans="1:1" x14ac:dyDescent="0.25">
      <c r="A88" s="44">
        <v>35</v>
      </c>
    </row>
    <row r="89" spans="1:1" x14ac:dyDescent="0.25">
      <c r="A89" s="44">
        <v>30</v>
      </c>
    </row>
    <row r="90" spans="1:1" x14ac:dyDescent="0.25">
      <c r="A90" s="44">
        <v>43</v>
      </c>
    </row>
    <row r="91" spans="1:1" x14ac:dyDescent="0.25">
      <c r="A91" s="44">
        <v>29</v>
      </c>
    </row>
    <row r="92" spans="1:1" x14ac:dyDescent="0.25">
      <c r="A92" s="44">
        <v>32</v>
      </c>
    </row>
    <row r="93" spans="1:1" x14ac:dyDescent="0.25">
      <c r="A93" s="44">
        <v>36</v>
      </c>
    </row>
    <row r="94" spans="1:1" x14ac:dyDescent="0.25">
      <c r="A94" s="44">
        <v>31</v>
      </c>
    </row>
    <row r="95" spans="1:1" x14ac:dyDescent="0.25">
      <c r="A95" s="44">
        <v>40</v>
      </c>
    </row>
    <row r="96" spans="1:1" x14ac:dyDescent="0.25">
      <c r="A96" s="44">
        <v>38</v>
      </c>
    </row>
    <row r="97" spans="1:16" x14ac:dyDescent="0.25">
      <c r="A97" s="44">
        <v>44</v>
      </c>
    </row>
    <row r="98" spans="1:16" x14ac:dyDescent="0.25">
      <c r="A98" s="44">
        <v>37</v>
      </c>
    </row>
    <row r="99" spans="1:16" x14ac:dyDescent="0.25">
      <c r="A99" s="44">
        <v>33</v>
      </c>
    </row>
    <row r="100" spans="1:16" x14ac:dyDescent="0.25">
      <c r="A100" s="44">
        <v>35</v>
      </c>
    </row>
    <row r="101" spans="1:16" x14ac:dyDescent="0.25">
      <c r="A101" s="44">
        <v>41</v>
      </c>
    </row>
    <row r="102" spans="1:16" x14ac:dyDescent="0.25">
      <c r="A102" s="44">
        <v>30</v>
      </c>
    </row>
    <row r="103" spans="1:16" x14ac:dyDescent="0.25">
      <c r="A103" s="44">
        <v>31</v>
      </c>
    </row>
    <row r="104" spans="1:16" x14ac:dyDescent="0.25">
      <c r="A104" s="44">
        <v>39</v>
      </c>
    </row>
    <row r="105" spans="1:16" x14ac:dyDescent="0.25">
      <c r="A105" s="44">
        <v>28</v>
      </c>
    </row>
    <row r="107" spans="1:16" x14ac:dyDescent="0.25">
      <c r="A107" s="140" t="s">
        <v>113</v>
      </c>
      <c r="B107" s="141"/>
      <c r="C107" s="141"/>
      <c r="D107" s="141"/>
      <c r="E107" s="141"/>
      <c r="F107" s="141"/>
      <c r="G107" s="141"/>
    </row>
    <row r="108" spans="1:16" x14ac:dyDescent="0.25">
      <c r="A108" s="141"/>
      <c r="B108" s="141"/>
      <c r="C108" s="141"/>
      <c r="D108" s="141"/>
      <c r="E108" s="141"/>
      <c r="F108" s="141"/>
      <c r="G108" s="141"/>
    </row>
    <row r="109" spans="1:16" x14ac:dyDescent="0.25">
      <c r="A109" s="141"/>
      <c r="B109" s="141"/>
      <c r="C109" s="141"/>
      <c r="D109" s="141"/>
      <c r="E109" s="141"/>
      <c r="F109" s="141"/>
      <c r="G109" s="141"/>
    </row>
    <row r="110" spans="1:16" ht="15.75" thickBot="1" x14ac:dyDescent="0.3"/>
    <row r="111" spans="1:16" ht="15.75" x14ac:dyDescent="0.25">
      <c r="A111" s="66" t="s">
        <v>114</v>
      </c>
      <c r="B111" s="63" t="s">
        <v>115</v>
      </c>
      <c r="D111" s="68" t="s">
        <v>115</v>
      </c>
      <c r="E111" s="68" t="s">
        <v>104</v>
      </c>
      <c r="F111" s="70" t="s">
        <v>114</v>
      </c>
      <c r="G111" s="70"/>
      <c r="H111" s="23" t="s">
        <v>116</v>
      </c>
      <c r="I111" s="23"/>
      <c r="J111" s="23"/>
      <c r="K111" s="23"/>
      <c r="L111" s="23"/>
      <c r="M111" s="23"/>
      <c r="N111" s="23"/>
      <c r="O111" s="23"/>
      <c r="P111" s="23"/>
    </row>
    <row r="112" spans="1:16" x14ac:dyDescent="0.25">
      <c r="A112" s="67">
        <v>56</v>
      </c>
      <c r="B112" s="64">
        <v>56</v>
      </c>
      <c r="D112" s="20">
        <v>28</v>
      </c>
      <c r="E112" s="20">
        <v>1</v>
      </c>
      <c r="H112" s="69" t="s">
        <v>117</v>
      </c>
      <c r="I112" s="69"/>
      <c r="J112" s="69"/>
      <c r="K112" s="69"/>
      <c r="L112" s="62"/>
      <c r="M112" s="62"/>
      <c r="N112" s="62"/>
      <c r="O112" s="62"/>
    </row>
    <row r="113" spans="1:15" x14ac:dyDescent="0.25">
      <c r="A113" s="67">
        <v>40</v>
      </c>
      <c r="B113" s="64">
        <v>40</v>
      </c>
      <c r="D113" s="20">
        <v>35</v>
      </c>
      <c r="E113" s="20">
        <v>1</v>
      </c>
      <c r="F113" t="s">
        <v>6</v>
      </c>
      <c r="G113">
        <v>50.7</v>
      </c>
      <c r="H113" s="62"/>
      <c r="I113" s="62"/>
      <c r="J113" s="62"/>
      <c r="K113" s="62"/>
      <c r="L113" s="62"/>
      <c r="M113" s="62"/>
      <c r="N113" s="62"/>
      <c r="O113" s="62"/>
    </row>
    <row r="114" spans="1:15" x14ac:dyDescent="0.25">
      <c r="A114" s="67">
        <v>28</v>
      </c>
      <c r="B114" s="64">
        <v>28</v>
      </c>
      <c r="D114" s="20">
        <v>36</v>
      </c>
      <c r="E114" s="20">
        <v>1</v>
      </c>
      <c r="F114" t="s">
        <v>3</v>
      </c>
      <c r="G114">
        <v>1.3959854978487711</v>
      </c>
      <c r="H114" s="23" t="s">
        <v>118</v>
      </c>
      <c r="I114" s="23"/>
      <c r="J114" s="23"/>
      <c r="K114" s="23"/>
      <c r="L114" s="23"/>
      <c r="M114" s="23"/>
      <c r="N114" s="23"/>
      <c r="O114" s="23"/>
    </row>
    <row r="115" spans="1:15" x14ac:dyDescent="0.25">
      <c r="A115" s="67">
        <v>73</v>
      </c>
      <c r="B115" s="64">
        <v>73</v>
      </c>
      <c r="D115" s="20">
        <v>38</v>
      </c>
      <c r="E115" s="20">
        <v>1</v>
      </c>
      <c r="F115" t="s">
        <v>7</v>
      </c>
      <c r="G115" s="15">
        <v>50</v>
      </c>
      <c r="H115" s="69" t="s">
        <v>119</v>
      </c>
      <c r="I115" s="69"/>
      <c r="J115" s="69"/>
      <c r="K115" s="69"/>
      <c r="L115" s="69"/>
      <c r="M115" s="62"/>
      <c r="N115" s="62"/>
      <c r="O115" s="62"/>
    </row>
    <row r="116" spans="1:15" x14ac:dyDescent="0.25">
      <c r="A116" s="67">
        <v>52</v>
      </c>
      <c r="B116" s="64">
        <v>52</v>
      </c>
      <c r="D116" s="20">
        <v>39</v>
      </c>
      <c r="E116" s="20">
        <v>2</v>
      </c>
      <c r="F116" t="s">
        <v>8</v>
      </c>
      <c r="G116" s="15">
        <v>40</v>
      </c>
      <c r="H116" s="62"/>
      <c r="I116" s="62"/>
      <c r="J116" s="62"/>
      <c r="K116" s="62"/>
      <c r="L116" s="62"/>
      <c r="M116" s="62"/>
      <c r="N116" s="62"/>
      <c r="O116" s="62"/>
    </row>
    <row r="117" spans="1:15" x14ac:dyDescent="0.25">
      <c r="A117" s="67">
        <v>61</v>
      </c>
      <c r="B117" s="64">
        <v>61</v>
      </c>
      <c r="D117" s="20">
        <v>40</v>
      </c>
      <c r="E117" s="20">
        <v>3</v>
      </c>
      <c r="F117" t="s">
        <v>9</v>
      </c>
      <c r="G117">
        <v>9.8711081196694472</v>
      </c>
      <c r="H117" s="23" t="s">
        <v>120</v>
      </c>
      <c r="I117" s="23"/>
      <c r="J117" s="23"/>
      <c r="K117" s="23"/>
      <c r="L117" s="23"/>
      <c r="M117" s="23"/>
      <c r="N117" s="23"/>
      <c r="O117" s="62"/>
    </row>
    <row r="118" spans="1:15" x14ac:dyDescent="0.25">
      <c r="A118" s="67">
        <v>35</v>
      </c>
      <c r="B118" s="64">
        <v>35</v>
      </c>
      <c r="D118" s="20">
        <v>41</v>
      </c>
      <c r="E118" s="20">
        <v>2</v>
      </c>
      <c r="F118" t="s">
        <v>10</v>
      </c>
      <c r="G118">
        <v>97.438775510204081</v>
      </c>
      <c r="H118" s="69" t="s">
        <v>121</v>
      </c>
      <c r="I118" s="69"/>
      <c r="J118" s="69"/>
      <c r="K118" s="69"/>
      <c r="L118" s="69"/>
      <c r="M118" s="62"/>
      <c r="N118" s="62"/>
      <c r="O118" s="62"/>
    </row>
    <row r="119" spans="1:15" x14ac:dyDescent="0.25">
      <c r="A119" s="67">
        <v>40</v>
      </c>
      <c r="B119" s="64">
        <v>47</v>
      </c>
      <c r="D119" s="20">
        <v>42</v>
      </c>
      <c r="E119" s="20">
        <v>2</v>
      </c>
      <c r="F119" t="s">
        <v>11</v>
      </c>
      <c r="G119">
        <v>-0.58897234451789293</v>
      </c>
      <c r="H119" s="62"/>
      <c r="I119" s="62"/>
      <c r="J119" s="62"/>
      <c r="K119" s="62"/>
      <c r="L119" s="62"/>
      <c r="M119" s="62"/>
      <c r="N119" s="62"/>
      <c r="O119" s="62"/>
    </row>
    <row r="120" spans="1:15" x14ac:dyDescent="0.25">
      <c r="A120" s="67">
        <v>47</v>
      </c>
      <c r="B120" s="64">
        <v>65</v>
      </c>
      <c r="D120" s="20">
        <v>43</v>
      </c>
      <c r="E120" s="20">
        <v>1</v>
      </c>
      <c r="F120" t="s">
        <v>12</v>
      </c>
      <c r="G120">
        <v>5.661250416565785E-2</v>
      </c>
      <c r="H120" s="23" t="s">
        <v>122</v>
      </c>
      <c r="I120" s="23"/>
      <c r="J120" s="23"/>
      <c r="K120" s="23"/>
      <c r="L120" s="23"/>
      <c r="M120" s="23"/>
      <c r="N120" s="23"/>
      <c r="O120" s="23"/>
    </row>
    <row r="121" spans="1:15" x14ac:dyDescent="0.25">
      <c r="A121" s="67">
        <v>65</v>
      </c>
      <c r="B121" s="64">
        <v>44</v>
      </c>
      <c r="D121" s="20">
        <v>44</v>
      </c>
      <c r="E121" s="20">
        <v>1</v>
      </c>
      <c r="F121" t="s">
        <v>13</v>
      </c>
      <c r="G121" s="15">
        <v>45</v>
      </c>
      <c r="H121" s="69" t="s">
        <v>123</v>
      </c>
      <c r="I121" s="69"/>
      <c r="J121" s="69"/>
      <c r="K121" s="69"/>
      <c r="L121" s="69"/>
      <c r="M121" s="69"/>
      <c r="N121" s="62"/>
      <c r="O121" s="62"/>
    </row>
    <row r="122" spans="1:15" x14ac:dyDescent="0.25">
      <c r="A122" s="67">
        <v>52</v>
      </c>
      <c r="B122" s="64">
        <v>38</v>
      </c>
      <c r="D122" s="20">
        <v>45</v>
      </c>
      <c r="E122" s="20">
        <v>2</v>
      </c>
      <c r="F122" t="s">
        <v>14</v>
      </c>
      <c r="G122">
        <v>28</v>
      </c>
    </row>
    <row r="123" spans="1:15" x14ac:dyDescent="0.25">
      <c r="A123" s="67">
        <v>44</v>
      </c>
      <c r="B123" s="64">
        <v>60</v>
      </c>
      <c r="D123" s="20">
        <v>47</v>
      </c>
      <c r="E123" s="20">
        <v>3</v>
      </c>
      <c r="F123" t="s">
        <v>15</v>
      </c>
      <c r="G123">
        <v>73</v>
      </c>
    </row>
    <row r="124" spans="1:15" x14ac:dyDescent="0.25">
      <c r="A124" s="67">
        <v>38</v>
      </c>
      <c r="B124" s="64">
        <v>36</v>
      </c>
      <c r="D124" s="20">
        <v>48</v>
      </c>
      <c r="E124" s="20">
        <v>2</v>
      </c>
      <c r="F124" t="s">
        <v>16</v>
      </c>
      <c r="G124">
        <v>2535</v>
      </c>
    </row>
    <row r="125" spans="1:15" ht="15.75" thickBot="1" x14ac:dyDescent="0.3">
      <c r="A125" s="67">
        <v>60</v>
      </c>
      <c r="B125" s="64">
        <v>49</v>
      </c>
      <c r="D125" s="20">
        <v>49</v>
      </c>
      <c r="E125" s="20">
        <v>3</v>
      </c>
      <c r="F125" s="7" t="s">
        <v>17</v>
      </c>
      <c r="G125" s="7">
        <v>50</v>
      </c>
    </row>
    <row r="126" spans="1:15" x14ac:dyDescent="0.25">
      <c r="A126" s="67">
        <v>56</v>
      </c>
      <c r="B126" s="64">
        <v>68</v>
      </c>
      <c r="D126" s="20">
        <v>51</v>
      </c>
      <c r="E126" s="20">
        <v>2</v>
      </c>
    </row>
    <row r="127" spans="1:15" x14ac:dyDescent="0.25">
      <c r="A127" s="67">
        <v>40</v>
      </c>
      <c r="B127" s="64">
        <v>57</v>
      </c>
      <c r="D127" s="20">
        <v>52</v>
      </c>
      <c r="E127" s="20">
        <v>3</v>
      </c>
    </row>
    <row r="128" spans="1:15" x14ac:dyDescent="0.25">
      <c r="A128" s="67">
        <v>36</v>
      </c>
      <c r="B128" s="64">
        <v>63</v>
      </c>
      <c r="D128" s="20">
        <v>55</v>
      </c>
      <c r="E128" s="20">
        <v>2</v>
      </c>
    </row>
    <row r="129" spans="1:5" x14ac:dyDescent="0.25">
      <c r="A129" s="67">
        <v>49</v>
      </c>
      <c r="B129" s="64">
        <v>41</v>
      </c>
      <c r="D129" s="20">
        <v>56</v>
      </c>
      <c r="E129" s="20">
        <v>2</v>
      </c>
    </row>
    <row r="130" spans="1:5" x14ac:dyDescent="0.25">
      <c r="A130" s="67">
        <v>68</v>
      </c>
      <c r="B130" s="64">
        <v>48</v>
      </c>
      <c r="D130" s="20">
        <v>57</v>
      </c>
      <c r="E130" s="20">
        <v>1</v>
      </c>
    </row>
    <row r="131" spans="1:5" x14ac:dyDescent="0.25">
      <c r="A131" s="67">
        <v>57</v>
      </c>
      <c r="B131" s="64">
        <v>55</v>
      </c>
      <c r="D131" s="20">
        <v>58</v>
      </c>
      <c r="E131" s="20">
        <v>3</v>
      </c>
    </row>
    <row r="132" spans="1:5" x14ac:dyDescent="0.25">
      <c r="A132" s="67">
        <v>52</v>
      </c>
      <c r="B132" s="64">
        <v>42</v>
      </c>
      <c r="D132" s="20">
        <v>59</v>
      </c>
      <c r="E132" s="20">
        <v>2</v>
      </c>
    </row>
    <row r="133" spans="1:5" x14ac:dyDescent="0.25">
      <c r="A133" s="67">
        <v>63</v>
      </c>
      <c r="B133" s="64">
        <v>39</v>
      </c>
      <c r="D133" s="20">
        <v>60</v>
      </c>
      <c r="E133" s="20">
        <v>1</v>
      </c>
    </row>
    <row r="134" spans="1:5" x14ac:dyDescent="0.25">
      <c r="A134" s="67">
        <v>41</v>
      </c>
      <c r="B134" s="64">
        <v>58</v>
      </c>
      <c r="D134" s="20">
        <v>61</v>
      </c>
      <c r="E134" s="20">
        <v>1</v>
      </c>
    </row>
    <row r="135" spans="1:5" x14ac:dyDescent="0.25">
      <c r="A135" s="67">
        <v>48</v>
      </c>
      <c r="B135" s="64">
        <v>62</v>
      </c>
      <c r="D135" s="20">
        <v>62</v>
      </c>
      <c r="E135" s="20">
        <v>2</v>
      </c>
    </row>
    <row r="136" spans="1:5" x14ac:dyDescent="0.25">
      <c r="A136" s="67">
        <v>55</v>
      </c>
      <c r="B136" s="64">
        <v>59</v>
      </c>
      <c r="D136" s="20">
        <v>63</v>
      </c>
      <c r="E136" s="20">
        <v>1</v>
      </c>
    </row>
    <row r="137" spans="1:5" x14ac:dyDescent="0.25">
      <c r="A137" s="67">
        <v>42</v>
      </c>
      <c r="B137" s="64">
        <v>45</v>
      </c>
      <c r="D137" s="20">
        <v>65</v>
      </c>
      <c r="E137" s="20">
        <v>3</v>
      </c>
    </row>
    <row r="138" spans="1:5" x14ac:dyDescent="0.25">
      <c r="A138" s="67">
        <v>39</v>
      </c>
      <c r="B138" s="64">
        <v>51</v>
      </c>
      <c r="D138" s="20">
        <v>68</v>
      </c>
      <c r="E138" s="20">
        <v>1</v>
      </c>
    </row>
    <row r="139" spans="1:5" ht="15.75" thickBot="1" x14ac:dyDescent="0.3">
      <c r="A139" s="67">
        <v>58</v>
      </c>
      <c r="B139" s="65">
        <v>43</v>
      </c>
      <c r="D139" s="20">
        <v>73</v>
      </c>
      <c r="E139" s="20">
        <v>1</v>
      </c>
    </row>
    <row r="140" spans="1:5" x14ac:dyDescent="0.25">
      <c r="A140" s="64">
        <v>62</v>
      </c>
      <c r="D140" s="20" t="s">
        <v>103</v>
      </c>
      <c r="E140" s="20">
        <v>0</v>
      </c>
    </row>
    <row r="141" spans="1:5" x14ac:dyDescent="0.25">
      <c r="A141" s="64">
        <v>49</v>
      </c>
    </row>
    <row r="142" spans="1:5" x14ac:dyDescent="0.25">
      <c r="A142" s="64">
        <v>59</v>
      </c>
    </row>
    <row r="143" spans="1:5" x14ac:dyDescent="0.25">
      <c r="A143" s="64">
        <v>45</v>
      </c>
    </row>
    <row r="144" spans="1:5" x14ac:dyDescent="0.25">
      <c r="A144" s="64">
        <v>47</v>
      </c>
    </row>
    <row r="145" spans="1:1" x14ac:dyDescent="0.25">
      <c r="A145" s="64">
        <v>51</v>
      </c>
    </row>
    <row r="146" spans="1:1" x14ac:dyDescent="0.25">
      <c r="A146" s="64">
        <v>65</v>
      </c>
    </row>
    <row r="147" spans="1:1" x14ac:dyDescent="0.25">
      <c r="A147" s="64">
        <v>41</v>
      </c>
    </row>
    <row r="148" spans="1:1" x14ac:dyDescent="0.25">
      <c r="A148" s="64">
        <v>48</v>
      </c>
    </row>
    <row r="149" spans="1:1" x14ac:dyDescent="0.25">
      <c r="A149" s="64">
        <v>55</v>
      </c>
    </row>
    <row r="150" spans="1:1" x14ac:dyDescent="0.25">
      <c r="A150" s="64">
        <v>42</v>
      </c>
    </row>
    <row r="151" spans="1:1" x14ac:dyDescent="0.25">
      <c r="A151" s="64">
        <v>39</v>
      </c>
    </row>
    <row r="152" spans="1:1" x14ac:dyDescent="0.25">
      <c r="A152" s="64">
        <v>58</v>
      </c>
    </row>
    <row r="153" spans="1:1" x14ac:dyDescent="0.25">
      <c r="A153" s="64">
        <v>62</v>
      </c>
    </row>
    <row r="154" spans="1:1" x14ac:dyDescent="0.25">
      <c r="A154" s="64">
        <v>49</v>
      </c>
    </row>
    <row r="155" spans="1:1" x14ac:dyDescent="0.25">
      <c r="A155" s="64">
        <v>59</v>
      </c>
    </row>
    <row r="156" spans="1:1" x14ac:dyDescent="0.25">
      <c r="A156" s="64">
        <v>45</v>
      </c>
    </row>
    <row r="157" spans="1:1" x14ac:dyDescent="0.25">
      <c r="A157" s="64">
        <v>47</v>
      </c>
    </row>
    <row r="158" spans="1:1" x14ac:dyDescent="0.25">
      <c r="A158" s="64">
        <v>51</v>
      </c>
    </row>
    <row r="159" spans="1:1" x14ac:dyDescent="0.25">
      <c r="A159" s="64">
        <v>65</v>
      </c>
    </row>
    <row r="160" spans="1:1" x14ac:dyDescent="0.25">
      <c r="A160" s="64">
        <v>43</v>
      </c>
    </row>
    <row r="161" spans="1:8" ht="15.75" thickBot="1" x14ac:dyDescent="0.3">
      <c r="A161" s="65">
        <v>58</v>
      </c>
    </row>
    <row r="165" spans="1:8" x14ac:dyDescent="0.25">
      <c r="A165" s="142" t="s">
        <v>124</v>
      </c>
      <c r="B165" s="143"/>
      <c r="C165" s="143"/>
      <c r="D165" s="143"/>
      <c r="E165" s="143"/>
      <c r="F165" s="143"/>
      <c r="G165" s="143"/>
    </row>
    <row r="166" spans="1:8" x14ac:dyDescent="0.25">
      <c r="A166" s="143"/>
      <c r="B166" s="143"/>
      <c r="C166" s="143"/>
      <c r="D166" s="143"/>
      <c r="E166" s="143"/>
      <c r="F166" s="143"/>
      <c r="G166" s="143"/>
    </row>
    <row r="167" spans="1:8" x14ac:dyDescent="0.25">
      <c r="A167" s="143"/>
      <c r="B167" s="143"/>
      <c r="C167" s="143"/>
      <c r="D167" s="143"/>
      <c r="E167" s="143"/>
      <c r="F167" s="143"/>
      <c r="G167" s="143"/>
    </row>
    <row r="169" spans="1:8" x14ac:dyDescent="0.25">
      <c r="A169" s="144" t="s">
        <v>134</v>
      </c>
      <c r="B169" s="145"/>
      <c r="C169" s="145"/>
      <c r="D169" s="145"/>
      <c r="E169" s="145"/>
      <c r="F169" s="145"/>
      <c r="G169" s="145"/>
    </row>
    <row r="170" spans="1:8" x14ac:dyDescent="0.25">
      <c r="A170" s="145"/>
      <c r="B170" s="145"/>
      <c r="C170" s="145"/>
      <c r="D170" s="145"/>
      <c r="E170" s="145"/>
      <c r="F170" s="145"/>
      <c r="G170" s="145"/>
    </row>
    <row r="171" spans="1:8" ht="15.75" thickBot="1" x14ac:dyDescent="0.3"/>
    <row r="172" spans="1:8" ht="15.75" x14ac:dyDescent="0.25">
      <c r="A172" s="48" t="s">
        <v>125</v>
      </c>
      <c r="B172" s="48" t="s">
        <v>126</v>
      </c>
      <c r="E172" s="48" t="s">
        <v>135</v>
      </c>
      <c r="G172" s="72" t="s">
        <v>135</v>
      </c>
      <c r="H172" s="72" t="s">
        <v>136</v>
      </c>
    </row>
    <row r="173" spans="1:8" x14ac:dyDescent="0.25">
      <c r="A173" s="44" t="s">
        <v>127</v>
      </c>
      <c r="B173" s="44">
        <v>30</v>
      </c>
      <c r="E173" s="52">
        <v>10</v>
      </c>
      <c r="G173">
        <v>10</v>
      </c>
      <c r="H173" s="51">
        <v>0.14285714285714285</v>
      </c>
    </row>
    <row r="174" spans="1:8" x14ac:dyDescent="0.25">
      <c r="A174" s="44" t="s">
        <v>128</v>
      </c>
      <c r="B174" s="44">
        <v>40</v>
      </c>
      <c r="E174" s="53">
        <v>20</v>
      </c>
      <c r="G174">
        <v>20</v>
      </c>
      <c r="H174" s="51">
        <v>0.2857142857142857</v>
      </c>
    </row>
    <row r="175" spans="1:8" x14ac:dyDescent="0.25">
      <c r="A175" s="44" t="s">
        <v>129</v>
      </c>
      <c r="B175" s="44">
        <v>20</v>
      </c>
      <c r="E175" s="53">
        <v>30</v>
      </c>
      <c r="G175">
        <v>30</v>
      </c>
      <c r="H175" s="51">
        <v>0.7142857142857143</v>
      </c>
    </row>
    <row r="176" spans="1:8" x14ac:dyDescent="0.25">
      <c r="A176" s="44" t="s">
        <v>130</v>
      </c>
      <c r="B176" s="44">
        <v>10</v>
      </c>
      <c r="E176" s="53">
        <v>40</v>
      </c>
      <c r="G176">
        <v>40</v>
      </c>
      <c r="H176" s="51">
        <v>0.8571428571428571</v>
      </c>
    </row>
    <row r="177" spans="1:16" ht="15.75" thickBot="1" x14ac:dyDescent="0.3">
      <c r="A177" s="44" t="s">
        <v>131</v>
      </c>
      <c r="B177" s="44">
        <v>45</v>
      </c>
      <c r="G177" s="7" t="s">
        <v>103</v>
      </c>
      <c r="H177" s="71">
        <v>1</v>
      </c>
    </row>
    <row r="178" spans="1:16" x14ac:dyDescent="0.25">
      <c r="A178" s="44" t="s">
        <v>132</v>
      </c>
      <c r="B178" s="44">
        <v>25</v>
      </c>
    </row>
    <row r="179" spans="1:16" x14ac:dyDescent="0.25">
      <c r="A179" s="44" t="s">
        <v>133</v>
      </c>
      <c r="B179" s="44">
        <v>30</v>
      </c>
    </row>
    <row r="180" spans="1:16" x14ac:dyDescent="0.25">
      <c r="F180" s="51"/>
      <c r="H180" s="51"/>
      <c r="I180" s="62" t="s">
        <v>137</v>
      </c>
      <c r="J180" s="62"/>
      <c r="K180" s="62"/>
      <c r="L180" s="62"/>
      <c r="M180" s="62"/>
      <c r="N180" s="62"/>
      <c r="O180" s="62"/>
      <c r="P180" s="62"/>
    </row>
    <row r="181" spans="1:16" x14ac:dyDescent="0.25">
      <c r="F181" s="51"/>
      <c r="H181" s="51"/>
      <c r="I181" s="62" t="s">
        <v>106</v>
      </c>
      <c r="J181" s="62"/>
      <c r="K181" s="62"/>
      <c r="L181" s="62"/>
      <c r="M181" s="62"/>
      <c r="N181" s="62"/>
      <c r="O181" s="62"/>
      <c r="P181" s="62"/>
    </row>
    <row r="182" spans="1:16" x14ac:dyDescent="0.25">
      <c r="F182" s="51"/>
      <c r="H182" s="51"/>
      <c r="I182" s="62"/>
      <c r="J182" s="62"/>
      <c r="K182" s="62"/>
      <c r="L182" s="62"/>
      <c r="M182" s="62"/>
      <c r="N182" s="62"/>
      <c r="O182" s="62"/>
      <c r="P182" s="62"/>
    </row>
    <row r="183" spans="1:16" x14ac:dyDescent="0.25">
      <c r="F183" s="51"/>
      <c r="H183" s="51"/>
      <c r="I183" s="62" t="s">
        <v>138</v>
      </c>
      <c r="J183" s="62"/>
      <c r="K183" s="62"/>
      <c r="L183" s="62"/>
      <c r="M183" s="62"/>
      <c r="N183" s="62"/>
      <c r="O183" s="62"/>
      <c r="P183" s="62"/>
    </row>
    <row r="184" spans="1:16" x14ac:dyDescent="0.25">
      <c r="F184" s="51"/>
      <c r="H184" s="51"/>
      <c r="I184" s="15" t="s">
        <v>139</v>
      </c>
      <c r="J184" s="15"/>
      <c r="K184" s="15"/>
      <c r="L184" s="15"/>
      <c r="M184" s="15"/>
      <c r="N184" s="15"/>
      <c r="O184" s="15"/>
      <c r="P184" s="62"/>
    </row>
    <row r="185" spans="1:16" x14ac:dyDescent="0.25">
      <c r="I185" s="62"/>
      <c r="J185" s="62"/>
      <c r="K185" s="62"/>
      <c r="L185" s="62"/>
      <c r="M185" s="62"/>
      <c r="N185" s="62"/>
      <c r="O185" s="62"/>
      <c r="P185" s="62"/>
    </row>
    <row r="186" spans="1:16" x14ac:dyDescent="0.25">
      <c r="I186" s="62" t="s">
        <v>140</v>
      </c>
      <c r="J186" s="62"/>
      <c r="K186" s="62"/>
      <c r="L186" s="62"/>
      <c r="M186" s="62"/>
      <c r="N186" s="62"/>
      <c r="O186" s="62"/>
      <c r="P186" s="62"/>
    </row>
    <row r="187" spans="1:16" x14ac:dyDescent="0.25">
      <c r="I187" s="62"/>
      <c r="J187" s="62"/>
      <c r="K187" s="62"/>
      <c r="L187" s="62"/>
      <c r="M187" s="62"/>
      <c r="N187" s="62"/>
      <c r="O187" s="62"/>
      <c r="P187" s="62"/>
    </row>
    <row r="192" spans="1:16" x14ac:dyDescent="0.25">
      <c r="A192" s="146" t="s">
        <v>141</v>
      </c>
      <c r="B192" s="147"/>
      <c r="C192" s="147"/>
      <c r="D192" s="147"/>
      <c r="E192" s="147"/>
      <c r="F192" s="147"/>
      <c r="G192" s="147"/>
    </row>
    <row r="193" spans="1:8" x14ac:dyDescent="0.25">
      <c r="A193" s="147"/>
      <c r="B193" s="147"/>
      <c r="C193" s="147"/>
      <c r="D193" s="147"/>
      <c r="E193" s="147"/>
      <c r="F193" s="147"/>
      <c r="G193" s="147"/>
    </row>
    <row r="194" spans="1:8" x14ac:dyDescent="0.25">
      <c r="A194" s="147"/>
      <c r="B194" s="147"/>
      <c r="C194" s="147"/>
      <c r="D194" s="147"/>
      <c r="E194" s="147"/>
      <c r="F194" s="147"/>
      <c r="G194" s="147"/>
    </row>
    <row r="195" spans="1:8" x14ac:dyDescent="0.25">
      <c r="A195" s="147"/>
      <c r="B195" s="147"/>
      <c r="C195" s="147"/>
      <c r="D195" s="147"/>
      <c r="E195" s="147"/>
      <c r="F195" s="147"/>
      <c r="G195" s="147"/>
    </row>
    <row r="196" spans="1:8" x14ac:dyDescent="0.25">
      <c r="A196" s="147"/>
      <c r="B196" s="147"/>
      <c r="C196" s="147"/>
      <c r="D196" s="147"/>
      <c r="E196" s="147"/>
      <c r="F196" s="147"/>
      <c r="G196" s="147"/>
    </row>
    <row r="197" spans="1:8" x14ac:dyDescent="0.25">
      <c r="A197" s="147"/>
      <c r="B197" s="147"/>
      <c r="C197" s="147"/>
      <c r="D197" s="147"/>
      <c r="E197" s="147"/>
      <c r="F197" s="147"/>
      <c r="G197" s="147"/>
    </row>
    <row r="200" spans="1:8" ht="18.75" x14ac:dyDescent="0.3">
      <c r="A200" s="73" t="s">
        <v>142</v>
      </c>
      <c r="B200" s="75" t="s">
        <v>135</v>
      </c>
    </row>
    <row r="201" spans="1:8" ht="15.75" thickBot="1" x14ac:dyDescent="0.3">
      <c r="A201" s="74">
        <v>4</v>
      </c>
      <c r="B201" s="75">
        <v>1</v>
      </c>
    </row>
    <row r="202" spans="1:8" x14ac:dyDescent="0.25">
      <c r="A202" s="74">
        <v>5</v>
      </c>
      <c r="B202" s="75">
        <v>2</v>
      </c>
      <c r="D202" s="8" t="s">
        <v>135</v>
      </c>
      <c r="E202" s="8" t="s">
        <v>104</v>
      </c>
      <c r="F202" s="8" t="s">
        <v>104</v>
      </c>
      <c r="G202" s="10"/>
    </row>
    <row r="203" spans="1:8" x14ac:dyDescent="0.25">
      <c r="A203" s="74">
        <v>3</v>
      </c>
      <c r="B203" s="75">
        <v>3</v>
      </c>
      <c r="D203">
        <v>1</v>
      </c>
      <c r="E203">
        <v>0</v>
      </c>
      <c r="F203">
        <v>39</v>
      </c>
    </row>
    <row r="204" spans="1:8" x14ac:dyDescent="0.25">
      <c r="A204" s="74">
        <v>4</v>
      </c>
      <c r="B204" s="75">
        <v>4</v>
      </c>
      <c r="D204">
        <v>2</v>
      </c>
      <c r="E204">
        <v>8</v>
      </c>
      <c r="F204">
        <v>30</v>
      </c>
    </row>
    <row r="205" spans="1:8" x14ac:dyDescent="0.25">
      <c r="A205" s="74">
        <v>4</v>
      </c>
      <c r="B205" s="75">
        <v>5</v>
      </c>
      <c r="D205">
        <v>3</v>
      </c>
      <c r="E205">
        <v>30</v>
      </c>
      <c r="F205">
        <v>23</v>
      </c>
    </row>
    <row r="206" spans="1:8" x14ac:dyDescent="0.25">
      <c r="A206" s="75">
        <v>3</v>
      </c>
      <c r="D206">
        <v>4</v>
      </c>
      <c r="E206">
        <v>39</v>
      </c>
      <c r="F206">
        <v>8</v>
      </c>
      <c r="H206" s="15">
        <f>MODE(A201:A300)</f>
        <v>4</v>
      </c>
    </row>
    <row r="207" spans="1:8" x14ac:dyDescent="0.25">
      <c r="A207" s="75">
        <v>2</v>
      </c>
      <c r="D207">
        <v>5</v>
      </c>
      <c r="E207">
        <v>23</v>
      </c>
      <c r="F207">
        <v>0</v>
      </c>
    </row>
    <row r="208" spans="1:8" ht="15.75" thickBot="1" x14ac:dyDescent="0.3">
      <c r="A208" s="75">
        <v>5</v>
      </c>
      <c r="D208" s="7" t="s">
        <v>103</v>
      </c>
      <c r="E208" s="7">
        <v>0</v>
      </c>
      <c r="F208" s="7">
        <v>0</v>
      </c>
    </row>
    <row r="209" spans="1:1" x14ac:dyDescent="0.25">
      <c r="A209" s="75">
        <v>4</v>
      </c>
    </row>
    <row r="210" spans="1:1" x14ac:dyDescent="0.25">
      <c r="A210" s="75">
        <v>3</v>
      </c>
    </row>
    <row r="211" spans="1:1" x14ac:dyDescent="0.25">
      <c r="A211" s="75">
        <v>5</v>
      </c>
    </row>
    <row r="212" spans="1:1" x14ac:dyDescent="0.25">
      <c r="A212" s="75">
        <v>4</v>
      </c>
    </row>
    <row r="213" spans="1:1" x14ac:dyDescent="0.25">
      <c r="A213" s="75">
        <v>2</v>
      </c>
    </row>
    <row r="214" spans="1:1" x14ac:dyDescent="0.25">
      <c r="A214" s="75">
        <v>3</v>
      </c>
    </row>
    <row r="215" spans="1:1" x14ac:dyDescent="0.25">
      <c r="A215" s="75">
        <v>4</v>
      </c>
    </row>
    <row r="216" spans="1:1" x14ac:dyDescent="0.25">
      <c r="A216" s="75">
        <v>5</v>
      </c>
    </row>
    <row r="217" spans="1:1" x14ac:dyDescent="0.25">
      <c r="A217" s="75">
        <v>3</v>
      </c>
    </row>
    <row r="218" spans="1:1" x14ac:dyDescent="0.25">
      <c r="A218" s="75">
        <v>4</v>
      </c>
    </row>
    <row r="219" spans="1:1" x14ac:dyDescent="0.25">
      <c r="A219" s="75">
        <v>5</v>
      </c>
    </row>
    <row r="220" spans="1:1" x14ac:dyDescent="0.25">
      <c r="A220" s="75">
        <v>3</v>
      </c>
    </row>
    <row r="221" spans="1:1" x14ac:dyDescent="0.25">
      <c r="A221" s="75">
        <v>4</v>
      </c>
    </row>
    <row r="222" spans="1:1" x14ac:dyDescent="0.25">
      <c r="A222" s="75">
        <v>3</v>
      </c>
    </row>
    <row r="223" spans="1:1" x14ac:dyDescent="0.25">
      <c r="A223" s="75">
        <v>2</v>
      </c>
    </row>
    <row r="224" spans="1:1" x14ac:dyDescent="0.25">
      <c r="A224" s="75">
        <v>4</v>
      </c>
    </row>
    <row r="225" spans="1:1" x14ac:dyDescent="0.25">
      <c r="A225" s="75">
        <v>5</v>
      </c>
    </row>
    <row r="226" spans="1:1" x14ac:dyDescent="0.25">
      <c r="A226" s="75">
        <v>3</v>
      </c>
    </row>
    <row r="227" spans="1:1" x14ac:dyDescent="0.25">
      <c r="A227" s="75">
        <v>4</v>
      </c>
    </row>
    <row r="228" spans="1:1" x14ac:dyDescent="0.25">
      <c r="A228" s="75">
        <v>5</v>
      </c>
    </row>
    <row r="229" spans="1:1" x14ac:dyDescent="0.25">
      <c r="A229" s="75">
        <v>4</v>
      </c>
    </row>
    <row r="230" spans="1:1" x14ac:dyDescent="0.25">
      <c r="A230" s="75">
        <v>3</v>
      </c>
    </row>
    <row r="231" spans="1:1" x14ac:dyDescent="0.25">
      <c r="A231" s="75">
        <v>3</v>
      </c>
    </row>
    <row r="232" spans="1:1" x14ac:dyDescent="0.25">
      <c r="A232" s="75">
        <v>4</v>
      </c>
    </row>
    <row r="233" spans="1:1" x14ac:dyDescent="0.25">
      <c r="A233" s="75">
        <v>5</v>
      </c>
    </row>
    <row r="234" spans="1:1" x14ac:dyDescent="0.25">
      <c r="A234" s="75">
        <v>2</v>
      </c>
    </row>
    <row r="235" spans="1:1" x14ac:dyDescent="0.25">
      <c r="A235" s="75">
        <v>3</v>
      </c>
    </row>
    <row r="236" spans="1:1" x14ac:dyDescent="0.25">
      <c r="A236" s="75">
        <v>4</v>
      </c>
    </row>
    <row r="237" spans="1:1" x14ac:dyDescent="0.25">
      <c r="A237" s="75">
        <v>4</v>
      </c>
    </row>
    <row r="238" spans="1:1" x14ac:dyDescent="0.25">
      <c r="A238" s="75">
        <v>3</v>
      </c>
    </row>
    <row r="239" spans="1:1" x14ac:dyDescent="0.25">
      <c r="A239" s="75">
        <v>5</v>
      </c>
    </row>
    <row r="240" spans="1:1" x14ac:dyDescent="0.25">
      <c r="A240" s="75">
        <v>4</v>
      </c>
    </row>
    <row r="241" spans="1:1" x14ac:dyDescent="0.25">
      <c r="A241" s="75">
        <v>3</v>
      </c>
    </row>
    <row r="242" spans="1:1" x14ac:dyDescent="0.25">
      <c r="A242" s="75">
        <v>4</v>
      </c>
    </row>
    <row r="243" spans="1:1" x14ac:dyDescent="0.25">
      <c r="A243" s="75">
        <v>5</v>
      </c>
    </row>
    <row r="244" spans="1:1" x14ac:dyDescent="0.25">
      <c r="A244" s="75">
        <v>4</v>
      </c>
    </row>
    <row r="245" spans="1:1" x14ac:dyDescent="0.25">
      <c r="A245" s="75">
        <v>2</v>
      </c>
    </row>
    <row r="246" spans="1:1" x14ac:dyDescent="0.25">
      <c r="A246" s="75">
        <v>3</v>
      </c>
    </row>
    <row r="247" spans="1:1" x14ac:dyDescent="0.25">
      <c r="A247" s="75">
        <v>4</v>
      </c>
    </row>
    <row r="248" spans="1:1" x14ac:dyDescent="0.25">
      <c r="A248" s="75">
        <v>5</v>
      </c>
    </row>
    <row r="249" spans="1:1" x14ac:dyDescent="0.25">
      <c r="A249" s="75">
        <v>3</v>
      </c>
    </row>
    <row r="250" spans="1:1" x14ac:dyDescent="0.25">
      <c r="A250" s="75">
        <v>4</v>
      </c>
    </row>
    <row r="251" spans="1:1" x14ac:dyDescent="0.25">
      <c r="A251" s="75">
        <v>5</v>
      </c>
    </row>
    <row r="252" spans="1:1" x14ac:dyDescent="0.25">
      <c r="A252" s="75">
        <v>4</v>
      </c>
    </row>
    <row r="253" spans="1:1" x14ac:dyDescent="0.25">
      <c r="A253" s="75">
        <v>3</v>
      </c>
    </row>
    <row r="254" spans="1:1" x14ac:dyDescent="0.25">
      <c r="A254" s="75">
        <v>4</v>
      </c>
    </row>
    <row r="255" spans="1:1" x14ac:dyDescent="0.25">
      <c r="A255" s="75">
        <v>5</v>
      </c>
    </row>
    <row r="256" spans="1:1" x14ac:dyDescent="0.25">
      <c r="A256" s="75">
        <v>3</v>
      </c>
    </row>
    <row r="257" spans="1:1" x14ac:dyDescent="0.25">
      <c r="A257" s="75">
        <v>4</v>
      </c>
    </row>
    <row r="258" spans="1:1" x14ac:dyDescent="0.25">
      <c r="A258" s="75">
        <v>5</v>
      </c>
    </row>
    <row r="259" spans="1:1" x14ac:dyDescent="0.25">
      <c r="A259" s="75">
        <v>4</v>
      </c>
    </row>
    <row r="260" spans="1:1" x14ac:dyDescent="0.25">
      <c r="A260" s="75">
        <v>3</v>
      </c>
    </row>
    <row r="261" spans="1:1" x14ac:dyDescent="0.25">
      <c r="A261" s="75">
        <v>3</v>
      </c>
    </row>
    <row r="262" spans="1:1" x14ac:dyDescent="0.25">
      <c r="A262" s="75">
        <v>4</v>
      </c>
    </row>
    <row r="263" spans="1:1" x14ac:dyDescent="0.25">
      <c r="A263" s="75">
        <v>5</v>
      </c>
    </row>
    <row r="264" spans="1:1" x14ac:dyDescent="0.25">
      <c r="A264" s="75">
        <v>2</v>
      </c>
    </row>
    <row r="265" spans="1:1" x14ac:dyDescent="0.25">
      <c r="A265" s="75">
        <v>3</v>
      </c>
    </row>
    <row r="266" spans="1:1" x14ac:dyDescent="0.25">
      <c r="A266" s="75">
        <v>4</v>
      </c>
    </row>
    <row r="267" spans="1:1" x14ac:dyDescent="0.25">
      <c r="A267" s="75">
        <v>4</v>
      </c>
    </row>
    <row r="268" spans="1:1" x14ac:dyDescent="0.25">
      <c r="A268" s="75">
        <v>3</v>
      </c>
    </row>
    <row r="269" spans="1:1" x14ac:dyDescent="0.25">
      <c r="A269" s="75">
        <v>5</v>
      </c>
    </row>
    <row r="270" spans="1:1" x14ac:dyDescent="0.25">
      <c r="A270" s="75">
        <v>4</v>
      </c>
    </row>
    <row r="271" spans="1:1" x14ac:dyDescent="0.25">
      <c r="A271" s="75">
        <v>3</v>
      </c>
    </row>
    <row r="272" spans="1:1" x14ac:dyDescent="0.25">
      <c r="A272" s="75">
        <v>4</v>
      </c>
    </row>
    <row r="273" spans="1:1" x14ac:dyDescent="0.25">
      <c r="A273" s="75">
        <v>5</v>
      </c>
    </row>
    <row r="274" spans="1:1" x14ac:dyDescent="0.25">
      <c r="A274" s="75">
        <v>4</v>
      </c>
    </row>
    <row r="275" spans="1:1" x14ac:dyDescent="0.25">
      <c r="A275" s="75">
        <v>2</v>
      </c>
    </row>
    <row r="276" spans="1:1" x14ac:dyDescent="0.25">
      <c r="A276" s="75">
        <v>3</v>
      </c>
    </row>
    <row r="277" spans="1:1" x14ac:dyDescent="0.25">
      <c r="A277" s="75">
        <v>4</v>
      </c>
    </row>
    <row r="278" spans="1:1" x14ac:dyDescent="0.25">
      <c r="A278" s="75">
        <v>5</v>
      </c>
    </row>
    <row r="279" spans="1:1" x14ac:dyDescent="0.25">
      <c r="A279" s="75">
        <v>3</v>
      </c>
    </row>
    <row r="280" spans="1:1" x14ac:dyDescent="0.25">
      <c r="A280" s="75">
        <v>4</v>
      </c>
    </row>
    <row r="281" spans="1:1" x14ac:dyDescent="0.25">
      <c r="A281" s="75">
        <v>5</v>
      </c>
    </row>
    <row r="282" spans="1:1" x14ac:dyDescent="0.25">
      <c r="A282" s="75">
        <v>4</v>
      </c>
    </row>
    <row r="283" spans="1:1" x14ac:dyDescent="0.25">
      <c r="A283" s="75">
        <v>3</v>
      </c>
    </row>
    <row r="284" spans="1:1" x14ac:dyDescent="0.25">
      <c r="A284" s="75">
        <v>4</v>
      </c>
    </row>
    <row r="285" spans="1:1" x14ac:dyDescent="0.25">
      <c r="A285" s="75">
        <v>5</v>
      </c>
    </row>
    <row r="286" spans="1:1" x14ac:dyDescent="0.25">
      <c r="A286" s="75">
        <v>3</v>
      </c>
    </row>
    <row r="287" spans="1:1" x14ac:dyDescent="0.25">
      <c r="A287" s="75">
        <v>4</v>
      </c>
    </row>
    <row r="288" spans="1:1" x14ac:dyDescent="0.25">
      <c r="A288" s="75">
        <v>5</v>
      </c>
    </row>
    <row r="289" spans="1:7" x14ac:dyDescent="0.25">
      <c r="A289" s="75">
        <v>4</v>
      </c>
    </row>
    <row r="290" spans="1:7" x14ac:dyDescent="0.25">
      <c r="A290" s="75">
        <v>3</v>
      </c>
    </row>
    <row r="291" spans="1:7" x14ac:dyDescent="0.25">
      <c r="A291" s="75">
        <v>3</v>
      </c>
    </row>
    <row r="292" spans="1:7" x14ac:dyDescent="0.25">
      <c r="A292" s="75">
        <v>4</v>
      </c>
    </row>
    <row r="293" spans="1:7" x14ac:dyDescent="0.25">
      <c r="A293" s="75">
        <v>5</v>
      </c>
    </row>
    <row r="294" spans="1:7" x14ac:dyDescent="0.25">
      <c r="A294" s="75">
        <v>2</v>
      </c>
    </row>
    <row r="295" spans="1:7" x14ac:dyDescent="0.25">
      <c r="A295" s="75">
        <v>3</v>
      </c>
    </row>
    <row r="296" spans="1:7" x14ac:dyDescent="0.25">
      <c r="A296" s="75">
        <v>4</v>
      </c>
    </row>
    <row r="297" spans="1:7" x14ac:dyDescent="0.25">
      <c r="A297" s="75">
        <v>4</v>
      </c>
    </row>
    <row r="298" spans="1:7" x14ac:dyDescent="0.25">
      <c r="A298" s="75">
        <v>3</v>
      </c>
    </row>
    <row r="299" spans="1:7" x14ac:dyDescent="0.25">
      <c r="A299" s="75">
        <v>5</v>
      </c>
    </row>
    <row r="300" spans="1:7" x14ac:dyDescent="0.25">
      <c r="A300" s="75">
        <v>4</v>
      </c>
    </row>
    <row r="303" spans="1:7" x14ac:dyDescent="0.25">
      <c r="A303" s="148" t="s">
        <v>143</v>
      </c>
      <c r="B303" s="149"/>
      <c r="C303" s="149"/>
      <c r="D303" s="149"/>
      <c r="E303" s="149"/>
      <c r="F303" s="149"/>
      <c r="G303" s="149"/>
    </row>
    <row r="304" spans="1:7" x14ac:dyDescent="0.25">
      <c r="A304" s="149"/>
      <c r="B304" s="149"/>
      <c r="C304" s="149"/>
      <c r="D304" s="149"/>
      <c r="E304" s="149"/>
      <c r="F304" s="149"/>
      <c r="G304" s="149"/>
    </row>
    <row r="305" spans="1:8" x14ac:dyDescent="0.25">
      <c r="A305" s="149"/>
      <c r="B305" s="149"/>
      <c r="C305" s="149"/>
      <c r="D305" s="149"/>
      <c r="E305" s="149"/>
      <c r="F305" s="149"/>
      <c r="G305" s="149"/>
    </row>
    <row r="306" spans="1:8" x14ac:dyDescent="0.25">
      <c r="A306" s="149"/>
      <c r="B306" s="149"/>
      <c r="C306" s="149"/>
      <c r="D306" s="149"/>
      <c r="E306" s="149"/>
      <c r="F306" s="149"/>
      <c r="G306" s="149"/>
    </row>
    <row r="307" spans="1:8" x14ac:dyDescent="0.25">
      <c r="A307" s="149"/>
      <c r="B307" s="149"/>
      <c r="C307" s="149"/>
      <c r="D307" s="149"/>
      <c r="E307" s="149"/>
      <c r="F307" s="149"/>
      <c r="G307" s="149"/>
    </row>
    <row r="309" spans="1:8" ht="15.75" thickBot="1" x14ac:dyDescent="0.3"/>
    <row r="310" spans="1:8" ht="18.75" x14ac:dyDescent="0.3">
      <c r="A310" s="54" t="s">
        <v>144</v>
      </c>
      <c r="B310" s="56" t="s">
        <v>145</v>
      </c>
      <c r="E310" s="76" t="s">
        <v>146</v>
      </c>
      <c r="F310" s="15">
        <f>AVERAGE(A311:A360)</f>
        <v>36.14</v>
      </c>
    </row>
    <row r="311" spans="1:8" ht="15.75" thickBot="1" x14ac:dyDescent="0.3">
      <c r="A311" s="55">
        <v>35</v>
      </c>
      <c r="B311" s="53">
        <v>25</v>
      </c>
    </row>
    <row r="312" spans="1:8" x14ac:dyDescent="0.25">
      <c r="A312" s="55">
        <v>28</v>
      </c>
      <c r="B312" s="53">
        <v>30</v>
      </c>
      <c r="E312" s="8" t="s">
        <v>145</v>
      </c>
      <c r="F312" s="8" t="s">
        <v>136</v>
      </c>
      <c r="G312" s="8" t="s">
        <v>145</v>
      </c>
      <c r="H312" s="8" t="s">
        <v>136</v>
      </c>
    </row>
    <row r="313" spans="1:8" x14ac:dyDescent="0.25">
      <c r="A313" s="55">
        <v>32</v>
      </c>
      <c r="B313" s="53">
        <v>35</v>
      </c>
      <c r="E313">
        <v>25</v>
      </c>
      <c r="F313" s="51">
        <v>0</v>
      </c>
      <c r="G313">
        <v>40</v>
      </c>
      <c r="H313" s="51">
        <v>0.3</v>
      </c>
    </row>
    <row r="314" spans="1:8" x14ac:dyDescent="0.25">
      <c r="A314" s="55">
        <v>45</v>
      </c>
      <c r="B314" s="53">
        <v>40</v>
      </c>
      <c r="E314">
        <v>30</v>
      </c>
      <c r="F314" s="51">
        <v>0.2</v>
      </c>
      <c r="G314">
        <v>35</v>
      </c>
      <c r="H314" s="51">
        <v>0.56000000000000005</v>
      </c>
    </row>
    <row r="315" spans="1:8" x14ac:dyDescent="0.25">
      <c r="A315" s="55">
        <v>38</v>
      </c>
      <c r="B315" s="53">
        <v>45</v>
      </c>
      <c r="E315">
        <v>35</v>
      </c>
      <c r="F315" s="51">
        <v>0.46</v>
      </c>
      <c r="G315">
        <v>30</v>
      </c>
      <c r="H315" s="51">
        <v>0.76</v>
      </c>
    </row>
    <row r="316" spans="1:8" x14ac:dyDescent="0.25">
      <c r="A316" s="55">
        <v>29</v>
      </c>
      <c r="B316" s="53">
        <v>50</v>
      </c>
      <c r="E316">
        <v>40</v>
      </c>
      <c r="F316" s="51">
        <v>0.76</v>
      </c>
      <c r="G316">
        <v>45</v>
      </c>
      <c r="H316" s="51">
        <v>0.96</v>
      </c>
    </row>
    <row r="317" spans="1:8" x14ac:dyDescent="0.25">
      <c r="A317" s="49">
        <v>42</v>
      </c>
      <c r="E317">
        <v>45</v>
      </c>
      <c r="F317" s="51">
        <v>0.96</v>
      </c>
      <c r="G317">
        <v>50</v>
      </c>
      <c r="H317" s="51">
        <v>1</v>
      </c>
    </row>
    <row r="318" spans="1:8" x14ac:dyDescent="0.25">
      <c r="A318" s="49">
        <v>30</v>
      </c>
      <c r="E318">
        <v>50</v>
      </c>
      <c r="F318" s="51">
        <v>1</v>
      </c>
      <c r="G318">
        <v>25</v>
      </c>
      <c r="H318" s="51">
        <v>1</v>
      </c>
    </row>
    <row r="319" spans="1:8" ht="15.75" thickBot="1" x14ac:dyDescent="0.3">
      <c r="A319" s="49">
        <v>36</v>
      </c>
      <c r="E319" s="7" t="s">
        <v>103</v>
      </c>
      <c r="F319" s="71">
        <v>1</v>
      </c>
      <c r="G319" s="7" t="s">
        <v>103</v>
      </c>
      <c r="H319" s="71">
        <v>1</v>
      </c>
    </row>
    <row r="320" spans="1:8" x14ac:dyDescent="0.25">
      <c r="A320" s="49">
        <v>41</v>
      </c>
    </row>
    <row r="321" spans="1:17" x14ac:dyDescent="0.25">
      <c r="A321" s="49">
        <v>47</v>
      </c>
      <c r="I321" s="77" t="s">
        <v>147</v>
      </c>
      <c r="J321" s="77"/>
      <c r="K321" s="77"/>
      <c r="L321" s="77"/>
      <c r="M321" s="77"/>
      <c r="N321" s="77"/>
      <c r="O321" s="77"/>
      <c r="P321" s="77"/>
      <c r="Q321" s="77"/>
    </row>
    <row r="322" spans="1:17" x14ac:dyDescent="0.25">
      <c r="A322" s="49">
        <v>31</v>
      </c>
      <c r="I322" s="77"/>
      <c r="J322" s="77"/>
      <c r="K322" s="77"/>
      <c r="L322" s="77"/>
      <c r="M322" s="77"/>
      <c r="N322" s="77"/>
      <c r="O322" s="77"/>
      <c r="P322" s="77"/>
      <c r="Q322" s="77"/>
    </row>
    <row r="323" spans="1:17" x14ac:dyDescent="0.25">
      <c r="A323" s="49">
        <v>39</v>
      </c>
      <c r="I323" s="77" t="s">
        <v>148</v>
      </c>
      <c r="J323" s="77"/>
      <c r="K323" s="77"/>
      <c r="L323" s="77"/>
      <c r="M323" s="77"/>
      <c r="N323" s="77"/>
      <c r="O323" s="77"/>
      <c r="P323" s="77"/>
      <c r="Q323" s="77"/>
    </row>
    <row r="324" spans="1:17" x14ac:dyDescent="0.25">
      <c r="A324" s="49">
        <v>43</v>
      </c>
      <c r="I324" s="77" t="s">
        <v>149</v>
      </c>
      <c r="J324" s="77"/>
      <c r="K324" s="77"/>
      <c r="L324" s="77"/>
      <c r="M324" s="77"/>
      <c r="N324" s="77"/>
      <c r="O324" s="77"/>
      <c r="P324" s="77"/>
      <c r="Q324" s="77"/>
    </row>
    <row r="325" spans="1:17" x14ac:dyDescent="0.25">
      <c r="A325" s="49">
        <v>37</v>
      </c>
      <c r="I325" s="77"/>
      <c r="J325" s="77"/>
      <c r="K325" s="77"/>
      <c r="L325" s="77"/>
      <c r="M325" s="77"/>
      <c r="N325" s="77"/>
      <c r="O325" s="77"/>
      <c r="P325" s="77"/>
      <c r="Q325" s="77"/>
    </row>
    <row r="326" spans="1:17" x14ac:dyDescent="0.25">
      <c r="A326" s="49">
        <v>30</v>
      </c>
      <c r="I326" s="77" t="s">
        <v>150</v>
      </c>
      <c r="J326" s="77"/>
      <c r="K326" s="77"/>
      <c r="L326" s="77"/>
      <c r="M326" s="77"/>
      <c r="N326" s="77"/>
      <c r="O326" s="77"/>
      <c r="P326" s="77"/>
      <c r="Q326" s="77"/>
    </row>
    <row r="327" spans="1:17" x14ac:dyDescent="0.25">
      <c r="A327" s="49">
        <v>34</v>
      </c>
    </row>
    <row r="328" spans="1:17" x14ac:dyDescent="0.25">
      <c r="A328" s="49">
        <v>39</v>
      </c>
    </row>
    <row r="329" spans="1:17" x14ac:dyDescent="0.25">
      <c r="A329" s="49">
        <v>28</v>
      </c>
    </row>
    <row r="330" spans="1:17" x14ac:dyDescent="0.25">
      <c r="A330" s="49">
        <v>33</v>
      </c>
    </row>
    <row r="331" spans="1:17" x14ac:dyDescent="0.25">
      <c r="A331" s="49">
        <v>36</v>
      </c>
    </row>
    <row r="332" spans="1:17" x14ac:dyDescent="0.25">
      <c r="A332" s="49">
        <v>40</v>
      </c>
    </row>
    <row r="333" spans="1:17" x14ac:dyDescent="0.25">
      <c r="A333" s="49">
        <v>42</v>
      </c>
    </row>
    <row r="334" spans="1:17" x14ac:dyDescent="0.25">
      <c r="A334" s="49">
        <v>29</v>
      </c>
    </row>
    <row r="335" spans="1:17" x14ac:dyDescent="0.25">
      <c r="A335" s="49">
        <v>31</v>
      </c>
    </row>
    <row r="336" spans="1:17" x14ac:dyDescent="0.25">
      <c r="A336" s="49">
        <v>45</v>
      </c>
    </row>
    <row r="337" spans="1:1" x14ac:dyDescent="0.25">
      <c r="A337" s="49">
        <v>38</v>
      </c>
    </row>
    <row r="338" spans="1:1" x14ac:dyDescent="0.25">
      <c r="A338" s="49">
        <v>33</v>
      </c>
    </row>
    <row r="339" spans="1:1" x14ac:dyDescent="0.25">
      <c r="A339" s="49">
        <v>41</v>
      </c>
    </row>
    <row r="340" spans="1:1" x14ac:dyDescent="0.25">
      <c r="A340" s="49">
        <v>35</v>
      </c>
    </row>
    <row r="341" spans="1:1" x14ac:dyDescent="0.25">
      <c r="A341" s="49">
        <v>37</v>
      </c>
    </row>
    <row r="342" spans="1:1" x14ac:dyDescent="0.25">
      <c r="A342" s="49">
        <v>34</v>
      </c>
    </row>
    <row r="343" spans="1:1" x14ac:dyDescent="0.25">
      <c r="A343" s="49">
        <v>46</v>
      </c>
    </row>
    <row r="344" spans="1:1" x14ac:dyDescent="0.25">
      <c r="A344" s="49">
        <v>30</v>
      </c>
    </row>
    <row r="345" spans="1:1" x14ac:dyDescent="0.25">
      <c r="A345" s="49">
        <v>39</v>
      </c>
    </row>
    <row r="346" spans="1:1" x14ac:dyDescent="0.25">
      <c r="A346" s="49">
        <v>43</v>
      </c>
    </row>
    <row r="347" spans="1:1" x14ac:dyDescent="0.25">
      <c r="A347" s="49">
        <v>28</v>
      </c>
    </row>
    <row r="348" spans="1:1" x14ac:dyDescent="0.25">
      <c r="A348" s="49">
        <v>32</v>
      </c>
    </row>
    <row r="349" spans="1:1" x14ac:dyDescent="0.25">
      <c r="A349" s="49">
        <v>36</v>
      </c>
    </row>
    <row r="350" spans="1:1" x14ac:dyDescent="0.25">
      <c r="A350" s="49">
        <v>29</v>
      </c>
    </row>
    <row r="351" spans="1:1" x14ac:dyDescent="0.25">
      <c r="A351" s="49">
        <v>31</v>
      </c>
    </row>
    <row r="352" spans="1:1" x14ac:dyDescent="0.25">
      <c r="A352" s="49">
        <v>37</v>
      </c>
    </row>
    <row r="353" spans="1:7" x14ac:dyDescent="0.25">
      <c r="A353" s="49">
        <v>40</v>
      </c>
    </row>
    <row r="354" spans="1:7" x14ac:dyDescent="0.25">
      <c r="A354" s="49">
        <v>42</v>
      </c>
    </row>
    <row r="355" spans="1:7" x14ac:dyDescent="0.25">
      <c r="A355" s="49">
        <v>33</v>
      </c>
    </row>
    <row r="356" spans="1:7" x14ac:dyDescent="0.25">
      <c r="A356" s="49">
        <v>39</v>
      </c>
    </row>
    <row r="357" spans="1:7" x14ac:dyDescent="0.25">
      <c r="A357" s="49">
        <v>28</v>
      </c>
    </row>
    <row r="358" spans="1:7" x14ac:dyDescent="0.25">
      <c r="A358" s="49">
        <v>35</v>
      </c>
    </row>
    <row r="359" spans="1:7" x14ac:dyDescent="0.25">
      <c r="A359" s="49">
        <v>38</v>
      </c>
    </row>
    <row r="360" spans="1:7" ht="15.75" thickBot="1" x14ac:dyDescent="0.3">
      <c r="A360" s="50">
        <v>43</v>
      </c>
    </row>
    <row r="362" spans="1:7" x14ac:dyDescent="0.25">
      <c r="A362" s="142" t="s">
        <v>151</v>
      </c>
      <c r="B362" s="143"/>
      <c r="C362" s="143"/>
      <c r="D362" s="143"/>
      <c r="E362" s="143"/>
      <c r="F362" s="143"/>
      <c r="G362" s="143"/>
    </row>
    <row r="363" spans="1:7" x14ac:dyDescent="0.25">
      <c r="A363" s="143"/>
      <c r="B363" s="143"/>
      <c r="C363" s="143"/>
      <c r="D363" s="143"/>
      <c r="E363" s="143"/>
      <c r="F363" s="143"/>
      <c r="G363" s="143"/>
    </row>
    <row r="364" spans="1:7" x14ac:dyDescent="0.25">
      <c r="A364" s="143"/>
      <c r="B364" s="143"/>
      <c r="C364" s="143"/>
      <c r="D364" s="143"/>
      <c r="E364" s="143"/>
      <c r="F364" s="143"/>
      <c r="G364" s="143"/>
    </row>
    <row r="365" spans="1:7" x14ac:dyDescent="0.25">
      <c r="A365" s="143"/>
      <c r="B365" s="143"/>
      <c r="C365" s="143"/>
      <c r="D365" s="143"/>
      <c r="E365" s="143"/>
      <c r="F365" s="143"/>
      <c r="G365" s="143"/>
    </row>
    <row r="366" spans="1:7" x14ac:dyDescent="0.25">
      <c r="A366" s="143"/>
      <c r="B366" s="143"/>
      <c r="C366" s="143"/>
      <c r="D366" s="143"/>
      <c r="E366" s="143"/>
      <c r="F366" s="143"/>
      <c r="G366" s="143"/>
    </row>
    <row r="367" spans="1:7" x14ac:dyDescent="0.25">
      <c r="A367" s="143"/>
      <c r="B367" s="143"/>
      <c r="C367" s="143"/>
      <c r="D367" s="143"/>
      <c r="E367" s="143"/>
      <c r="F367" s="143"/>
      <c r="G367" s="143"/>
    </row>
    <row r="368" spans="1:7" ht="15.75" thickBot="1" x14ac:dyDescent="0.3"/>
    <row r="369" spans="1:15" x14ac:dyDescent="0.25">
      <c r="A369" s="150" t="s">
        <v>152</v>
      </c>
      <c r="B369" s="152" t="s">
        <v>153</v>
      </c>
    </row>
    <row r="370" spans="1:15" ht="36" customHeight="1" x14ac:dyDescent="0.25">
      <c r="A370" s="151"/>
      <c r="B370" s="152"/>
      <c r="D370" s="20" t="s">
        <v>153</v>
      </c>
      <c r="E370" s="20" t="s">
        <v>104</v>
      </c>
      <c r="F370" s="20" t="s">
        <v>153</v>
      </c>
      <c r="G370" s="20" t="s">
        <v>104</v>
      </c>
    </row>
    <row r="371" spans="1:15" x14ac:dyDescent="0.25">
      <c r="A371" s="55">
        <v>125</v>
      </c>
      <c r="B371" s="53">
        <v>110</v>
      </c>
      <c r="D371" s="20">
        <v>110</v>
      </c>
      <c r="E371" s="20">
        <v>0</v>
      </c>
      <c r="F371" s="20" t="s">
        <v>103</v>
      </c>
      <c r="G371" s="20" t="e">
        <v>#N/A</v>
      </c>
    </row>
    <row r="372" spans="1:15" x14ac:dyDescent="0.25">
      <c r="A372" s="55">
        <v>148</v>
      </c>
      <c r="B372" s="53">
        <v>120</v>
      </c>
      <c r="D372" s="20">
        <v>120</v>
      </c>
      <c r="E372" s="20">
        <v>6</v>
      </c>
      <c r="F372" s="20">
        <v>130</v>
      </c>
      <c r="G372" s="20">
        <v>44</v>
      </c>
    </row>
    <row r="373" spans="1:15" x14ac:dyDescent="0.25">
      <c r="A373" s="55">
        <v>137</v>
      </c>
      <c r="B373" s="53">
        <v>130</v>
      </c>
      <c r="D373" s="20">
        <v>130</v>
      </c>
      <c r="E373" s="20">
        <v>44</v>
      </c>
      <c r="F373" s="20">
        <v>140</v>
      </c>
      <c r="G373" s="20">
        <v>43</v>
      </c>
    </row>
    <row r="374" spans="1:15" x14ac:dyDescent="0.25">
      <c r="A374" s="55">
        <v>120</v>
      </c>
      <c r="B374" s="53">
        <v>140</v>
      </c>
      <c r="D374" s="20">
        <v>140</v>
      </c>
      <c r="E374" s="20">
        <v>43</v>
      </c>
      <c r="F374" s="20"/>
      <c r="G374" s="20">
        <v>7</v>
      </c>
    </row>
    <row r="375" spans="1:15" x14ac:dyDescent="0.25">
      <c r="A375" s="55">
        <v>135</v>
      </c>
      <c r="B375" s="53">
        <v>150</v>
      </c>
      <c r="D375" s="20"/>
      <c r="E375" s="20">
        <v>7</v>
      </c>
      <c r="F375" s="20">
        <v>120</v>
      </c>
      <c r="G375" s="20">
        <v>6</v>
      </c>
    </row>
    <row r="376" spans="1:15" x14ac:dyDescent="0.25">
      <c r="A376" s="49">
        <v>132</v>
      </c>
      <c r="D376" s="20" t="s">
        <v>103</v>
      </c>
      <c r="E376" s="20" t="e">
        <v>#N/A</v>
      </c>
      <c r="F376" s="20">
        <v>110</v>
      </c>
      <c r="G376" s="20">
        <v>0</v>
      </c>
    </row>
    <row r="377" spans="1:15" x14ac:dyDescent="0.25">
      <c r="A377" s="49">
        <v>145</v>
      </c>
    </row>
    <row r="378" spans="1:15" x14ac:dyDescent="0.25">
      <c r="A378" s="49">
        <v>122</v>
      </c>
    </row>
    <row r="379" spans="1:15" x14ac:dyDescent="0.25">
      <c r="A379" s="49">
        <v>130</v>
      </c>
      <c r="C379" s="43" t="s">
        <v>19</v>
      </c>
      <c r="D379" s="15">
        <f>MEDIAN(A371:A470)</f>
        <v>130.5</v>
      </c>
    </row>
    <row r="380" spans="1:15" x14ac:dyDescent="0.25">
      <c r="A380" s="49">
        <v>141</v>
      </c>
    </row>
    <row r="381" spans="1:15" x14ac:dyDescent="0.25">
      <c r="A381" s="49">
        <v>118</v>
      </c>
    </row>
    <row r="382" spans="1:15" x14ac:dyDescent="0.25">
      <c r="A382" s="49">
        <v>125</v>
      </c>
      <c r="G382" s="78"/>
      <c r="H382" s="78"/>
      <c r="I382" s="78"/>
      <c r="J382" s="78"/>
      <c r="K382" s="78"/>
      <c r="L382" s="78"/>
      <c r="M382" s="78"/>
      <c r="N382" s="78"/>
      <c r="O382" s="78"/>
    </row>
    <row r="383" spans="1:15" x14ac:dyDescent="0.25">
      <c r="A383" s="49">
        <v>132</v>
      </c>
      <c r="G383" s="78" t="s">
        <v>154</v>
      </c>
      <c r="H383" s="78"/>
      <c r="I383" s="78"/>
      <c r="J383" s="78"/>
      <c r="K383" s="78"/>
      <c r="L383" s="78"/>
      <c r="M383" s="78"/>
      <c r="N383" s="78"/>
      <c r="O383" s="78"/>
    </row>
    <row r="384" spans="1:15" x14ac:dyDescent="0.25">
      <c r="A384" s="49">
        <v>136</v>
      </c>
      <c r="G384" s="78"/>
      <c r="H384" s="78"/>
      <c r="I384" s="78"/>
      <c r="J384" s="78"/>
      <c r="K384" s="78"/>
      <c r="L384" s="78"/>
      <c r="M384" s="78"/>
      <c r="N384" s="78"/>
      <c r="O384" s="78"/>
    </row>
    <row r="385" spans="1:15" x14ac:dyDescent="0.25">
      <c r="A385" s="49">
        <v>128</v>
      </c>
      <c r="G385" s="78" t="s">
        <v>155</v>
      </c>
      <c r="H385" s="78"/>
      <c r="I385" s="78"/>
      <c r="J385" s="78"/>
      <c r="K385" s="78"/>
      <c r="L385" s="78"/>
      <c r="M385" s="78"/>
      <c r="N385" s="78"/>
      <c r="O385" s="78"/>
    </row>
    <row r="386" spans="1:15" x14ac:dyDescent="0.25">
      <c r="A386" s="49">
        <v>123</v>
      </c>
      <c r="G386" s="78" t="s">
        <v>156</v>
      </c>
      <c r="H386" s="78"/>
      <c r="I386" s="78"/>
      <c r="J386" s="78"/>
      <c r="K386" s="78"/>
      <c r="L386" s="78"/>
      <c r="M386" s="78"/>
      <c r="N386" s="78"/>
      <c r="O386" s="78"/>
    </row>
    <row r="387" spans="1:15" x14ac:dyDescent="0.25">
      <c r="A387" s="49">
        <v>132</v>
      </c>
      <c r="G387" s="78"/>
      <c r="H387" s="78"/>
      <c r="I387" s="78"/>
      <c r="J387" s="78"/>
      <c r="K387" s="78"/>
      <c r="L387" s="78"/>
      <c r="M387" s="78"/>
      <c r="N387" s="78"/>
      <c r="O387" s="78"/>
    </row>
    <row r="388" spans="1:15" x14ac:dyDescent="0.25">
      <c r="A388" s="49">
        <v>138</v>
      </c>
      <c r="G388" s="78" t="s">
        <v>157</v>
      </c>
      <c r="H388" s="78"/>
      <c r="I388" s="78"/>
      <c r="J388" s="78"/>
      <c r="K388" s="78"/>
      <c r="L388" s="78"/>
      <c r="M388" s="78"/>
      <c r="N388" s="78"/>
      <c r="O388" s="78"/>
    </row>
    <row r="389" spans="1:15" x14ac:dyDescent="0.25">
      <c r="A389" s="49">
        <v>126</v>
      </c>
      <c r="G389" s="78"/>
      <c r="H389" s="78"/>
      <c r="I389" s="78"/>
      <c r="J389" s="78"/>
      <c r="K389" s="78"/>
      <c r="L389" s="78"/>
      <c r="M389" s="78"/>
      <c r="N389" s="78"/>
      <c r="O389" s="78"/>
    </row>
    <row r="390" spans="1:15" x14ac:dyDescent="0.25">
      <c r="A390" s="49">
        <v>129</v>
      </c>
      <c r="G390" s="78"/>
      <c r="H390" s="78"/>
      <c r="I390" s="78"/>
      <c r="J390" s="78"/>
      <c r="K390" s="78"/>
      <c r="L390" s="78"/>
      <c r="M390" s="78"/>
      <c r="N390" s="78"/>
      <c r="O390" s="78"/>
    </row>
    <row r="391" spans="1:15" x14ac:dyDescent="0.25">
      <c r="A391" s="49">
        <v>136</v>
      </c>
    </row>
    <row r="392" spans="1:15" x14ac:dyDescent="0.25">
      <c r="A392" s="49">
        <v>127</v>
      </c>
    </row>
    <row r="393" spans="1:15" x14ac:dyDescent="0.25">
      <c r="A393" s="49">
        <v>130</v>
      </c>
    </row>
    <row r="394" spans="1:15" x14ac:dyDescent="0.25">
      <c r="A394" s="49">
        <v>122</v>
      </c>
    </row>
    <row r="395" spans="1:15" x14ac:dyDescent="0.25">
      <c r="A395" s="49">
        <v>125</v>
      </c>
    </row>
    <row r="396" spans="1:15" x14ac:dyDescent="0.25">
      <c r="A396" s="49">
        <v>133</v>
      </c>
    </row>
    <row r="397" spans="1:15" x14ac:dyDescent="0.25">
      <c r="A397" s="49">
        <v>140</v>
      </c>
    </row>
    <row r="398" spans="1:15" x14ac:dyDescent="0.25">
      <c r="A398" s="49">
        <v>126</v>
      </c>
    </row>
    <row r="399" spans="1:15" x14ac:dyDescent="0.25">
      <c r="A399" s="49">
        <v>133</v>
      </c>
    </row>
    <row r="400" spans="1:15" x14ac:dyDescent="0.25">
      <c r="A400" s="49">
        <v>135</v>
      </c>
    </row>
    <row r="401" spans="1:1" x14ac:dyDescent="0.25">
      <c r="A401" s="49">
        <v>130</v>
      </c>
    </row>
    <row r="402" spans="1:1" x14ac:dyDescent="0.25">
      <c r="A402" s="49">
        <v>134</v>
      </c>
    </row>
    <row r="403" spans="1:1" x14ac:dyDescent="0.25">
      <c r="A403" s="49">
        <v>141</v>
      </c>
    </row>
    <row r="404" spans="1:1" x14ac:dyDescent="0.25">
      <c r="A404" s="49">
        <v>119</v>
      </c>
    </row>
    <row r="405" spans="1:1" x14ac:dyDescent="0.25">
      <c r="A405" s="49">
        <v>125</v>
      </c>
    </row>
    <row r="406" spans="1:1" x14ac:dyDescent="0.25">
      <c r="A406" s="49">
        <v>131</v>
      </c>
    </row>
    <row r="407" spans="1:1" x14ac:dyDescent="0.25">
      <c r="A407" s="49">
        <v>136</v>
      </c>
    </row>
    <row r="408" spans="1:1" x14ac:dyDescent="0.25">
      <c r="A408" s="49">
        <v>128</v>
      </c>
    </row>
    <row r="409" spans="1:1" x14ac:dyDescent="0.25">
      <c r="A409" s="49">
        <v>124</v>
      </c>
    </row>
    <row r="410" spans="1:1" x14ac:dyDescent="0.25">
      <c r="A410" s="49">
        <v>132</v>
      </c>
    </row>
    <row r="411" spans="1:1" x14ac:dyDescent="0.25">
      <c r="A411" s="49">
        <v>136</v>
      </c>
    </row>
    <row r="412" spans="1:1" x14ac:dyDescent="0.25">
      <c r="A412" s="49">
        <v>127</v>
      </c>
    </row>
    <row r="413" spans="1:1" x14ac:dyDescent="0.25">
      <c r="A413" s="49">
        <v>130</v>
      </c>
    </row>
    <row r="414" spans="1:1" x14ac:dyDescent="0.25">
      <c r="A414" s="49">
        <v>122</v>
      </c>
    </row>
    <row r="415" spans="1:1" x14ac:dyDescent="0.25">
      <c r="A415" s="49">
        <v>125</v>
      </c>
    </row>
    <row r="416" spans="1:1" x14ac:dyDescent="0.25">
      <c r="A416" s="49">
        <v>133</v>
      </c>
    </row>
    <row r="417" spans="1:1" x14ac:dyDescent="0.25">
      <c r="A417" s="49">
        <v>140</v>
      </c>
    </row>
    <row r="418" spans="1:1" x14ac:dyDescent="0.25">
      <c r="A418" s="49">
        <v>126</v>
      </c>
    </row>
    <row r="419" spans="1:1" x14ac:dyDescent="0.25">
      <c r="A419" s="49">
        <v>133</v>
      </c>
    </row>
    <row r="420" spans="1:1" x14ac:dyDescent="0.25">
      <c r="A420" s="49">
        <v>135</v>
      </c>
    </row>
    <row r="421" spans="1:1" x14ac:dyDescent="0.25">
      <c r="A421" s="49">
        <v>130</v>
      </c>
    </row>
    <row r="422" spans="1:1" x14ac:dyDescent="0.25">
      <c r="A422" s="49">
        <v>134</v>
      </c>
    </row>
    <row r="423" spans="1:1" x14ac:dyDescent="0.25">
      <c r="A423" s="49">
        <v>141</v>
      </c>
    </row>
    <row r="424" spans="1:1" x14ac:dyDescent="0.25">
      <c r="A424" s="49">
        <v>119</v>
      </c>
    </row>
    <row r="425" spans="1:1" x14ac:dyDescent="0.25">
      <c r="A425" s="49">
        <v>125</v>
      </c>
    </row>
    <row r="426" spans="1:1" x14ac:dyDescent="0.25">
      <c r="A426" s="49">
        <v>131</v>
      </c>
    </row>
    <row r="427" spans="1:1" x14ac:dyDescent="0.25">
      <c r="A427" s="49">
        <v>136</v>
      </c>
    </row>
    <row r="428" spans="1:1" x14ac:dyDescent="0.25">
      <c r="A428" s="49">
        <v>128</v>
      </c>
    </row>
    <row r="429" spans="1:1" x14ac:dyDescent="0.25">
      <c r="A429" s="49">
        <v>124</v>
      </c>
    </row>
    <row r="430" spans="1:1" x14ac:dyDescent="0.25">
      <c r="A430" s="49">
        <v>132</v>
      </c>
    </row>
    <row r="431" spans="1:1" x14ac:dyDescent="0.25">
      <c r="A431" s="49">
        <v>136</v>
      </c>
    </row>
    <row r="432" spans="1:1" x14ac:dyDescent="0.25">
      <c r="A432" s="49">
        <v>127</v>
      </c>
    </row>
    <row r="433" spans="1:1" x14ac:dyDescent="0.25">
      <c r="A433" s="49">
        <v>130</v>
      </c>
    </row>
    <row r="434" spans="1:1" x14ac:dyDescent="0.25">
      <c r="A434" s="49">
        <v>122</v>
      </c>
    </row>
    <row r="435" spans="1:1" x14ac:dyDescent="0.25">
      <c r="A435" s="49">
        <v>125</v>
      </c>
    </row>
    <row r="436" spans="1:1" x14ac:dyDescent="0.25">
      <c r="A436" s="49">
        <v>133</v>
      </c>
    </row>
    <row r="437" spans="1:1" x14ac:dyDescent="0.25">
      <c r="A437" s="49">
        <v>140</v>
      </c>
    </row>
    <row r="438" spans="1:1" x14ac:dyDescent="0.25">
      <c r="A438" s="49">
        <v>126</v>
      </c>
    </row>
    <row r="439" spans="1:1" x14ac:dyDescent="0.25">
      <c r="A439" s="49">
        <v>133</v>
      </c>
    </row>
    <row r="440" spans="1:1" x14ac:dyDescent="0.25">
      <c r="A440" s="49">
        <v>135</v>
      </c>
    </row>
    <row r="441" spans="1:1" x14ac:dyDescent="0.25">
      <c r="A441" s="49">
        <v>130</v>
      </c>
    </row>
    <row r="442" spans="1:1" x14ac:dyDescent="0.25">
      <c r="A442" s="49">
        <v>134</v>
      </c>
    </row>
    <row r="443" spans="1:1" x14ac:dyDescent="0.25">
      <c r="A443" s="49">
        <v>141</v>
      </c>
    </row>
    <row r="444" spans="1:1" x14ac:dyDescent="0.25">
      <c r="A444" s="49">
        <v>119</v>
      </c>
    </row>
    <row r="445" spans="1:1" x14ac:dyDescent="0.25">
      <c r="A445" s="49">
        <v>125</v>
      </c>
    </row>
    <row r="446" spans="1:1" x14ac:dyDescent="0.25">
      <c r="A446" s="49">
        <v>131</v>
      </c>
    </row>
    <row r="447" spans="1:1" x14ac:dyDescent="0.25">
      <c r="A447" s="49">
        <v>136</v>
      </c>
    </row>
    <row r="448" spans="1:1" x14ac:dyDescent="0.25">
      <c r="A448" s="49">
        <v>128</v>
      </c>
    </row>
    <row r="449" spans="1:1" x14ac:dyDescent="0.25">
      <c r="A449" s="49">
        <v>124</v>
      </c>
    </row>
    <row r="450" spans="1:1" x14ac:dyDescent="0.25">
      <c r="A450" s="49">
        <v>132</v>
      </c>
    </row>
    <row r="451" spans="1:1" x14ac:dyDescent="0.25">
      <c r="A451" s="49">
        <v>130</v>
      </c>
    </row>
    <row r="452" spans="1:1" x14ac:dyDescent="0.25">
      <c r="A452" s="49">
        <v>134</v>
      </c>
    </row>
    <row r="453" spans="1:1" x14ac:dyDescent="0.25">
      <c r="A453" s="49">
        <v>141</v>
      </c>
    </row>
    <row r="454" spans="1:1" x14ac:dyDescent="0.25">
      <c r="A454" s="49">
        <v>119</v>
      </c>
    </row>
    <row r="455" spans="1:1" x14ac:dyDescent="0.25">
      <c r="A455" s="49">
        <v>125</v>
      </c>
    </row>
    <row r="456" spans="1:1" x14ac:dyDescent="0.25">
      <c r="A456" s="49">
        <v>131</v>
      </c>
    </row>
    <row r="457" spans="1:1" x14ac:dyDescent="0.25">
      <c r="A457" s="49">
        <v>136</v>
      </c>
    </row>
    <row r="458" spans="1:1" x14ac:dyDescent="0.25">
      <c r="A458" s="49">
        <v>128</v>
      </c>
    </row>
    <row r="459" spans="1:1" x14ac:dyDescent="0.25">
      <c r="A459" s="49">
        <v>124</v>
      </c>
    </row>
    <row r="460" spans="1:1" x14ac:dyDescent="0.25">
      <c r="A460" s="49">
        <v>132</v>
      </c>
    </row>
    <row r="461" spans="1:1" x14ac:dyDescent="0.25">
      <c r="A461" s="49">
        <v>136</v>
      </c>
    </row>
    <row r="462" spans="1:1" x14ac:dyDescent="0.25">
      <c r="A462" s="49">
        <v>127</v>
      </c>
    </row>
    <row r="463" spans="1:1" x14ac:dyDescent="0.25">
      <c r="A463" s="49">
        <v>130</v>
      </c>
    </row>
    <row r="464" spans="1:1" x14ac:dyDescent="0.25">
      <c r="A464" s="49">
        <v>122</v>
      </c>
    </row>
    <row r="465" spans="1:10" x14ac:dyDescent="0.25">
      <c r="A465" s="49">
        <v>125</v>
      </c>
    </row>
    <row r="466" spans="1:10" x14ac:dyDescent="0.25">
      <c r="A466" s="49">
        <v>133</v>
      </c>
    </row>
    <row r="467" spans="1:10" x14ac:dyDescent="0.25">
      <c r="A467" s="49">
        <v>140</v>
      </c>
    </row>
    <row r="468" spans="1:10" x14ac:dyDescent="0.25">
      <c r="A468" s="49">
        <v>126</v>
      </c>
    </row>
    <row r="469" spans="1:10" x14ac:dyDescent="0.25">
      <c r="A469" s="49">
        <v>133</v>
      </c>
    </row>
    <row r="470" spans="1:10" ht="15.75" thickBot="1" x14ac:dyDescent="0.3">
      <c r="A470" s="50">
        <v>135</v>
      </c>
    </row>
    <row r="472" spans="1:10" x14ac:dyDescent="0.25">
      <c r="A472" s="153" t="s">
        <v>158</v>
      </c>
      <c r="B472" s="154"/>
      <c r="C472" s="154"/>
      <c r="D472" s="154"/>
      <c r="E472" s="154"/>
      <c r="F472" s="154"/>
      <c r="G472" s="154"/>
      <c r="H472" s="154"/>
      <c r="I472" s="154"/>
    </row>
    <row r="473" spans="1:10" x14ac:dyDescent="0.25">
      <c r="A473" s="154"/>
      <c r="B473" s="154"/>
      <c r="C473" s="154"/>
      <c r="D473" s="154"/>
      <c r="E473" s="154"/>
      <c r="F473" s="154"/>
      <c r="G473" s="154"/>
      <c r="H473" s="154"/>
      <c r="I473" s="154"/>
    </row>
    <row r="474" spans="1:10" x14ac:dyDescent="0.25">
      <c r="A474" s="154"/>
      <c r="B474" s="154"/>
      <c r="C474" s="154"/>
      <c r="D474" s="154"/>
      <c r="E474" s="154"/>
      <c r="F474" s="154"/>
      <c r="G474" s="154"/>
      <c r="H474" s="154"/>
      <c r="I474" s="154"/>
    </row>
    <row r="475" spans="1:10" x14ac:dyDescent="0.25">
      <c r="A475" s="154"/>
      <c r="B475" s="154"/>
      <c r="C475" s="154"/>
      <c r="D475" s="154"/>
      <c r="E475" s="154"/>
      <c r="F475" s="154"/>
      <c r="G475" s="154"/>
      <c r="H475" s="154"/>
      <c r="I475" s="154"/>
    </row>
    <row r="476" spans="1:10" x14ac:dyDescent="0.25">
      <c r="A476" s="154"/>
      <c r="B476" s="154"/>
      <c r="C476" s="154"/>
      <c r="D476" s="154"/>
      <c r="E476" s="154"/>
      <c r="F476" s="154"/>
      <c r="G476" s="154"/>
      <c r="H476" s="154"/>
      <c r="I476" s="154"/>
    </row>
    <row r="477" spans="1:10" x14ac:dyDescent="0.25">
      <c r="A477" s="154"/>
      <c r="B477" s="154"/>
      <c r="C477" s="154"/>
      <c r="D477" s="154"/>
      <c r="E477" s="154"/>
      <c r="F477" s="154"/>
      <c r="G477" s="154"/>
      <c r="H477" s="154"/>
      <c r="I477" s="154"/>
    </row>
    <row r="478" spans="1:10" ht="15.75" thickBot="1" x14ac:dyDescent="0.3"/>
    <row r="479" spans="1:10" ht="18.75" x14ac:dyDescent="0.3">
      <c r="A479" s="79" t="s">
        <v>159</v>
      </c>
      <c r="B479" s="79" t="s">
        <v>160</v>
      </c>
      <c r="C479" s="79" t="s">
        <v>161</v>
      </c>
      <c r="E479" s="8" t="s">
        <v>159</v>
      </c>
      <c r="F479" s="8"/>
      <c r="G479" s="8" t="s">
        <v>160</v>
      </c>
      <c r="H479" s="8"/>
      <c r="I479" s="8" t="s">
        <v>161</v>
      </c>
      <c r="J479" s="8"/>
    </row>
    <row r="480" spans="1:10" x14ac:dyDescent="0.25">
      <c r="A480" s="80">
        <v>45</v>
      </c>
      <c r="B480" s="80">
        <v>32</v>
      </c>
      <c r="C480" s="80">
        <v>40</v>
      </c>
    </row>
    <row r="481" spans="1:15" x14ac:dyDescent="0.25">
      <c r="A481" s="80">
        <v>35</v>
      </c>
      <c r="B481" s="80">
        <v>28</v>
      </c>
      <c r="C481" s="80">
        <v>39</v>
      </c>
      <c r="E481" t="s">
        <v>6</v>
      </c>
      <c r="F481">
        <v>40.4</v>
      </c>
      <c r="G481" t="s">
        <v>6</v>
      </c>
      <c r="H481">
        <v>32.5</v>
      </c>
      <c r="I481" t="s">
        <v>6</v>
      </c>
      <c r="J481">
        <v>41</v>
      </c>
    </row>
    <row r="482" spans="1:15" x14ac:dyDescent="0.25">
      <c r="A482" s="80">
        <v>40</v>
      </c>
      <c r="B482" s="80">
        <v>30</v>
      </c>
      <c r="C482" s="80">
        <v>42</v>
      </c>
      <c r="E482" t="s">
        <v>3</v>
      </c>
      <c r="F482">
        <v>1.013245610238044</v>
      </c>
      <c r="G482" t="s">
        <v>3</v>
      </c>
      <c r="H482">
        <v>0.9574271077563381</v>
      </c>
      <c r="I482" t="s">
        <v>3</v>
      </c>
      <c r="J482">
        <v>0.81649658092772592</v>
      </c>
    </row>
    <row r="483" spans="1:15" x14ac:dyDescent="0.25">
      <c r="A483" s="80">
        <v>38</v>
      </c>
      <c r="B483" s="80">
        <v>34</v>
      </c>
      <c r="C483" s="80">
        <v>41</v>
      </c>
      <c r="E483" s="15" t="s">
        <v>7</v>
      </c>
      <c r="F483" s="15">
        <v>40.5</v>
      </c>
      <c r="G483" s="15" t="s">
        <v>7</v>
      </c>
      <c r="H483" s="15">
        <v>32.5</v>
      </c>
      <c r="I483" s="15" t="s">
        <v>7</v>
      </c>
      <c r="J483" s="15">
        <v>41</v>
      </c>
    </row>
    <row r="484" spans="1:15" x14ac:dyDescent="0.25">
      <c r="A484" s="80">
        <v>42</v>
      </c>
      <c r="B484" s="80">
        <v>33</v>
      </c>
      <c r="C484" s="80">
        <v>38</v>
      </c>
      <c r="E484" t="s">
        <v>8</v>
      </c>
      <c r="F484" t="e">
        <v>#N/A</v>
      </c>
      <c r="G484" t="s">
        <v>8</v>
      </c>
      <c r="H484" t="e">
        <v>#N/A</v>
      </c>
      <c r="I484" t="s">
        <v>8</v>
      </c>
      <c r="J484">
        <v>41</v>
      </c>
    </row>
    <row r="485" spans="1:15" x14ac:dyDescent="0.25">
      <c r="A485" s="80">
        <v>37</v>
      </c>
      <c r="B485" s="80">
        <v>35</v>
      </c>
      <c r="C485" s="80">
        <v>43</v>
      </c>
      <c r="E485" t="s">
        <v>9</v>
      </c>
      <c r="F485">
        <v>3.2041639575194441</v>
      </c>
      <c r="G485" t="s">
        <v>9</v>
      </c>
      <c r="H485">
        <v>3.0276503540974917</v>
      </c>
      <c r="I485" t="s">
        <v>9</v>
      </c>
      <c r="J485">
        <v>2.5819888974716112</v>
      </c>
    </row>
    <row r="486" spans="1:15" x14ac:dyDescent="0.25">
      <c r="A486" s="80">
        <v>39</v>
      </c>
      <c r="B486" s="80">
        <v>31</v>
      </c>
      <c r="C486" s="80">
        <v>45</v>
      </c>
      <c r="E486" t="s">
        <v>10</v>
      </c>
      <c r="F486">
        <v>10.266666666666666</v>
      </c>
      <c r="G486" t="s">
        <v>10</v>
      </c>
      <c r="H486">
        <v>9.1666666666666661</v>
      </c>
      <c r="I486" t="s">
        <v>10</v>
      </c>
      <c r="J486">
        <v>6.666666666666667</v>
      </c>
    </row>
    <row r="487" spans="1:15" x14ac:dyDescent="0.25">
      <c r="A487" s="80">
        <v>43</v>
      </c>
      <c r="B487" s="80">
        <v>29</v>
      </c>
      <c r="C487" s="80">
        <v>44</v>
      </c>
      <c r="E487" t="s">
        <v>11</v>
      </c>
      <c r="F487">
        <v>-0.84183673469387843</v>
      </c>
      <c r="G487" t="s">
        <v>11</v>
      </c>
      <c r="H487">
        <v>-1.2000000000000002</v>
      </c>
      <c r="I487" t="s">
        <v>11</v>
      </c>
      <c r="J487">
        <v>-0.86249999999999938</v>
      </c>
    </row>
    <row r="488" spans="1:15" x14ac:dyDescent="0.25">
      <c r="A488" s="80">
        <v>44</v>
      </c>
      <c r="B488" s="80">
        <v>36</v>
      </c>
      <c r="C488" s="80">
        <v>41</v>
      </c>
      <c r="E488" t="s">
        <v>12</v>
      </c>
      <c r="F488">
        <v>-0.20063178769254245</v>
      </c>
      <c r="G488" t="s">
        <v>12</v>
      </c>
      <c r="H488">
        <v>0</v>
      </c>
      <c r="I488" t="s">
        <v>12</v>
      </c>
      <c r="J488">
        <v>0</v>
      </c>
    </row>
    <row r="489" spans="1:15" ht="15.75" thickBot="1" x14ac:dyDescent="0.3">
      <c r="A489" s="81">
        <v>41</v>
      </c>
      <c r="B489" s="81">
        <v>37</v>
      </c>
      <c r="C489" s="81">
        <v>37</v>
      </c>
      <c r="E489" s="15" t="s">
        <v>13</v>
      </c>
      <c r="F489" s="15">
        <v>10</v>
      </c>
      <c r="G489" s="15" t="s">
        <v>13</v>
      </c>
      <c r="H489" s="15">
        <v>9</v>
      </c>
      <c r="I489" s="15" t="s">
        <v>13</v>
      </c>
      <c r="J489" s="15">
        <v>8</v>
      </c>
    </row>
    <row r="490" spans="1:15" ht="15.75" thickBot="1" x14ac:dyDescent="0.3">
      <c r="E490" t="s">
        <v>14</v>
      </c>
      <c r="F490">
        <v>35</v>
      </c>
      <c r="G490" t="s">
        <v>14</v>
      </c>
      <c r="H490">
        <v>28</v>
      </c>
      <c r="I490" t="s">
        <v>14</v>
      </c>
      <c r="J490">
        <v>37</v>
      </c>
    </row>
    <row r="491" spans="1:15" ht="18.75" x14ac:dyDescent="0.3">
      <c r="A491" s="79" t="s">
        <v>159</v>
      </c>
      <c r="B491" s="79" t="s">
        <v>160</v>
      </c>
      <c r="C491" s="79" t="s">
        <v>161</v>
      </c>
      <c r="E491" t="s">
        <v>15</v>
      </c>
      <c r="F491">
        <v>45</v>
      </c>
      <c r="G491" t="s">
        <v>15</v>
      </c>
      <c r="H491">
        <v>37</v>
      </c>
      <c r="I491" t="s">
        <v>15</v>
      </c>
      <c r="J491">
        <v>45</v>
      </c>
    </row>
    <row r="492" spans="1:15" x14ac:dyDescent="0.25">
      <c r="A492" s="15">
        <f>AVERAGE(A480:A489)</f>
        <v>40.4</v>
      </c>
      <c r="B492" s="15">
        <f>AVERAGE(B480:B489)</f>
        <v>32.5</v>
      </c>
      <c r="C492" s="15">
        <f>AVERAGE(C480:C489)</f>
        <v>41</v>
      </c>
      <c r="E492" t="s">
        <v>16</v>
      </c>
      <c r="F492">
        <v>404</v>
      </c>
      <c r="G492" t="s">
        <v>16</v>
      </c>
      <c r="H492">
        <v>325</v>
      </c>
      <c r="I492" t="s">
        <v>16</v>
      </c>
      <c r="J492">
        <v>410</v>
      </c>
    </row>
    <row r="493" spans="1:15" ht="15.75" thickBot="1" x14ac:dyDescent="0.3">
      <c r="E493" s="7" t="s">
        <v>17</v>
      </c>
      <c r="F493" s="7">
        <v>10</v>
      </c>
      <c r="G493" s="7" t="s">
        <v>17</v>
      </c>
      <c r="H493" s="7">
        <v>10</v>
      </c>
      <c r="I493" s="7" t="s">
        <v>17</v>
      </c>
      <c r="J493" s="7">
        <v>10</v>
      </c>
    </row>
    <row r="494" spans="1:15" x14ac:dyDescent="0.25">
      <c r="A494" s="23" t="s">
        <v>13</v>
      </c>
      <c r="B494" s="23" t="s">
        <v>13</v>
      </c>
      <c r="C494" s="23" t="s">
        <v>13</v>
      </c>
    </row>
    <row r="495" spans="1:15" x14ac:dyDescent="0.25">
      <c r="A495" s="15">
        <f>MAX(A480:A489)-MIN(A480:A489)</f>
        <v>10</v>
      </c>
      <c r="B495" s="15">
        <f t="shared" ref="B495:C495" si="0">MAX(B480:B489)-MIN(B480:B489)</f>
        <v>9</v>
      </c>
      <c r="C495" s="15">
        <f t="shared" si="0"/>
        <v>8</v>
      </c>
    </row>
    <row r="496" spans="1:15" x14ac:dyDescent="0.25">
      <c r="H496" s="59"/>
      <c r="I496" s="59"/>
      <c r="J496" s="59"/>
      <c r="K496" s="59"/>
      <c r="L496" s="59"/>
      <c r="M496" s="59"/>
      <c r="N496" s="59"/>
      <c r="O496" s="59"/>
    </row>
    <row r="497" spans="8:15" x14ac:dyDescent="0.25">
      <c r="H497" s="59" t="s">
        <v>162</v>
      </c>
      <c r="I497" s="59"/>
      <c r="J497" s="59"/>
      <c r="K497" s="59"/>
      <c r="L497" s="59"/>
      <c r="M497" s="59"/>
      <c r="N497" s="59"/>
      <c r="O497" s="59"/>
    </row>
    <row r="498" spans="8:15" x14ac:dyDescent="0.25">
      <c r="H498" s="59" t="s">
        <v>106</v>
      </c>
      <c r="I498" s="59"/>
      <c r="J498" s="59"/>
      <c r="K498" s="59"/>
      <c r="L498" s="59"/>
      <c r="M498" s="59"/>
      <c r="N498" s="59"/>
      <c r="O498" s="59"/>
    </row>
    <row r="499" spans="8:15" x14ac:dyDescent="0.25">
      <c r="H499" s="59"/>
      <c r="I499" s="59"/>
      <c r="J499" s="59"/>
      <c r="K499" s="59"/>
      <c r="L499" s="59"/>
      <c r="M499" s="59"/>
      <c r="N499" s="59"/>
      <c r="O499" s="59"/>
    </row>
    <row r="500" spans="8:15" x14ac:dyDescent="0.25">
      <c r="H500" s="59" t="s">
        <v>163</v>
      </c>
      <c r="I500" s="59"/>
      <c r="J500" s="59"/>
      <c r="K500" s="59"/>
      <c r="L500" s="59"/>
      <c r="M500" s="59"/>
      <c r="N500" s="59"/>
      <c r="O500" s="59"/>
    </row>
    <row r="501" spans="8:15" x14ac:dyDescent="0.25">
      <c r="H501" s="59" t="s">
        <v>164</v>
      </c>
      <c r="I501" s="59"/>
      <c r="J501" s="59"/>
      <c r="K501" s="59"/>
      <c r="L501" s="59"/>
      <c r="M501" s="59"/>
      <c r="N501" s="59"/>
      <c r="O501" s="59"/>
    </row>
    <row r="502" spans="8:15" x14ac:dyDescent="0.25">
      <c r="H502" s="59" t="s">
        <v>165</v>
      </c>
      <c r="I502" s="59"/>
      <c r="J502" s="59"/>
      <c r="K502" s="59"/>
      <c r="L502" s="59"/>
      <c r="M502" s="59"/>
      <c r="N502" s="59"/>
      <c r="O502" s="59"/>
    </row>
    <row r="503" spans="8:15" x14ac:dyDescent="0.25">
      <c r="H503" s="59" t="s">
        <v>166</v>
      </c>
      <c r="I503" s="59"/>
      <c r="J503" s="59"/>
      <c r="K503" s="59"/>
      <c r="L503" s="59"/>
      <c r="M503" s="59"/>
      <c r="N503" s="59"/>
      <c r="O503" s="59"/>
    </row>
    <row r="504" spans="8:15" x14ac:dyDescent="0.25">
      <c r="H504" s="59"/>
      <c r="I504" s="59"/>
      <c r="J504" s="59"/>
      <c r="K504" s="59"/>
      <c r="L504" s="59"/>
      <c r="M504" s="59"/>
      <c r="N504" s="59"/>
      <c r="O504" s="59"/>
    </row>
    <row r="505" spans="8:15" x14ac:dyDescent="0.25">
      <c r="H505" s="59" t="s">
        <v>167</v>
      </c>
      <c r="I505" s="59"/>
      <c r="J505" s="59"/>
      <c r="K505" s="59"/>
      <c r="L505" s="59"/>
      <c r="M505" s="59"/>
      <c r="N505" s="59"/>
      <c r="O505" s="59"/>
    </row>
    <row r="506" spans="8:15" x14ac:dyDescent="0.25">
      <c r="H506" s="59" t="s">
        <v>168</v>
      </c>
      <c r="I506" s="59"/>
      <c r="J506" s="59"/>
      <c r="K506" s="59"/>
      <c r="L506" s="59"/>
      <c r="M506" s="59"/>
      <c r="N506" s="59"/>
      <c r="O506" s="59"/>
    </row>
    <row r="507" spans="8:15" x14ac:dyDescent="0.25">
      <c r="H507" s="59" t="s">
        <v>169</v>
      </c>
      <c r="I507" s="59"/>
      <c r="J507" s="59"/>
      <c r="K507" s="59"/>
      <c r="L507" s="59"/>
      <c r="M507" s="59"/>
      <c r="N507" s="59"/>
      <c r="O507" s="59"/>
    </row>
    <row r="508" spans="8:15" x14ac:dyDescent="0.25">
      <c r="H508" s="59" t="s">
        <v>170</v>
      </c>
      <c r="I508" s="59"/>
      <c r="J508" s="59"/>
      <c r="K508" s="59"/>
      <c r="L508" s="59"/>
      <c r="M508" s="59"/>
      <c r="N508" s="59"/>
      <c r="O508" s="59"/>
    </row>
    <row r="509" spans="8:15" x14ac:dyDescent="0.25">
      <c r="H509" s="59"/>
      <c r="I509" s="59"/>
      <c r="J509" s="59"/>
      <c r="K509" s="59"/>
      <c r="L509" s="59"/>
      <c r="M509" s="59"/>
      <c r="N509" s="59"/>
      <c r="O509" s="59"/>
    </row>
  </sheetData>
  <sortState xmlns:xlrd2="http://schemas.microsoft.com/office/spreadsheetml/2017/richdata2" ref="F371:G376">
    <sortCondition descending="1" ref="G371"/>
  </sortState>
  <mergeCells count="10">
    <mergeCell ref="A303:G307"/>
    <mergeCell ref="A362:G367"/>
    <mergeCell ref="A369:A370"/>
    <mergeCell ref="B369:B370"/>
    <mergeCell ref="A472:I477"/>
    <mergeCell ref="A1:G3"/>
    <mergeCell ref="A107:G109"/>
    <mergeCell ref="A165:G167"/>
    <mergeCell ref="A169:G170"/>
    <mergeCell ref="A192:G19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B717B-0188-4029-94C6-CF92722362A9}">
  <dimension ref="A1:R538"/>
  <sheetViews>
    <sheetView zoomScale="115" zoomScaleNormal="115" workbookViewId="0">
      <selection activeCell="D10" sqref="D10"/>
    </sheetView>
  </sheetViews>
  <sheetFormatPr defaultRowHeight="15" x14ac:dyDescent="0.25"/>
  <cols>
    <col min="1" max="1" width="10.42578125" bestFit="1" customWidth="1"/>
    <col min="3" max="3" width="18.140625" bestFit="1" customWidth="1"/>
    <col min="4" max="4" width="13.28515625" bestFit="1" customWidth="1"/>
  </cols>
  <sheetData>
    <row r="1" spans="1:16" x14ac:dyDescent="0.25">
      <c r="A1" s="129" t="s">
        <v>171</v>
      </c>
      <c r="B1" s="130"/>
      <c r="C1" s="130"/>
      <c r="D1" s="130"/>
      <c r="E1" s="130"/>
      <c r="F1" s="130"/>
      <c r="G1" s="130"/>
      <c r="H1" s="130"/>
    </row>
    <row r="2" spans="1:16" x14ac:dyDescent="0.25">
      <c r="A2" s="130"/>
      <c r="B2" s="130"/>
      <c r="C2" s="130"/>
      <c r="D2" s="130"/>
      <c r="E2" s="130"/>
      <c r="F2" s="130"/>
      <c r="G2" s="130"/>
      <c r="H2" s="130"/>
    </row>
    <row r="3" spans="1:16" x14ac:dyDescent="0.25">
      <c r="A3" s="130"/>
      <c r="B3" s="130"/>
      <c r="C3" s="130"/>
      <c r="D3" s="130"/>
      <c r="E3" s="130"/>
      <c r="F3" s="130"/>
      <c r="G3" s="130"/>
      <c r="H3" s="130"/>
    </row>
    <row r="4" spans="1:16" x14ac:dyDescent="0.25">
      <c r="A4" s="130"/>
      <c r="B4" s="130"/>
      <c r="C4" s="130"/>
      <c r="D4" s="130"/>
      <c r="E4" s="130"/>
      <c r="F4" s="130"/>
      <c r="G4" s="130"/>
      <c r="H4" s="130"/>
    </row>
    <row r="5" spans="1:16" x14ac:dyDescent="0.25">
      <c r="A5" s="130"/>
      <c r="B5" s="130"/>
      <c r="C5" s="130"/>
      <c r="D5" s="130"/>
      <c r="E5" s="130"/>
      <c r="F5" s="130"/>
      <c r="G5" s="130"/>
      <c r="H5" s="130"/>
    </row>
    <row r="7" spans="1:16" ht="16.5" thickBot="1" x14ac:dyDescent="0.3">
      <c r="A7" s="60" t="s">
        <v>172</v>
      </c>
    </row>
    <row r="8" spans="1:16" x14ac:dyDescent="0.25">
      <c r="A8" s="44">
        <v>-2.5</v>
      </c>
      <c r="C8" s="9" t="s">
        <v>172</v>
      </c>
      <c r="D8" s="9"/>
    </row>
    <row r="9" spans="1:16" x14ac:dyDescent="0.25">
      <c r="A9" s="44">
        <v>1.3</v>
      </c>
      <c r="F9" s="59"/>
      <c r="G9" s="59"/>
      <c r="H9" s="59"/>
      <c r="I9" s="59"/>
      <c r="J9" s="59"/>
      <c r="K9" s="59"/>
      <c r="L9" s="59"/>
      <c r="M9" s="59"/>
      <c r="N9" s="59"/>
      <c r="O9" s="59"/>
      <c r="P9" s="59"/>
    </row>
    <row r="10" spans="1:16" x14ac:dyDescent="0.25">
      <c r="A10" s="44">
        <v>-0.8</v>
      </c>
      <c r="C10" t="s">
        <v>6</v>
      </c>
      <c r="D10">
        <v>0.23599999999999999</v>
      </c>
      <c r="F10" s="59" t="s">
        <v>173</v>
      </c>
      <c r="G10" s="59"/>
      <c r="H10" s="59"/>
      <c r="I10" s="59"/>
      <c r="J10" s="59"/>
      <c r="K10" s="59"/>
      <c r="L10" s="59"/>
      <c r="M10" s="59"/>
      <c r="N10" s="59"/>
      <c r="O10" s="59"/>
      <c r="P10" s="59"/>
    </row>
    <row r="11" spans="1:16" x14ac:dyDescent="0.25">
      <c r="A11" s="44">
        <v>-1.9</v>
      </c>
      <c r="C11" t="s">
        <v>3</v>
      </c>
      <c r="D11">
        <v>0.21813233205032737</v>
      </c>
      <c r="F11" s="59" t="s">
        <v>174</v>
      </c>
      <c r="G11" s="59"/>
      <c r="H11" s="59"/>
      <c r="I11" s="59"/>
      <c r="J11" s="59"/>
      <c r="K11" s="59"/>
      <c r="L11" s="59"/>
      <c r="M11" s="59"/>
      <c r="N11" s="59"/>
      <c r="O11" s="59"/>
      <c r="P11" s="59"/>
    </row>
    <row r="12" spans="1:16" x14ac:dyDescent="0.25">
      <c r="A12" s="44">
        <v>2.1</v>
      </c>
      <c r="C12" t="s">
        <v>7</v>
      </c>
      <c r="D12">
        <v>0.1</v>
      </c>
      <c r="F12" s="59"/>
      <c r="G12" s="59"/>
      <c r="H12" s="59"/>
      <c r="I12" s="59"/>
      <c r="J12" s="59"/>
      <c r="K12" s="59"/>
      <c r="L12" s="59"/>
      <c r="M12" s="59"/>
      <c r="N12" s="59"/>
      <c r="O12" s="59"/>
      <c r="P12" s="59"/>
    </row>
    <row r="13" spans="1:16" x14ac:dyDescent="0.25">
      <c r="A13" s="44">
        <v>0.5</v>
      </c>
      <c r="C13" t="s">
        <v>8</v>
      </c>
      <c r="D13">
        <v>-0.3</v>
      </c>
      <c r="F13" s="59" t="s">
        <v>175</v>
      </c>
      <c r="G13" s="59"/>
      <c r="H13" s="59"/>
      <c r="I13" s="59"/>
      <c r="J13" s="59"/>
      <c r="K13" s="59"/>
      <c r="L13" s="59"/>
      <c r="M13" s="59"/>
      <c r="N13" s="59"/>
      <c r="O13" s="59"/>
      <c r="P13" s="59"/>
    </row>
    <row r="14" spans="1:16" x14ac:dyDescent="0.25">
      <c r="A14" s="44">
        <v>-1.2</v>
      </c>
      <c r="C14" t="s">
        <v>9</v>
      </c>
      <c r="D14">
        <v>1.5424285118882217</v>
      </c>
      <c r="F14" s="59" t="s">
        <v>176</v>
      </c>
      <c r="G14" s="59"/>
      <c r="H14" s="59"/>
      <c r="I14" s="59"/>
      <c r="J14" s="59"/>
      <c r="K14" s="59"/>
      <c r="L14" s="59"/>
      <c r="M14" s="59"/>
      <c r="N14" s="59"/>
      <c r="O14" s="59"/>
      <c r="P14" s="59"/>
    </row>
    <row r="15" spans="1:16" x14ac:dyDescent="0.25">
      <c r="A15" s="44">
        <v>1.8</v>
      </c>
      <c r="C15" t="s">
        <v>10</v>
      </c>
      <c r="D15">
        <v>2.3790857142857145</v>
      </c>
      <c r="F15" s="59"/>
      <c r="G15" s="59"/>
      <c r="H15" s="59"/>
      <c r="I15" s="59"/>
      <c r="J15" s="59"/>
      <c r="K15" s="59"/>
      <c r="L15" s="59"/>
      <c r="M15" s="59"/>
      <c r="N15" s="59"/>
      <c r="O15" s="59"/>
      <c r="P15" s="59"/>
    </row>
    <row r="16" spans="1:16" x14ac:dyDescent="0.25">
      <c r="A16" s="44">
        <v>-0.5</v>
      </c>
      <c r="C16" t="s">
        <v>11</v>
      </c>
      <c r="D16" s="15">
        <v>-1.3042496425917365</v>
      </c>
      <c r="F16" s="59" t="s">
        <v>177</v>
      </c>
      <c r="G16" s="59"/>
      <c r="H16" s="59"/>
      <c r="I16" s="59"/>
      <c r="J16" s="59"/>
      <c r="K16" s="59"/>
      <c r="L16" s="59"/>
      <c r="M16" s="59"/>
      <c r="N16" s="59"/>
      <c r="O16" s="59"/>
      <c r="P16" s="59"/>
    </row>
    <row r="17" spans="1:16" x14ac:dyDescent="0.25">
      <c r="A17" s="44">
        <v>2.2999999999999998</v>
      </c>
      <c r="C17" t="s">
        <v>12</v>
      </c>
      <c r="D17" s="15">
        <v>5.4546017084340599E-2</v>
      </c>
      <c r="F17" s="59" t="s">
        <v>248</v>
      </c>
      <c r="G17" s="59"/>
      <c r="H17" s="59"/>
      <c r="I17" s="59"/>
      <c r="J17" s="59"/>
      <c r="K17" s="59"/>
      <c r="L17" s="59"/>
      <c r="M17" s="59"/>
      <c r="N17" s="59"/>
      <c r="O17" s="59"/>
      <c r="P17" s="59"/>
    </row>
    <row r="18" spans="1:16" x14ac:dyDescent="0.25">
      <c r="A18" s="44">
        <v>-0.7</v>
      </c>
      <c r="C18" t="s">
        <v>13</v>
      </c>
      <c r="D18">
        <v>5.3</v>
      </c>
      <c r="F18" s="103" t="s">
        <v>249</v>
      </c>
      <c r="G18" s="59"/>
      <c r="H18" s="59"/>
      <c r="I18" s="59"/>
      <c r="J18" s="59"/>
      <c r="K18" s="59"/>
      <c r="L18" s="59"/>
      <c r="M18" s="59"/>
      <c r="N18" s="59"/>
      <c r="O18" s="59"/>
      <c r="P18" s="59"/>
    </row>
    <row r="19" spans="1:16" x14ac:dyDescent="0.25">
      <c r="A19" s="44">
        <v>1.2</v>
      </c>
      <c r="C19" t="s">
        <v>14</v>
      </c>
      <c r="D19">
        <v>-2.5</v>
      </c>
      <c r="F19" s="59"/>
      <c r="G19" s="59"/>
      <c r="H19" s="59"/>
      <c r="I19" s="59"/>
      <c r="J19" s="59"/>
      <c r="K19" s="59"/>
      <c r="L19" s="59"/>
      <c r="M19" s="59"/>
      <c r="N19" s="59"/>
      <c r="O19" s="59"/>
      <c r="P19" s="59"/>
    </row>
    <row r="20" spans="1:16" x14ac:dyDescent="0.25">
      <c r="A20" s="44">
        <v>-1.5</v>
      </c>
      <c r="C20" t="s">
        <v>15</v>
      </c>
      <c r="D20">
        <v>2.8</v>
      </c>
      <c r="F20" s="59"/>
      <c r="G20" s="59"/>
      <c r="H20" s="59"/>
      <c r="I20" s="59"/>
      <c r="J20" s="59"/>
      <c r="K20" s="59"/>
      <c r="L20" s="59"/>
      <c r="M20" s="59"/>
      <c r="N20" s="59"/>
      <c r="O20" s="59"/>
      <c r="P20" s="59"/>
    </row>
    <row r="21" spans="1:16" x14ac:dyDescent="0.25">
      <c r="A21" s="44">
        <v>-0.3</v>
      </c>
      <c r="C21" t="s">
        <v>16</v>
      </c>
      <c r="D21">
        <v>11.799999999999999</v>
      </c>
    </row>
    <row r="22" spans="1:16" ht="15.75" thickBot="1" x14ac:dyDescent="0.3">
      <c r="A22" s="44">
        <v>2.6</v>
      </c>
      <c r="C22" s="7" t="s">
        <v>17</v>
      </c>
      <c r="D22" s="7">
        <v>50</v>
      </c>
    </row>
    <row r="23" spans="1:16" x14ac:dyDescent="0.25">
      <c r="A23" s="44">
        <v>1.1000000000000001</v>
      </c>
    </row>
    <row r="24" spans="1:16" x14ac:dyDescent="0.25">
      <c r="A24" s="44">
        <v>-1.7</v>
      </c>
    </row>
    <row r="25" spans="1:16" x14ac:dyDescent="0.25">
      <c r="A25" s="44">
        <v>0.9</v>
      </c>
    </row>
    <row r="26" spans="1:16" x14ac:dyDescent="0.25">
      <c r="A26" s="44">
        <v>-1.4</v>
      </c>
    </row>
    <row r="27" spans="1:16" x14ac:dyDescent="0.25">
      <c r="A27" s="44">
        <v>0.3</v>
      </c>
    </row>
    <row r="28" spans="1:16" x14ac:dyDescent="0.25">
      <c r="A28" s="44">
        <v>1.9</v>
      </c>
    </row>
    <row r="29" spans="1:16" x14ac:dyDescent="0.25">
      <c r="A29" s="44">
        <v>-1.1000000000000001</v>
      </c>
    </row>
    <row r="30" spans="1:16" x14ac:dyDescent="0.25">
      <c r="A30" s="44">
        <v>-0.4</v>
      </c>
    </row>
    <row r="31" spans="1:16" x14ac:dyDescent="0.25">
      <c r="A31" s="44">
        <v>2.2000000000000002</v>
      </c>
    </row>
    <row r="32" spans="1:16" x14ac:dyDescent="0.25">
      <c r="A32" s="44">
        <v>-0.9</v>
      </c>
    </row>
    <row r="33" spans="1:1" x14ac:dyDescent="0.25">
      <c r="A33" s="44">
        <v>1.6</v>
      </c>
    </row>
    <row r="34" spans="1:1" x14ac:dyDescent="0.25">
      <c r="A34" s="44">
        <v>-0.6</v>
      </c>
    </row>
    <row r="35" spans="1:1" x14ac:dyDescent="0.25">
      <c r="A35" s="44">
        <v>-1.3</v>
      </c>
    </row>
    <row r="36" spans="1:1" x14ac:dyDescent="0.25">
      <c r="A36" s="44">
        <v>2.4</v>
      </c>
    </row>
    <row r="37" spans="1:1" x14ac:dyDescent="0.25">
      <c r="A37" s="44">
        <v>0.7</v>
      </c>
    </row>
    <row r="38" spans="1:1" x14ac:dyDescent="0.25">
      <c r="A38" s="44">
        <v>-1.8</v>
      </c>
    </row>
    <row r="39" spans="1:1" x14ac:dyDescent="0.25">
      <c r="A39" s="44">
        <v>1.5</v>
      </c>
    </row>
    <row r="40" spans="1:1" x14ac:dyDescent="0.25">
      <c r="A40" s="44">
        <v>-0.2</v>
      </c>
    </row>
    <row r="41" spans="1:1" x14ac:dyDescent="0.25">
      <c r="A41" s="44">
        <v>-2.1</v>
      </c>
    </row>
    <row r="42" spans="1:1" x14ac:dyDescent="0.25">
      <c r="A42" s="44">
        <v>2.8</v>
      </c>
    </row>
    <row r="43" spans="1:1" x14ac:dyDescent="0.25">
      <c r="A43" s="44">
        <v>0.8</v>
      </c>
    </row>
    <row r="44" spans="1:1" x14ac:dyDescent="0.25">
      <c r="A44" s="44">
        <v>-1.6</v>
      </c>
    </row>
    <row r="45" spans="1:1" x14ac:dyDescent="0.25">
      <c r="A45" s="44">
        <v>1.4</v>
      </c>
    </row>
    <row r="46" spans="1:1" x14ac:dyDescent="0.25">
      <c r="A46" s="44">
        <v>-0.1</v>
      </c>
    </row>
    <row r="47" spans="1:1" x14ac:dyDescent="0.25">
      <c r="A47" s="44">
        <v>2.5</v>
      </c>
    </row>
    <row r="48" spans="1:1" x14ac:dyDescent="0.25">
      <c r="A48" s="44">
        <v>-1</v>
      </c>
    </row>
    <row r="49" spans="1:8" x14ac:dyDescent="0.25">
      <c r="A49" s="44">
        <v>1.7</v>
      </c>
    </row>
    <row r="50" spans="1:8" x14ac:dyDescent="0.25">
      <c r="A50" s="44">
        <v>-0.9</v>
      </c>
    </row>
    <row r="51" spans="1:8" x14ac:dyDescent="0.25">
      <c r="A51" s="44">
        <v>-2</v>
      </c>
    </row>
    <row r="52" spans="1:8" x14ac:dyDescent="0.25">
      <c r="A52" s="44">
        <v>2.7</v>
      </c>
    </row>
    <row r="53" spans="1:8" x14ac:dyDescent="0.25">
      <c r="A53" s="44">
        <v>0.6</v>
      </c>
    </row>
    <row r="54" spans="1:8" x14ac:dyDescent="0.25">
      <c r="A54" s="44">
        <v>-1.4</v>
      </c>
    </row>
    <row r="55" spans="1:8" x14ac:dyDescent="0.25">
      <c r="A55" s="44">
        <v>1.1000000000000001</v>
      </c>
    </row>
    <row r="56" spans="1:8" x14ac:dyDescent="0.25">
      <c r="A56" s="44">
        <v>-0.3</v>
      </c>
    </row>
    <row r="57" spans="1:8" x14ac:dyDescent="0.25">
      <c r="A57" s="44">
        <v>2</v>
      </c>
    </row>
    <row r="59" spans="1:8" x14ac:dyDescent="0.25">
      <c r="A59" s="162" t="s">
        <v>178</v>
      </c>
      <c r="B59" s="163"/>
      <c r="C59" s="163"/>
      <c r="D59" s="163"/>
      <c r="E59" s="163"/>
      <c r="F59" s="163"/>
      <c r="G59" s="163"/>
      <c r="H59" s="163"/>
    </row>
    <row r="60" spans="1:8" x14ac:dyDescent="0.25">
      <c r="A60" s="163"/>
      <c r="B60" s="163"/>
      <c r="C60" s="163"/>
      <c r="D60" s="163"/>
      <c r="E60" s="163"/>
      <c r="F60" s="163"/>
      <c r="G60" s="163"/>
      <c r="H60" s="163"/>
    </row>
    <row r="61" spans="1:8" x14ac:dyDescent="0.25">
      <c r="A61" s="163"/>
      <c r="B61" s="163"/>
      <c r="C61" s="163"/>
      <c r="D61" s="163"/>
      <c r="E61" s="163"/>
      <c r="F61" s="163"/>
      <c r="G61" s="163"/>
      <c r="H61" s="163"/>
    </row>
    <row r="62" spans="1:8" x14ac:dyDescent="0.25">
      <c r="A62" s="163"/>
      <c r="B62" s="163"/>
      <c r="C62" s="163"/>
      <c r="D62" s="163"/>
      <c r="E62" s="163"/>
      <c r="F62" s="163"/>
      <c r="G62" s="163"/>
      <c r="H62" s="163"/>
    </row>
    <row r="63" spans="1:8" x14ac:dyDescent="0.25">
      <c r="A63" s="163"/>
      <c r="B63" s="163"/>
      <c r="C63" s="163"/>
      <c r="D63" s="163"/>
      <c r="E63" s="163"/>
      <c r="F63" s="163"/>
      <c r="G63" s="163"/>
      <c r="H63" s="163"/>
    </row>
    <row r="65" spans="1:15" ht="15.75" x14ac:dyDescent="0.25">
      <c r="A65" s="82" t="s">
        <v>179</v>
      </c>
    </row>
    <row r="66" spans="1:15" x14ac:dyDescent="0.25">
      <c r="A66" s="44">
        <v>2.5</v>
      </c>
      <c r="C66" t="s">
        <v>12</v>
      </c>
      <c r="D66">
        <f>_xlfn.SKEW.P(A66:A161)</f>
        <v>0.22050966381635784</v>
      </c>
      <c r="F66" s="157" t="s">
        <v>182</v>
      </c>
      <c r="G66" s="157"/>
      <c r="H66" s="157"/>
      <c r="I66" s="157"/>
      <c r="J66" s="157"/>
      <c r="K66" s="157"/>
      <c r="L66" s="157"/>
    </row>
    <row r="67" spans="1:15" x14ac:dyDescent="0.25">
      <c r="A67" s="44">
        <v>4.8</v>
      </c>
      <c r="C67" t="s">
        <v>11</v>
      </c>
      <c r="D67">
        <f>KURT(A66:A161)</f>
        <v>-0.93120912452529181</v>
      </c>
      <c r="F67" s="117" t="s">
        <v>183</v>
      </c>
      <c r="G67" s="117"/>
      <c r="H67" s="117"/>
      <c r="I67" s="117"/>
      <c r="J67" s="117"/>
      <c r="K67" s="117"/>
      <c r="L67" s="117"/>
    </row>
    <row r="68" spans="1:15" ht="15.75" thickBot="1" x14ac:dyDescent="0.3">
      <c r="A68" s="44">
        <v>3.2</v>
      </c>
    </row>
    <row r="69" spans="1:15" x14ac:dyDescent="0.25">
      <c r="A69" s="44">
        <v>2.1</v>
      </c>
      <c r="C69" s="9" t="s">
        <v>179</v>
      </c>
      <c r="D69" s="9"/>
      <c r="F69" s="157" t="s">
        <v>184</v>
      </c>
      <c r="G69" s="157"/>
      <c r="H69" s="157"/>
      <c r="I69" s="157"/>
      <c r="J69" s="157"/>
      <c r="K69" s="157"/>
      <c r="L69" s="157"/>
    </row>
    <row r="70" spans="1:15" x14ac:dyDescent="0.25">
      <c r="A70" s="44">
        <v>4.5</v>
      </c>
      <c r="F70" s="117" t="s">
        <v>185</v>
      </c>
      <c r="G70" s="117"/>
      <c r="H70" s="117"/>
      <c r="I70" s="117"/>
      <c r="J70" s="117"/>
      <c r="K70" s="117"/>
      <c r="L70" s="117"/>
    </row>
    <row r="71" spans="1:15" x14ac:dyDescent="0.25">
      <c r="A71" s="44">
        <v>2.9</v>
      </c>
      <c r="C71" t="s">
        <v>6</v>
      </c>
      <c r="D71">
        <v>3.379166666666666</v>
      </c>
    </row>
    <row r="72" spans="1:15" x14ac:dyDescent="0.25">
      <c r="A72" s="44">
        <v>2.2999999999999998</v>
      </c>
      <c r="C72" t="s">
        <v>3</v>
      </c>
      <c r="D72">
        <v>8.0567023785401773E-2</v>
      </c>
      <c r="F72" s="156" t="s">
        <v>186</v>
      </c>
      <c r="G72" s="157"/>
      <c r="H72" s="157"/>
      <c r="I72" s="157"/>
      <c r="J72" s="157"/>
      <c r="K72" s="157"/>
      <c r="L72" s="157"/>
      <c r="M72" s="157"/>
    </row>
    <row r="73" spans="1:15" x14ac:dyDescent="0.25">
      <c r="A73" s="44">
        <v>3.1</v>
      </c>
      <c r="C73" t="s">
        <v>7</v>
      </c>
      <c r="D73">
        <v>3.3</v>
      </c>
      <c r="F73" s="157"/>
      <c r="G73" s="157"/>
      <c r="H73" s="157"/>
      <c r="I73" s="157"/>
      <c r="J73" s="157"/>
      <c r="K73" s="157"/>
      <c r="L73" s="157"/>
      <c r="M73" s="157"/>
    </row>
    <row r="74" spans="1:15" x14ac:dyDescent="0.25">
      <c r="A74" s="44">
        <v>4.2</v>
      </c>
      <c r="C74" t="s">
        <v>8</v>
      </c>
      <c r="D74">
        <v>3.3</v>
      </c>
      <c r="F74" s="155" t="s">
        <v>263</v>
      </c>
      <c r="G74" s="155"/>
      <c r="H74" s="155"/>
      <c r="I74" s="155"/>
      <c r="J74" s="155"/>
      <c r="K74" s="155"/>
      <c r="L74" s="155"/>
      <c r="M74" s="155"/>
    </row>
    <row r="75" spans="1:15" x14ac:dyDescent="0.25">
      <c r="A75" s="44">
        <v>3.9</v>
      </c>
      <c r="C75" t="s">
        <v>9</v>
      </c>
      <c r="D75">
        <v>0.78939239347563983</v>
      </c>
      <c r="F75" s="155"/>
      <c r="G75" s="155"/>
      <c r="H75" s="155"/>
      <c r="I75" s="155"/>
      <c r="J75" s="155"/>
      <c r="K75" s="155"/>
      <c r="L75" s="155"/>
      <c r="M75" s="155"/>
    </row>
    <row r="76" spans="1:15" x14ac:dyDescent="0.25">
      <c r="A76" s="44">
        <v>2.8</v>
      </c>
      <c r="C76" t="s">
        <v>10</v>
      </c>
      <c r="D76">
        <v>0.62314035087719943</v>
      </c>
      <c r="F76" s="13"/>
      <c r="G76" s="13"/>
      <c r="H76" s="13"/>
      <c r="I76" s="13"/>
      <c r="J76" s="13"/>
      <c r="K76" s="13"/>
      <c r="L76" s="13"/>
      <c r="M76" s="13"/>
    </row>
    <row r="77" spans="1:15" x14ac:dyDescent="0.25">
      <c r="A77" s="44">
        <v>4.0999999999999996</v>
      </c>
      <c r="C77" t="s">
        <v>11</v>
      </c>
      <c r="D77" s="15">
        <v>-0.93120912452529181</v>
      </c>
    </row>
    <row r="78" spans="1:15" x14ac:dyDescent="0.25">
      <c r="A78" s="44">
        <v>2.6</v>
      </c>
      <c r="C78" t="s">
        <v>12</v>
      </c>
      <c r="D78" s="15">
        <v>0.22402536454542335</v>
      </c>
      <c r="J78" s="104"/>
      <c r="K78" s="104"/>
      <c r="L78" s="104"/>
      <c r="M78" s="104"/>
      <c r="N78" s="104"/>
      <c r="O78" s="104"/>
    </row>
    <row r="79" spans="1:15" x14ac:dyDescent="0.25">
      <c r="A79" s="44">
        <v>2.4</v>
      </c>
      <c r="C79" t="s">
        <v>13</v>
      </c>
      <c r="D79">
        <v>2.9000000000000004</v>
      </c>
    </row>
    <row r="80" spans="1:15" x14ac:dyDescent="0.25">
      <c r="A80" s="44">
        <v>4.7</v>
      </c>
      <c r="C80" t="s">
        <v>14</v>
      </c>
      <c r="D80">
        <v>2</v>
      </c>
    </row>
    <row r="81" spans="1:4" x14ac:dyDescent="0.25">
      <c r="A81" s="44">
        <v>3.3</v>
      </c>
      <c r="C81" t="s">
        <v>15</v>
      </c>
      <c r="D81">
        <v>4.9000000000000004</v>
      </c>
    </row>
    <row r="82" spans="1:4" x14ac:dyDescent="0.25">
      <c r="A82" s="44">
        <v>2.7</v>
      </c>
      <c r="C82" t="s">
        <v>16</v>
      </c>
      <c r="D82">
        <v>324.39999999999992</v>
      </c>
    </row>
    <row r="83" spans="1:4" ht="15.75" thickBot="1" x14ac:dyDescent="0.3">
      <c r="A83" s="44">
        <v>3</v>
      </c>
      <c r="C83" s="7" t="s">
        <v>17</v>
      </c>
      <c r="D83" s="7">
        <v>96</v>
      </c>
    </row>
    <row r="84" spans="1:4" x14ac:dyDescent="0.25">
      <c r="A84" s="44">
        <v>4.3</v>
      </c>
    </row>
    <row r="85" spans="1:4" x14ac:dyDescent="0.25">
      <c r="A85" s="44">
        <v>3.7</v>
      </c>
    </row>
    <row r="86" spans="1:4" x14ac:dyDescent="0.25">
      <c r="A86" s="44">
        <v>2.2000000000000002</v>
      </c>
    </row>
    <row r="87" spans="1:4" x14ac:dyDescent="0.25">
      <c r="A87" s="44">
        <v>3.6</v>
      </c>
    </row>
    <row r="88" spans="1:4" x14ac:dyDescent="0.25">
      <c r="A88" s="44">
        <v>4</v>
      </c>
    </row>
    <row r="89" spans="1:4" x14ac:dyDescent="0.25">
      <c r="A89" s="44">
        <v>2.7</v>
      </c>
    </row>
    <row r="90" spans="1:4" x14ac:dyDescent="0.25">
      <c r="A90" s="44">
        <v>3.8</v>
      </c>
    </row>
    <row r="91" spans="1:4" x14ac:dyDescent="0.25">
      <c r="A91" s="44">
        <v>3.5</v>
      </c>
    </row>
    <row r="92" spans="1:4" x14ac:dyDescent="0.25">
      <c r="A92" s="44">
        <v>3.2</v>
      </c>
    </row>
    <row r="93" spans="1:4" x14ac:dyDescent="0.25">
      <c r="A93" s="44">
        <v>4.4000000000000004</v>
      </c>
    </row>
    <row r="94" spans="1:4" x14ac:dyDescent="0.25">
      <c r="A94" s="44">
        <v>2</v>
      </c>
    </row>
    <row r="95" spans="1:4" x14ac:dyDescent="0.25">
      <c r="A95" s="44">
        <v>3.4</v>
      </c>
    </row>
    <row r="96" spans="1:4" x14ac:dyDescent="0.25">
      <c r="A96" s="44">
        <v>3.1</v>
      </c>
    </row>
    <row r="97" spans="1:1" x14ac:dyDescent="0.25">
      <c r="A97" s="44">
        <v>2.9</v>
      </c>
    </row>
    <row r="98" spans="1:1" x14ac:dyDescent="0.25">
      <c r="A98" s="44">
        <v>4.5999999999999996</v>
      </c>
    </row>
    <row r="99" spans="1:1" x14ac:dyDescent="0.25">
      <c r="A99" s="44">
        <v>3.3</v>
      </c>
    </row>
    <row r="100" spans="1:1" x14ac:dyDescent="0.25">
      <c r="A100" s="44">
        <v>2.5</v>
      </c>
    </row>
    <row r="101" spans="1:1" x14ac:dyDescent="0.25">
      <c r="A101" s="44">
        <v>4.9000000000000004</v>
      </c>
    </row>
    <row r="102" spans="1:1" x14ac:dyDescent="0.25">
      <c r="A102" s="44">
        <v>2.8</v>
      </c>
    </row>
    <row r="103" spans="1:1" x14ac:dyDescent="0.25">
      <c r="A103" s="44">
        <v>3</v>
      </c>
    </row>
    <row r="104" spans="1:1" x14ac:dyDescent="0.25">
      <c r="A104" s="44">
        <v>4.2</v>
      </c>
    </row>
    <row r="105" spans="1:1" x14ac:dyDescent="0.25">
      <c r="A105" s="44">
        <v>3.9</v>
      </c>
    </row>
    <row r="106" spans="1:1" x14ac:dyDescent="0.25">
      <c r="A106" s="44">
        <v>2.8</v>
      </c>
    </row>
    <row r="107" spans="1:1" x14ac:dyDescent="0.25">
      <c r="A107" s="44">
        <v>4.0999999999999996</v>
      </c>
    </row>
    <row r="108" spans="1:1" x14ac:dyDescent="0.25">
      <c r="A108" s="44">
        <v>2.6</v>
      </c>
    </row>
    <row r="109" spans="1:1" x14ac:dyDescent="0.25">
      <c r="A109" s="44">
        <v>2.4</v>
      </c>
    </row>
    <row r="110" spans="1:1" x14ac:dyDescent="0.25">
      <c r="A110" s="44">
        <v>4.7</v>
      </c>
    </row>
    <row r="111" spans="1:1" x14ac:dyDescent="0.25">
      <c r="A111" s="44">
        <v>3.3</v>
      </c>
    </row>
    <row r="112" spans="1:1" x14ac:dyDescent="0.25">
      <c r="A112" s="44">
        <v>2.7</v>
      </c>
    </row>
    <row r="113" spans="1:1" x14ac:dyDescent="0.25">
      <c r="A113" s="44">
        <v>3</v>
      </c>
    </row>
    <row r="114" spans="1:1" x14ac:dyDescent="0.25">
      <c r="A114" s="44">
        <v>4.3</v>
      </c>
    </row>
    <row r="115" spans="1:1" x14ac:dyDescent="0.25">
      <c r="A115" s="44">
        <v>3.7</v>
      </c>
    </row>
    <row r="116" spans="1:1" x14ac:dyDescent="0.25">
      <c r="A116" s="44">
        <v>2.2000000000000002</v>
      </c>
    </row>
    <row r="117" spans="1:1" x14ac:dyDescent="0.25">
      <c r="A117" s="44">
        <v>3.6</v>
      </c>
    </row>
    <row r="118" spans="1:1" x14ac:dyDescent="0.25">
      <c r="A118" s="44">
        <v>4</v>
      </c>
    </row>
    <row r="119" spans="1:1" x14ac:dyDescent="0.25">
      <c r="A119" s="44">
        <v>2.7</v>
      </c>
    </row>
    <row r="120" spans="1:1" x14ac:dyDescent="0.25">
      <c r="A120" s="44">
        <v>3.8</v>
      </c>
    </row>
    <row r="121" spans="1:1" x14ac:dyDescent="0.25">
      <c r="A121" s="44">
        <v>3.5</v>
      </c>
    </row>
    <row r="122" spans="1:1" x14ac:dyDescent="0.25">
      <c r="A122" s="44">
        <v>3.2</v>
      </c>
    </row>
    <row r="123" spans="1:1" x14ac:dyDescent="0.25">
      <c r="A123" s="44">
        <v>4.4000000000000004</v>
      </c>
    </row>
    <row r="124" spans="1:1" x14ac:dyDescent="0.25">
      <c r="A124" s="44">
        <v>2</v>
      </c>
    </row>
    <row r="125" spans="1:1" x14ac:dyDescent="0.25">
      <c r="A125" s="44">
        <v>3.4</v>
      </c>
    </row>
    <row r="126" spans="1:1" x14ac:dyDescent="0.25">
      <c r="A126" s="44">
        <v>3.1</v>
      </c>
    </row>
    <row r="127" spans="1:1" x14ac:dyDescent="0.25">
      <c r="A127" s="44">
        <v>2.9</v>
      </c>
    </row>
    <row r="128" spans="1:1" x14ac:dyDescent="0.25">
      <c r="A128" s="44">
        <v>4.5999999999999996</v>
      </c>
    </row>
    <row r="129" spans="1:1" x14ac:dyDescent="0.25">
      <c r="A129" s="44">
        <v>3.3</v>
      </c>
    </row>
    <row r="130" spans="1:1" x14ac:dyDescent="0.25">
      <c r="A130" s="44">
        <v>2.5</v>
      </c>
    </row>
    <row r="131" spans="1:1" x14ac:dyDescent="0.25">
      <c r="A131" s="44">
        <v>4.9000000000000004</v>
      </c>
    </row>
    <row r="132" spans="1:1" x14ac:dyDescent="0.25">
      <c r="A132" s="44">
        <v>2.8</v>
      </c>
    </row>
    <row r="133" spans="1:1" x14ac:dyDescent="0.25">
      <c r="A133" s="44">
        <v>3</v>
      </c>
    </row>
    <row r="134" spans="1:1" x14ac:dyDescent="0.25">
      <c r="A134" s="44">
        <v>4.2</v>
      </c>
    </row>
    <row r="135" spans="1:1" x14ac:dyDescent="0.25">
      <c r="A135" s="44">
        <v>3.9</v>
      </c>
    </row>
    <row r="136" spans="1:1" x14ac:dyDescent="0.25">
      <c r="A136" s="44">
        <v>2.8</v>
      </c>
    </row>
    <row r="137" spans="1:1" x14ac:dyDescent="0.25">
      <c r="A137" s="44">
        <v>4.0999999999999996</v>
      </c>
    </row>
    <row r="138" spans="1:1" x14ac:dyDescent="0.25">
      <c r="A138" s="44">
        <v>2.6</v>
      </c>
    </row>
    <row r="139" spans="1:1" x14ac:dyDescent="0.25">
      <c r="A139" s="44">
        <v>2.4</v>
      </c>
    </row>
    <row r="140" spans="1:1" x14ac:dyDescent="0.25">
      <c r="A140" s="44">
        <v>4.7</v>
      </c>
    </row>
    <row r="141" spans="1:1" x14ac:dyDescent="0.25">
      <c r="A141" s="44">
        <v>3.3</v>
      </c>
    </row>
    <row r="142" spans="1:1" x14ac:dyDescent="0.25">
      <c r="A142" s="44">
        <v>2.7</v>
      </c>
    </row>
    <row r="143" spans="1:1" x14ac:dyDescent="0.25">
      <c r="A143" s="44">
        <v>3</v>
      </c>
    </row>
    <row r="144" spans="1:1" x14ac:dyDescent="0.25">
      <c r="A144" s="44">
        <v>4.3</v>
      </c>
    </row>
    <row r="145" spans="1:1" x14ac:dyDescent="0.25">
      <c r="A145" s="44">
        <v>3.7</v>
      </c>
    </row>
    <row r="146" spans="1:1" x14ac:dyDescent="0.25">
      <c r="A146" s="44">
        <v>2.2000000000000002</v>
      </c>
    </row>
    <row r="147" spans="1:1" x14ac:dyDescent="0.25">
      <c r="A147" s="44">
        <v>3.6</v>
      </c>
    </row>
    <row r="148" spans="1:1" x14ac:dyDescent="0.25">
      <c r="A148" s="44">
        <v>4</v>
      </c>
    </row>
    <row r="149" spans="1:1" x14ac:dyDescent="0.25">
      <c r="A149" s="44">
        <v>2.7</v>
      </c>
    </row>
    <row r="150" spans="1:1" x14ac:dyDescent="0.25">
      <c r="A150" s="44">
        <v>3.8</v>
      </c>
    </row>
    <row r="151" spans="1:1" x14ac:dyDescent="0.25">
      <c r="A151" s="44">
        <v>3.5</v>
      </c>
    </row>
    <row r="152" spans="1:1" x14ac:dyDescent="0.25">
      <c r="A152" s="44">
        <v>3.2</v>
      </c>
    </row>
    <row r="153" spans="1:1" x14ac:dyDescent="0.25">
      <c r="A153" s="44">
        <v>4.4000000000000004</v>
      </c>
    </row>
    <row r="154" spans="1:1" x14ac:dyDescent="0.25">
      <c r="A154" s="44">
        <v>2</v>
      </c>
    </row>
    <row r="155" spans="1:1" x14ac:dyDescent="0.25">
      <c r="A155" s="44">
        <v>3.4</v>
      </c>
    </row>
    <row r="156" spans="1:1" x14ac:dyDescent="0.25">
      <c r="A156" s="44">
        <v>3.1</v>
      </c>
    </row>
    <row r="157" spans="1:1" x14ac:dyDescent="0.25">
      <c r="A157" s="44">
        <v>2.9</v>
      </c>
    </row>
    <row r="158" spans="1:1" x14ac:dyDescent="0.25">
      <c r="A158" s="44">
        <v>4.5999999999999996</v>
      </c>
    </row>
    <row r="159" spans="1:1" x14ac:dyDescent="0.25">
      <c r="A159" s="44">
        <v>3.3</v>
      </c>
    </row>
    <row r="160" spans="1:1" x14ac:dyDescent="0.25">
      <c r="A160" s="44">
        <v>2.5</v>
      </c>
    </row>
    <row r="161" spans="1:18" x14ac:dyDescent="0.25">
      <c r="A161" s="44">
        <v>4.9000000000000004</v>
      </c>
    </row>
    <row r="163" spans="1:18" x14ac:dyDescent="0.25">
      <c r="A163" s="158" t="s">
        <v>187</v>
      </c>
      <c r="B163" s="159"/>
      <c r="C163" s="159"/>
      <c r="D163" s="159"/>
      <c r="E163" s="159"/>
      <c r="F163" s="159"/>
      <c r="G163" s="159"/>
      <c r="H163" s="159"/>
    </row>
    <row r="164" spans="1:18" x14ac:dyDescent="0.25">
      <c r="A164" s="159"/>
      <c r="B164" s="159"/>
      <c r="C164" s="159"/>
      <c r="D164" s="159"/>
      <c r="E164" s="159"/>
      <c r="F164" s="159"/>
      <c r="G164" s="159"/>
      <c r="H164" s="159"/>
    </row>
    <row r="165" spans="1:18" x14ac:dyDescent="0.25">
      <c r="A165" s="159"/>
      <c r="B165" s="159"/>
      <c r="C165" s="159"/>
      <c r="D165" s="159"/>
      <c r="E165" s="159"/>
      <c r="F165" s="159"/>
      <c r="G165" s="159"/>
      <c r="H165" s="159"/>
    </row>
    <row r="166" spans="1:18" x14ac:dyDescent="0.25">
      <c r="A166" s="159"/>
      <c r="B166" s="159"/>
      <c r="C166" s="159"/>
      <c r="D166" s="159"/>
      <c r="E166" s="159"/>
      <c r="F166" s="159"/>
      <c r="G166" s="159"/>
      <c r="H166" s="159"/>
    </row>
    <row r="167" spans="1:18" x14ac:dyDescent="0.25">
      <c r="A167" s="159"/>
      <c r="B167" s="159"/>
      <c r="C167" s="159"/>
      <c r="D167" s="159"/>
      <c r="E167" s="159"/>
      <c r="F167" s="159"/>
      <c r="G167" s="159"/>
      <c r="H167" s="159"/>
    </row>
    <row r="168" spans="1:18" ht="15.75" thickBot="1" x14ac:dyDescent="0.3"/>
    <row r="169" spans="1:18" ht="18.75" x14ac:dyDescent="0.3">
      <c r="A169" s="83" t="s">
        <v>142</v>
      </c>
      <c r="C169" t="s">
        <v>180</v>
      </c>
      <c r="F169" s="22"/>
      <c r="G169" s="22"/>
      <c r="H169" s="22"/>
      <c r="I169" s="22"/>
      <c r="J169" s="22"/>
      <c r="K169" s="22"/>
      <c r="L169" s="22"/>
      <c r="M169" s="22"/>
      <c r="N169" s="22"/>
      <c r="O169" s="22"/>
      <c r="P169" s="22"/>
      <c r="Q169" s="22"/>
      <c r="R169" s="23"/>
    </row>
    <row r="170" spans="1:18" x14ac:dyDescent="0.25">
      <c r="A170" s="44">
        <v>4</v>
      </c>
      <c r="C170" s="15">
        <f>_xlfn.SKEW.P(A170:A269)</f>
        <v>-0.20773281879682204</v>
      </c>
      <c r="F170" s="22" t="s">
        <v>250</v>
      </c>
      <c r="G170" s="22"/>
      <c r="H170" s="22"/>
      <c r="I170" s="22"/>
      <c r="J170" s="22"/>
      <c r="K170" s="22"/>
      <c r="L170" s="22"/>
      <c r="M170" s="22"/>
      <c r="N170" s="22"/>
      <c r="O170" s="22"/>
      <c r="P170" s="22"/>
      <c r="Q170" s="22"/>
      <c r="R170" s="23"/>
    </row>
    <row r="171" spans="1:18" x14ac:dyDescent="0.25">
      <c r="A171" s="44">
        <v>5</v>
      </c>
      <c r="C171" t="s">
        <v>181</v>
      </c>
      <c r="F171" s="22" t="s">
        <v>251</v>
      </c>
      <c r="G171" s="22"/>
      <c r="H171" s="22"/>
      <c r="I171" s="22"/>
      <c r="J171" s="22"/>
      <c r="K171" s="22"/>
      <c r="L171" s="22"/>
      <c r="M171" s="22"/>
      <c r="N171" s="22"/>
      <c r="O171" s="22"/>
      <c r="P171" s="22"/>
      <c r="Q171" s="22"/>
      <c r="R171" s="23"/>
    </row>
    <row r="172" spans="1:18" x14ac:dyDescent="0.25">
      <c r="A172" s="44">
        <v>3</v>
      </c>
      <c r="C172" s="15">
        <f>KURT(A170:A269)</f>
        <v>-0.74525627211662515</v>
      </c>
      <c r="F172" s="22"/>
      <c r="G172" s="22"/>
      <c r="H172" s="22"/>
      <c r="I172" s="22"/>
      <c r="J172" s="22"/>
      <c r="K172" s="22"/>
      <c r="L172" s="22"/>
      <c r="M172" s="22"/>
      <c r="N172" s="22"/>
      <c r="O172" s="22"/>
      <c r="P172" s="22"/>
      <c r="Q172" s="22"/>
      <c r="R172" s="23"/>
    </row>
    <row r="173" spans="1:18" ht="15.75" thickBot="1" x14ac:dyDescent="0.3">
      <c r="A173" s="44">
        <v>4</v>
      </c>
      <c r="F173" s="22" t="s">
        <v>188</v>
      </c>
      <c r="G173" s="22"/>
      <c r="H173" s="22"/>
      <c r="I173" s="22"/>
      <c r="J173" s="22"/>
      <c r="K173" s="22"/>
      <c r="L173" s="22"/>
      <c r="M173" s="22"/>
      <c r="N173" s="22"/>
      <c r="O173" s="22"/>
      <c r="P173" s="22"/>
      <c r="Q173" s="22"/>
      <c r="R173" s="23"/>
    </row>
    <row r="174" spans="1:18" x14ac:dyDescent="0.25">
      <c r="A174" s="44">
        <v>4</v>
      </c>
      <c r="C174" s="9" t="s">
        <v>142</v>
      </c>
      <c r="D174" s="9"/>
      <c r="F174" s="22" t="s">
        <v>252</v>
      </c>
      <c r="G174" s="22"/>
      <c r="H174" s="22"/>
      <c r="I174" s="22"/>
      <c r="J174" s="22"/>
      <c r="K174" s="22"/>
      <c r="L174" s="22"/>
      <c r="M174" s="22"/>
      <c r="N174" s="22"/>
      <c r="O174" s="22"/>
      <c r="P174" s="22"/>
      <c r="Q174" s="22"/>
      <c r="R174" s="23"/>
    </row>
    <row r="175" spans="1:18" x14ac:dyDescent="0.25">
      <c r="A175" s="44">
        <v>3</v>
      </c>
      <c r="F175" s="22"/>
      <c r="G175" s="22"/>
      <c r="H175" s="22"/>
      <c r="I175" s="22"/>
      <c r="J175" s="22"/>
      <c r="K175" s="22"/>
      <c r="L175" s="22"/>
      <c r="M175" s="22"/>
      <c r="N175" s="22"/>
      <c r="O175" s="22"/>
      <c r="P175" s="22"/>
      <c r="Q175" s="22"/>
      <c r="R175" s="23"/>
    </row>
    <row r="176" spans="1:18" ht="15" customHeight="1" x14ac:dyDescent="0.25">
      <c r="A176" s="44">
        <v>2</v>
      </c>
      <c r="C176" t="s">
        <v>6</v>
      </c>
      <c r="D176">
        <v>3.77</v>
      </c>
      <c r="F176" s="22" t="s">
        <v>253</v>
      </c>
      <c r="G176" s="22"/>
      <c r="H176" s="22"/>
      <c r="I176" s="22"/>
      <c r="J176" s="22"/>
      <c r="K176" s="22"/>
      <c r="L176" s="22"/>
      <c r="M176" s="22"/>
      <c r="N176" s="22"/>
      <c r="O176" s="22"/>
      <c r="P176" s="22"/>
      <c r="Q176" s="22"/>
      <c r="R176" s="23"/>
    </row>
    <row r="177" spans="1:18" x14ac:dyDescent="0.25">
      <c r="A177" s="44">
        <v>5</v>
      </c>
      <c r="C177" t="s">
        <v>3</v>
      </c>
      <c r="D177">
        <v>8.9730235436641728E-2</v>
      </c>
      <c r="F177" s="22" t="s">
        <v>254</v>
      </c>
      <c r="G177" s="22"/>
      <c r="H177" s="22"/>
      <c r="I177" s="22"/>
      <c r="J177" s="22"/>
      <c r="K177" s="22"/>
      <c r="L177" s="22"/>
      <c r="M177" s="22"/>
      <c r="N177" s="22"/>
      <c r="O177" s="22"/>
      <c r="P177" s="22"/>
      <c r="Q177" s="22"/>
      <c r="R177" s="23"/>
    </row>
    <row r="178" spans="1:18" x14ac:dyDescent="0.25">
      <c r="A178" s="44">
        <v>4</v>
      </c>
      <c r="C178" t="s">
        <v>7</v>
      </c>
      <c r="D178">
        <v>4</v>
      </c>
      <c r="F178" s="22" t="s">
        <v>255</v>
      </c>
      <c r="G178" s="22"/>
      <c r="H178" s="22"/>
      <c r="I178" s="22"/>
      <c r="J178" s="22"/>
      <c r="K178" s="22"/>
      <c r="L178" s="22"/>
      <c r="M178" s="22"/>
      <c r="N178" s="22"/>
      <c r="O178" s="22"/>
      <c r="P178" s="22"/>
      <c r="Q178" s="22"/>
      <c r="R178" s="23"/>
    </row>
    <row r="179" spans="1:18" x14ac:dyDescent="0.25">
      <c r="A179" s="44">
        <v>3</v>
      </c>
      <c r="C179" t="s">
        <v>8</v>
      </c>
      <c r="D179">
        <v>4</v>
      </c>
      <c r="F179" s="23"/>
      <c r="G179" s="23"/>
      <c r="H179" s="23"/>
      <c r="I179" s="23"/>
      <c r="J179" s="23"/>
      <c r="K179" s="23"/>
      <c r="L179" s="23"/>
      <c r="M179" s="23"/>
      <c r="N179" s="23"/>
      <c r="O179" s="23"/>
      <c r="P179" s="23"/>
      <c r="Q179" s="23"/>
      <c r="R179" s="23"/>
    </row>
    <row r="180" spans="1:18" x14ac:dyDescent="0.25">
      <c r="A180" s="44">
        <v>5</v>
      </c>
      <c r="C180" t="s">
        <v>9</v>
      </c>
      <c r="D180">
        <v>0.89730235436641725</v>
      </c>
    </row>
    <row r="181" spans="1:18" x14ac:dyDescent="0.25">
      <c r="A181" s="44">
        <v>4</v>
      </c>
      <c r="C181" t="s">
        <v>10</v>
      </c>
      <c r="D181">
        <v>0.80515151515151551</v>
      </c>
    </row>
    <row r="182" spans="1:18" x14ac:dyDescent="0.25">
      <c r="A182" s="44">
        <v>2</v>
      </c>
      <c r="C182" t="s">
        <v>11</v>
      </c>
      <c r="D182" s="15">
        <v>-0.74525627211662515</v>
      </c>
    </row>
    <row r="183" spans="1:18" x14ac:dyDescent="0.25">
      <c r="A183" s="44">
        <v>3</v>
      </c>
      <c r="C183" t="s">
        <v>12</v>
      </c>
      <c r="D183" s="15">
        <v>-0.21090973977304461</v>
      </c>
    </row>
    <row r="184" spans="1:18" x14ac:dyDescent="0.25">
      <c r="A184" s="44">
        <v>4</v>
      </c>
      <c r="C184" t="s">
        <v>13</v>
      </c>
      <c r="D184">
        <v>3</v>
      </c>
    </row>
    <row r="185" spans="1:18" x14ac:dyDescent="0.25">
      <c r="A185" s="44">
        <v>5</v>
      </c>
      <c r="C185" t="s">
        <v>14</v>
      </c>
      <c r="D185">
        <v>2</v>
      </c>
    </row>
    <row r="186" spans="1:18" x14ac:dyDescent="0.25">
      <c r="A186" s="44">
        <v>3</v>
      </c>
      <c r="C186" t="s">
        <v>15</v>
      </c>
      <c r="D186">
        <v>5</v>
      </c>
    </row>
    <row r="187" spans="1:18" x14ac:dyDescent="0.25">
      <c r="A187" s="44">
        <v>4</v>
      </c>
      <c r="C187" t="s">
        <v>16</v>
      </c>
      <c r="D187">
        <v>377</v>
      </c>
    </row>
    <row r="188" spans="1:18" ht="15.75" thickBot="1" x14ac:dyDescent="0.3">
      <c r="A188" s="44">
        <v>5</v>
      </c>
      <c r="C188" s="7" t="s">
        <v>17</v>
      </c>
      <c r="D188" s="7">
        <v>100</v>
      </c>
    </row>
    <row r="189" spans="1:18" x14ac:dyDescent="0.25">
      <c r="A189" s="44">
        <v>3</v>
      </c>
    </row>
    <row r="190" spans="1:18" x14ac:dyDescent="0.25">
      <c r="A190" s="44">
        <v>4</v>
      </c>
    </row>
    <row r="191" spans="1:18" x14ac:dyDescent="0.25">
      <c r="A191" s="44">
        <v>3</v>
      </c>
    </row>
    <row r="192" spans="1:18" x14ac:dyDescent="0.25">
      <c r="A192" s="44">
        <v>2</v>
      </c>
    </row>
    <row r="193" spans="1:1" x14ac:dyDescent="0.25">
      <c r="A193" s="44">
        <v>4</v>
      </c>
    </row>
    <row r="194" spans="1:1" x14ac:dyDescent="0.25">
      <c r="A194" s="44">
        <v>5</v>
      </c>
    </row>
    <row r="195" spans="1:1" x14ac:dyDescent="0.25">
      <c r="A195" s="44">
        <v>3</v>
      </c>
    </row>
    <row r="196" spans="1:1" x14ac:dyDescent="0.25">
      <c r="A196" s="44">
        <v>4</v>
      </c>
    </row>
    <row r="197" spans="1:1" x14ac:dyDescent="0.25">
      <c r="A197" s="44">
        <v>5</v>
      </c>
    </row>
    <row r="198" spans="1:1" x14ac:dyDescent="0.25">
      <c r="A198" s="44">
        <v>4</v>
      </c>
    </row>
    <row r="199" spans="1:1" x14ac:dyDescent="0.25">
      <c r="A199" s="44">
        <v>3</v>
      </c>
    </row>
    <row r="200" spans="1:1" x14ac:dyDescent="0.25">
      <c r="A200" s="44">
        <v>3</v>
      </c>
    </row>
    <row r="201" spans="1:1" x14ac:dyDescent="0.25">
      <c r="A201" s="44">
        <v>4</v>
      </c>
    </row>
    <row r="202" spans="1:1" x14ac:dyDescent="0.25">
      <c r="A202" s="44">
        <v>5</v>
      </c>
    </row>
    <row r="203" spans="1:1" x14ac:dyDescent="0.25">
      <c r="A203" s="44">
        <v>2</v>
      </c>
    </row>
    <row r="204" spans="1:1" x14ac:dyDescent="0.25">
      <c r="A204" s="44">
        <v>3</v>
      </c>
    </row>
    <row r="205" spans="1:1" x14ac:dyDescent="0.25">
      <c r="A205" s="44">
        <v>4</v>
      </c>
    </row>
    <row r="206" spans="1:1" x14ac:dyDescent="0.25">
      <c r="A206" s="44">
        <v>4</v>
      </c>
    </row>
    <row r="207" spans="1:1" x14ac:dyDescent="0.25">
      <c r="A207" s="44">
        <v>3</v>
      </c>
    </row>
    <row r="208" spans="1:1" x14ac:dyDescent="0.25">
      <c r="A208" s="44">
        <v>5</v>
      </c>
    </row>
    <row r="209" spans="1:1" x14ac:dyDescent="0.25">
      <c r="A209" s="44">
        <v>4</v>
      </c>
    </row>
    <row r="210" spans="1:1" x14ac:dyDescent="0.25">
      <c r="A210" s="44">
        <v>3</v>
      </c>
    </row>
    <row r="211" spans="1:1" x14ac:dyDescent="0.25">
      <c r="A211" s="44">
        <v>4</v>
      </c>
    </row>
    <row r="212" spans="1:1" x14ac:dyDescent="0.25">
      <c r="A212" s="44">
        <v>5</v>
      </c>
    </row>
    <row r="213" spans="1:1" x14ac:dyDescent="0.25">
      <c r="A213" s="44">
        <v>4</v>
      </c>
    </row>
    <row r="214" spans="1:1" x14ac:dyDescent="0.25">
      <c r="A214" s="44">
        <v>2</v>
      </c>
    </row>
    <row r="215" spans="1:1" x14ac:dyDescent="0.25">
      <c r="A215" s="44">
        <v>3</v>
      </c>
    </row>
    <row r="216" spans="1:1" x14ac:dyDescent="0.25">
      <c r="A216" s="44">
        <v>4</v>
      </c>
    </row>
    <row r="217" spans="1:1" x14ac:dyDescent="0.25">
      <c r="A217" s="44">
        <v>5</v>
      </c>
    </row>
    <row r="218" spans="1:1" x14ac:dyDescent="0.25">
      <c r="A218" s="44">
        <v>3</v>
      </c>
    </row>
    <row r="219" spans="1:1" x14ac:dyDescent="0.25">
      <c r="A219" s="44">
        <v>4</v>
      </c>
    </row>
    <row r="220" spans="1:1" x14ac:dyDescent="0.25">
      <c r="A220" s="44">
        <v>5</v>
      </c>
    </row>
    <row r="221" spans="1:1" x14ac:dyDescent="0.25">
      <c r="A221" s="44">
        <v>4</v>
      </c>
    </row>
    <row r="222" spans="1:1" x14ac:dyDescent="0.25">
      <c r="A222" s="44">
        <v>3</v>
      </c>
    </row>
    <row r="223" spans="1:1" x14ac:dyDescent="0.25">
      <c r="A223" s="44">
        <v>4</v>
      </c>
    </row>
    <row r="224" spans="1:1" x14ac:dyDescent="0.25">
      <c r="A224" s="44">
        <v>5</v>
      </c>
    </row>
    <row r="225" spans="1:1" x14ac:dyDescent="0.25">
      <c r="A225" s="44">
        <v>3</v>
      </c>
    </row>
    <row r="226" spans="1:1" x14ac:dyDescent="0.25">
      <c r="A226" s="44">
        <v>4</v>
      </c>
    </row>
    <row r="227" spans="1:1" x14ac:dyDescent="0.25">
      <c r="A227" s="44">
        <v>5</v>
      </c>
    </row>
    <row r="228" spans="1:1" x14ac:dyDescent="0.25">
      <c r="A228" s="44">
        <v>4</v>
      </c>
    </row>
    <row r="229" spans="1:1" x14ac:dyDescent="0.25">
      <c r="A229" s="44">
        <v>3</v>
      </c>
    </row>
    <row r="230" spans="1:1" x14ac:dyDescent="0.25">
      <c r="A230" s="44">
        <v>3</v>
      </c>
    </row>
    <row r="231" spans="1:1" x14ac:dyDescent="0.25">
      <c r="A231" s="44">
        <v>4</v>
      </c>
    </row>
    <row r="232" spans="1:1" x14ac:dyDescent="0.25">
      <c r="A232" s="44">
        <v>5</v>
      </c>
    </row>
    <row r="233" spans="1:1" x14ac:dyDescent="0.25">
      <c r="A233" s="44">
        <v>2</v>
      </c>
    </row>
    <row r="234" spans="1:1" x14ac:dyDescent="0.25">
      <c r="A234" s="44">
        <v>3</v>
      </c>
    </row>
    <row r="235" spans="1:1" x14ac:dyDescent="0.25">
      <c r="A235" s="44">
        <v>4</v>
      </c>
    </row>
    <row r="236" spans="1:1" x14ac:dyDescent="0.25">
      <c r="A236" s="44">
        <v>4</v>
      </c>
    </row>
    <row r="237" spans="1:1" x14ac:dyDescent="0.25">
      <c r="A237" s="44">
        <v>3</v>
      </c>
    </row>
    <row r="238" spans="1:1" x14ac:dyDescent="0.25">
      <c r="A238" s="44">
        <v>5</v>
      </c>
    </row>
    <row r="239" spans="1:1" x14ac:dyDescent="0.25">
      <c r="A239" s="44">
        <v>4</v>
      </c>
    </row>
    <row r="240" spans="1:1" x14ac:dyDescent="0.25">
      <c r="A240" s="44">
        <v>3</v>
      </c>
    </row>
    <row r="241" spans="1:1" x14ac:dyDescent="0.25">
      <c r="A241" s="44">
        <v>4</v>
      </c>
    </row>
    <row r="242" spans="1:1" x14ac:dyDescent="0.25">
      <c r="A242" s="44">
        <v>5</v>
      </c>
    </row>
    <row r="243" spans="1:1" x14ac:dyDescent="0.25">
      <c r="A243" s="44">
        <v>4</v>
      </c>
    </row>
    <row r="244" spans="1:1" x14ac:dyDescent="0.25">
      <c r="A244" s="44">
        <v>2</v>
      </c>
    </row>
    <row r="245" spans="1:1" x14ac:dyDescent="0.25">
      <c r="A245" s="44">
        <v>3</v>
      </c>
    </row>
    <row r="246" spans="1:1" x14ac:dyDescent="0.25">
      <c r="A246" s="44">
        <v>4</v>
      </c>
    </row>
    <row r="247" spans="1:1" x14ac:dyDescent="0.25">
      <c r="A247" s="44">
        <v>5</v>
      </c>
    </row>
    <row r="248" spans="1:1" x14ac:dyDescent="0.25">
      <c r="A248" s="44">
        <v>3</v>
      </c>
    </row>
    <row r="249" spans="1:1" x14ac:dyDescent="0.25">
      <c r="A249" s="44">
        <v>4</v>
      </c>
    </row>
    <row r="250" spans="1:1" x14ac:dyDescent="0.25">
      <c r="A250" s="44">
        <v>5</v>
      </c>
    </row>
    <row r="251" spans="1:1" x14ac:dyDescent="0.25">
      <c r="A251" s="44">
        <v>4</v>
      </c>
    </row>
    <row r="252" spans="1:1" x14ac:dyDescent="0.25">
      <c r="A252" s="44">
        <v>3</v>
      </c>
    </row>
    <row r="253" spans="1:1" x14ac:dyDescent="0.25">
      <c r="A253" s="44">
        <v>4</v>
      </c>
    </row>
    <row r="254" spans="1:1" x14ac:dyDescent="0.25">
      <c r="A254" s="44">
        <v>5</v>
      </c>
    </row>
    <row r="255" spans="1:1" x14ac:dyDescent="0.25">
      <c r="A255" s="44">
        <v>3</v>
      </c>
    </row>
    <row r="256" spans="1:1" x14ac:dyDescent="0.25">
      <c r="A256" s="44">
        <v>4</v>
      </c>
    </row>
    <row r="257" spans="1:8" x14ac:dyDescent="0.25">
      <c r="A257" s="44">
        <v>5</v>
      </c>
    </row>
    <row r="258" spans="1:8" x14ac:dyDescent="0.25">
      <c r="A258" s="44">
        <v>4</v>
      </c>
    </row>
    <row r="259" spans="1:8" x14ac:dyDescent="0.25">
      <c r="A259" s="44">
        <v>3</v>
      </c>
    </row>
    <row r="260" spans="1:8" x14ac:dyDescent="0.25">
      <c r="A260" s="44">
        <v>3</v>
      </c>
    </row>
    <row r="261" spans="1:8" x14ac:dyDescent="0.25">
      <c r="A261" s="44">
        <v>4</v>
      </c>
    </row>
    <row r="262" spans="1:8" x14ac:dyDescent="0.25">
      <c r="A262" s="44">
        <v>5</v>
      </c>
    </row>
    <row r="263" spans="1:8" x14ac:dyDescent="0.25">
      <c r="A263" s="44">
        <v>2</v>
      </c>
    </row>
    <row r="264" spans="1:8" x14ac:dyDescent="0.25">
      <c r="A264" s="44">
        <v>3</v>
      </c>
    </row>
    <row r="265" spans="1:8" x14ac:dyDescent="0.25">
      <c r="A265" s="44">
        <v>4</v>
      </c>
    </row>
    <row r="266" spans="1:8" x14ac:dyDescent="0.25">
      <c r="A266" s="44">
        <v>4</v>
      </c>
    </row>
    <row r="267" spans="1:8" x14ac:dyDescent="0.25">
      <c r="A267" s="44">
        <v>3</v>
      </c>
    </row>
    <row r="268" spans="1:8" x14ac:dyDescent="0.25">
      <c r="A268" s="44">
        <v>5</v>
      </c>
    </row>
    <row r="269" spans="1:8" x14ac:dyDescent="0.25">
      <c r="A269" s="44">
        <v>4</v>
      </c>
    </row>
    <row r="271" spans="1:8" x14ac:dyDescent="0.25">
      <c r="A271" s="160" t="s">
        <v>189</v>
      </c>
      <c r="B271" s="161"/>
      <c r="C271" s="161"/>
      <c r="D271" s="161"/>
      <c r="E271" s="161"/>
      <c r="F271" s="161"/>
      <c r="G271" s="161"/>
      <c r="H271" s="161"/>
    </row>
    <row r="272" spans="1:8" x14ac:dyDescent="0.25">
      <c r="A272" s="161"/>
      <c r="B272" s="161"/>
      <c r="C272" s="161"/>
      <c r="D272" s="161"/>
      <c r="E272" s="161"/>
      <c r="F272" s="161"/>
      <c r="G272" s="161"/>
      <c r="H272" s="161"/>
    </row>
    <row r="273" spans="1:14" x14ac:dyDescent="0.25">
      <c r="A273" s="161"/>
      <c r="B273" s="161"/>
      <c r="C273" s="161"/>
      <c r="D273" s="161"/>
      <c r="E273" s="161"/>
      <c r="F273" s="161"/>
      <c r="G273" s="161"/>
      <c r="H273" s="161"/>
    </row>
    <row r="274" spans="1:14" x14ac:dyDescent="0.25">
      <c r="A274" s="161"/>
      <c r="B274" s="161"/>
      <c r="C274" s="161"/>
      <c r="D274" s="161"/>
      <c r="E274" s="161"/>
      <c r="F274" s="161"/>
      <c r="G274" s="161"/>
      <c r="H274" s="161"/>
    </row>
    <row r="275" spans="1:14" x14ac:dyDescent="0.25">
      <c r="A275" s="161"/>
      <c r="B275" s="161"/>
      <c r="C275" s="161"/>
      <c r="D275" s="161"/>
      <c r="E275" s="161"/>
      <c r="F275" s="161"/>
      <c r="G275" s="161"/>
      <c r="H275" s="161"/>
    </row>
    <row r="276" spans="1:14" x14ac:dyDescent="0.25">
      <c r="A276" s="161"/>
      <c r="B276" s="161"/>
      <c r="C276" s="161"/>
      <c r="D276" s="161"/>
      <c r="E276" s="161"/>
      <c r="F276" s="161"/>
      <c r="G276" s="161"/>
      <c r="H276" s="161"/>
    </row>
    <row r="278" spans="1:14" x14ac:dyDescent="0.25">
      <c r="A278" s="84" t="s">
        <v>190</v>
      </c>
    </row>
    <row r="279" spans="1:14" x14ac:dyDescent="0.25">
      <c r="A279" s="85">
        <v>280</v>
      </c>
      <c r="C279" t="s">
        <v>180</v>
      </c>
    </row>
    <row r="280" spans="1:14" x14ac:dyDescent="0.25">
      <c r="A280" s="85">
        <v>350</v>
      </c>
      <c r="C280" s="15">
        <f>_xlfn.SKEW.P(A279:A428)</f>
        <v>0.18658255467751605</v>
      </c>
      <c r="F280" s="117" t="s">
        <v>191</v>
      </c>
      <c r="G280" s="117"/>
      <c r="H280" s="117"/>
      <c r="I280" s="117"/>
      <c r="J280" s="117"/>
      <c r="K280" s="117"/>
      <c r="L280" s="117"/>
      <c r="M280" s="117"/>
    </row>
    <row r="281" spans="1:14" x14ac:dyDescent="0.25">
      <c r="A281" s="85">
        <v>310</v>
      </c>
      <c r="C281" t="s">
        <v>181</v>
      </c>
      <c r="G281" s="123" t="s">
        <v>194</v>
      </c>
      <c r="H281" s="123"/>
      <c r="I281" s="123"/>
      <c r="J281" s="123"/>
      <c r="K281" s="123"/>
      <c r="L281" s="123"/>
    </row>
    <row r="282" spans="1:14" x14ac:dyDescent="0.25">
      <c r="A282" s="85">
        <v>270</v>
      </c>
      <c r="C282" s="15">
        <f>KURT(A279:A428)</f>
        <v>-1.0753531858547996</v>
      </c>
      <c r="F282" s="117" t="s">
        <v>192</v>
      </c>
      <c r="G282" s="117"/>
      <c r="H282" s="117"/>
      <c r="I282" s="117"/>
      <c r="J282" s="117"/>
      <c r="K282" s="117"/>
      <c r="L282" s="117"/>
      <c r="M282" s="117"/>
    </row>
    <row r="283" spans="1:14" ht="15.75" thickBot="1" x14ac:dyDescent="0.3">
      <c r="A283" s="85">
        <v>390</v>
      </c>
      <c r="G283" s="123" t="s">
        <v>195</v>
      </c>
      <c r="H283" s="123"/>
      <c r="I283" s="123"/>
      <c r="J283" s="123"/>
      <c r="K283" s="123"/>
      <c r="L283" s="123"/>
    </row>
    <row r="284" spans="1:14" x14ac:dyDescent="0.25">
      <c r="A284" s="85">
        <v>320</v>
      </c>
      <c r="C284" s="9" t="s">
        <v>190</v>
      </c>
      <c r="D284" s="9"/>
    </row>
    <row r="285" spans="1:14" x14ac:dyDescent="0.25">
      <c r="A285" s="85">
        <v>290</v>
      </c>
      <c r="F285" s="131" t="s">
        <v>193</v>
      </c>
      <c r="G285" s="117"/>
      <c r="H285" s="117"/>
      <c r="I285" s="117"/>
      <c r="J285" s="117"/>
      <c r="K285" s="117"/>
      <c r="L285" s="117"/>
      <c r="M285" s="117"/>
      <c r="N285" s="117"/>
    </row>
    <row r="286" spans="1:14" x14ac:dyDescent="0.25">
      <c r="A286" s="85">
        <v>340</v>
      </c>
      <c r="C286" t="s">
        <v>6</v>
      </c>
      <c r="D286">
        <v>317.46666666666664</v>
      </c>
      <c r="F286" s="117"/>
      <c r="G286" s="117"/>
      <c r="H286" s="117"/>
      <c r="I286" s="117"/>
      <c r="J286" s="117"/>
      <c r="K286" s="117"/>
      <c r="L286" s="117"/>
      <c r="M286" s="117"/>
      <c r="N286" s="117"/>
    </row>
    <row r="287" spans="1:14" ht="17.25" customHeight="1" x14ac:dyDescent="0.25">
      <c r="A287" s="85">
        <v>310</v>
      </c>
      <c r="C287" t="s">
        <v>3</v>
      </c>
      <c r="D287">
        <v>2.6133141578075647</v>
      </c>
      <c r="F287" s="155" t="s">
        <v>264</v>
      </c>
      <c r="G287" s="155"/>
      <c r="H287" s="155"/>
      <c r="I287" s="155"/>
      <c r="J287" s="155"/>
      <c r="K287" s="155"/>
      <c r="L287" s="155"/>
      <c r="M287" s="155"/>
    </row>
    <row r="288" spans="1:14" ht="17.25" customHeight="1" x14ac:dyDescent="0.25">
      <c r="A288" s="85">
        <v>380</v>
      </c>
      <c r="C288" t="s">
        <v>7</v>
      </c>
      <c r="D288">
        <v>315</v>
      </c>
      <c r="F288" s="155"/>
      <c r="G288" s="155"/>
      <c r="H288" s="155"/>
      <c r="I288" s="155"/>
      <c r="J288" s="155"/>
      <c r="K288" s="155"/>
      <c r="L288" s="155"/>
      <c r="M288" s="155"/>
    </row>
    <row r="289" spans="1:4" ht="15" customHeight="1" x14ac:dyDescent="0.25">
      <c r="A289" s="85">
        <v>270</v>
      </c>
      <c r="C289" t="s">
        <v>8</v>
      </c>
      <c r="D289">
        <v>350</v>
      </c>
    </row>
    <row r="290" spans="1:4" ht="15" customHeight="1" x14ac:dyDescent="0.25">
      <c r="A290" s="85">
        <v>350</v>
      </c>
      <c r="C290" t="s">
        <v>9</v>
      </c>
      <c r="D290">
        <v>32.006431121098444</v>
      </c>
    </row>
    <row r="291" spans="1:4" x14ac:dyDescent="0.25">
      <c r="A291" s="85">
        <v>300</v>
      </c>
      <c r="C291" t="s">
        <v>10</v>
      </c>
      <c r="D291">
        <v>1024.4116331096191</v>
      </c>
    </row>
    <row r="292" spans="1:4" x14ac:dyDescent="0.25">
      <c r="A292" s="85">
        <v>330</v>
      </c>
      <c r="C292" t="s">
        <v>11</v>
      </c>
      <c r="D292" s="15">
        <v>-1.0753531858547996</v>
      </c>
    </row>
    <row r="293" spans="1:4" x14ac:dyDescent="0.25">
      <c r="A293" s="85">
        <v>370</v>
      </c>
      <c r="C293" t="s">
        <v>12</v>
      </c>
      <c r="D293" s="15">
        <v>0.18847253998899907</v>
      </c>
    </row>
    <row r="294" spans="1:4" x14ac:dyDescent="0.25">
      <c r="A294" s="85">
        <v>310</v>
      </c>
      <c r="C294" t="s">
        <v>13</v>
      </c>
      <c r="D294">
        <v>120</v>
      </c>
    </row>
    <row r="295" spans="1:4" x14ac:dyDescent="0.25">
      <c r="A295" s="85">
        <v>280</v>
      </c>
      <c r="C295" t="s">
        <v>14</v>
      </c>
      <c r="D295">
        <v>270</v>
      </c>
    </row>
    <row r="296" spans="1:4" x14ac:dyDescent="0.25">
      <c r="A296" s="85">
        <v>320</v>
      </c>
      <c r="C296" t="s">
        <v>15</v>
      </c>
      <c r="D296">
        <v>390</v>
      </c>
    </row>
    <row r="297" spans="1:4" x14ac:dyDescent="0.25">
      <c r="A297" s="85">
        <v>350</v>
      </c>
      <c r="C297" t="s">
        <v>16</v>
      </c>
      <c r="D297">
        <v>47620</v>
      </c>
    </row>
    <row r="298" spans="1:4" ht="15.75" thickBot="1" x14ac:dyDescent="0.3">
      <c r="A298" s="85">
        <v>290</v>
      </c>
      <c r="C298" s="7" t="s">
        <v>17</v>
      </c>
      <c r="D298" s="7">
        <v>150</v>
      </c>
    </row>
    <row r="299" spans="1:4" x14ac:dyDescent="0.25">
      <c r="A299" s="85">
        <v>270</v>
      </c>
    </row>
    <row r="300" spans="1:4" x14ac:dyDescent="0.25">
      <c r="A300" s="85">
        <v>350</v>
      </c>
    </row>
    <row r="301" spans="1:4" x14ac:dyDescent="0.25">
      <c r="A301" s="85">
        <v>300</v>
      </c>
    </row>
    <row r="302" spans="1:4" x14ac:dyDescent="0.25">
      <c r="A302" s="85">
        <v>330</v>
      </c>
    </row>
    <row r="303" spans="1:4" x14ac:dyDescent="0.25">
      <c r="A303" s="85">
        <v>370</v>
      </c>
    </row>
    <row r="304" spans="1:4" x14ac:dyDescent="0.25">
      <c r="A304" s="85">
        <v>310</v>
      </c>
    </row>
    <row r="305" spans="1:1" x14ac:dyDescent="0.25">
      <c r="A305" s="85">
        <v>280</v>
      </c>
    </row>
    <row r="306" spans="1:1" x14ac:dyDescent="0.25">
      <c r="A306" s="85">
        <v>320</v>
      </c>
    </row>
    <row r="307" spans="1:1" x14ac:dyDescent="0.25">
      <c r="A307" s="85">
        <v>350</v>
      </c>
    </row>
    <row r="308" spans="1:1" x14ac:dyDescent="0.25">
      <c r="A308" s="85">
        <v>290</v>
      </c>
    </row>
    <row r="309" spans="1:1" x14ac:dyDescent="0.25">
      <c r="A309" s="85">
        <v>270</v>
      </c>
    </row>
    <row r="310" spans="1:1" x14ac:dyDescent="0.25">
      <c r="A310" s="85">
        <v>350</v>
      </c>
    </row>
    <row r="311" spans="1:1" x14ac:dyDescent="0.25">
      <c r="A311" s="85">
        <v>300</v>
      </c>
    </row>
    <row r="312" spans="1:1" x14ac:dyDescent="0.25">
      <c r="A312" s="85">
        <v>330</v>
      </c>
    </row>
    <row r="313" spans="1:1" x14ac:dyDescent="0.25">
      <c r="A313" s="85">
        <v>370</v>
      </c>
    </row>
    <row r="314" spans="1:1" x14ac:dyDescent="0.25">
      <c r="A314" s="85">
        <v>310</v>
      </c>
    </row>
    <row r="315" spans="1:1" x14ac:dyDescent="0.25">
      <c r="A315" s="85">
        <v>280</v>
      </c>
    </row>
    <row r="316" spans="1:1" x14ac:dyDescent="0.25">
      <c r="A316" s="85">
        <v>320</v>
      </c>
    </row>
    <row r="317" spans="1:1" x14ac:dyDescent="0.25">
      <c r="A317" s="85">
        <v>350</v>
      </c>
    </row>
    <row r="318" spans="1:1" x14ac:dyDescent="0.25">
      <c r="A318" s="85">
        <v>290</v>
      </c>
    </row>
    <row r="319" spans="1:1" x14ac:dyDescent="0.25">
      <c r="A319" s="85">
        <v>270</v>
      </c>
    </row>
    <row r="320" spans="1:1" x14ac:dyDescent="0.25">
      <c r="A320" s="85">
        <v>350</v>
      </c>
    </row>
    <row r="321" spans="1:1" x14ac:dyDescent="0.25">
      <c r="A321" s="85">
        <v>300</v>
      </c>
    </row>
    <row r="322" spans="1:1" x14ac:dyDescent="0.25">
      <c r="A322" s="85">
        <v>330</v>
      </c>
    </row>
    <row r="323" spans="1:1" x14ac:dyDescent="0.25">
      <c r="A323" s="85">
        <v>370</v>
      </c>
    </row>
    <row r="324" spans="1:1" x14ac:dyDescent="0.25">
      <c r="A324" s="85">
        <v>310</v>
      </c>
    </row>
    <row r="325" spans="1:1" x14ac:dyDescent="0.25">
      <c r="A325" s="85">
        <v>280</v>
      </c>
    </row>
    <row r="326" spans="1:1" x14ac:dyDescent="0.25">
      <c r="A326" s="85">
        <v>320</v>
      </c>
    </row>
    <row r="327" spans="1:1" x14ac:dyDescent="0.25">
      <c r="A327" s="85">
        <v>350</v>
      </c>
    </row>
    <row r="328" spans="1:1" x14ac:dyDescent="0.25">
      <c r="A328" s="85">
        <v>290</v>
      </c>
    </row>
    <row r="329" spans="1:1" x14ac:dyDescent="0.25">
      <c r="A329" s="85">
        <v>270</v>
      </c>
    </row>
    <row r="330" spans="1:1" x14ac:dyDescent="0.25">
      <c r="A330" s="85">
        <v>350</v>
      </c>
    </row>
    <row r="331" spans="1:1" x14ac:dyDescent="0.25">
      <c r="A331" s="85">
        <v>300</v>
      </c>
    </row>
    <row r="332" spans="1:1" x14ac:dyDescent="0.25">
      <c r="A332" s="85">
        <v>330</v>
      </c>
    </row>
    <row r="333" spans="1:1" x14ac:dyDescent="0.25">
      <c r="A333" s="85">
        <v>370</v>
      </c>
    </row>
    <row r="334" spans="1:1" x14ac:dyDescent="0.25">
      <c r="A334" s="85">
        <v>310</v>
      </c>
    </row>
    <row r="335" spans="1:1" x14ac:dyDescent="0.25">
      <c r="A335" s="85">
        <v>280</v>
      </c>
    </row>
    <row r="336" spans="1:1" x14ac:dyDescent="0.25">
      <c r="A336" s="85">
        <v>320</v>
      </c>
    </row>
    <row r="337" spans="1:1" x14ac:dyDescent="0.25">
      <c r="A337" s="85">
        <v>350</v>
      </c>
    </row>
    <row r="338" spans="1:1" x14ac:dyDescent="0.25">
      <c r="A338" s="85">
        <v>290</v>
      </c>
    </row>
    <row r="339" spans="1:1" x14ac:dyDescent="0.25">
      <c r="A339" s="85">
        <v>270</v>
      </c>
    </row>
    <row r="340" spans="1:1" x14ac:dyDescent="0.25">
      <c r="A340" s="85">
        <v>350</v>
      </c>
    </row>
    <row r="341" spans="1:1" x14ac:dyDescent="0.25">
      <c r="A341" s="85">
        <v>300</v>
      </c>
    </row>
    <row r="342" spans="1:1" x14ac:dyDescent="0.25">
      <c r="A342" s="85">
        <v>330</v>
      </c>
    </row>
    <row r="343" spans="1:1" x14ac:dyDescent="0.25">
      <c r="A343" s="85">
        <v>370</v>
      </c>
    </row>
    <row r="344" spans="1:1" x14ac:dyDescent="0.25">
      <c r="A344" s="85">
        <v>310</v>
      </c>
    </row>
    <row r="345" spans="1:1" x14ac:dyDescent="0.25">
      <c r="A345" s="85">
        <v>280</v>
      </c>
    </row>
    <row r="346" spans="1:1" x14ac:dyDescent="0.25">
      <c r="A346" s="85">
        <v>320</v>
      </c>
    </row>
    <row r="347" spans="1:1" x14ac:dyDescent="0.25">
      <c r="A347" s="85">
        <v>350</v>
      </c>
    </row>
    <row r="348" spans="1:1" x14ac:dyDescent="0.25">
      <c r="A348" s="85">
        <v>290</v>
      </c>
    </row>
    <row r="349" spans="1:1" x14ac:dyDescent="0.25">
      <c r="A349" s="85">
        <v>270</v>
      </c>
    </row>
    <row r="350" spans="1:1" x14ac:dyDescent="0.25">
      <c r="A350" s="85">
        <v>350</v>
      </c>
    </row>
    <row r="351" spans="1:1" x14ac:dyDescent="0.25">
      <c r="A351" s="85">
        <v>300</v>
      </c>
    </row>
    <row r="352" spans="1:1" x14ac:dyDescent="0.25">
      <c r="A352" s="85">
        <v>330</v>
      </c>
    </row>
    <row r="353" spans="1:1" x14ac:dyDescent="0.25">
      <c r="A353" s="85">
        <v>370</v>
      </c>
    </row>
    <row r="354" spans="1:1" x14ac:dyDescent="0.25">
      <c r="A354" s="85">
        <v>310</v>
      </c>
    </row>
    <row r="355" spans="1:1" x14ac:dyDescent="0.25">
      <c r="A355" s="85">
        <v>280</v>
      </c>
    </row>
    <row r="356" spans="1:1" x14ac:dyDescent="0.25">
      <c r="A356" s="85">
        <v>320</v>
      </c>
    </row>
    <row r="357" spans="1:1" x14ac:dyDescent="0.25">
      <c r="A357" s="85">
        <v>350</v>
      </c>
    </row>
    <row r="358" spans="1:1" x14ac:dyDescent="0.25">
      <c r="A358" s="85">
        <v>290</v>
      </c>
    </row>
    <row r="359" spans="1:1" x14ac:dyDescent="0.25">
      <c r="A359" s="85">
        <v>270</v>
      </c>
    </row>
    <row r="360" spans="1:1" x14ac:dyDescent="0.25">
      <c r="A360" s="85">
        <v>350</v>
      </c>
    </row>
    <row r="361" spans="1:1" x14ac:dyDescent="0.25">
      <c r="A361" s="85">
        <v>300</v>
      </c>
    </row>
    <row r="362" spans="1:1" x14ac:dyDescent="0.25">
      <c r="A362" s="85">
        <v>330</v>
      </c>
    </row>
    <row r="363" spans="1:1" x14ac:dyDescent="0.25">
      <c r="A363" s="85">
        <v>370</v>
      </c>
    </row>
    <row r="364" spans="1:1" x14ac:dyDescent="0.25">
      <c r="A364" s="85">
        <v>310</v>
      </c>
    </row>
    <row r="365" spans="1:1" x14ac:dyDescent="0.25">
      <c r="A365" s="85">
        <v>280</v>
      </c>
    </row>
    <row r="366" spans="1:1" x14ac:dyDescent="0.25">
      <c r="A366" s="85">
        <v>320</v>
      </c>
    </row>
    <row r="367" spans="1:1" x14ac:dyDescent="0.25">
      <c r="A367" s="85">
        <v>350</v>
      </c>
    </row>
    <row r="368" spans="1:1" x14ac:dyDescent="0.25">
      <c r="A368" s="85">
        <v>290</v>
      </c>
    </row>
    <row r="369" spans="1:1" x14ac:dyDescent="0.25">
      <c r="A369" s="85">
        <v>270</v>
      </c>
    </row>
    <row r="370" spans="1:1" x14ac:dyDescent="0.25">
      <c r="A370" s="85">
        <v>350</v>
      </c>
    </row>
    <row r="371" spans="1:1" x14ac:dyDescent="0.25">
      <c r="A371" s="85">
        <v>300</v>
      </c>
    </row>
    <row r="372" spans="1:1" x14ac:dyDescent="0.25">
      <c r="A372" s="85">
        <v>330</v>
      </c>
    </row>
    <row r="373" spans="1:1" x14ac:dyDescent="0.25">
      <c r="A373" s="85">
        <v>370</v>
      </c>
    </row>
    <row r="374" spans="1:1" x14ac:dyDescent="0.25">
      <c r="A374" s="85">
        <v>310</v>
      </c>
    </row>
    <row r="375" spans="1:1" x14ac:dyDescent="0.25">
      <c r="A375" s="85">
        <v>280</v>
      </c>
    </row>
    <row r="376" spans="1:1" x14ac:dyDescent="0.25">
      <c r="A376" s="85">
        <v>320</v>
      </c>
    </row>
    <row r="377" spans="1:1" x14ac:dyDescent="0.25">
      <c r="A377" s="85">
        <v>350</v>
      </c>
    </row>
    <row r="378" spans="1:1" x14ac:dyDescent="0.25">
      <c r="A378" s="85">
        <v>290</v>
      </c>
    </row>
    <row r="379" spans="1:1" x14ac:dyDescent="0.25">
      <c r="A379" s="85">
        <v>270</v>
      </c>
    </row>
    <row r="380" spans="1:1" x14ac:dyDescent="0.25">
      <c r="A380" s="85">
        <v>350</v>
      </c>
    </row>
    <row r="381" spans="1:1" x14ac:dyDescent="0.25">
      <c r="A381" s="85">
        <v>300</v>
      </c>
    </row>
    <row r="382" spans="1:1" x14ac:dyDescent="0.25">
      <c r="A382" s="85">
        <v>330</v>
      </c>
    </row>
    <row r="383" spans="1:1" x14ac:dyDescent="0.25">
      <c r="A383" s="85">
        <v>370</v>
      </c>
    </row>
    <row r="384" spans="1:1" x14ac:dyDescent="0.25">
      <c r="A384" s="85">
        <v>310</v>
      </c>
    </row>
    <row r="385" spans="1:1" x14ac:dyDescent="0.25">
      <c r="A385" s="85">
        <v>280</v>
      </c>
    </row>
    <row r="386" spans="1:1" x14ac:dyDescent="0.25">
      <c r="A386" s="85">
        <v>320</v>
      </c>
    </row>
    <row r="387" spans="1:1" x14ac:dyDescent="0.25">
      <c r="A387" s="85">
        <v>350</v>
      </c>
    </row>
    <row r="388" spans="1:1" x14ac:dyDescent="0.25">
      <c r="A388" s="85">
        <v>290</v>
      </c>
    </row>
    <row r="389" spans="1:1" x14ac:dyDescent="0.25">
      <c r="A389" s="85">
        <v>270</v>
      </c>
    </row>
    <row r="390" spans="1:1" x14ac:dyDescent="0.25">
      <c r="A390" s="85">
        <v>350</v>
      </c>
    </row>
    <row r="391" spans="1:1" x14ac:dyDescent="0.25">
      <c r="A391" s="85">
        <v>300</v>
      </c>
    </row>
    <row r="392" spans="1:1" x14ac:dyDescent="0.25">
      <c r="A392" s="85">
        <v>330</v>
      </c>
    </row>
    <row r="393" spans="1:1" x14ac:dyDescent="0.25">
      <c r="A393" s="85">
        <v>370</v>
      </c>
    </row>
    <row r="394" spans="1:1" x14ac:dyDescent="0.25">
      <c r="A394" s="85">
        <v>310</v>
      </c>
    </row>
    <row r="395" spans="1:1" x14ac:dyDescent="0.25">
      <c r="A395" s="85">
        <v>280</v>
      </c>
    </row>
    <row r="396" spans="1:1" x14ac:dyDescent="0.25">
      <c r="A396" s="85">
        <v>320</v>
      </c>
    </row>
    <row r="397" spans="1:1" x14ac:dyDescent="0.25">
      <c r="A397" s="85">
        <v>350</v>
      </c>
    </row>
    <row r="398" spans="1:1" x14ac:dyDescent="0.25">
      <c r="A398" s="85">
        <v>290</v>
      </c>
    </row>
    <row r="399" spans="1:1" x14ac:dyDescent="0.25">
      <c r="A399" s="85">
        <v>270</v>
      </c>
    </row>
    <row r="400" spans="1:1" x14ac:dyDescent="0.25">
      <c r="A400" s="85">
        <v>350</v>
      </c>
    </row>
    <row r="401" spans="1:1" x14ac:dyDescent="0.25">
      <c r="A401" s="85">
        <v>300</v>
      </c>
    </row>
    <row r="402" spans="1:1" x14ac:dyDescent="0.25">
      <c r="A402" s="85">
        <v>330</v>
      </c>
    </row>
    <row r="403" spans="1:1" x14ac:dyDescent="0.25">
      <c r="A403" s="85">
        <v>370</v>
      </c>
    </row>
    <row r="404" spans="1:1" x14ac:dyDescent="0.25">
      <c r="A404" s="85">
        <v>310</v>
      </c>
    </row>
    <row r="405" spans="1:1" x14ac:dyDescent="0.25">
      <c r="A405" s="85">
        <v>280</v>
      </c>
    </row>
    <row r="406" spans="1:1" x14ac:dyDescent="0.25">
      <c r="A406" s="85">
        <v>320</v>
      </c>
    </row>
    <row r="407" spans="1:1" x14ac:dyDescent="0.25">
      <c r="A407" s="85">
        <v>350</v>
      </c>
    </row>
    <row r="408" spans="1:1" x14ac:dyDescent="0.25">
      <c r="A408" s="85">
        <v>290</v>
      </c>
    </row>
    <row r="409" spans="1:1" x14ac:dyDescent="0.25">
      <c r="A409" s="85">
        <v>270</v>
      </c>
    </row>
    <row r="410" spans="1:1" x14ac:dyDescent="0.25">
      <c r="A410" s="85">
        <v>350</v>
      </c>
    </row>
    <row r="411" spans="1:1" x14ac:dyDescent="0.25">
      <c r="A411" s="85">
        <v>300</v>
      </c>
    </row>
    <row r="412" spans="1:1" x14ac:dyDescent="0.25">
      <c r="A412" s="85">
        <v>330</v>
      </c>
    </row>
    <row r="413" spans="1:1" x14ac:dyDescent="0.25">
      <c r="A413" s="85">
        <v>370</v>
      </c>
    </row>
    <row r="414" spans="1:1" x14ac:dyDescent="0.25">
      <c r="A414" s="85">
        <v>310</v>
      </c>
    </row>
    <row r="415" spans="1:1" x14ac:dyDescent="0.25">
      <c r="A415" s="85">
        <v>280</v>
      </c>
    </row>
    <row r="416" spans="1:1" x14ac:dyDescent="0.25">
      <c r="A416" s="85">
        <v>320</v>
      </c>
    </row>
    <row r="417" spans="1:13" x14ac:dyDescent="0.25">
      <c r="A417" s="85">
        <v>350</v>
      </c>
    </row>
    <row r="418" spans="1:13" x14ac:dyDescent="0.25">
      <c r="A418" s="85">
        <v>290</v>
      </c>
    </row>
    <row r="419" spans="1:13" x14ac:dyDescent="0.25">
      <c r="A419" s="85">
        <v>270</v>
      </c>
    </row>
    <row r="420" spans="1:13" x14ac:dyDescent="0.25">
      <c r="A420" s="85">
        <v>350</v>
      </c>
    </row>
    <row r="421" spans="1:13" x14ac:dyDescent="0.25">
      <c r="A421" s="85">
        <v>300</v>
      </c>
    </row>
    <row r="422" spans="1:13" x14ac:dyDescent="0.25">
      <c r="A422" s="85">
        <v>330</v>
      </c>
    </row>
    <row r="423" spans="1:13" x14ac:dyDescent="0.25">
      <c r="A423" s="85">
        <v>370</v>
      </c>
    </row>
    <row r="424" spans="1:13" x14ac:dyDescent="0.25">
      <c r="A424" s="85">
        <v>310</v>
      </c>
    </row>
    <row r="425" spans="1:13" x14ac:dyDescent="0.25">
      <c r="A425" s="85">
        <v>280</v>
      </c>
    </row>
    <row r="426" spans="1:13" x14ac:dyDescent="0.25">
      <c r="A426" s="85">
        <v>320</v>
      </c>
    </row>
    <row r="427" spans="1:13" x14ac:dyDescent="0.25">
      <c r="A427" s="85">
        <v>350</v>
      </c>
    </row>
    <row r="428" spans="1:13" x14ac:dyDescent="0.25">
      <c r="A428" s="85">
        <v>290</v>
      </c>
    </row>
    <row r="430" spans="1:13" x14ac:dyDescent="0.25">
      <c r="A430" s="108"/>
      <c r="B430" s="108"/>
      <c r="C430" s="108"/>
      <c r="D430" s="108"/>
      <c r="E430" s="108"/>
      <c r="F430" s="108"/>
      <c r="G430" s="108"/>
      <c r="H430" s="108"/>
      <c r="I430" s="108"/>
      <c r="J430" s="108"/>
      <c r="K430" s="108"/>
      <c r="L430" s="108"/>
      <c r="M430" s="108"/>
    </row>
    <row r="431" spans="1:13" x14ac:dyDescent="0.25">
      <c r="A431" s="108"/>
      <c r="B431" s="108"/>
      <c r="C431" s="108"/>
      <c r="D431" s="108"/>
      <c r="E431" s="108"/>
      <c r="F431" s="108"/>
      <c r="G431" s="108"/>
      <c r="H431" s="108"/>
      <c r="I431" s="108"/>
      <c r="J431" s="108"/>
      <c r="K431" s="108"/>
      <c r="L431" s="108"/>
      <c r="M431" s="108"/>
    </row>
    <row r="432" spans="1:13" x14ac:dyDescent="0.25">
      <c r="A432" s="108"/>
      <c r="B432" s="108"/>
      <c r="C432" s="108"/>
      <c r="D432" s="108"/>
      <c r="E432" s="108"/>
      <c r="F432" s="108"/>
      <c r="G432" s="108"/>
      <c r="H432" s="108"/>
      <c r="I432" s="108"/>
      <c r="J432" s="108"/>
      <c r="K432" s="108"/>
      <c r="L432" s="108"/>
      <c r="M432" s="108"/>
    </row>
    <row r="433" spans="1:13" x14ac:dyDescent="0.25">
      <c r="A433" s="108"/>
      <c r="B433" s="108"/>
      <c r="C433" s="108"/>
      <c r="D433" s="108"/>
      <c r="E433" s="108"/>
      <c r="F433" s="108"/>
      <c r="G433" s="108"/>
      <c r="H433" s="108"/>
      <c r="I433" s="108"/>
      <c r="J433" s="108"/>
      <c r="K433" s="108"/>
      <c r="L433" s="108"/>
      <c r="M433" s="108"/>
    </row>
    <row r="434" spans="1:13" x14ac:dyDescent="0.25">
      <c r="A434" s="108"/>
      <c r="B434" s="108"/>
      <c r="C434" s="108"/>
      <c r="D434" s="108"/>
      <c r="E434" s="108"/>
      <c r="F434" s="108"/>
      <c r="G434" s="108"/>
      <c r="H434" s="108"/>
      <c r="I434" s="108"/>
      <c r="J434" s="108"/>
      <c r="K434" s="108"/>
      <c r="L434" s="108"/>
      <c r="M434" s="108"/>
    </row>
    <row r="435" spans="1:13" x14ac:dyDescent="0.25">
      <c r="A435" s="108"/>
      <c r="B435" s="108"/>
      <c r="C435" s="108"/>
      <c r="D435" s="108"/>
      <c r="E435" s="108"/>
      <c r="F435" s="108"/>
      <c r="G435" s="108"/>
      <c r="H435" s="108"/>
      <c r="I435" s="108"/>
      <c r="J435" s="108"/>
      <c r="K435" s="108"/>
      <c r="L435" s="108"/>
      <c r="M435" s="108"/>
    </row>
    <row r="436" spans="1:13" x14ac:dyDescent="0.25">
      <c r="A436" s="108"/>
      <c r="B436" s="108"/>
      <c r="C436" s="108"/>
      <c r="D436" s="108"/>
      <c r="E436" s="108"/>
      <c r="F436" s="108"/>
      <c r="G436" s="108"/>
      <c r="H436" s="108"/>
      <c r="I436" s="108"/>
      <c r="J436" s="108"/>
      <c r="K436" s="108"/>
      <c r="L436" s="108"/>
      <c r="M436" s="108"/>
    </row>
    <row r="437" spans="1:13" x14ac:dyDescent="0.25">
      <c r="A437" s="108"/>
      <c r="B437" s="108"/>
      <c r="C437" s="108"/>
      <c r="D437" s="108"/>
      <c r="E437" s="108"/>
      <c r="F437" s="108"/>
      <c r="G437" s="108"/>
      <c r="H437" s="108"/>
      <c r="I437" s="108"/>
      <c r="J437" s="108"/>
      <c r="K437" s="108"/>
      <c r="L437" s="108"/>
      <c r="M437" s="108"/>
    </row>
    <row r="438" spans="1:13" x14ac:dyDescent="0.25">
      <c r="A438" s="108"/>
      <c r="B438" s="108"/>
      <c r="C438" s="108"/>
      <c r="D438" s="108"/>
      <c r="E438" s="108"/>
      <c r="F438" s="108"/>
      <c r="G438" s="108"/>
      <c r="H438" s="108"/>
      <c r="I438" s="108"/>
      <c r="J438" s="108"/>
      <c r="K438" s="108"/>
      <c r="L438" s="108"/>
      <c r="M438" s="108"/>
    </row>
    <row r="439" spans="1:13" x14ac:dyDescent="0.25">
      <c r="A439" s="108"/>
      <c r="B439" s="108"/>
      <c r="C439" s="108"/>
      <c r="D439" s="108"/>
      <c r="E439" s="108"/>
      <c r="F439" s="108"/>
      <c r="G439" s="108"/>
      <c r="H439" s="108"/>
      <c r="I439" s="108"/>
      <c r="J439" s="108"/>
      <c r="K439" s="108"/>
      <c r="L439" s="108"/>
      <c r="M439" s="108"/>
    </row>
    <row r="440" spans="1:13" x14ac:dyDescent="0.25">
      <c r="A440" s="108"/>
      <c r="B440" s="108"/>
      <c r="C440" s="108"/>
      <c r="D440" s="108"/>
      <c r="E440" s="108"/>
      <c r="F440" s="108"/>
      <c r="G440" s="108"/>
      <c r="H440" s="108"/>
      <c r="I440" s="108"/>
      <c r="J440" s="108"/>
      <c r="K440" s="108"/>
      <c r="L440" s="108"/>
      <c r="M440" s="108"/>
    </row>
    <row r="441" spans="1:13" x14ac:dyDescent="0.25">
      <c r="A441" s="108"/>
      <c r="B441" s="108"/>
      <c r="C441" s="108"/>
      <c r="D441" s="108"/>
      <c r="E441" s="108"/>
      <c r="F441" s="108"/>
      <c r="G441" s="108"/>
      <c r="H441" s="108"/>
      <c r="I441" s="108"/>
      <c r="J441" s="108"/>
      <c r="K441" s="108"/>
      <c r="L441" s="108"/>
      <c r="M441" s="108"/>
    </row>
    <row r="442" spans="1:13" x14ac:dyDescent="0.25">
      <c r="A442" s="108"/>
      <c r="B442" s="108"/>
      <c r="C442" s="108"/>
      <c r="D442" s="108"/>
      <c r="E442" s="108"/>
      <c r="F442" s="108"/>
      <c r="G442" s="108"/>
      <c r="H442" s="108"/>
      <c r="I442" s="108"/>
      <c r="J442" s="108"/>
      <c r="K442" s="108"/>
      <c r="L442" s="108"/>
      <c r="M442" s="108"/>
    </row>
    <row r="443" spans="1:13" x14ac:dyDescent="0.25">
      <c r="A443" s="108"/>
      <c r="B443" s="108"/>
      <c r="C443" s="108"/>
      <c r="D443" s="108"/>
      <c r="E443" s="108"/>
      <c r="F443" s="108"/>
      <c r="G443" s="108"/>
      <c r="H443" s="108"/>
      <c r="I443" s="108"/>
      <c r="J443" s="108"/>
      <c r="K443" s="108"/>
      <c r="L443" s="108"/>
      <c r="M443" s="108"/>
    </row>
    <row r="444" spans="1:13" x14ac:dyDescent="0.25">
      <c r="A444" s="108"/>
      <c r="B444" s="108"/>
      <c r="C444" s="108"/>
      <c r="D444" s="108"/>
      <c r="E444" s="108"/>
      <c r="F444" s="108"/>
      <c r="G444" s="108"/>
      <c r="H444" s="108"/>
      <c r="I444" s="108"/>
      <c r="J444" s="108"/>
      <c r="K444" s="108"/>
      <c r="L444" s="108"/>
      <c r="M444" s="108"/>
    </row>
    <row r="445" spans="1:13" x14ac:dyDescent="0.25">
      <c r="A445" s="108"/>
      <c r="B445" s="108"/>
      <c r="C445" s="108"/>
      <c r="D445" s="108"/>
      <c r="E445" s="108"/>
      <c r="F445" s="108"/>
      <c r="G445" s="108"/>
      <c r="H445" s="108"/>
      <c r="I445" s="108"/>
      <c r="J445" s="108"/>
      <c r="K445" s="108"/>
      <c r="L445" s="108"/>
      <c r="M445" s="108"/>
    </row>
    <row r="446" spans="1:13" x14ac:dyDescent="0.25">
      <c r="A446" s="108"/>
      <c r="B446" s="108"/>
      <c r="C446" s="108"/>
      <c r="D446" s="108"/>
      <c r="E446" s="108"/>
      <c r="F446" s="108"/>
      <c r="G446" s="108"/>
      <c r="H446" s="108"/>
      <c r="I446" s="108"/>
      <c r="J446" s="108"/>
      <c r="K446" s="108"/>
      <c r="L446" s="108"/>
      <c r="M446" s="108"/>
    </row>
    <row r="447" spans="1:13" x14ac:dyDescent="0.25">
      <c r="A447" s="108"/>
      <c r="B447" s="108"/>
      <c r="C447" s="108"/>
      <c r="D447" s="108"/>
      <c r="E447" s="108"/>
      <c r="F447" s="108"/>
      <c r="G447" s="108"/>
      <c r="H447" s="108"/>
      <c r="I447" s="108"/>
      <c r="J447" s="108"/>
      <c r="K447" s="108"/>
      <c r="L447" s="108"/>
      <c r="M447" s="108"/>
    </row>
    <row r="448" spans="1:13" x14ac:dyDescent="0.25">
      <c r="A448" s="108"/>
      <c r="B448" s="108"/>
      <c r="C448" s="108"/>
      <c r="D448" s="108"/>
      <c r="E448" s="108"/>
      <c r="F448" s="108"/>
      <c r="G448" s="108"/>
      <c r="H448" s="108"/>
      <c r="I448" s="108"/>
      <c r="J448" s="108"/>
      <c r="K448" s="108"/>
      <c r="L448" s="108"/>
      <c r="M448" s="108"/>
    </row>
    <row r="449" spans="1:13" x14ac:dyDescent="0.25">
      <c r="A449" s="108"/>
      <c r="B449" s="108"/>
      <c r="C449" s="108"/>
      <c r="D449" s="108"/>
      <c r="E449" s="108"/>
      <c r="F449" s="108"/>
      <c r="G449" s="108"/>
      <c r="H449" s="108"/>
      <c r="I449" s="108"/>
      <c r="J449" s="108"/>
      <c r="K449" s="108"/>
      <c r="L449" s="108"/>
      <c r="M449" s="108"/>
    </row>
    <row r="450" spans="1:13" x14ac:dyDescent="0.25">
      <c r="A450" s="108"/>
      <c r="B450" s="108"/>
      <c r="C450" s="108"/>
      <c r="D450" s="108"/>
      <c r="E450" s="108"/>
      <c r="F450" s="108"/>
      <c r="G450" s="108"/>
      <c r="H450" s="108"/>
      <c r="I450" s="108"/>
      <c r="J450" s="108"/>
      <c r="K450" s="108"/>
      <c r="L450" s="108"/>
      <c r="M450" s="108"/>
    </row>
    <row r="451" spans="1:13" x14ac:dyDescent="0.25">
      <c r="A451" s="108"/>
      <c r="B451" s="108"/>
      <c r="C451" s="108"/>
      <c r="D451" s="108"/>
      <c r="E451" s="108"/>
      <c r="F451" s="108"/>
      <c r="G451" s="108"/>
      <c r="H451" s="108"/>
      <c r="I451" s="108"/>
      <c r="J451" s="108"/>
      <c r="K451" s="108"/>
      <c r="L451" s="108"/>
      <c r="M451" s="108"/>
    </row>
    <row r="452" spans="1:13" x14ac:dyDescent="0.25">
      <c r="A452" s="108"/>
      <c r="B452" s="108"/>
      <c r="C452" s="108"/>
      <c r="D452" s="108"/>
      <c r="E452" s="108"/>
      <c r="F452" s="108"/>
      <c r="G452" s="108"/>
      <c r="H452" s="108"/>
      <c r="I452" s="108"/>
      <c r="J452" s="108"/>
      <c r="K452" s="108"/>
      <c r="L452" s="108"/>
      <c r="M452" s="108"/>
    </row>
    <row r="453" spans="1:13" x14ac:dyDescent="0.25">
      <c r="A453" s="108"/>
      <c r="B453" s="108"/>
      <c r="C453" s="108"/>
      <c r="D453" s="108"/>
      <c r="E453" s="108"/>
      <c r="F453" s="108"/>
      <c r="G453" s="108"/>
      <c r="H453" s="108"/>
      <c r="I453" s="108"/>
      <c r="J453" s="108"/>
      <c r="K453" s="108"/>
      <c r="L453" s="108"/>
      <c r="M453" s="108"/>
    </row>
    <row r="454" spans="1:13" x14ac:dyDescent="0.25">
      <c r="A454" s="108"/>
      <c r="B454" s="108"/>
      <c r="C454" s="108"/>
      <c r="D454" s="108"/>
      <c r="E454" s="108"/>
      <c r="F454" s="108"/>
      <c r="G454" s="108"/>
      <c r="H454" s="108"/>
      <c r="I454" s="108"/>
      <c r="J454" s="108"/>
      <c r="K454" s="108"/>
      <c r="L454" s="108"/>
      <c r="M454" s="108"/>
    </row>
    <row r="455" spans="1:13" x14ac:dyDescent="0.25">
      <c r="A455" s="108"/>
      <c r="B455" s="108"/>
      <c r="C455" s="108"/>
      <c r="D455" s="108"/>
      <c r="E455" s="108"/>
      <c r="F455" s="108"/>
      <c r="G455" s="108"/>
      <c r="H455" s="108"/>
      <c r="I455" s="108"/>
      <c r="J455" s="108"/>
      <c r="K455" s="108"/>
      <c r="L455" s="108"/>
      <c r="M455" s="108"/>
    </row>
    <row r="456" spans="1:13" x14ac:dyDescent="0.25">
      <c r="A456" s="108"/>
      <c r="B456" s="108"/>
      <c r="C456" s="108"/>
      <c r="D456" s="108"/>
      <c r="E456" s="108"/>
      <c r="F456" s="108"/>
      <c r="G456" s="108"/>
      <c r="H456" s="108"/>
      <c r="I456" s="108"/>
      <c r="J456" s="108"/>
      <c r="K456" s="108"/>
      <c r="L456" s="108"/>
      <c r="M456" s="108"/>
    </row>
    <row r="457" spans="1:13" x14ac:dyDescent="0.25">
      <c r="A457" s="108"/>
      <c r="B457" s="108"/>
      <c r="C457" s="108"/>
      <c r="D457" s="108"/>
      <c r="E457" s="108"/>
      <c r="F457" s="108"/>
      <c r="G457" s="108"/>
      <c r="H457" s="108"/>
      <c r="I457" s="108"/>
      <c r="J457" s="108"/>
      <c r="K457" s="108"/>
      <c r="L457" s="108"/>
      <c r="M457" s="108"/>
    </row>
    <row r="458" spans="1:13" x14ac:dyDescent="0.25">
      <c r="A458" s="108"/>
      <c r="B458" s="108"/>
      <c r="C458" s="108"/>
      <c r="D458" s="108"/>
      <c r="E458" s="108"/>
      <c r="F458" s="108"/>
      <c r="G458" s="108"/>
      <c r="H458" s="108"/>
      <c r="I458" s="108"/>
      <c r="J458" s="108"/>
      <c r="K458" s="108"/>
      <c r="L458" s="108"/>
      <c r="M458" s="108"/>
    </row>
    <row r="459" spans="1:13" x14ac:dyDescent="0.25">
      <c r="A459" s="108"/>
      <c r="B459" s="108"/>
      <c r="C459" s="108"/>
      <c r="D459" s="108"/>
      <c r="E459" s="108"/>
      <c r="F459" s="108"/>
      <c r="G459" s="108"/>
      <c r="H459" s="108"/>
      <c r="I459" s="108"/>
      <c r="J459" s="108"/>
      <c r="K459" s="108"/>
      <c r="L459" s="108"/>
      <c r="M459" s="108"/>
    </row>
    <row r="460" spans="1:13" x14ac:dyDescent="0.25">
      <c r="A460" s="108"/>
      <c r="B460" s="108"/>
      <c r="C460" s="108"/>
      <c r="D460" s="108"/>
      <c r="E460" s="108"/>
      <c r="F460" s="108"/>
      <c r="G460" s="108"/>
      <c r="H460" s="108"/>
      <c r="I460" s="108"/>
      <c r="J460" s="108"/>
      <c r="K460" s="108"/>
      <c r="L460" s="108"/>
      <c r="M460" s="108"/>
    </row>
    <row r="461" spans="1:13" x14ac:dyDescent="0.25">
      <c r="A461" s="108"/>
      <c r="B461" s="108"/>
      <c r="C461" s="108"/>
      <c r="D461" s="108"/>
      <c r="E461" s="108"/>
      <c r="F461" s="108"/>
      <c r="G461" s="108"/>
      <c r="H461" s="108"/>
      <c r="I461" s="108"/>
      <c r="J461" s="108"/>
      <c r="K461" s="108"/>
      <c r="L461" s="108"/>
      <c r="M461" s="108"/>
    </row>
    <row r="462" spans="1:13" x14ac:dyDescent="0.25">
      <c r="A462" s="108"/>
      <c r="B462" s="108"/>
      <c r="C462" s="108"/>
      <c r="D462" s="108"/>
      <c r="E462" s="108"/>
      <c r="F462" s="108"/>
      <c r="G462" s="108"/>
      <c r="H462" s="108"/>
      <c r="I462" s="108"/>
      <c r="J462" s="108"/>
      <c r="K462" s="108"/>
      <c r="L462" s="108"/>
      <c r="M462" s="108"/>
    </row>
    <row r="463" spans="1:13" x14ac:dyDescent="0.25">
      <c r="A463" s="108"/>
      <c r="B463" s="108"/>
      <c r="C463" s="108"/>
      <c r="D463" s="108"/>
      <c r="E463" s="108"/>
      <c r="F463" s="108"/>
      <c r="G463" s="108"/>
      <c r="H463" s="108"/>
      <c r="I463" s="108"/>
      <c r="J463" s="108"/>
      <c r="K463" s="108"/>
      <c r="L463" s="108"/>
      <c r="M463" s="108"/>
    </row>
    <row r="464" spans="1:13" x14ac:dyDescent="0.25">
      <c r="A464" s="108"/>
      <c r="B464" s="108"/>
      <c r="C464" s="108"/>
      <c r="D464" s="108"/>
      <c r="E464" s="108"/>
      <c r="F464" s="108"/>
      <c r="G464" s="108"/>
      <c r="H464" s="108"/>
      <c r="I464" s="108"/>
      <c r="J464" s="108"/>
      <c r="K464" s="108"/>
      <c r="L464" s="108"/>
      <c r="M464" s="108"/>
    </row>
    <row r="465" spans="1:13" x14ac:dyDescent="0.25">
      <c r="A465" s="108"/>
      <c r="B465" s="108"/>
      <c r="C465" s="108"/>
      <c r="D465" s="108"/>
      <c r="E465" s="108"/>
      <c r="F465" s="108"/>
      <c r="G465" s="108"/>
      <c r="H465" s="108"/>
      <c r="I465" s="108"/>
      <c r="J465" s="108"/>
      <c r="K465" s="108"/>
      <c r="L465" s="108"/>
      <c r="M465" s="108"/>
    </row>
    <row r="466" spans="1:13" x14ac:dyDescent="0.25">
      <c r="A466" s="108"/>
      <c r="B466" s="108"/>
      <c r="C466" s="108"/>
      <c r="D466" s="108"/>
      <c r="E466" s="108"/>
      <c r="F466" s="108"/>
      <c r="G466" s="108"/>
      <c r="H466" s="108"/>
      <c r="I466" s="108"/>
      <c r="J466" s="108"/>
      <c r="K466" s="108"/>
      <c r="L466" s="108"/>
      <c r="M466" s="108"/>
    </row>
    <row r="467" spans="1:13" x14ac:dyDescent="0.25">
      <c r="A467" s="108"/>
      <c r="B467" s="108"/>
      <c r="C467" s="108"/>
      <c r="D467" s="108"/>
      <c r="E467" s="108"/>
      <c r="F467" s="108"/>
      <c r="G467" s="108"/>
      <c r="H467" s="108"/>
      <c r="I467" s="108"/>
      <c r="J467" s="108"/>
      <c r="K467" s="108"/>
      <c r="L467" s="108"/>
      <c r="M467" s="108"/>
    </row>
    <row r="468" spans="1:13" x14ac:dyDescent="0.25">
      <c r="A468" s="108"/>
      <c r="B468" s="108"/>
      <c r="C468" s="108"/>
      <c r="D468" s="108"/>
      <c r="E468" s="108"/>
      <c r="F468" s="108"/>
      <c r="G468" s="108"/>
      <c r="H468" s="108"/>
      <c r="I468" s="108"/>
      <c r="J468" s="108"/>
      <c r="K468" s="108"/>
      <c r="L468" s="108"/>
      <c r="M468" s="108"/>
    </row>
    <row r="469" spans="1:13" x14ac:dyDescent="0.25">
      <c r="A469" s="108"/>
      <c r="B469" s="108"/>
      <c r="C469" s="108"/>
      <c r="D469" s="108"/>
      <c r="E469" s="108"/>
      <c r="F469" s="108"/>
      <c r="G469" s="108"/>
      <c r="H469" s="108"/>
      <c r="I469" s="108"/>
      <c r="J469" s="108"/>
      <c r="K469" s="108"/>
      <c r="L469" s="108"/>
      <c r="M469" s="108"/>
    </row>
    <row r="470" spans="1:13" x14ac:dyDescent="0.25">
      <c r="A470" s="108"/>
      <c r="B470" s="108"/>
      <c r="C470" s="108"/>
      <c r="D470" s="108"/>
      <c r="E470" s="108"/>
      <c r="F470" s="108"/>
      <c r="G470" s="108"/>
      <c r="H470" s="108"/>
      <c r="I470" s="108"/>
      <c r="J470" s="108"/>
      <c r="K470" s="108"/>
      <c r="L470" s="108"/>
      <c r="M470" s="108"/>
    </row>
    <row r="471" spans="1:13" x14ac:dyDescent="0.25">
      <c r="A471" s="108"/>
      <c r="B471" s="108"/>
      <c r="C471" s="108"/>
      <c r="D471" s="108"/>
      <c r="E471" s="108"/>
      <c r="F471" s="108"/>
      <c r="G471" s="108"/>
      <c r="H471" s="108"/>
      <c r="I471" s="108"/>
      <c r="J471" s="108"/>
      <c r="K471" s="108"/>
      <c r="L471" s="108"/>
      <c r="M471" s="108"/>
    </row>
    <row r="472" spans="1:13" x14ac:dyDescent="0.25">
      <c r="A472" s="108"/>
      <c r="B472" s="108"/>
      <c r="C472" s="108"/>
      <c r="D472" s="108"/>
      <c r="E472" s="108"/>
      <c r="F472" s="108"/>
      <c r="G472" s="108"/>
      <c r="H472" s="108"/>
      <c r="I472" s="108"/>
      <c r="J472" s="108"/>
      <c r="K472" s="108"/>
      <c r="L472" s="108"/>
      <c r="M472" s="108"/>
    </row>
    <row r="473" spans="1:13" x14ac:dyDescent="0.25">
      <c r="A473" s="108"/>
      <c r="B473" s="108"/>
      <c r="C473" s="108"/>
      <c r="D473" s="108"/>
      <c r="E473" s="108"/>
      <c r="F473" s="108"/>
      <c r="G473" s="108"/>
      <c r="H473" s="108"/>
      <c r="I473" s="108"/>
      <c r="J473" s="108"/>
      <c r="K473" s="108"/>
      <c r="L473" s="108"/>
      <c r="M473" s="108"/>
    </row>
    <row r="474" spans="1:13" x14ac:dyDescent="0.25">
      <c r="A474" s="108"/>
      <c r="B474" s="108"/>
      <c r="C474" s="108"/>
      <c r="D474" s="108"/>
      <c r="E474" s="108"/>
      <c r="F474" s="108"/>
      <c r="G474" s="108"/>
      <c r="H474" s="108"/>
      <c r="I474" s="108"/>
      <c r="J474" s="108"/>
      <c r="K474" s="108"/>
      <c r="L474" s="108"/>
      <c r="M474" s="108"/>
    </row>
    <row r="475" spans="1:13" x14ac:dyDescent="0.25">
      <c r="A475" s="108"/>
      <c r="B475" s="108"/>
      <c r="C475" s="108"/>
      <c r="D475" s="108"/>
      <c r="E475" s="108"/>
      <c r="F475" s="108"/>
      <c r="G475" s="108"/>
      <c r="H475" s="108"/>
      <c r="I475" s="108"/>
      <c r="J475" s="108"/>
      <c r="K475" s="108"/>
      <c r="L475" s="108"/>
      <c r="M475" s="108"/>
    </row>
    <row r="476" spans="1:13" x14ac:dyDescent="0.25">
      <c r="A476" s="108"/>
      <c r="B476" s="108"/>
      <c r="C476" s="108"/>
      <c r="D476" s="108"/>
      <c r="E476" s="108"/>
      <c r="F476" s="108"/>
      <c r="G476" s="108"/>
      <c r="H476" s="108"/>
      <c r="I476" s="108"/>
      <c r="J476" s="108"/>
      <c r="K476" s="108"/>
      <c r="L476" s="108"/>
      <c r="M476" s="108"/>
    </row>
    <row r="477" spans="1:13" x14ac:dyDescent="0.25">
      <c r="A477" s="108"/>
      <c r="B477" s="108"/>
      <c r="C477" s="108"/>
      <c r="D477" s="108"/>
      <c r="E477" s="108"/>
      <c r="F477" s="108"/>
      <c r="G477" s="108"/>
      <c r="H477" s="108"/>
      <c r="I477" s="108"/>
      <c r="J477" s="108"/>
      <c r="K477" s="108"/>
      <c r="L477" s="108"/>
      <c r="M477" s="108"/>
    </row>
    <row r="478" spans="1:13" x14ac:dyDescent="0.25">
      <c r="A478" s="108"/>
      <c r="B478" s="108"/>
      <c r="C478" s="108"/>
      <c r="D478" s="108"/>
      <c r="E478" s="108"/>
      <c r="F478" s="108"/>
      <c r="G478" s="108"/>
      <c r="H478" s="108"/>
      <c r="I478" s="108"/>
      <c r="J478" s="108"/>
      <c r="K478" s="108"/>
      <c r="L478" s="108"/>
      <c r="M478" s="108"/>
    </row>
    <row r="479" spans="1:13" x14ac:dyDescent="0.25">
      <c r="A479" s="108"/>
      <c r="B479" s="108"/>
      <c r="C479" s="108"/>
      <c r="D479" s="108"/>
      <c r="E479" s="108"/>
      <c r="F479" s="108"/>
      <c r="G479" s="108"/>
      <c r="H479" s="108"/>
      <c r="I479" s="108"/>
      <c r="J479" s="108"/>
      <c r="K479" s="108"/>
      <c r="L479" s="108"/>
      <c r="M479" s="108"/>
    </row>
    <row r="480" spans="1:13" x14ac:dyDescent="0.25">
      <c r="A480" s="108"/>
      <c r="B480" s="108"/>
      <c r="C480" s="108"/>
      <c r="D480" s="108"/>
      <c r="E480" s="108"/>
      <c r="F480" s="108"/>
      <c r="G480" s="108"/>
      <c r="H480" s="108"/>
      <c r="I480" s="108"/>
      <c r="J480" s="108"/>
      <c r="K480" s="108"/>
      <c r="L480" s="108"/>
      <c r="M480" s="108"/>
    </row>
    <row r="481" spans="1:13" x14ac:dyDescent="0.25">
      <c r="A481" s="108"/>
      <c r="B481" s="108"/>
      <c r="C481" s="108"/>
      <c r="D481" s="108"/>
      <c r="E481" s="108"/>
      <c r="F481" s="108"/>
      <c r="G481" s="108"/>
      <c r="H481" s="108"/>
      <c r="I481" s="108"/>
      <c r="J481" s="108"/>
      <c r="K481" s="108"/>
      <c r="L481" s="108"/>
      <c r="M481" s="108"/>
    </row>
    <row r="482" spans="1:13" x14ac:dyDescent="0.25">
      <c r="A482" s="108"/>
      <c r="B482" s="108"/>
      <c r="C482" s="108"/>
      <c r="D482" s="108"/>
      <c r="E482" s="108"/>
      <c r="F482" s="108"/>
      <c r="G482" s="108"/>
      <c r="H482" s="108"/>
      <c r="I482" s="108"/>
      <c r="J482" s="108"/>
      <c r="K482" s="108"/>
      <c r="L482" s="108"/>
      <c r="M482" s="108"/>
    </row>
    <row r="483" spans="1:13" x14ac:dyDescent="0.25">
      <c r="A483" s="108"/>
      <c r="B483" s="108"/>
      <c r="C483" s="108"/>
      <c r="D483" s="108"/>
      <c r="E483" s="108"/>
      <c r="F483" s="108"/>
      <c r="G483" s="108"/>
      <c r="H483" s="108"/>
      <c r="I483" s="108"/>
      <c r="J483" s="108"/>
      <c r="K483" s="108"/>
      <c r="L483" s="108"/>
      <c r="M483" s="108"/>
    </row>
    <row r="484" spans="1:13" x14ac:dyDescent="0.25">
      <c r="A484" s="108"/>
      <c r="B484" s="108"/>
      <c r="C484" s="108"/>
      <c r="D484" s="108"/>
      <c r="E484" s="108"/>
      <c r="F484" s="108"/>
      <c r="G484" s="108"/>
      <c r="H484" s="108"/>
      <c r="I484" s="108"/>
      <c r="J484" s="108"/>
      <c r="K484" s="108"/>
      <c r="L484" s="108"/>
      <c r="M484" s="108"/>
    </row>
    <row r="485" spans="1:13" x14ac:dyDescent="0.25">
      <c r="A485" s="108"/>
      <c r="B485" s="108"/>
      <c r="C485" s="108"/>
      <c r="D485" s="108"/>
      <c r="E485" s="108"/>
      <c r="F485" s="108"/>
      <c r="G485" s="108"/>
      <c r="H485" s="108"/>
      <c r="I485" s="108"/>
      <c r="J485" s="108"/>
      <c r="K485" s="108"/>
      <c r="L485" s="108"/>
      <c r="M485" s="108"/>
    </row>
    <row r="486" spans="1:13" x14ac:dyDescent="0.25">
      <c r="A486" s="108"/>
      <c r="B486" s="108"/>
      <c r="C486" s="108"/>
      <c r="D486" s="108"/>
      <c r="E486" s="108"/>
      <c r="F486" s="108"/>
      <c r="G486" s="108"/>
      <c r="H486" s="108"/>
      <c r="I486" s="108"/>
      <c r="J486" s="108"/>
      <c r="K486" s="108"/>
      <c r="L486" s="108"/>
      <c r="M486" s="108"/>
    </row>
    <row r="487" spans="1:13" x14ac:dyDescent="0.25">
      <c r="A487" s="108"/>
      <c r="B487" s="108"/>
      <c r="C487" s="108"/>
      <c r="D487" s="108"/>
      <c r="E487" s="108"/>
      <c r="F487" s="108"/>
      <c r="G487" s="108"/>
      <c r="H487" s="108"/>
      <c r="I487" s="108"/>
      <c r="J487" s="108"/>
      <c r="K487" s="108"/>
      <c r="L487" s="108"/>
      <c r="M487" s="108"/>
    </row>
    <row r="488" spans="1:13" x14ac:dyDescent="0.25">
      <c r="A488" s="108"/>
      <c r="B488" s="108"/>
      <c r="C488" s="108"/>
      <c r="D488" s="108"/>
      <c r="E488" s="108"/>
      <c r="F488" s="108"/>
      <c r="G488" s="108"/>
      <c r="H488" s="108"/>
      <c r="I488" s="108"/>
      <c r="J488" s="108"/>
      <c r="K488" s="108"/>
      <c r="L488" s="108"/>
      <c r="M488" s="108"/>
    </row>
    <row r="489" spans="1:13" x14ac:dyDescent="0.25">
      <c r="A489" s="108"/>
      <c r="B489" s="108"/>
      <c r="C489" s="108"/>
      <c r="D489" s="108"/>
      <c r="E489" s="108"/>
      <c r="F489" s="108"/>
      <c r="G489" s="108"/>
      <c r="H489" s="108"/>
      <c r="I489" s="108"/>
      <c r="J489" s="108"/>
      <c r="K489" s="108"/>
      <c r="L489" s="108"/>
      <c r="M489" s="108"/>
    </row>
    <row r="490" spans="1:13" x14ac:dyDescent="0.25">
      <c r="A490" s="108"/>
      <c r="B490" s="108"/>
      <c r="C490" s="108"/>
      <c r="D490" s="108"/>
      <c r="E490" s="108"/>
      <c r="F490" s="108"/>
      <c r="G490" s="108"/>
      <c r="H490" s="108"/>
      <c r="I490" s="108"/>
      <c r="J490" s="108"/>
      <c r="K490" s="108"/>
      <c r="L490" s="108"/>
      <c r="M490" s="108"/>
    </row>
    <row r="491" spans="1:13" x14ac:dyDescent="0.25">
      <c r="A491" s="108"/>
      <c r="B491" s="108"/>
      <c r="C491" s="108"/>
      <c r="D491" s="108"/>
      <c r="E491" s="108"/>
      <c r="F491" s="108"/>
      <c r="G491" s="108"/>
      <c r="H491" s="108"/>
      <c r="I491" s="108"/>
      <c r="J491" s="108"/>
      <c r="K491" s="108"/>
      <c r="L491" s="108"/>
      <c r="M491" s="108"/>
    </row>
    <row r="492" spans="1:13" x14ac:dyDescent="0.25">
      <c r="A492" s="108"/>
      <c r="B492" s="108"/>
      <c r="C492" s="108"/>
      <c r="D492" s="108"/>
      <c r="E492" s="108"/>
      <c r="F492" s="108"/>
      <c r="G492" s="108"/>
      <c r="H492" s="108"/>
      <c r="I492" s="108"/>
      <c r="J492" s="108"/>
      <c r="K492" s="108"/>
      <c r="L492" s="108"/>
      <c r="M492" s="108"/>
    </row>
    <row r="493" spans="1:13" x14ac:dyDescent="0.25">
      <c r="A493" s="108"/>
      <c r="B493" s="108"/>
      <c r="C493" s="108"/>
      <c r="D493" s="108"/>
      <c r="E493" s="108"/>
      <c r="F493" s="108"/>
      <c r="G493" s="108"/>
      <c r="H493" s="108"/>
      <c r="I493" s="108"/>
      <c r="J493" s="108"/>
      <c r="K493" s="108"/>
      <c r="L493" s="108"/>
      <c r="M493" s="108"/>
    </row>
    <row r="494" spans="1:13" x14ac:dyDescent="0.25">
      <c r="A494" s="108"/>
      <c r="B494" s="108"/>
      <c r="C494" s="108"/>
      <c r="D494" s="108"/>
      <c r="E494" s="108"/>
      <c r="F494" s="108"/>
      <c r="G494" s="108"/>
      <c r="H494" s="108"/>
      <c r="I494" s="108"/>
      <c r="J494" s="108"/>
      <c r="K494" s="108"/>
      <c r="L494" s="108"/>
      <c r="M494" s="108"/>
    </row>
    <row r="495" spans="1:13" x14ac:dyDescent="0.25">
      <c r="A495" s="108"/>
      <c r="B495" s="108"/>
      <c r="C495" s="108"/>
      <c r="D495" s="108"/>
      <c r="E495" s="108"/>
      <c r="F495" s="108"/>
      <c r="G495" s="108"/>
      <c r="H495" s="108"/>
      <c r="I495" s="108"/>
      <c r="J495" s="108"/>
      <c r="K495" s="108"/>
      <c r="L495" s="108"/>
      <c r="M495" s="108"/>
    </row>
    <row r="496" spans="1:13" x14ac:dyDescent="0.25">
      <c r="A496" s="108"/>
      <c r="B496" s="108"/>
      <c r="C496" s="108"/>
      <c r="D496" s="108"/>
      <c r="E496" s="108"/>
      <c r="F496" s="108"/>
      <c r="G496" s="108"/>
      <c r="H496" s="108"/>
      <c r="I496" s="108"/>
      <c r="J496" s="108"/>
      <c r="K496" s="108"/>
      <c r="L496" s="108"/>
      <c r="M496" s="108"/>
    </row>
    <row r="497" spans="1:13" x14ac:dyDescent="0.25">
      <c r="A497" s="108"/>
      <c r="B497" s="108"/>
      <c r="C497" s="108"/>
      <c r="D497" s="108"/>
      <c r="E497" s="108"/>
      <c r="F497" s="108"/>
      <c r="G497" s="108"/>
      <c r="H497" s="108"/>
      <c r="I497" s="108"/>
      <c r="J497" s="108"/>
      <c r="K497" s="108"/>
      <c r="L497" s="108"/>
      <c r="M497" s="108"/>
    </row>
    <row r="498" spans="1:13" x14ac:dyDescent="0.25">
      <c r="A498" s="108"/>
      <c r="B498" s="108"/>
      <c r="C498" s="108"/>
      <c r="D498" s="108"/>
      <c r="E498" s="108"/>
      <c r="F498" s="108"/>
      <c r="G498" s="108"/>
      <c r="H498" s="108"/>
      <c r="I498" s="108"/>
      <c r="J498" s="108"/>
      <c r="K498" s="108"/>
      <c r="L498" s="108"/>
      <c r="M498" s="108"/>
    </row>
    <row r="499" spans="1:13" x14ac:dyDescent="0.25">
      <c r="A499" s="108"/>
      <c r="B499" s="108"/>
      <c r="C499" s="108"/>
      <c r="D499" s="108"/>
      <c r="E499" s="108"/>
      <c r="F499" s="108"/>
      <c r="G499" s="108"/>
      <c r="H499" s="108"/>
      <c r="I499" s="108"/>
      <c r="J499" s="108"/>
      <c r="K499" s="108"/>
      <c r="L499" s="108"/>
      <c r="M499" s="108"/>
    </row>
    <row r="500" spans="1:13" x14ac:dyDescent="0.25">
      <c r="A500" s="108"/>
      <c r="B500" s="108"/>
      <c r="C500" s="108"/>
      <c r="D500" s="108"/>
      <c r="E500" s="108"/>
      <c r="F500" s="108"/>
      <c r="G500" s="108"/>
      <c r="H500" s="108"/>
      <c r="I500" s="108"/>
      <c r="J500" s="108"/>
      <c r="K500" s="108"/>
      <c r="L500" s="108"/>
      <c r="M500" s="108"/>
    </row>
    <row r="501" spans="1:13" x14ac:dyDescent="0.25">
      <c r="A501" s="108"/>
      <c r="B501" s="108"/>
      <c r="C501" s="108"/>
      <c r="D501" s="108"/>
      <c r="E501" s="108"/>
      <c r="F501" s="108"/>
      <c r="G501" s="108"/>
      <c r="H501" s="108"/>
      <c r="I501" s="108"/>
      <c r="J501" s="108"/>
      <c r="K501" s="108"/>
      <c r="L501" s="108"/>
      <c r="M501" s="108"/>
    </row>
    <row r="502" spans="1:13" x14ac:dyDescent="0.25">
      <c r="A502" s="108"/>
      <c r="B502" s="108"/>
      <c r="C502" s="108"/>
      <c r="D502" s="108"/>
      <c r="E502" s="108"/>
      <c r="F502" s="108"/>
      <c r="G502" s="108"/>
      <c r="H502" s="108"/>
      <c r="I502" s="108"/>
      <c r="J502" s="108"/>
      <c r="K502" s="108"/>
      <c r="L502" s="108"/>
      <c r="M502" s="108"/>
    </row>
    <row r="503" spans="1:13" x14ac:dyDescent="0.25">
      <c r="A503" s="108"/>
      <c r="B503" s="108"/>
      <c r="C503" s="108"/>
      <c r="D503" s="108"/>
      <c r="E503" s="108"/>
      <c r="F503" s="108"/>
      <c r="G503" s="108"/>
      <c r="H503" s="108"/>
      <c r="I503" s="108"/>
      <c r="J503" s="108"/>
      <c r="K503" s="108"/>
      <c r="L503" s="108"/>
      <c r="M503" s="108"/>
    </row>
    <row r="504" spans="1:13" x14ac:dyDescent="0.25">
      <c r="A504" s="108"/>
      <c r="B504" s="108"/>
      <c r="C504" s="108"/>
      <c r="D504" s="108"/>
      <c r="E504" s="108"/>
      <c r="F504" s="108"/>
      <c r="G504" s="108"/>
      <c r="H504" s="108"/>
      <c r="I504" s="108"/>
      <c r="J504" s="108"/>
      <c r="K504" s="108"/>
      <c r="L504" s="108"/>
      <c r="M504" s="108"/>
    </row>
    <row r="505" spans="1:13" x14ac:dyDescent="0.25">
      <c r="A505" s="108"/>
      <c r="B505" s="108"/>
      <c r="C505" s="108"/>
      <c r="D505" s="108"/>
      <c r="E505" s="108"/>
      <c r="F505" s="108"/>
      <c r="G505" s="108"/>
      <c r="H505" s="108"/>
      <c r="I505" s="108"/>
      <c r="J505" s="108"/>
      <c r="K505" s="108"/>
      <c r="L505" s="108"/>
      <c r="M505" s="108"/>
    </row>
    <row r="506" spans="1:13" x14ac:dyDescent="0.25">
      <c r="A506" s="108"/>
      <c r="B506" s="108"/>
      <c r="C506" s="108"/>
      <c r="D506" s="108"/>
      <c r="E506" s="108"/>
      <c r="F506" s="108"/>
      <c r="G506" s="108"/>
      <c r="H506" s="108"/>
      <c r="I506" s="108"/>
      <c r="J506" s="108"/>
      <c r="K506" s="108"/>
      <c r="L506" s="108"/>
      <c r="M506" s="108"/>
    </row>
    <row r="507" spans="1:13" x14ac:dyDescent="0.25">
      <c r="A507" s="108"/>
      <c r="B507" s="108"/>
      <c r="C507" s="108"/>
      <c r="D507" s="108"/>
      <c r="E507" s="108"/>
      <c r="F507" s="108"/>
      <c r="G507" s="108"/>
      <c r="H507" s="108"/>
      <c r="I507" s="108"/>
      <c r="J507" s="108"/>
      <c r="K507" s="108"/>
      <c r="L507" s="108"/>
      <c r="M507" s="108"/>
    </row>
    <row r="508" spans="1:13" x14ac:dyDescent="0.25">
      <c r="A508" s="108"/>
      <c r="B508" s="108"/>
      <c r="C508" s="108"/>
      <c r="D508" s="108"/>
      <c r="E508" s="108"/>
      <c r="F508" s="108"/>
      <c r="G508" s="108"/>
      <c r="H508" s="108"/>
      <c r="I508" s="108"/>
      <c r="J508" s="108"/>
      <c r="K508" s="108"/>
      <c r="L508" s="108"/>
      <c r="M508" s="108"/>
    </row>
    <row r="509" spans="1:13" x14ac:dyDescent="0.25">
      <c r="A509" s="108"/>
      <c r="B509" s="108"/>
      <c r="C509" s="108"/>
      <c r="D509" s="108"/>
      <c r="E509" s="108"/>
      <c r="F509" s="108"/>
      <c r="G509" s="108"/>
      <c r="H509" s="108"/>
      <c r="I509" s="108"/>
      <c r="J509" s="108"/>
      <c r="K509" s="108"/>
      <c r="L509" s="108"/>
      <c r="M509" s="108"/>
    </row>
    <row r="510" spans="1:13" x14ac:dyDescent="0.25">
      <c r="A510" s="108"/>
      <c r="B510" s="108"/>
      <c r="C510" s="108"/>
      <c r="D510" s="108"/>
      <c r="E510" s="108"/>
      <c r="F510" s="108"/>
      <c r="G510" s="108"/>
      <c r="H510" s="108"/>
      <c r="I510" s="108"/>
      <c r="J510" s="108"/>
      <c r="K510" s="108"/>
      <c r="L510" s="108"/>
      <c r="M510" s="108"/>
    </row>
    <row r="511" spans="1:13" x14ac:dyDescent="0.25">
      <c r="A511" s="108"/>
      <c r="B511" s="108"/>
      <c r="C511" s="108"/>
      <c r="D511" s="108"/>
      <c r="E511" s="108"/>
      <c r="F511" s="108"/>
      <c r="G511" s="108"/>
      <c r="H511" s="108"/>
      <c r="I511" s="108"/>
      <c r="J511" s="108"/>
      <c r="K511" s="108"/>
      <c r="L511" s="108"/>
      <c r="M511" s="108"/>
    </row>
    <row r="512" spans="1:13" x14ac:dyDescent="0.25">
      <c r="A512" s="108"/>
      <c r="B512" s="108"/>
      <c r="C512" s="108"/>
      <c r="D512" s="108"/>
      <c r="E512" s="108"/>
      <c r="F512" s="108"/>
      <c r="G512" s="108"/>
      <c r="H512" s="108"/>
      <c r="I512" s="108"/>
      <c r="J512" s="108"/>
      <c r="K512" s="108"/>
      <c r="L512" s="108"/>
      <c r="M512" s="108"/>
    </row>
    <row r="513" spans="1:13" x14ac:dyDescent="0.25">
      <c r="A513" s="108"/>
      <c r="B513" s="108"/>
      <c r="C513" s="108"/>
      <c r="D513" s="108"/>
      <c r="E513" s="108"/>
      <c r="F513" s="108"/>
      <c r="G513" s="108"/>
      <c r="H513" s="108"/>
      <c r="I513" s="108"/>
      <c r="J513" s="108"/>
      <c r="K513" s="108"/>
      <c r="L513" s="108"/>
      <c r="M513" s="108"/>
    </row>
    <row r="514" spans="1:13" x14ac:dyDescent="0.25">
      <c r="A514" s="108"/>
      <c r="B514" s="108"/>
      <c r="C514" s="108"/>
      <c r="D514" s="108"/>
      <c r="E514" s="108"/>
      <c r="F514" s="108"/>
      <c r="G514" s="108"/>
      <c r="H514" s="108"/>
      <c r="I514" s="108"/>
      <c r="J514" s="108"/>
      <c r="K514" s="108"/>
      <c r="L514" s="108"/>
      <c r="M514" s="108"/>
    </row>
    <row r="515" spans="1:13" x14ac:dyDescent="0.25">
      <c r="A515" s="108"/>
      <c r="B515" s="108"/>
      <c r="C515" s="108"/>
      <c r="D515" s="108"/>
      <c r="E515" s="108"/>
      <c r="F515" s="108"/>
      <c r="G515" s="108"/>
      <c r="H515" s="108"/>
      <c r="I515" s="108"/>
      <c r="J515" s="108"/>
      <c r="K515" s="108"/>
      <c r="L515" s="108"/>
      <c r="M515" s="108"/>
    </row>
    <row r="516" spans="1:13" x14ac:dyDescent="0.25">
      <c r="A516" s="108"/>
      <c r="B516" s="108"/>
      <c r="C516" s="108"/>
      <c r="D516" s="108"/>
      <c r="E516" s="108"/>
      <c r="F516" s="108"/>
      <c r="G516" s="108"/>
      <c r="H516" s="108"/>
      <c r="I516" s="108"/>
      <c r="J516" s="108"/>
      <c r="K516" s="108"/>
      <c r="L516" s="108"/>
      <c r="M516" s="108"/>
    </row>
    <row r="517" spans="1:13" x14ac:dyDescent="0.25">
      <c r="A517" s="108"/>
      <c r="B517" s="108"/>
      <c r="C517" s="108"/>
      <c r="D517" s="108"/>
      <c r="E517" s="108"/>
      <c r="F517" s="108"/>
      <c r="G517" s="108"/>
      <c r="H517" s="108"/>
      <c r="I517" s="108"/>
      <c r="J517" s="108"/>
      <c r="K517" s="108"/>
      <c r="L517" s="108"/>
      <c r="M517" s="108"/>
    </row>
    <row r="518" spans="1:13" x14ac:dyDescent="0.25">
      <c r="A518" s="108"/>
      <c r="B518" s="108"/>
      <c r="C518" s="108"/>
      <c r="D518" s="108"/>
      <c r="E518" s="108"/>
      <c r="F518" s="108"/>
      <c r="G518" s="108"/>
      <c r="H518" s="108"/>
      <c r="I518" s="108"/>
      <c r="J518" s="108"/>
      <c r="K518" s="108"/>
      <c r="L518" s="108"/>
      <c r="M518" s="108"/>
    </row>
    <row r="519" spans="1:13" x14ac:dyDescent="0.25">
      <c r="A519" s="108"/>
      <c r="B519" s="108"/>
      <c r="C519" s="108"/>
      <c r="D519" s="108"/>
      <c r="E519" s="108"/>
      <c r="F519" s="108"/>
      <c r="G519" s="108"/>
      <c r="H519" s="108"/>
      <c r="I519" s="108"/>
      <c r="J519" s="108"/>
      <c r="K519" s="108"/>
      <c r="L519" s="108"/>
      <c r="M519" s="108"/>
    </row>
    <row r="520" spans="1:13" x14ac:dyDescent="0.25">
      <c r="A520" s="108"/>
      <c r="B520" s="108"/>
      <c r="C520" s="108"/>
      <c r="D520" s="108"/>
      <c r="E520" s="108"/>
      <c r="F520" s="108"/>
      <c r="G520" s="108"/>
      <c r="H520" s="108"/>
      <c r="I520" s="108"/>
      <c r="J520" s="108"/>
      <c r="K520" s="108"/>
      <c r="L520" s="108"/>
      <c r="M520" s="108"/>
    </row>
    <row r="521" spans="1:13" x14ac:dyDescent="0.25">
      <c r="A521" s="108"/>
      <c r="B521" s="108"/>
      <c r="C521" s="108"/>
      <c r="D521" s="108"/>
      <c r="E521" s="108"/>
      <c r="F521" s="108"/>
      <c r="G521" s="108"/>
      <c r="H521" s="108"/>
      <c r="I521" s="108"/>
      <c r="J521" s="108"/>
      <c r="K521" s="108"/>
      <c r="L521" s="108"/>
      <c r="M521" s="108"/>
    </row>
    <row r="522" spans="1:13" x14ac:dyDescent="0.25">
      <c r="A522" s="108"/>
      <c r="B522" s="108"/>
      <c r="C522" s="108"/>
      <c r="D522" s="108"/>
      <c r="E522" s="108"/>
      <c r="F522" s="108"/>
      <c r="G522" s="108"/>
      <c r="H522" s="108"/>
      <c r="I522" s="108"/>
      <c r="J522" s="108"/>
      <c r="K522" s="108"/>
      <c r="L522" s="108"/>
      <c r="M522" s="108"/>
    </row>
    <row r="523" spans="1:13" x14ac:dyDescent="0.25">
      <c r="A523" s="108"/>
      <c r="B523" s="108"/>
      <c r="C523" s="108"/>
      <c r="D523" s="108"/>
      <c r="E523" s="108"/>
      <c r="F523" s="108"/>
      <c r="G523" s="108"/>
      <c r="H523" s="108"/>
      <c r="I523" s="108"/>
      <c r="J523" s="108"/>
      <c r="K523" s="108"/>
      <c r="L523" s="108"/>
      <c r="M523" s="108"/>
    </row>
    <row r="524" spans="1:13" x14ac:dyDescent="0.25">
      <c r="A524" s="108"/>
      <c r="B524" s="108"/>
      <c r="C524" s="108"/>
      <c r="D524" s="108"/>
      <c r="E524" s="108"/>
      <c r="F524" s="108"/>
      <c r="G524" s="108"/>
      <c r="H524" s="108"/>
      <c r="I524" s="108"/>
      <c r="J524" s="108"/>
      <c r="K524" s="108"/>
      <c r="L524" s="108"/>
      <c r="M524" s="108"/>
    </row>
    <row r="525" spans="1:13" x14ac:dyDescent="0.25">
      <c r="A525" s="108"/>
      <c r="B525" s="108"/>
      <c r="C525" s="108"/>
      <c r="D525" s="108"/>
      <c r="E525" s="108"/>
      <c r="F525" s="108"/>
      <c r="G525" s="108"/>
      <c r="H525" s="108"/>
      <c r="I525" s="108"/>
      <c r="J525" s="108"/>
      <c r="K525" s="108"/>
      <c r="L525" s="108"/>
      <c r="M525" s="108"/>
    </row>
    <row r="526" spans="1:13" x14ac:dyDescent="0.25">
      <c r="A526" s="108"/>
      <c r="B526" s="108"/>
      <c r="C526" s="108"/>
      <c r="D526" s="108"/>
      <c r="E526" s="108"/>
      <c r="F526" s="108"/>
      <c r="G526" s="108"/>
      <c r="H526" s="108"/>
      <c r="I526" s="108"/>
      <c r="J526" s="108"/>
      <c r="K526" s="108"/>
      <c r="L526" s="108"/>
      <c r="M526" s="108"/>
    </row>
    <row r="527" spans="1:13" x14ac:dyDescent="0.25">
      <c r="A527" s="108"/>
      <c r="B527" s="108"/>
      <c r="C527" s="108"/>
      <c r="D527" s="108"/>
      <c r="E527" s="108"/>
      <c r="F527" s="108"/>
      <c r="G527" s="108"/>
      <c r="H527" s="108"/>
      <c r="I527" s="108"/>
      <c r="J527" s="108"/>
      <c r="K527" s="108"/>
      <c r="L527" s="108"/>
      <c r="M527" s="108"/>
    </row>
    <row r="528" spans="1:13" x14ac:dyDescent="0.25">
      <c r="A528" s="108"/>
      <c r="B528" s="108"/>
      <c r="C528" s="108"/>
      <c r="D528" s="108"/>
      <c r="E528" s="108"/>
      <c r="F528" s="108"/>
      <c r="G528" s="108"/>
      <c r="H528" s="108"/>
      <c r="I528" s="108"/>
      <c r="J528" s="108"/>
      <c r="K528" s="108"/>
      <c r="L528" s="108"/>
      <c r="M528" s="108"/>
    </row>
    <row r="529" spans="1:13" x14ac:dyDescent="0.25">
      <c r="A529" s="108"/>
      <c r="B529" s="108"/>
      <c r="C529" s="108"/>
      <c r="D529" s="108"/>
      <c r="E529" s="108"/>
      <c r="F529" s="108"/>
      <c r="G529" s="108"/>
      <c r="H529" s="108"/>
      <c r="I529" s="108"/>
      <c r="J529" s="108"/>
      <c r="K529" s="108"/>
      <c r="L529" s="108"/>
      <c r="M529" s="108"/>
    </row>
    <row r="530" spans="1:13" x14ac:dyDescent="0.25">
      <c r="A530" s="108"/>
      <c r="B530" s="108"/>
      <c r="C530" s="108"/>
      <c r="D530" s="108"/>
      <c r="E530" s="108"/>
      <c r="F530" s="108"/>
      <c r="G530" s="108"/>
      <c r="H530" s="108"/>
      <c r="I530" s="108"/>
      <c r="J530" s="108"/>
      <c r="K530" s="108"/>
      <c r="L530" s="108"/>
      <c r="M530" s="108"/>
    </row>
    <row r="531" spans="1:13" x14ac:dyDescent="0.25">
      <c r="A531" s="108"/>
      <c r="B531" s="108"/>
      <c r="C531" s="108"/>
      <c r="D531" s="108"/>
      <c r="E531" s="108"/>
      <c r="F531" s="108"/>
      <c r="G531" s="108"/>
      <c r="H531" s="108"/>
      <c r="I531" s="108"/>
      <c r="J531" s="108"/>
      <c r="K531" s="108"/>
      <c r="L531" s="108"/>
      <c r="M531" s="108"/>
    </row>
    <row r="532" spans="1:13" x14ac:dyDescent="0.25">
      <c r="A532" s="108"/>
      <c r="B532" s="108"/>
      <c r="C532" s="108"/>
      <c r="D532" s="108"/>
      <c r="E532" s="108"/>
      <c r="F532" s="108"/>
      <c r="G532" s="108"/>
      <c r="H532" s="108"/>
      <c r="I532" s="108"/>
      <c r="J532" s="108"/>
      <c r="K532" s="108"/>
      <c r="L532" s="108"/>
      <c r="M532" s="108"/>
    </row>
    <row r="533" spans="1:13" x14ac:dyDescent="0.25">
      <c r="A533" s="108"/>
      <c r="B533" s="108"/>
      <c r="C533" s="108"/>
      <c r="D533" s="108"/>
      <c r="E533" s="108"/>
      <c r="F533" s="108"/>
      <c r="G533" s="108"/>
      <c r="H533" s="108"/>
      <c r="I533" s="108"/>
      <c r="J533" s="108"/>
      <c r="K533" s="108"/>
      <c r="L533" s="108"/>
      <c r="M533" s="108"/>
    </row>
    <row r="534" spans="1:13" x14ac:dyDescent="0.25">
      <c r="A534" s="108"/>
      <c r="B534" s="108"/>
      <c r="C534" s="108"/>
      <c r="D534" s="108"/>
      <c r="E534" s="108"/>
      <c r="F534" s="108"/>
      <c r="G534" s="108"/>
      <c r="H534" s="108"/>
      <c r="I534" s="108"/>
      <c r="J534" s="108"/>
      <c r="K534" s="108"/>
      <c r="L534" s="108"/>
      <c r="M534" s="108"/>
    </row>
    <row r="535" spans="1:13" x14ac:dyDescent="0.25">
      <c r="A535" s="108"/>
      <c r="B535" s="108"/>
      <c r="C535" s="108"/>
      <c r="D535" s="108"/>
      <c r="E535" s="108"/>
      <c r="F535" s="108"/>
      <c r="G535" s="108"/>
      <c r="H535" s="108"/>
      <c r="I535" s="108"/>
      <c r="J535" s="108"/>
      <c r="K535" s="108"/>
      <c r="L535" s="108"/>
      <c r="M535" s="108"/>
    </row>
    <row r="536" spans="1:13" x14ac:dyDescent="0.25">
      <c r="A536" s="108"/>
      <c r="B536" s="108"/>
      <c r="C536" s="108"/>
      <c r="D536" s="108"/>
      <c r="E536" s="108"/>
      <c r="F536" s="108"/>
      <c r="G536" s="108"/>
      <c r="H536" s="108"/>
      <c r="I536" s="108"/>
      <c r="J536" s="108"/>
      <c r="K536" s="108"/>
      <c r="L536" s="108"/>
      <c r="M536" s="108"/>
    </row>
    <row r="537" spans="1:13" x14ac:dyDescent="0.25">
      <c r="A537" s="108"/>
      <c r="B537" s="108"/>
      <c r="C537" s="108"/>
      <c r="D537" s="108"/>
      <c r="E537" s="108"/>
      <c r="F537" s="108"/>
      <c r="G537" s="108"/>
      <c r="H537" s="108"/>
      <c r="I537" s="108"/>
      <c r="J537" s="108"/>
      <c r="K537" s="108"/>
      <c r="L537" s="108"/>
      <c r="M537" s="108"/>
    </row>
    <row r="538" spans="1:13" x14ac:dyDescent="0.25">
      <c r="A538" s="108"/>
      <c r="B538" s="108"/>
      <c r="C538" s="108"/>
      <c r="D538" s="108"/>
      <c r="E538" s="108"/>
      <c r="F538" s="108"/>
      <c r="G538" s="108"/>
      <c r="H538" s="108"/>
      <c r="I538" s="108"/>
      <c r="J538" s="108"/>
      <c r="K538" s="108"/>
      <c r="L538" s="108"/>
      <c r="M538" s="108"/>
    </row>
  </sheetData>
  <mergeCells count="16">
    <mergeCell ref="A1:H5"/>
    <mergeCell ref="A59:H63"/>
    <mergeCell ref="F66:L66"/>
    <mergeCell ref="F67:L67"/>
    <mergeCell ref="F69:L69"/>
    <mergeCell ref="F70:L70"/>
    <mergeCell ref="F72:M73"/>
    <mergeCell ref="A163:H167"/>
    <mergeCell ref="A271:H276"/>
    <mergeCell ref="F74:M75"/>
    <mergeCell ref="F287:M288"/>
    <mergeCell ref="F280:M280"/>
    <mergeCell ref="F282:M282"/>
    <mergeCell ref="F285:N286"/>
    <mergeCell ref="G281:L281"/>
    <mergeCell ref="G283:L28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85676-A722-462B-8E0E-6B4F2A2DFA09}">
  <dimension ref="A1:J463"/>
  <sheetViews>
    <sheetView topLeftCell="A154" zoomScale="115" zoomScaleNormal="115" workbookViewId="0">
      <selection activeCell="C368" sqref="C368:J372"/>
    </sheetView>
  </sheetViews>
  <sheetFormatPr defaultRowHeight="15" x14ac:dyDescent="0.25"/>
  <cols>
    <col min="1" max="1" width="10.7109375" bestFit="1" customWidth="1"/>
    <col min="3" max="3" width="17.7109375" bestFit="1" customWidth="1"/>
    <col min="7" max="7" width="14.85546875" bestFit="1" customWidth="1"/>
    <col min="8" max="8" width="7.85546875" bestFit="1" customWidth="1"/>
  </cols>
  <sheetData>
    <row r="1" spans="1:8" x14ac:dyDescent="0.25">
      <c r="A1" s="165" t="s">
        <v>196</v>
      </c>
      <c r="B1" s="166"/>
      <c r="C1" s="166"/>
      <c r="D1" s="166"/>
      <c r="E1" s="166"/>
      <c r="F1" s="166"/>
      <c r="G1" s="166"/>
    </row>
    <row r="2" spans="1:8" x14ac:dyDescent="0.25">
      <c r="A2" s="166"/>
      <c r="B2" s="166"/>
      <c r="C2" s="166"/>
      <c r="D2" s="166"/>
      <c r="E2" s="166"/>
      <c r="F2" s="166"/>
      <c r="G2" s="166"/>
    </row>
    <row r="3" spans="1:8" x14ac:dyDescent="0.25">
      <c r="A3" s="166"/>
      <c r="B3" s="166"/>
      <c r="C3" s="166"/>
      <c r="D3" s="166"/>
      <c r="E3" s="166"/>
      <c r="F3" s="166"/>
      <c r="G3" s="166"/>
    </row>
    <row r="4" spans="1:8" x14ac:dyDescent="0.25">
      <c r="A4" s="166"/>
      <c r="B4" s="166"/>
      <c r="C4" s="166"/>
      <c r="D4" s="166"/>
      <c r="E4" s="166"/>
      <c r="F4" s="166"/>
      <c r="G4" s="166"/>
    </row>
    <row r="5" spans="1:8" x14ac:dyDescent="0.25">
      <c r="A5" s="166"/>
      <c r="B5" s="166"/>
      <c r="C5" s="166"/>
      <c r="D5" s="166"/>
      <c r="E5" s="166"/>
      <c r="F5" s="166"/>
      <c r="G5" s="166"/>
    </row>
    <row r="6" spans="1:8" x14ac:dyDescent="0.25">
      <c r="A6" s="166"/>
      <c r="B6" s="166"/>
      <c r="C6" s="166"/>
      <c r="D6" s="166"/>
      <c r="E6" s="166"/>
      <c r="F6" s="166"/>
      <c r="G6" s="166"/>
    </row>
    <row r="7" spans="1:8" ht="15.75" thickBot="1" x14ac:dyDescent="0.3"/>
    <row r="8" spans="1:8" ht="18.75" x14ac:dyDescent="0.3">
      <c r="A8" s="86" t="s">
        <v>197</v>
      </c>
      <c r="C8" s="87" t="s">
        <v>198</v>
      </c>
      <c r="D8" s="85"/>
      <c r="G8" s="88" t="s">
        <v>202</v>
      </c>
      <c r="H8" s="88"/>
    </row>
    <row r="9" spans="1:8" x14ac:dyDescent="0.25">
      <c r="A9" s="49">
        <v>40</v>
      </c>
      <c r="C9" s="85" t="s">
        <v>199</v>
      </c>
      <c r="D9" s="85">
        <f>_xlfn.QUARTILE.INC(A9:A108,1)</f>
        <v>128.75</v>
      </c>
      <c r="G9" s="88" t="s">
        <v>203</v>
      </c>
      <c r="H9" s="88">
        <f>_xlfn.PERCENTILE.INC(A9:A115,0.1)</f>
        <v>74.7</v>
      </c>
    </row>
    <row r="10" spans="1:8" x14ac:dyDescent="0.25">
      <c r="A10" s="49">
        <v>45</v>
      </c>
      <c r="C10" s="85"/>
      <c r="D10" s="85"/>
      <c r="G10" s="88"/>
      <c r="H10" s="88"/>
    </row>
    <row r="11" spans="1:8" x14ac:dyDescent="0.25">
      <c r="A11" s="49">
        <v>50</v>
      </c>
      <c r="C11" s="85" t="s">
        <v>200</v>
      </c>
      <c r="D11" s="85">
        <f>_xlfn.QUARTILE.INC(A9:A108,2)</f>
        <v>252.5</v>
      </c>
      <c r="G11" s="88" t="s">
        <v>204</v>
      </c>
      <c r="H11" s="88">
        <f>_xlfn.PERCENTILE.INC(A9:A115,0.25)</f>
        <v>128.75</v>
      </c>
    </row>
    <row r="12" spans="1:8" x14ac:dyDescent="0.25">
      <c r="A12" s="49">
        <v>55</v>
      </c>
      <c r="C12" s="85"/>
      <c r="D12" s="85"/>
      <c r="G12" s="88"/>
      <c r="H12" s="88"/>
    </row>
    <row r="13" spans="1:8" x14ac:dyDescent="0.25">
      <c r="A13" s="49">
        <v>60</v>
      </c>
      <c r="C13" s="85" t="s">
        <v>201</v>
      </c>
      <c r="D13" s="85">
        <f>_xlfn.QUARTILE.INC(A9:A115,3)</f>
        <v>376.25</v>
      </c>
      <c r="G13" s="88" t="s">
        <v>205</v>
      </c>
      <c r="H13" s="88">
        <f>_xlfn.PERCENTILE.INC(A9:A115,0.75)</f>
        <v>376.25</v>
      </c>
    </row>
    <row r="14" spans="1:8" x14ac:dyDescent="0.25">
      <c r="A14" s="49">
        <v>62</v>
      </c>
      <c r="G14" s="88"/>
      <c r="H14" s="88"/>
    </row>
    <row r="15" spans="1:8" x14ac:dyDescent="0.25">
      <c r="A15" s="49">
        <v>65</v>
      </c>
      <c r="G15" s="88" t="s">
        <v>206</v>
      </c>
      <c r="H15" s="88">
        <f>_xlfn.PERCENTILE.INC(A9:A115,0.9)</f>
        <v>450.50000000000006</v>
      </c>
    </row>
    <row r="16" spans="1:8" x14ac:dyDescent="0.25">
      <c r="A16" s="49">
        <v>68</v>
      </c>
    </row>
    <row r="17" spans="1:8" x14ac:dyDescent="0.25">
      <c r="A17" s="49">
        <v>70</v>
      </c>
      <c r="C17" s="131" t="s">
        <v>207</v>
      </c>
      <c r="D17" s="117"/>
      <c r="E17" s="117"/>
      <c r="F17" s="117"/>
      <c r="G17" s="117"/>
      <c r="H17" s="117"/>
    </row>
    <row r="18" spans="1:8" x14ac:dyDescent="0.25">
      <c r="A18" s="49">
        <v>72</v>
      </c>
      <c r="C18" s="117"/>
      <c r="D18" s="117"/>
      <c r="E18" s="117"/>
      <c r="F18" s="117"/>
      <c r="G18" s="117"/>
      <c r="H18" s="117"/>
    </row>
    <row r="19" spans="1:8" x14ac:dyDescent="0.25">
      <c r="A19" s="49">
        <v>75</v>
      </c>
      <c r="C19" s="117"/>
      <c r="D19" s="117"/>
      <c r="E19" s="117"/>
      <c r="F19" s="117"/>
      <c r="G19" s="117"/>
      <c r="H19" s="117"/>
    </row>
    <row r="20" spans="1:8" x14ac:dyDescent="0.25">
      <c r="A20" s="49">
        <v>78</v>
      </c>
      <c r="C20" s="117" t="s">
        <v>208</v>
      </c>
      <c r="D20" s="117"/>
      <c r="E20" s="117"/>
      <c r="F20" s="117"/>
      <c r="G20" s="117"/>
      <c r="H20" s="117"/>
    </row>
    <row r="21" spans="1:8" x14ac:dyDescent="0.25">
      <c r="A21" s="49">
        <v>80</v>
      </c>
      <c r="C21" s="117"/>
      <c r="D21" s="117"/>
      <c r="E21" s="117"/>
      <c r="F21" s="117"/>
      <c r="G21" s="117"/>
      <c r="H21" s="117"/>
    </row>
    <row r="22" spans="1:8" x14ac:dyDescent="0.25">
      <c r="A22" s="49">
        <v>82</v>
      </c>
    </row>
    <row r="23" spans="1:8" x14ac:dyDescent="0.25">
      <c r="A23" s="49">
        <v>85</v>
      </c>
    </row>
    <row r="24" spans="1:8" x14ac:dyDescent="0.25">
      <c r="A24" s="49">
        <v>88</v>
      </c>
      <c r="C24" s="131" t="s">
        <v>209</v>
      </c>
      <c r="D24" s="117"/>
      <c r="E24" s="117"/>
      <c r="F24" s="117"/>
      <c r="G24" s="117"/>
      <c r="H24" s="117"/>
    </row>
    <row r="25" spans="1:8" x14ac:dyDescent="0.25">
      <c r="A25" s="49">
        <v>90</v>
      </c>
      <c r="C25" s="117"/>
      <c r="D25" s="117"/>
      <c r="E25" s="117"/>
      <c r="F25" s="117"/>
      <c r="G25" s="117"/>
      <c r="H25" s="117"/>
    </row>
    <row r="26" spans="1:8" x14ac:dyDescent="0.25">
      <c r="A26" s="49">
        <v>92</v>
      </c>
      <c r="C26" s="117"/>
      <c r="D26" s="117"/>
      <c r="E26" s="117"/>
      <c r="F26" s="117"/>
      <c r="G26" s="117"/>
      <c r="H26" s="117"/>
    </row>
    <row r="27" spans="1:8" x14ac:dyDescent="0.25">
      <c r="A27" s="49">
        <v>95</v>
      </c>
    </row>
    <row r="28" spans="1:8" x14ac:dyDescent="0.25">
      <c r="A28" s="49">
        <v>100</v>
      </c>
      <c r="C28" s="167" t="s">
        <v>210</v>
      </c>
      <c r="D28" s="167"/>
      <c r="E28" s="167"/>
      <c r="F28" s="167"/>
      <c r="G28" s="167"/>
      <c r="H28" s="167"/>
    </row>
    <row r="29" spans="1:8" x14ac:dyDescent="0.25">
      <c r="A29" s="49">
        <v>105</v>
      </c>
      <c r="C29" s="167"/>
      <c r="D29" s="167"/>
      <c r="E29" s="167"/>
      <c r="F29" s="167"/>
      <c r="G29" s="167"/>
      <c r="H29" s="167"/>
    </row>
    <row r="30" spans="1:8" x14ac:dyDescent="0.25">
      <c r="A30" s="49">
        <v>110</v>
      </c>
    </row>
    <row r="31" spans="1:8" x14ac:dyDescent="0.25">
      <c r="A31" s="49">
        <v>115</v>
      </c>
      <c r="C31" t="s">
        <v>211</v>
      </c>
    </row>
    <row r="32" spans="1:8" x14ac:dyDescent="0.25">
      <c r="A32" s="49">
        <v>120</v>
      </c>
      <c r="C32" t="s">
        <v>212</v>
      </c>
    </row>
    <row r="33" spans="1:10" x14ac:dyDescent="0.25">
      <c r="A33" s="49">
        <v>125</v>
      </c>
      <c r="C33" s="164" t="s">
        <v>259</v>
      </c>
      <c r="D33" s="164"/>
      <c r="E33" s="164"/>
      <c r="F33" s="164"/>
      <c r="G33" s="164"/>
      <c r="H33" s="164"/>
      <c r="I33" s="164"/>
      <c r="J33" s="164"/>
    </row>
    <row r="34" spans="1:10" x14ac:dyDescent="0.25">
      <c r="A34" s="49">
        <v>130</v>
      </c>
      <c r="C34" s="164"/>
      <c r="D34" s="164"/>
      <c r="E34" s="164"/>
      <c r="F34" s="164"/>
      <c r="G34" s="164"/>
      <c r="H34" s="164"/>
      <c r="I34" s="164"/>
      <c r="J34" s="164"/>
    </row>
    <row r="35" spans="1:10" x14ac:dyDescent="0.25">
      <c r="A35" s="49">
        <v>135</v>
      </c>
      <c r="C35" s="164"/>
      <c r="D35" s="164"/>
      <c r="E35" s="164"/>
      <c r="F35" s="164"/>
      <c r="G35" s="164"/>
      <c r="H35" s="164"/>
      <c r="I35" s="164"/>
      <c r="J35" s="164"/>
    </row>
    <row r="36" spans="1:10" x14ac:dyDescent="0.25">
      <c r="A36" s="49">
        <v>140</v>
      </c>
      <c r="C36" s="164"/>
      <c r="D36" s="164"/>
      <c r="E36" s="164"/>
      <c r="F36" s="164"/>
      <c r="G36" s="164"/>
      <c r="H36" s="164"/>
      <c r="I36" s="164"/>
      <c r="J36" s="164"/>
    </row>
    <row r="37" spans="1:10" x14ac:dyDescent="0.25">
      <c r="A37" s="49">
        <v>145</v>
      </c>
      <c r="C37" s="164"/>
      <c r="D37" s="164"/>
      <c r="E37" s="164"/>
      <c r="F37" s="164"/>
      <c r="G37" s="164"/>
      <c r="H37" s="164"/>
      <c r="I37" s="164"/>
      <c r="J37" s="164"/>
    </row>
    <row r="38" spans="1:10" x14ac:dyDescent="0.25">
      <c r="A38" s="49">
        <v>150</v>
      </c>
      <c r="C38" s="164"/>
      <c r="D38" s="164"/>
      <c r="E38" s="164"/>
      <c r="F38" s="164"/>
      <c r="G38" s="164"/>
      <c r="H38" s="164"/>
      <c r="I38" s="164"/>
      <c r="J38" s="164"/>
    </row>
    <row r="39" spans="1:10" x14ac:dyDescent="0.25">
      <c r="A39" s="49">
        <v>155</v>
      </c>
      <c r="C39" s="164"/>
      <c r="D39" s="164"/>
      <c r="E39" s="164"/>
      <c r="F39" s="164"/>
      <c r="G39" s="164"/>
      <c r="H39" s="164"/>
      <c r="I39" s="164"/>
      <c r="J39" s="164"/>
    </row>
    <row r="40" spans="1:10" x14ac:dyDescent="0.25">
      <c r="A40" s="49">
        <v>160</v>
      </c>
    </row>
    <row r="41" spans="1:10" x14ac:dyDescent="0.25">
      <c r="A41" s="49">
        <v>165</v>
      </c>
    </row>
    <row r="42" spans="1:10" x14ac:dyDescent="0.25">
      <c r="A42" s="49">
        <v>170</v>
      </c>
    </row>
    <row r="43" spans="1:10" x14ac:dyDescent="0.25">
      <c r="A43" s="49">
        <v>175</v>
      </c>
    </row>
    <row r="44" spans="1:10" x14ac:dyDescent="0.25">
      <c r="A44" s="49">
        <v>180</v>
      </c>
    </row>
    <row r="45" spans="1:10" x14ac:dyDescent="0.25">
      <c r="A45" s="49">
        <v>185</v>
      </c>
    </row>
    <row r="46" spans="1:10" x14ac:dyDescent="0.25">
      <c r="A46" s="49">
        <v>190</v>
      </c>
    </row>
    <row r="47" spans="1:10" x14ac:dyDescent="0.25">
      <c r="A47" s="49">
        <v>195</v>
      </c>
    </row>
    <row r="48" spans="1:10" x14ac:dyDescent="0.25">
      <c r="A48" s="49">
        <v>200</v>
      </c>
    </row>
    <row r="49" spans="1:1" x14ac:dyDescent="0.25">
      <c r="A49" s="49">
        <v>205</v>
      </c>
    </row>
    <row r="50" spans="1:1" x14ac:dyDescent="0.25">
      <c r="A50" s="49">
        <v>210</v>
      </c>
    </row>
    <row r="51" spans="1:1" x14ac:dyDescent="0.25">
      <c r="A51" s="49">
        <v>215</v>
      </c>
    </row>
    <row r="52" spans="1:1" x14ac:dyDescent="0.25">
      <c r="A52" s="49">
        <v>220</v>
      </c>
    </row>
    <row r="53" spans="1:1" x14ac:dyDescent="0.25">
      <c r="A53" s="49">
        <v>225</v>
      </c>
    </row>
    <row r="54" spans="1:1" x14ac:dyDescent="0.25">
      <c r="A54" s="49">
        <v>230</v>
      </c>
    </row>
    <row r="55" spans="1:1" x14ac:dyDescent="0.25">
      <c r="A55" s="49">
        <v>235</v>
      </c>
    </row>
    <row r="56" spans="1:1" x14ac:dyDescent="0.25">
      <c r="A56" s="49">
        <v>240</v>
      </c>
    </row>
    <row r="57" spans="1:1" x14ac:dyDescent="0.25">
      <c r="A57" s="49">
        <v>245</v>
      </c>
    </row>
    <row r="58" spans="1:1" x14ac:dyDescent="0.25">
      <c r="A58" s="49">
        <v>250</v>
      </c>
    </row>
    <row r="59" spans="1:1" x14ac:dyDescent="0.25">
      <c r="A59" s="49">
        <v>255</v>
      </c>
    </row>
    <row r="60" spans="1:1" x14ac:dyDescent="0.25">
      <c r="A60" s="49">
        <v>260</v>
      </c>
    </row>
    <row r="61" spans="1:1" x14ac:dyDescent="0.25">
      <c r="A61" s="49">
        <v>265</v>
      </c>
    </row>
    <row r="62" spans="1:1" x14ac:dyDescent="0.25">
      <c r="A62" s="49">
        <v>270</v>
      </c>
    </row>
    <row r="63" spans="1:1" x14ac:dyDescent="0.25">
      <c r="A63" s="49">
        <v>275</v>
      </c>
    </row>
    <row r="64" spans="1:1" x14ac:dyDescent="0.25">
      <c r="A64" s="49">
        <v>280</v>
      </c>
    </row>
    <row r="65" spans="1:1" x14ac:dyDescent="0.25">
      <c r="A65" s="49">
        <v>285</v>
      </c>
    </row>
    <row r="66" spans="1:1" x14ac:dyDescent="0.25">
      <c r="A66" s="49">
        <v>290</v>
      </c>
    </row>
    <row r="67" spans="1:1" x14ac:dyDescent="0.25">
      <c r="A67" s="49">
        <v>295</v>
      </c>
    </row>
    <row r="68" spans="1:1" x14ac:dyDescent="0.25">
      <c r="A68" s="49">
        <v>300</v>
      </c>
    </row>
    <row r="69" spans="1:1" x14ac:dyDescent="0.25">
      <c r="A69" s="49">
        <v>305</v>
      </c>
    </row>
    <row r="70" spans="1:1" x14ac:dyDescent="0.25">
      <c r="A70" s="49">
        <v>310</v>
      </c>
    </row>
    <row r="71" spans="1:1" x14ac:dyDescent="0.25">
      <c r="A71" s="49">
        <v>315</v>
      </c>
    </row>
    <row r="72" spans="1:1" x14ac:dyDescent="0.25">
      <c r="A72" s="49">
        <v>320</v>
      </c>
    </row>
    <row r="73" spans="1:1" x14ac:dyDescent="0.25">
      <c r="A73" s="49">
        <v>325</v>
      </c>
    </row>
    <row r="74" spans="1:1" x14ac:dyDescent="0.25">
      <c r="A74" s="49">
        <v>330</v>
      </c>
    </row>
    <row r="75" spans="1:1" x14ac:dyDescent="0.25">
      <c r="A75" s="49">
        <v>335</v>
      </c>
    </row>
    <row r="76" spans="1:1" x14ac:dyDescent="0.25">
      <c r="A76" s="49">
        <v>340</v>
      </c>
    </row>
    <row r="77" spans="1:1" x14ac:dyDescent="0.25">
      <c r="A77" s="49">
        <v>345</v>
      </c>
    </row>
    <row r="78" spans="1:1" x14ac:dyDescent="0.25">
      <c r="A78" s="49">
        <v>350</v>
      </c>
    </row>
    <row r="79" spans="1:1" x14ac:dyDescent="0.25">
      <c r="A79" s="49">
        <v>355</v>
      </c>
    </row>
    <row r="80" spans="1:1" x14ac:dyDescent="0.25">
      <c r="A80" s="49">
        <v>360</v>
      </c>
    </row>
    <row r="81" spans="1:1" x14ac:dyDescent="0.25">
      <c r="A81" s="49">
        <v>365</v>
      </c>
    </row>
    <row r="82" spans="1:1" x14ac:dyDescent="0.25">
      <c r="A82" s="49">
        <v>370</v>
      </c>
    </row>
    <row r="83" spans="1:1" x14ac:dyDescent="0.25">
      <c r="A83" s="49">
        <v>375</v>
      </c>
    </row>
    <row r="84" spans="1:1" x14ac:dyDescent="0.25">
      <c r="A84" s="49">
        <v>380</v>
      </c>
    </row>
    <row r="85" spans="1:1" x14ac:dyDescent="0.25">
      <c r="A85" s="49">
        <v>385</v>
      </c>
    </row>
    <row r="86" spans="1:1" x14ac:dyDescent="0.25">
      <c r="A86" s="49">
        <v>390</v>
      </c>
    </row>
    <row r="87" spans="1:1" x14ac:dyDescent="0.25">
      <c r="A87" s="49">
        <v>395</v>
      </c>
    </row>
    <row r="88" spans="1:1" x14ac:dyDescent="0.25">
      <c r="A88" s="49">
        <v>400</v>
      </c>
    </row>
    <row r="89" spans="1:1" x14ac:dyDescent="0.25">
      <c r="A89" s="49">
        <v>405</v>
      </c>
    </row>
    <row r="90" spans="1:1" x14ac:dyDescent="0.25">
      <c r="A90" s="49">
        <v>410</v>
      </c>
    </row>
    <row r="91" spans="1:1" x14ac:dyDescent="0.25">
      <c r="A91" s="49">
        <v>415</v>
      </c>
    </row>
    <row r="92" spans="1:1" x14ac:dyDescent="0.25">
      <c r="A92" s="49">
        <v>420</v>
      </c>
    </row>
    <row r="93" spans="1:1" x14ac:dyDescent="0.25">
      <c r="A93" s="49">
        <v>425</v>
      </c>
    </row>
    <row r="94" spans="1:1" x14ac:dyDescent="0.25">
      <c r="A94" s="49">
        <v>430</v>
      </c>
    </row>
    <row r="95" spans="1:1" x14ac:dyDescent="0.25">
      <c r="A95" s="49">
        <v>435</v>
      </c>
    </row>
    <row r="96" spans="1:1" x14ac:dyDescent="0.25">
      <c r="A96" s="49">
        <v>440</v>
      </c>
    </row>
    <row r="97" spans="1:8" x14ac:dyDescent="0.25">
      <c r="A97" s="49">
        <v>445</v>
      </c>
    </row>
    <row r="98" spans="1:8" x14ac:dyDescent="0.25">
      <c r="A98" s="49">
        <v>450</v>
      </c>
    </row>
    <row r="99" spans="1:8" x14ac:dyDescent="0.25">
      <c r="A99" s="49">
        <v>455</v>
      </c>
    </row>
    <row r="100" spans="1:8" x14ac:dyDescent="0.25">
      <c r="A100" s="49">
        <v>460</v>
      </c>
    </row>
    <row r="101" spans="1:8" x14ac:dyDescent="0.25">
      <c r="A101" s="49">
        <v>465</v>
      </c>
    </row>
    <row r="102" spans="1:8" x14ac:dyDescent="0.25">
      <c r="A102" s="49">
        <v>470</v>
      </c>
    </row>
    <row r="103" spans="1:8" x14ac:dyDescent="0.25">
      <c r="A103" s="49">
        <v>475</v>
      </c>
    </row>
    <row r="104" spans="1:8" x14ac:dyDescent="0.25">
      <c r="A104" s="49">
        <v>480</v>
      </c>
    </row>
    <row r="105" spans="1:8" x14ac:dyDescent="0.25">
      <c r="A105" s="49">
        <v>485</v>
      </c>
    </row>
    <row r="106" spans="1:8" x14ac:dyDescent="0.25">
      <c r="A106" s="49">
        <v>490</v>
      </c>
    </row>
    <row r="107" spans="1:8" x14ac:dyDescent="0.25">
      <c r="A107" s="49">
        <v>495</v>
      </c>
    </row>
    <row r="108" spans="1:8" ht="15.75" thickBot="1" x14ac:dyDescent="0.3">
      <c r="A108" s="50">
        <v>500</v>
      </c>
    </row>
    <row r="110" spans="1:8" x14ac:dyDescent="0.25">
      <c r="A110" s="168" t="s">
        <v>213</v>
      </c>
      <c r="B110" s="169"/>
      <c r="C110" s="169"/>
      <c r="D110" s="169"/>
      <c r="E110" s="169"/>
      <c r="F110" s="169"/>
      <c r="G110" s="169"/>
      <c r="H110" s="169"/>
    </row>
    <row r="111" spans="1:8" x14ac:dyDescent="0.25">
      <c r="A111" s="169"/>
      <c r="B111" s="169"/>
      <c r="C111" s="169"/>
      <c r="D111" s="169"/>
      <c r="E111" s="169"/>
      <c r="F111" s="169"/>
      <c r="G111" s="169"/>
      <c r="H111" s="169"/>
    </row>
    <row r="112" spans="1:8" x14ac:dyDescent="0.25">
      <c r="A112" s="169"/>
      <c r="B112" s="169"/>
      <c r="C112" s="169"/>
      <c r="D112" s="169"/>
      <c r="E112" s="169"/>
      <c r="F112" s="169"/>
      <c r="G112" s="169"/>
      <c r="H112" s="169"/>
    </row>
    <row r="113" spans="1:10" x14ac:dyDescent="0.25">
      <c r="A113" s="169"/>
      <c r="B113" s="169"/>
      <c r="C113" s="169"/>
      <c r="D113" s="169"/>
      <c r="E113" s="169"/>
      <c r="F113" s="169"/>
      <c r="G113" s="169"/>
      <c r="H113" s="169"/>
    </row>
    <row r="114" spans="1:10" x14ac:dyDescent="0.25">
      <c r="A114" s="169"/>
      <c r="B114" s="169"/>
      <c r="C114" s="169"/>
      <c r="D114" s="169"/>
      <c r="E114" s="169"/>
      <c r="F114" s="169"/>
      <c r="G114" s="169"/>
      <c r="H114" s="169"/>
    </row>
    <row r="115" spans="1:10" x14ac:dyDescent="0.25">
      <c r="A115" s="169"/>
      <c r="B115" s="169"/>
      <c r="C115" s="169"/>
      <c r="D115" s="169"/>
      <c r="E115" s="169"/>
      <c r="F115" s="169"/>
      <c r="G115" s="169"/>
      <c r="H115" s="169"/>
    </row>
    <row r="117" spans="1:10" ht="18.75" x14ac:dyDescent="0.3">
      <c r="A117" s="89" t="s">
        <v>214</v>
      </c>
      <c r="C117" s="91" t="s">
        <v>198</v>
      </c>
      <c r="G117" s="91" t="s">
        <v>215</v>
      </c>
    </row>
    <row r="118" spans="1:10" x14ac:dyDescent="0.25">
      <c r="A118" s="44">
        <v>55</v>
      </c>
      <c r="C118" s="85" t="s">
        <v>199</v>
      </c>
      <c r="D118" s="90">
        <f>_xlfn.QUARTILE.INC(A118:A217,1)</f>
        <v>143.75</v>
      </c>
      <c r="G118" s="88" t="s">
        <v>203</v>
      </c>
      <c r="H118" s="85">
        <f>_xlfn.PERCENTILE.INC(A118:A217,0.1)</f>
        <v>81.8</v>
      </c>
    </row>
    <row r="119" spans="1:10" x14ac:dyDescent="0.25">
      <c r="A119" s="44">
        <v>60</v>
      </c>
      <c r="C119" s="85"/>
      <c r="D119" s="90"/>
      <c r="G119" s="88"/>
      <c r="H119" s="85"/>
    </row>
    <row r="120" spans="1:10" x14ac:dyDescent="0.25">
      <c r="A120" s="44">
        <v>62</v>
      </c>
      <c r="C120" s="85" t="s">
        <v>200</v>
      </c>
      <c r="D120" s="90">
        <f>_xlfn.QUARTILE.INC(A118:A217,2)</f>
        <v>267.5</v>
      </c>
      <c r="G120" s="88" t="s">
        <v>204</v>
      </c>
      <c r="H120" s="85">
        <f>_xlfn.PERCENTILE.INC(A118:A217,0.25)</f>
        <v>143.75</v>
      </c>
    </row>
    <row r="121" spans="1:10" x14ac:dyDescent="0.25">
      <c r="A121" s="44">
        <v>65</v>
      </c>
      <c r="C121" s="85"/>
      <c r="D121" s="90"/>
      <c r="G121" s="88"/>
      <c r="H121" s="85"/>
    </row>
    <row r="122" spans="1:10" x14ac:dyDescent="0.25">
      <c r="A122" s="44">
        <v>68</v>
      </c>
      <c r="C122" s="85" t="s">
        <v>201</v>
      </c>
      <c r="D122" s="90">
        <f>_xlfn.QUARTILE.INC(A118:A217,3)</f>
        <v>391.25</v>
      </c>
      <c r="G122" s="88" t="s">
        <v>205</v>
      </c>
      <c r="H122" s="85">
        <f>_xlfn.PERCENTILE.INC(A118:A217,0.75)</f>
        <v>391.25</v>
      </c>
    </row>
    <row r="123" spans="1:10" x14ac:dyDescent="0.25">
      <c r="A123" s="44">
        <v>70</v>
      </c>
      <c r="G123" s="88"/>
      <c r="H123" s="85"/>
    </row>
    <row r="124" spans="1:10" x14ac:dyDescent="0.25">
      <c r="A124" s="44">
        <v>72</v>
      </c>
      <c r="G124" s="88" t="s">
        <v>206</v>
      </c>
      <c r="H124" s="85">
        <f>_xlfn.PERCENTILE.INC(A118:A217,0.9)</f>
        <v>465.50000000000006</v>
      </c>
    </row>
    <row r="125" spans="1:10" x14ac:dyDescent="0.25">
      <c r="A125" s="44">
        <v>75</v>
      </c>
    </row>
    <row r="126" spans="1:10" x14ac:dyDescent="0.25">
      <c r="A126" s="44">
        <v>78</v>
      </c>
      <c r="C126" s="131" t="s">
        <v>216</v>
      </c>
      <c r="D126" s="117"/>
      <c r="E126" s="117"/>
      <c r="F126" s="117"/>
      <c r="G126" s="117"/>
      <c r="H126" s="117"/>
      <c r="I126" s="117"/>
      <c r="J126" s="117"/>
    </row>
    <row r="127" spans="1:10" x14ac:dyDescent="0.25">
      <c r="A127" s="44">
        <v>80</v>
      </c>
      <c r="C127" s="117"/>
      <c r="D127" s="117"/>
      <c r="E127" s="117"/>
      <c r="F127" s="117"/>
      <c r="G127" s="117"/>
      <c r="H127" s="117"/>
      <c r="I127" s="117"/>
      <c r="J127" s="117"/>
    </row>
    <row r="128" spans="1:10" x14ac:dyDescent="0.25">
      <c r="A128" s="44">
        <v>82</v>
      </c>
      <c r="C128" s="117" t="s">
        <v>219</v>
      </c>
      <c r="D128" s="117"/>
      <c r="E128" s="117"/>
      <c r="F128" s="117"/>
      <c r="G128" s="117"/>
      <c r="H128" s="117"/>
      <c r="I128" s="117"/>
      <c r="J128" s="117"/>
    </row>
    <row r="129" spans="1:10" x14ac:dyDescent="0.25">
      <c r="A129" s="44">
        <v>85</v>
      </c>
      <c r="C129" s="117"/>
      <c r="D129" s="117"/>
      <c r="E129" s="117"/>
      <c r="F129" s="117"/>
      <c r="G129" s="117"/>
      <c r="H129" s="117"/>
      <c r="I129" s="117"/>
      <c r="J129" s="117"/>
    </row>
    <row r="130" spans="1:10" x14ac:dyDescent="0.25">
      <c r="A130" s="44">
        <v>88</v>
      </c>
      <c r="C130" s="131" t="s">
        <v>217</v>
      </c>
      <c r="D130" s="117"/>
      <c r="E130" s="117"/>
      <c r="F130" s="117"/>
      <c r="G130" s="117"/>
      <c r="H130" s="117"/>
      <c r="I130" s="117"/>
      <c r="J130" s="117"/>
    </row>
    <row r="131" spans="1:10" x14ac:dyDescent="0.25">
      <c r="A131" s="44">
        <v>90</v>
      </c>
      <c r="C131" s="117"/>
      <c r="D131" s="117"/>
      <c r="E131" s="117"/>
      <c r="F131" s="117"/>
      <c r="G131" s="117"/>
      <c r="H131" s="117"/>
      <c r="I131" s="117"/>
      <c r="J131" s="117"/>
    </row>
    <row r="132" spans="1:10" x14ac:dyDescent="0.25">
      <c r="A132" s="44">
        <v>92</v>
      </c>
      <c r="C132" s="131" t="s">
        <v>220</v>
      </c>
      <c r="D132" s="131"/>
      <c r="E132" s="131"/>
      <c r="F132" s="131"/>
      <c r="G132" s="131"/>
      <c r="H132" s="131"/>
      <c r="I132" s="131"/>
      <c r="J132" s="131"/>
    </row>
    <row r="133" spans="1:10" x14ac:dyDescent="0.25">
      <c r="A133" s="44">
        <v>95</v>
      </c>
      <c r="C133" s="131"/>
      <c r="D133" s="131"/>
      <c r="E133" s="131"/>
      <c r="F133" s="131"/>
      <c r="G133" s="131"/>
      <c r="H133" s="131"/>
      <c r="I133" s="131"/>
      <c r="J133" s="131"/>
    </row>
    <row r="134" spans="1:10" x14ac:dyDescent="0.25">
      <c r="A134" s="44">
        <v>100</v>
      </c>
      <c r="C134" s="131" t="s">
        <v>218</v>
      </c>
      <c r="D134" s="117"/>
      <c r="E134" s="117"/>
      <c r="F134" s="117"/>
      <c r="G134" s="117"/>
      <c r="H134" s="117"/>
      <c r="I134" s="117"/>
      <c r="J134" s="117"/>
    </row>
    <row r="135" spans="1:10" x14ac:dyDescent="0.25">
      <c r="A135" s="44">
        <v>105</v>
      </c>
      <c r="C135" s="117"/>
      <c r="D135" s="117"/>
      <c r="E135" s="117"/>
      <c r="F135" s="117"/>
      <c r="G135" s="117"/>
      <c r="H135" s="117"/>
      <c r="I135" s="117"/>
      <c r="J135" s="117"/>
    </row>
    <row r="136" spans="1:10" x14ac:dyDescent="0.25">
      <c r="A136" s="44">
        <v>110</v>
      </c>
      <c r="C136" s="164" t="s">
        <v>260</v>
      </c>
      <c r="D136" s="164"/>
      <c r="E136" s="164"/>
      <c r="F136" s="164"/>
      <c r="G136" s="164"/>
      <c r="H136" s="164"/>
      <c r="I136" s="164"/>
      <c r="J136" s="164"/>
    </row>
    <row r="137" spans="1:10" x14ac:dyDescent="0.25">
      <c r="A137" s="44">
        <v>115</v>
      </c>
      <c r="C137" s="164"/>
      <c r="D137" s="164"/>
      <c r="E137" s="164"/>
      <c r="F137" s="164"/>
      <c r="G137" s="164"/>
      <c r="H137" s="164"/>
      <c r="I137" s="164"/>
      <c r="J137" s="164"/>
    </row>
    <row r="138" spans="1:10" x14ac:dyDescent="0.25">
      <c r="A138" s="44">
        <v>120</v>
      </c>
      <c r="C138" s="164"/>
      <c r="D138" s="164"/>
      <c r="E138" s="164"/>
      <c r="F138" s="164"/>
      <c r="G138" s="164"/>
      <c r="H138" s="164"/>
      <c r="I138" s="164"/>
      <c r="J138" s="164"/>
    </row>
    <row r="139" spans="1:10" x14ac:dyDescent="0.25">
      <c r="A139" s="44">
        <v>125</v>
      </c>
      <c r="C139" s="164"/>
      <c r="D139" s="164"/>
      <c r="E139" s="164"/>
      <c r="F139" s="164"/>
      <c r="G139" s="164"/>
      <c r="H139" s="164"/>
      <c r="I139" s="164"/>
      <c r="J139" s="164"/>
    </row>
    <row r="140" spans="1:10" x14ac:dyDescent="0.25">
      <c r="A140" s="44">
        <v>130</v>
      </c>
      <c r="C140" s="164"/>
      <c r="D140" s="164"/>
      <c r="E140" s="164"/>
      <c r="F140" s="164"/>
      <c r="G140" s="164"/>
      <c r="H140" s="164"/>
      <c r="I140" s="164"/>
      <c r="J140" s="164"/>
    </row>
    <row r="141" spans="1:10" x14ac:dyDescent="0.25">
      <c r="A141" s="44">
        <v>135</v>
      </c>
      <c r="C141" s="164"/>
      <c r="D141" s="164"/>
      <c r="E141" s="164"/>
      <c r="F141" s="164"/>
      <c r="G141" s="164"/>
      <c r="H141" s="164"/>
      <c r="I141" s="164"/>
      <c r="J141" s="164"/>
    </row>
    <row r="142" spans="1:10" x14ac:dyDescent="0.25">
      <c r="A142" s="44">
        <v>140</v>
      </c>
      <c r="C142" s="164"/>
      <c r="D142" s="164"/>
      <c r="E142" s="164"/>
      <c r="F142" s="164"/>
      <c r="G142" s="164"/>
      <c r="H142" s="164"/>
      <c r="I142" s="164"/>
      <c r="J142" s="164"/>
    </row>
    <row r="143" spans="1:10" x14ac:dyDescent="0.25">
      <c r="A143" s="44">
        <v>145</v>
      </c>
    </row>
    <row r="144" spans="1:10" x14ac:dyDescent="0.25">
      <c r="A144" s="44">
        <v>150</v>
      </c>
    </row>
    <row r="145" spans="1:1" x14ac:dyDescent="0.25">
      <c r="A145" s="44">
        <v>155</v>
      </c>
    </row>
    <row r="146" spans="1:1" x14ac:dyDescent="0.25">
      <c r="A146" s="44">
        <v>160</v>
      </c>
    </row>
    <row r="147" spans="1:1" x14ac:dyDescent="0.25">
      <c r="A147" s="44">
        <v>165</v>
      </c>
    </row>
    <row r="148" spans="1:1" x14ac:dyDescent="0.25">
      <c r="A148" s="44">
        <v>170</v>
      </c>
    </row>
    <row r="149" spans="1:1" x14ac:dyDescent="0.25">
      <c r="A149" s="44">
        <v>175</v>
      </c>
    </row>
    <row r="150" spans="1:1" x14ac:dyDescent="0.25">
      <c r="A150" s="44">
        <v>180</v>
      </c>
    </row>
    <row r="151" spans="1:1" x14ac:dyDescent="0.25">
      <c r="A151" s="44">
        <v>185</v>
      </c>
    </row>
    <row r="152" spans="1:1" x14ac:dyDescent="0.25">
      <c r="A152" s="44">
        <v>190</v>
      </c>
    </row>
    <row r="153" spans="1:1" x14ac:dyDescent="0.25">
      <c r="A153" s="44">
        <v>195</v>
      </c>
    </row>
    <row r="154" spans="1:1" x14ac:dyDescent="0.25">
      <c r="A154" s="44">
        <v>200</v>
      </c>
    </row>
    <row r="155" spans="1:1" x14ac:dyDescent="0.25">
      <c r="A155" s="44">
        <v>205</v>
      </c>
    </row>
    <row r="156" spans="1:1" x14ac:dyDescent="0.25">
      <c r="A156" s="44">
        <v>210</v>
      </c>
    </row>
    <row r="157" spans="1:1" x14ac:dyDescent="0.25">
      <c r="A157" s="44">
        <v>215</v>
      </c>
    </row>
    <row r="158" spans="1:1" x14ac:dyDescent="0.25">
      <c r="A158" s="44">
        <v>220</v>
      </c>
    </row>
    <row r="159" spans="1:1" x14ac:dyDescent="0.25">
      <c r="A159" s="44">
        <v>225</v>
      </c>
    </row>
    <row r="160" spans="1:1" x14ac:dyDescent="0.25">
      <c r="A160" s="44">
        <v>230</v>
      </c>
    </row>
    <row r="161" spans="1:1" x14ac:dyDescent="0.25">
      <c r="A161" s="44">
        <v>235</v>
      </c>
    </row>
    <row r="162" spans="1:1" x14ac:dyDescent="0.25">
      <c r="A162" s="44">
        <v>240</v>
      </c>
    </row>
    <row r="163" spans="1:1" x14ac:dyDescent="0.25">
      <c r="A163" s="44">
        <v>245</v>
      </c>
    </row>
    <row r="164" spans="1:1" x14ac:dyDescent="0.25">
      <c r="A164" s="44">
        <v>250</v>
      </c>
    </row>
    <row r="165" spans="1:1" x14ac:dyDescent="0.25">
      <c r="A165" s="44">
        <v>255</v>
      </c>
    </row>
    <row r="166" spans="1:1" x14ac:dyDescent="0.25">
      <c r="A166" s="44">
        <v>260</v>
      </c>
    </row>
    <row r="167" spans="1:1" x14ac:dyDescent="0.25">
      <c r="A167" s="44">
        <v>265</v>
      </c>
    </row>
    <row r="168" spans="1:1" x14ac:dyDescent="0.25">
      <c r="A168" s="44">
        <v>270</v>
      </c>
    </row>
    <row r="169" spans="1:1" x14ac:dyDescent="0.25">
      <c r="A169" s="44">
        <v>275</v>
      </c>
    </row>
    <row r="170" spans="1:1" x14ac:dyDescent="0.25">
      <c r="A170" s="44">
        <v>280</v>
      </c>
    </row>
    <row r="171" spans="1:1" x14ac:dyDescent="0.25">
      <c r="A171" s="44">
        <v>285</v>
      </c>
    </row>
    <row r="172" spans="1:1" x14ac:dyDescent="0.25">
      <c r="A172" s="44">
        <v>290</v>
      </c>
    </row>
    <row r="173" spans="1:1" x14ac:dyDescent="0.25">
      <c r="A173" s="44">
        <v>295</v>
      </c>
    </row>
    <row r="174" spans="1:1" x14ac:dyDescent="0.25">
      <c r="A174" s="44">
        <v>300</v>
      </c>
    </row>
    <row r="175" spans="1:1" x14ac:dyDescent="0.25">
      <c r="A175" s="44">
        <v>305</v>
      </c>
    </row>
    <row r="176" spans="1:1" x14ac:dyDescent="0.25">
      <c r="A176" s="44">
        <v>310</v>
      </c>
    </row>
    <row r="177" spans="1:1" x14ac:dyDescent="0.25">
      <c r="A177" s="44">
        <v>315</v>
      </c>
    </row>
    <row r="178" spans="1:1" x14ac:dyDescent="0.25">
      <c r="A178" s="44">
        <v>320</v>
      </c>
    </row>
    <row r="179" spans="1:1" x14ac:dyDescent="0.25">
      <c r="A179" s="44">
        <v>325</v>
      </c>
    </row>
    <row r="180" spans="1:1" x14ac:dyDescent="0.25">
      <c r="A180" s="44">
        <v>330</v>
      </c>
    </row>
    <row r="181" spans="1:1" x14ac:dyDescent="0.25">
      <c r="A181" s="44">
        <v>335</v>
      </c>
    </row>
    <row r="182" spans="1:1" x14ac:dyDescent="0.25">
      <c r="A182" s="44">
        <v>340</v>
      </c>
    </row>
    <row r="183" spans="1:1" x14ac:dyDescent="0.25">
      <c r="A183" s="44">
        <v>345</v>
      </c>
    </row>
    <row r="184" spans="1:1" x14ac:dyDescent="0.25">
      <c r="A184" s="44">
        <v>350</v>
      </c>
    </row>
    <row r="185" spans="1:1" x14ac:dyDescent="0.25">
      <c r="A185" s="44">
        <v>355</v>
      </c>
    </row>
    <row r="186" spans="1:1" x14ac:dyDescent="0.25">
      <c r="A186" s="44">
        <v>360</v>
      </c>
    </row>
    <row r="187" spans="1:1" x14ac:dyDescent="0.25">
      <c r="A187" s="44">
        <v>365</v>
      </c>
    </row>
    <row r="188" spans="1:1" x14ac:dyDescent="0.25">
      <c r="A188" s="44">
        <v>370</v>
      </c>
    </row>
    <row r="189" spans="1:1" x14ac:dyDescent="0.25">
      <c r="A189" s="44">
        <v>375</v>
      </c>
    </row>
    <row r="190" spans="1:1" x14ac:dyDescent="0.25">
      <c r="A190" s="44">
        <v>380</v>
      </c>
    </row>
    <row r="191" spans="1:1" x14ac:dyDescent="0.25">
      <c r="A191" s="44">
        <v>385</v>
      </c>
    </row>
    <row r="192" spans="1:1" x14ac:dyDescent="0.25">
      <c r="A192" s="44">
        <v>390</v>
      </c>
    </row>
    <row r="193" spans="1:1" x14ac:dyDescent="0.25">
      <c r="A193" s="44">
        <v>395</v>
      </c>
    </row>
    <row r="194" spans="1:1" x14ac:dyDescent="0.25">
      <c r="A194" s="44">
        <v>400</v>
      </c>
    </row>
    <row r="195" spans="1:1" x14ac:dyDescent="0.25">
      <c r="A195" s="44">
        <v>405</v>
      </c>
    </row>
    <row r="196" spans="1:1" x14ac:dyDescent="0.25">
      <c r="A196" s="44">
        <v>410</v>
      </c>
    </row>
    <row r="197" spans="1:1" x14ac:dyDescent="0.25">
      <c r="A197" s="44">
        <v>415</v>
      </c>
    </row>
    <row r="198" spans="1:1" x14ac:dyDescent="0.25">
      <c r="A198" s="44">
        <v>420</v>
      </c>
    </row>
    <row r="199" spans="1:1" x14ac:dyDescent="0.25">
      <c r="A199" s="44">
        <v>425</v>
      </c>
    </row>
    <row r="200" spans="1:1" x14ac:dyDescent="0.25">
      <c r="A200" s="44">
        <v>430</v>
      </c>
    </row>
    <row r="201" spans="1:1" x14ac:dyDescent="0.25">
      <c r="A201" s="44">
        <v>435</v>
      </c>
    </row>
    <row r="202" spans="1:1" x14ac:dyDescent="0.25">
      <c r="A202" s="44">
        <v>440</v>
      </c>
    </row>
    <row r="203" spans="1:1" x14ac:dyDescent="0.25">
      <c r="A203" s="44">
        <v>445</v>
      </c>
    </row>
    <row r="204" spans="1:1" x14ac:dyDescent="0.25">
      <c r="A204" s="44">
        <v>450</v>
      </c>
    </row>
    <row r="205" spans="1:1" x14ac:dyDescent="0.25">
      <c r="A205" s="44">
        <v>455</v>
      </c>
    </row>
    <row r="206" spans="1:1" x14ac:dyDescent="0.25">
      <c r="A206" s="44">
        <v>460</v>
      </c>
    </row>
    <row r="207" spans="1:1" x14ac:dyDescent="0.25">
      <c r="A207" s="44">
        <v>465</v>
      </c>
    </row>
    <row r="208" spans="1:1" x14ac:dyDescent="0.25">
      <c r="A208" s="44">
        <v>470</v>
      </c>
    </row>
    <row r="209" spans="1:8" x14ac:dyDescent="0.25">
      <c r="A209" s="44">
        <v>475</v>
      </c>
    </row>
    <row r="210" spans="1:8" x14ac:dyDescent="0.25">
      <c r="A210" s="44">
        <v>480</v>
      </c>
    </row>
    <row r="211" spans="1:8" x14ac:dyDescent="0.25">
      <c r="A211" s="44">
        <v>485</v>
      </c>
    </row>
    <row r="212" spans="1:8" x14ac:dyDescent="0.25">
      <c r="A212" s="44">
        <v>490</v>
      </c>
    </row>
    <row r="213" spans="1:8" x14ac:dyDescent="0.25">
      <c r="A213" s="44">
        <v>495</v>
      </c>
    </row>
    <row r="214" spans="1:8" x14ac:dyDescent="0.25">
      <c r="A214" s="44">
        <v>500</v>
      </c>
    </row>
    <row r="215" spans="1:8" x14ac:dyDescent="0.25">
      <c r="A215" s="44">
        <v>505</v>
      </c>
    </row>
    <row r="216" spans="1:8" x14ac:dyDescent="0.25">
      <c r="A216" s="44">
        <v>510</v>
      </c>
    </row>
    <row r="217" spans="1:8" x14ac:dyDescent="0.25">
      <c r="A217" s="44">
        <v>515</v>
      </c>
    </row>
    <row r="220" spans="1:8" x14ac:dyDescent="0.25">
      <c r="A220" s="170" t="s">
        <v>221</v>
      </c>
      <c r="B220" s="171"/>
      <c r="C220" s="171"/>
      <c r="D220" s="171"/>
      <c r="E220" s="171"/>
      <c r="F220" s="171"/>
      <c r="G220" s="171"/>
      <c r="H220" s="171"/>
    </row>
    <row r="221" spans="1:8" x14ac:dyDescent="0.25">
      <c r="A221" s="171"/>
      <c r="B221" s="171"/>
      <c r="C221" s="171"/>
      <c r="D221" s="171"/>
      <c r="E221" s="171"/>
      <c r="F221" s="171"/>
      <c r="G221" s="171"/>
      <c r="H221" s="171"/>
    </row>
    <row r="222" spans="1:8" x14ac:dyDescent="0.25">
      <c r="A222" s="171"/>
      <c r="B222" s="171"/>
      <c r="C222" s="171"/>
      <c r="D222" s="171"/>
      <c r="E222" s="171"/>
      <c r="F222" s="171"/>
      <c r="G222" s="171"/>
      <c r="H222" s="171"/>
    </row>
    <row r="223" spans="1:8" x14ac:dyDescent="0.25">
      <c r="A223" s="171"/>
      <c r="B223" s="171"/>
      <c r="C223" s="171"/>
      <c r="D223" s="171"/>
      <c r="E223" s="171"/>
      <c r="F223" s="171"/>
      <c r="G223" s="171"/>
      <c r="H223" s="171"/>
    </row>
    <row r="224" spans="1:8" x14ac:dyDescent="0.25">
      <c r="A224" s="171"/>
      <c r="B224" s="171"/>
      <c r="C224" s="171"/>
      <c r="D224" s="171"/>
      <c r="E224" s="171"/>
      <c r="F224" s="171"/>
      <c r="G224" s="171"/>
      <c r="H224" s="171"/>
    </row>
    <row r="225" spans="1:9" x14ac:dyDescent="0.25">
      <c r="A225" s="171"/>
      <c r="B225" s="171"/>
      <c r="C225" s="171"/>
      <c r="D225" s="171"/>
      <c r="E225" s="171"/>
      <c r="F225" s="171"/>
      <c r="G225" s="171"/>
      <c r="H225" s="171"/>
    </row>
    <row r="226" spans="1:9" ht="15.75" thickBot="1" x14ac:dyDescent="0.3"/>
    <row r="227" spans="1:9" x14ac:dyDescent="0.25">
      <c r="A227" s="172" t="s">
        <v>222</v>
      </c>
    </row>
    <row r="228" spans="1:9" x14ac:dyDescent="0.25">
      <c r="A228" s="173"/>
      <c r="C228" s="91" t="s">
        <v>198</v>
      </c>
      <c r="G228" s="91" t="s">
        <v>215</v>
      </c>
    </row>
    <row r="229" spans="1:9" x14ac:dyDescent="0.25">
      <c r="A229" s="49">
        <v>20</v>
      </c>
      <c r="C229" s="85" t="s">
        <v>199</v>
      </c>
      <c r="D229" s="90">
        <f>_xlfn.QUARTILE.INC(A229:A338,1)</f>
        <v>156.25</v>
      </c>
      <c r="G229" s="88" t="s">
        <v>203</v>
      </c>
      <c r="H229" s="85">
        <f>_xlfn.PERCENTILE.INC(A229:A338,0.1)</f>
        <v>74.5</v>
      </c>
    </row>
    <row r="230" spans="1:9" x14ac:dyDescent="0.25">
      <c r="A230" s="49">
        <v>25</v>
      </c>
      <c r="C230" s="85"/>
      <c r="D230" s="90"/>
      <c r="G230" s="88"/>
      <c r="H230" s="85"/>
    </row>
    <row r="231" spans="1:9" x14ac:dyDescent="0.25">
      <c r="A231" s="49">
        <v>30</v>
      </c>
      <c r="C231" s="85" t="s">
        <v>200</v>
      </c>
      <c r="D231" s="90">
        <f>_xlfn.QUARTILE.INC(A229:A338,2)</f>
        <v>292.5</v>
      </c>
      <c r="G231" s="88" t="s">
        <v>204</v>
      </c>
      <c r="H231" s="85">
        <f>_xlfn.PERCENTILE.INC(A229:A338,0.25)</f>
        <v>156.25</v>
      </c>
    </row>
    <row r="232" spans="1:9" x14ac:dyDescent="0.25">
      <c r="A232" s="49">
        <v>35</v>
      </c>
      <c r="C232" s="85"/>
      <c r="D232" s="90"/>
      <c r="G232" s="88"/>
      <c r="H232" s="85"/>
    </row>
    <row r="233" spans="1:9" x14ac:dyDescent="0.25">
      <c r="A233" s="49">
        <v>40</v>
      </c>
      <c r="C233" s="85" t="s">
        <v>201</v>
      </c>
      <c r="D233" s="90">
        <f>_xlfn.QUARTILE.INC(A229:A338,3)</f>
        <v>428.75</v>
      </c>
      <c r="G233" s="88" t="s">
        <v>205</v>
      </c>
      <c r="H233" s="85">
        <f>_xlfn.PERCENTILE.INC(A229:A338,0.75)</f>
        <v>428.75</v>
      </c>
    </row>
    <row r="234" spans="1:9" x14ac:dyDescent="0.25">
      <c r="A234" s="49">
        <v>45</v>
      </c>
      <c r="G234" s="88"/>
      <c r="H234" s="85"/>
    </row>
    <row r="235" spans="1:9" x14ac:dyDescent="0.25">
      <c r="A235" s="49">
        <v>50</v>
      </c>
      <c r="G235" s="88" t="s">
        <v>206</v>
      </c>
      <c r="H235" s="85">
        <f>_xlfn.PERCENTILE.INC(A229:A338,0.9)</f>
        <v>510.50000000000006</v>
      </c>
    </row>
    <row r="236" spans="1:9" x14ac:dyDescent="0.25">
      <c r="A236" s="49">
        <v>55</v>
      </c>
    </row>
    <row r="237" spans="1:9" x14ac:dyDescent="0.25">
      <c r="A237" s="49">
        <v>60</v>
      </c>
      <c r="C237" s="131" t="s">
        <v>223</v>
      </c>
      <c r="D237" s="117"/>
      <c r="E237" s="117"/>
      <c r="F237" s="117"/>
      <c r="G237" s="117"/>
      <c r="H237" s="117"/>
      <c r="I237" s="117"/>
    </row>
    <row r="238" spans="1:9" x14ac:dyDescent="0.25">
      <c r="A238" s="49">
        <v>65</v>
      </c>
      <c r="C238" s="117"/>
      <c r="D238" s="117"/>
      <c r="E238" s="117"/>
      <c r="F238" s="117"/>
      <c r="G238" s="117"/>
      <c r="H238" s="117"/>
      <c r="I238" s="117"/>
    </row>
    <row r="239" spans="1:9" x14ac:dyDescent="0.25">
      <c r="A239" s="49">
        <v>70</v>
      </c>
      <c r="C239" s="174" t="s">
        <v>226</v>
      </c>
      <c r="D239" s="174"/>
      <c r="E239" s="174"/>
      <c r="F239" s="174"/>
      <c r="G239" s="174"/>
      <c r="H239" s="174"/>
      <c r="I239" s="174"/>
    </row>
    <row r="240" spans="1:9" x14ac:dyDescent="0.25">
      <c r="A240" s="49">
        <v>75</v>
      </c>
      <c r="C240" s="174"/>
      <c r="D240" s="174"/>
      <c r="E240" s="174"/>
      <c r="F240" s="174"/>
      <c r="G240" s="174"/>
      <c r="H240" s="174"/>
      <c r="I240" s="174"/>
    </row>
    <row r="241" spans="1:10" x14ac:dyDescent="0.25">
      <c r="A241" s="49">
        <v>80</v>
      </c>
      <c r="C241" s="131" t="s">
        <v>224</v>
      </c>
      <c r="D241" s="117"/>
      <c r="E241" s="117"/>
      <c r="F241" s="117"/>
      <c r="G241" s="117"/>
      <c r="H241" s="117"/>
      <c r="I241" s="117"/>
    </row>
    <row r="242" spans="1:10" x14ac:dyDescent="0.25">
      <c r="A242" s="49">
        <v>85</v>
      </c>
      <c r="C242" s="117"/>
      <c r="D242" s="117"/>
      <c r="E242" s="117"/>
      <c r="F242" s="117"/>
      <c r="G242" s="117"/>
      <c r="H242" s="117"/>
      <c r="I242" s="117"/>
    </row>
    <row r="243" spans="1:10" x14ac:dyDescent="0.25">
      <c r="A243" s="49">
        <v>90</v>
      </c>
      <c r="C243" s="131" t="s">
        <v>227</v>
      </c>
      <c r="D243" s="131"/>
      <c r="E243" s="131"/>
      <c r="F243" s="131"/>
      <c r="G243" s="131"/>
      <c r="H243" s="131"/>
      <c r="I243" s="131"/>
    </row>
    <row r="244" spans="1:10" x14ac:dyDescent="0.25">
      <c r="A244" s="49">
        <v>95</v>
      </c>
      <c r="C244" s="131"/>
      <c r="D244" s="131"/>
      <c r="E244" s="131"/>
      <c r="F244" s="131"/>
      <c r="G244" s="131"/>
      <c r="H244" s="131"/>
      <c r="I244" s="131"/>
    </row>
    <row r="245" spans="1:10" x14ac:dyDescent="0.25">
      <c r="A245" s="49">
        <v>100</v>
      </c>
      <c r="C245" s="131" t="s">
        <v>225</v>
      </c>
      <c r="D245" s="117"/>
      <c r="E245" s="117"/>
      <c r="F245" s="117"/>
      <c r="G245" s="117"/>
      <c r="H245" s="117"/>
      <c r="I245" s="117"/>
    </row>
    <row r="246" spans="1:10" x14ac:dyDescent="0.25">
      <c r="A246" s="49">
        <v>105</v>
      </c>
      <c r="C246" s="117"/>
      <c r="D246" s="117"/>
      <c r="E246" s="117"/>
      <c r="F246" s="117"/>
      <c r="G246" s="117"/>
      <c r="H246" s="117"/>
      <c r="I246" s="117"/>
    </row>
    <row r="247" spans="1:10" x14ac:dyDescent="0.25">
      <c r="A247" s="49">
        <v>110</v>
      </c>
      <c r="C247" s="164" t="s">
        <v>261</v>
      </c>
      <c r="D247" s="164"/>
      <c r="E247" s="164"/>
      <c r="F247" s="164"/>
      <c r="G247" s="164"/>
      <c r="H247" s="164"/>
      <c r="I247" s="164"/>
      <c r="J247" s="164"/>
    </row>
    <row r="248" spans="1:10" x14ac:dyDescent="0.25">
      <c r="A248" s="49">
        <v>115</v>
      </c>
      <c r="C248" s="164"/>
      <c r="D248" s="164"/>
      <c r="E248" s="164"/>
      <c r="F248" s="164"/>
      <c r="G248" s="164"/>
      <c r="H248" s="164"/>
      <c r="I248" s="164"/>
      <c r="J248" s="164"/>
    </row>
    <row r="249" spans="1:10" x14ac:dyDescent="0.25">
      <c r="A249" s="49">
        <v>120</v>
      </c>
      <c r="C249" s="164"/>
      <c r="D249" s="164"/>
      <c r="E249" s="164"/>
      <c r="F249" s="164"/>
      <c r="G249" s="164"/>
      <c r="H249" s="164"/>
      <c r="I249" s="164"/>
      <c r="J249" s="164"/>
    </row>
    <row r="250" spans="1:10" x14ac:dyDescent="0.25">
      <c r="A250" s="49">
        <v>125</v>
      </c>
      <c r="C250" s="164"/>
      <c r="D250" s="164"/>
      <c r="E250" s="164"/>
      <c r="F250" s="164"/>
      <c r="G250" s="164"/>
      <c r="H250" s="164"/>
      <c r="I250" s="164"/>
      <c r="J250" s="164"/>
    </row>
    <row r="251" spans="1:10" x14ac:dyDescent="0.25">
      <c r="A251" s="49">
        <v>130</v>
      </c>
      <c r="C251" s="164"/>
      <c r="D251" s="164"/>
      <c r="E251" s="164"/>
      <c r="F251" s="164"/>
      <c r="G251" s="164"/>
      <c r="H251" s="164"/>
      <c r="I251" s="164"/>
      <c r="J251" s="164"/>
    </row>
    <row r="252" spans="1:10" x14ac:dyDescent="0.25">
      <c r="A252" s="49">
        <v>135</v>
      </c>
      <c r="C252" s="164"/>
      <c r="D252" s="164"/>
      <c r="E252" s="164"/>
      <c r="F252" s="164"/>
      <c r="G252" s="164"/>
      <c r="H252" s="164"/>
      <c r="I252" s="164"/>
      <c r="J252" s="164"/>
    </row>
    <row r="253" spans="1:10" x14ac:dyDescent="0.25">
      <c r="A253" s="49">
        <v>140</v>
      </c>
      <c r="C253" s="164"/>
      <c r="D253" s="164"/>
      <c r="E253" s="164"/>
      <c r="F253" s="164"/>
      <c r="G253" s="164"/>
      <c r="H253" s="164"/>
      <c r="I253" s="164"/>
      <c r="J253" s="164"/>
    </row>
    <row r="254" spans="1:10" x14ac:dyDescent="0.25">
      <c r="A254" s="49">
        <v>145</v>
      </c>
    </row>
    <row r="255" spans="1:10" x14ac:dyDescent="0.25">
      <c r="A255" s="49">
        <v>150</v>
      </c>
    </row>
    <row r="256" spans="1:10" x14ac:dyDescent="0.25">
      <c r="A256" s="49">
        <v>155</v>
      </c>
    </row>
    <row r="257" spans="1:1" x14ac:dyDescent="0.25">
      <c r="A257" s="49">
        <v>160</v>
      </c>
    </row>
    <row r="258" spans="1:1" x14ac:dyDescent="0.25">
      <c r="A258" s="49">
        <v>165</v>
      </c>
    </row>
    <row r="259" spans="1:1" x14ac:dyDescent="0.25">
      <c r="A259" s="49">
        <v>170</v>
      </c>
    </row>
    <row r="260" spans="1:1" x14ac:dyDescent="0.25">
      <c r="A260" s="49">
        <v>175</v>
      </c>
    </row>
    <row r="261" spans="1:1" x14ac:dyDescent="0.25">
      <c r="A261" s="49">
        <v>180</v>
      </c>
    </row>
    <row r="262" spans="1:1" x14ac:dyDescent="0.25">
      <c r="A262" s="49">
        <v>185</v>
      </c>
    </row>
    <row r="263" spans="1:1" x14ac:dyDescent="0.25">
      <c r="A263" s="49">
        <v>190</v>
      </c>
    </row>
    <row r="264" spans="1:1" x14ac:dyDescent="0.25">
      <c r="A264" s="49">
        <v>195</v>
      </c>
    </row>
    <row r="265" spans="1:1" x14ac:dyDescent="0.25">
      <c r="A265" s="49">
        <v>200</v>
      </c>
    </row>
    <row r="266" spans="1:1" x14ac:dyDescent="0.25">
      <c r="A266" s="49">
        <v>205</v>
      </c>
    </row>
    <row r="267" spans="1:1" x14ac:dyDescent="0.25">
      <c r="A267" s="49">
        <v>210</v>
      </c>
    </row>
    <row r="268" spans="1:1" x14ac:dyDescent="0.25">
      <c r="A268" s="49">
        <v>215</v>
      </c>
    </row>
    <row r="269" spans="1:1" x14ac:dyDescent="0.25">
      <c r="A269" s="49">
        <v>220</v>
      </c>
    </row>
    <row r="270" spans="1:1" x14ac:dyDescent="0.25">
      <c r="A270" s="49">
        <v>225</v>
      </c>
    </row>
    <row r="271" spans="1:1" x14ac:dyDescent="0.25">
      <c r="A271" s="49">
        <v>230</v>
      </c>
    </row>
    <row r="272" spans="1:1" x14ac:dyDescent="0.25">
      <c r="A272" s="49">
        <v>235</v>
      </c>
    </row>
    <row r="273" spans="1:1" x14ac:dyDescent="0.25">
      <c r="A273" s="49">
        <v>240</v>
      </c>
    </row>
    <row r="274" spans="1:1" x14ac:dyDescent="0.25">
      <c r="A274" s="49">
        <v>245</v>
      </c>
    </row>
    <row r="275" spans="1:1" x14ac:dyDescent="0.25">
      <c r="A275" s="49">
        <v>250</v>
      </c>
    </row>
    <row r="276" spans="1:1" x14ac:dyDescent="0.25">
      <c r="A276" s="49">
        <v>255</v>
      </c>
    </row>
    <row r="277" spans="1:1" x14ac:dyDescent="0.25">
      <c r="A277" s="49">
        <v>260</v>
      </c>
    </row>
    <row r="278" spans="1:1" x14ac:dyDescent="0.25">
      <c r="A278" s="49">
        <v>265</v>
      </c>
    </row>
    <row r="279" spans="1:1" x14ac:dyDescent="0.25">
      <c r="A279" s="49">
        <v>270</v>
      </c>
    </row>
    <row r="280" spans="1:1" x14ac:dyDescent="0.25">
      <c r="A280" s="49">
        <v>275</v>
      </c>
    </row>
    <row r="281" spans="1:1" x14ac:dyDescent="0.25">
      <c r="A281" s="49">
        <v>280</v>
      </c>
    </row>
    <row r="282" spans="1:1" x14ac:dyDescent="0.25">
      <c r="A282" s="49">
        <v>285</v>
      </c>
    </row>
    <row r="283" spans="1:1" x14ac:dyDescent="0.25">
      <c r="A283" s="49">
        <v>290</v>
      </c>
    </row>
    <row r="284" spans="1:1" x14ac:dyDescent="0.25">
      <c r="A284" s="49">
        <v>295</v>
      </c>
    </row>
    <row r="285" spans="1:1" x14ac:dyDescent="0.25">
      <c r="A285" s="49">
        <v>300</v>
      </c>
    </row>
    <row r="286" spans="1:1" x14ac:dyDescent="0.25">
      <c r="A286" s="49">
        <v>305</v>
      </c>
    </row>
    <row r="287" spans="1:1" x14ac:dyDescent="0.25">
      <c r="A287" s="49">
        <v>310</v>
      </c>
    </row>
    <row r="288" spans="1:1" x14ac:dyDescent="0.25">
      <c r="A288" s="49">
        <v>315</v>
      </c>
    </row>
    <row r="289" spans="1:1" x14ac:dyDescent="0.25">
      <c r="A289" s="49">
        <v>320</v>
      </c>
    </row>
    <row r="290" spans="1:1" x14ac:dyDescent="0.25">
      <c r="A290" s="49">
        <v>325</v>
      </c>
    </row>
    <row r="291" spans="1:1" x14ac:dyDescent="0.25">
      <c r="A291" s="49">
        <v>330</v>
      </c>
    </row>
    <row r="292" spans="1:1" x14ac:dyDescent="0.25">
      <c r="A292" s="49">
        <v>335</v>
      </c>
    </row>
    <row r="293" spans="1:1" x14ac:dyDescent="0.25">
      <c r="A293" s="49">
        <v>340</v>
      </c>
    </row>
    <row r="294" spans="1:1" x14ac:dyDescent="0.25">
      <c r="A294" s="49">
        <v>345</v>
      </c>
    </row>
    <row r="295" spans="1:1" x14ac:dyDescent="0.25">
      <c r="A295" s="49">
        <v>350</v>
      </c>
    </row>
    <row r="296" spans="1:1" x14ac:dyDescent="0.25">
      <c r="A296" s="49">
        <v>355</v>
      </c>
    </row>
    <row r="297" spans="1:1" x14ac:dyDescent="0.25">
      <c r="A297" s="49">
        <v>360</v>
      </c>
    </row>
    <row r="298" spans="1:1" x14ac:dyDescent="0.25">
      <c r="A298" s="49">
        <v>365</v>
      </c>
    </row>
    <row r="299" spans="1:1" x14ac:dyDescent="0.25">
      <c r="A299" s="49">
        <v>370</v>
      </c>
    </row>
    <row r="300" spans="1:1" x14ac:dyDescent="0.25">
      <c r="A300" s="49">
        <v>375</v>
      </c>
    </row>
    <row r="301" spans="1:1" x14ac:dyDescent="0.25">
      <c r="A301" s="49">
        <v>380</v>
      </c>
    </row>
    <row r="302" spans="1:1" x14ac:dyDescent="0.25">
      <c r="A302" s="49">
        <v>385</v>
      </c>
    </row>
    <row r="303" spans="1:1" x14ac:dyDescent="0.25">
      <c r="A303" s="49">
        <v>390</v>
      </c>
    </row>
    <row r="304" spans="1:1" x14ac:dyDescent="0.25">
      <c r="A304" s="49">
        <v>395</v>
      </c>
    </row>
    <row r="305" spans="1:1" x14ac:dyDescent="0.25">
      <c r="A305" s="49">
        <v>400</v>
      </c>
    </row>
    <row r="306" spans="1:1" x14ac:dyDescent="0.25">
      <c r="A306" s="49">
        <v>405</v>
      </c>
    </row>
    <row r="307" spans="1:1" x14ac:dyDescent="0.25">
      <c r="A307" s="49">
        <v>410</v>
      </c>
    </row>
    <row r="308" spans="1:1" x14ac:dyDescent="0.25">
      <c r="A308" s="49">
        <v>415</v>
      </c>
    </row>
    <row r="309" spans="1:1" x14ac:dyDescent="0.25">
      <c r="A309" s="49">
        <v>420</v>
      </c>
    </row>
    <row r="310" spans="1:1" x14ac:dyDescent="0.25">
      <c r="A310" s="49">
        <v>425</v>
      </c>
    </row>
    <row r="311" spans="1:1" x14ac:dyDescent="0.25">
      <c r="A311" s="49">
        <v>430</v>
      </c>
    </row>
    <row r="312" spans="1:1" x14ac:dyDescent="0.25">
      <c r="A312" s="49">
        <v>435</v>
      </c>
    </row>
    <row r="313" spans="1:1" x14ac:dyDescent="0.25">
      <c r="A313" s="49">
        <v>440</v>
      </c>
    </row>
    <row r="314" spans="1:1" x14ac:dyDescent="0.25">
      <c r="A314" s="49">
        <v>445</v>
      </c>
    </row>
    <row r="315" spans="1:1" x14ac:dyDescent="0.25">
      <c r="A315" s="49">
        <v>450</v>
      </c>
    </row>
    <row r="316" spans="1:1" x14ac:dyDescent="0.25">
      <c r="A316" s="49">
        <v>455</v>
      </c>
    </row>
    <row r="317" spans="1:1" x14ac:dyDescent="0.25">
      <c r="A317" s="49">
        <v>460</v>
      </c>
    </row>
    <row r="318" spans="1:1" x14ac:dyDescent="0.25">
      <c r="A318" s="49">
        <v>465</v>
      </c>
    </row>
    <row r="319" spans="1:1" x14ac:dyDescent="0.25">
      <c r="A319" s="49">
        <v>470</v>
      </c>
    </row>
    <row r="320" spans="1:1" x14ac:dyDescent="0.25">
      <c r="A320" s="49">
        <v>475</v>
      </c>
    </row>
    <row r="321" spans="1:1" x14ac:dyDescent="0.25">
      <c r="A321" s="49">
        <v>480</v>
      </c>
    </row>
    <row r="322" spans="1:1" x14ac:dyDescent="0.25">
      <c r="A322" s="49">
        <v>485</v>
      </c>
    </row>
    <row r="323" spans="1:1" x14ac:dyDescent="0.25">
      <c r="A323" s="49">
        <v>490</v>
      </c>
    </row>
    <row r="324" spans="1:1" x14ac:dyDescent="0.25">
      <c r="A324" s="49">
        <v>495</v>
      </c>
    </row>
    <row r="325" spans="1:1" x14ac:dyDescent="0.25">
      <c r="A325" s="49">
        <v>500</v>
      </c>
    </row>
    <row r="326" spans="1:1" x14ac:dyDescent="0.25">
      <c r="A326" s="49">
        <v>505</v>
      </c>
    </row>
    <row r="327" spans="1:1" x14ac:dyDescent="0.25">
      <c r="A327" s="49">
        <v>510</v>
      </c>
    </row>
    <row r="328" spans="1:1" x14ac:dyDescent="0.25">
      <c r="A328" s="49">
        <v>515</v>
      </c>
    </row>
    <row r="329" spans="1:1" x14ac:dyDescent="0.25">
      <c r="A329" s="49">
        <v>520</v>
      </c>
    </row>
    <row r="330" spans="1:1" x14ac:dyDescent="0.25">
      <c r="A330" s="49">
        <v>525</v>
      </c>
    </row>
    <row r="331" spans="1:1" x14ac:dyDescent="0.25">
      <c r="A331" s="49">
        <v>530</v>
      </c>
    </row>
    <row r="332" spans="1:1" x14ac:dyDescent="0.25">
      <c r="A332" s="49">
        <v>535</v>
      </c>
    </row>
    <row r="333" spans="1:1" x14ac:dyDescent="0.25">
      <c r="A333" s="49">
        <v>540</v>
      </c>
    </row>
    <row r="334" spans="1:1" x14ac:dyDescent="0.25">
      <c r="A334" s="49">
        <v>545</v>
      </c>
    </row>
    <row r="335" spans="1:1" x14ac:dyDescent="0.25">
      <c r="A335" s="49">
        <v>550</v>
      </c>
    </row>
    <row r="336" spans="1:1" x14ac:dyDescent="0.25">
      <c r="A336" s="49">
        <v>555</v>
      </c>
    </row>
    <row r="337" spans="1:8" x14ac:dyDescent="0.25">
      <c r="A337" s="49">
        <v>560</v>
      </c>
    </row>
    <row r="338" spans="1:8" ht="15.75" thickBot="1" x14ac:dyDescent="0.3">
      <c r="A338" s="50">
        <v>565</v>
      </c>
    </row>
    <row r="340" spans="1:8" x14ac:dyDescent="0.25">
      <c r="A340" s="175" t="s">
        <v>228</v>
      </c>
      <c r="B340" s="176"/>
      <c r="C340" s="176"/>
      <c r="D340" s="176"/>
      <c r="E340" s="176"/>
      <c r="F340" s="176"/>
      <c r="G340" s="176"/>
      <c r="H340" s="176"/>
    </row>
    <row r="341" spans="1:8" x14ac:dyDescent="0.25">
      <c r="A341" s="176"/>
      <c r="B341" s="176"/>
      <c r="C341" s="176"/>
      <c r="D341" s="176"/>
      <c r="E341" s="176"/>
      <c r="F341" s="176"/>
      <c r="G341" s="176"/>
      <c r="H341" s="176"/>
    </row>
    <row r="342" spans="1:8" x14ac:dyDescent="0.25">
      <c r="A342" s="176"/>
      <c r="B342" s="176"/>
      <c r="C342" s="176"/>
      <c r="D342" s="176"/>
      <c r="E342" s="176"/>
      <c r="F342" s="176"/>
      <c r="G342" s="176"/>
      <c r="H342" s="176"/>
    </row>
    <row r="343" spans="1:8" x14ac:dyDescent="0.25">
      <c r="A343" s="176"/>
      <c r="B343" s="176"/>
      <c r="C343" s="176"/>
      <c r="D343" s="176"/>
      <c r="E343" s="176"/>
      <c r="F343" s="176"/>
      <c r="G343" s="176"/>
      <c r="H343" s="176"/>
    </row>
    <row r="344" spans="1:8" x14ac:dyDescent="0.25">
      <c r="A344" s="176"/>
      <c r="B344" s="176"/>
      <c r="C344" s="176"/>
      <c r="D344" s="176"/>
      <c r="E344" s="176"/>
      <c r="F344" s="176"/>
      <c r="G344" s="176"/>
      <c r="H344" s="176"/>
    </row>
    <row r="346" spans="1:8" x14ac:dyDescent="0.25">
      <c r="A346" s="92" t="s">
        <v>229</v>
      </c>
      <c r="C346" s="91" t="s">
        <v>198</v>
      </c>
    </row>
    <row r="347" spans="1:8" x14ac:dyDescent="0.25">
      <c r="A347" s="75">
        <v>15</v>
      </c>
      <c r="C347" s="85" t="s">
        <v>199</v>
      </c>
      <c r="D347" s="90">
        <f>_xlfn.QUARTILE.INC(A347:A463,1)</f>
        <v>170</v>
      </c>
      <c r="G347" s="91" t="s">
        <v>215</v>
      </c>
    </row>
    <row r="348" spans="1:8" x14ac:dyDescent="0.25">
      <c r="A348" s="75">
        <v>20</v>
      </c>
      <c r="C348" s="85"/>
      <c r="D348" s="90"/>
      <c r="G348" s="88" t="s">
        <v>203</v>
      </c>
      <c r="H348" s="85">
        <f>_xlfn.PERCENTILE.INC(A347:A463,0.1)</f>
        <v>78</v>
      </c>
    </row>
    <row r="349" spans="1:8" x14ac:dyDescent="0.25">
      <c r="A349" s="75">
        <v>30</v>
      </c>
      <c r="C349" s="85" t="s">
        <v>200</v>
      </c>
      <c r="D349" s="90">
        <f>_xlfn.QUARTILE.INC(A347:A463,2)</f>
        <v>320</v>
      </c>
      <c r="G349" s="88"/>
      <c r="H349" s="85"/>
    </row>
    <row r="350" spans="1:8" x14ac:dyDescent="0.25">
      <c r="A350" s="75">
        <v>35</v>
      </c>
      <c r="C350" s="85"/>
      <c r="D350" s="90"/>
      <c r="G350" s="88" t="s">
        <v>204</v>
      </c>
      <c r="H350" s="85">
        <f>_xlfn.PERCENTILE.INC(A347:A463,0.25)</f>
        <v>170</v>
      </c>
    </row>
    <row r="351" spans="1:8" x14ac:dyDescent="0.25">
      <c r="A351" s="75">
        <v>40</v>
      </c>
      <c r="C351" s="85" t="s">
        <v>201</v>
      </c>
      <c r="D351" s="90">
        <f>_xlfn.QUARTILE.INC(A347:A463,3)</f>
        <v>465</v>
      </c>
      <c r="G351" s="88"/>
      <c r="H351" s="85"/>
    </row>
    <row r="352" spans="1:8" x14ac:dyDescent="0.25">
      <c r="A352" s="75">
        <v>45</v>
      </c>
      <c r="G352" s="88" t="s">
        <v>205</v>
      </c>
      <c r="H352" s="85">
        <f>_xlfn.PERCENTILE.INC(A347:A463,0.75)</f>
        <v>465</v>
      </c>
    </row>
    <row r="353" spans="1:10" x14ac:dyDescent="0.25">
      <c r="A353" s="75">
        <v>50</v>
      </c>
      <c r="G353" s="88"/>
      <c r="H353" s="85"/>
    </row>
    <row r="354" spans="1:10" x14ac:dyDescent="0.25">
      <c r="A354" s="75">
        <v>55</v>
      </c>
      <c r="G354" s="88" t="s">
        <v>206</v>
      </c>
      <c r="H354" s="85">
        <f>_xlfn.PERCENTILE.INC(A347:A463,0.9)</f>
        <v>552</v>
      </c>
    </row>
    <row r="355" spans="1:10" x14ac:dyDescent="0.25">
      <c r="A355" s="75">
        <v>60</v>
      </c>
    </row>
    <row r="356" spans="1:10" x14ac:dyDescent="0.25">
      <c r="A356" s="75">
        <v>65</v>
      </c>
    </row>
    <row r="357" spans="1:10" x14ac:dyDescent="0.25">
      <c r="A357" s="75">
        <v>70</v>
      </c>
    </row>
    <row r="358" spans="1:10" x14ac:dyDescent="0.25">
      <c r="A358" s="75">
        <v>75</v>
      </c>
      <c r="C358" s="131" t="s">
        <v>230</v>
      </c>
      <c r="D358" s="117"/>
      <c r="E358" s="117"/>
      <c r="F358" s="117"/>
      <c r="G358" s="117"/>
      <c r="H358" s="117"/>
    </row>
    <row r="359" spans="1:10" x14ac:dyDescent="0.25">
      <c r="A359" s="75">
        <v>80</v>
      </c>
      <c r="C359" s="117"/>
      <c r="D359" s="117"/>
      <c r="E359" s="117"/>
      <c r="F359" s="117"/>
      <c r="G359" s="117"/>
      <c r="H359" s="117"/>
    </row>
    <row r="360" spans="1:10" x14ac:dyDescent="0.25">
      <c r="A360" s="75">
        <v>85</v>
      </c>
      <c r="C360" s="174" t="s">
        <v>233</v>
      </c>
      <c r="D360" s="174"/>
      <c r="E360" s="174"/>
      <c r="F360" s="174"/>
      <c r="G360" s="174"/>
      <c r="H360" s="174"/>
    </row>
    <row r="361" spans="1:10" x14ac:dyDescent="0.25">
      <c r="A361" s="75">
        <v>90</v>
      </c>
      <c r="C361" s="174"/>
      <c r="D361" s="174"/>
      <c r="E361" s="174"/>
      <c r="F361" s="174"/>
      <c r="G361" s="174"/>
      <c r="H361" s="174"/>
    </row>
    <row r="362" spans="1:10" x14ac:dyDescent="0.25">
      <c r="A362" s="75">
        <v>100</v>
      </c>
      <c r="C362" s="131" t="s">
        <v>231</v>
      </c>
      <c r="D362" s="117"/>
      <c r="E362" s="117"/>
      <c r="F362" s="117"/>
      <c r="G362" s="117"/>
      <c r="H362" s="117"/>
    </row>
    <row r="363" spans="1:10" x14ac:dyDescent="0.25">
      <c r="A363" s="75">
        <v>105</v>
      </c>
      <c r="C363" s="117"/>
      <c r="D363" s="117"/>
      <c r="E363" s="117"/>
      <c r="F363" s="117"/>
      <c r="G363" s="117"/>
      <c r="H363" s="117"/>
    </row>
    <row r="364" spans="1:10" x14ac:dyDescent="0.25">
      <c r="A364" s="75">
        <v>110</v>
      </c>
      <c r="C364" s="131" t="s">
        <v>234</v>
      </c>
      <c r="D364" s="131"/>
      <c r="E364" s="131"/>
      <c r="F364" s="131"/>
      <c r="G364" s="131"/>
      <c r="H364" s="131"/>
    </row>
    <row r="365" spans="1:10" x14ac:dyDescent="0.25">
      <c r="A365" s="75">
        <v>115</v>
      </c>
      <c r="C365" s="131"/>
      <c r="D365" s="131"/>
      <c r="E365" s="131"/>
      <c r="F365" s="131"/>
      <c r="G365" s="131"/>
      <c r="H365" s="131"/>
    </row>
    <row r="366" spans="1:10" x14ac:dyDescent="0.25">
      <c r="A366" s="75">
        <v>120</v>
      </c>
      <c r="C366" s="131" t="s">
        <v>232</v>
      </c>
      <c r="D366" s="117"/>
      <c r="E366" s="117"/>
      <c r="F366" s="117"/>
      <c r="G366" s="117"/>
      <c r="H366" s="117"/>
    </row>
    <row r="367" spans="1:10" x14ac:dyDescent="0.25">
      <c r="A367" s="75">
        <v>125</v>
      </c>
      <c r="C367" s="117"/>
      <c r="D367" s="117"/>
      <c r="E367" s="117"/>
      <c r="F367" s="117"/>
      <c r="G367" s="117"/>
      <c r="H367" s="117"/>
    </row>
    <row r="368" spans="1:10" x14ac:dyDescent="0.25">
      <c r="A368" s="75">
        <v>130</v>
      </c>
      <c r="C368" s="164" t="s">
        <v>262</v>
      </c>
      <c r="D368" s="164"/>
      <c r="E368" s="164"/>
      <c r="F368" s="164"/>
      <c r="G368" s="164"/>
      <c r="H368" s="164"/>
      <c r="I368" s="164"/>
      <c r="J368" s="164"/>
    </row>
    <row r="369" spans="1:10" x14ac:dyDescent="0.25">
      <c r="A369" s="75">
        <v>135</v>
      </c>
      <c r="C369" s="164"/>
      <c r="D369" s="164"/>
      <c r="E369" s="164"/>
      <c r="F369" s="164"/>
      <c r="G369" s="164"/>
      <c r="H369" s="164"/>
      <c r="I369" s="164"/>
      <c r="J369" s="164"/>
    </row>
    <row r="370" spans="1:10" x14ac:dyDescent="0.25">
      <c r="A370" s="75">
        <v>140</v>
      </c>
      <c r="C370" s="164"/>
      <c r="D370" s="164"/>
      <c r="E370" s="164"/>
      <c r="F370" s="164"/>
      <c r="G370" s="164"/>
      <c r="H370" s="164"/>
      <c r="I370" s="164"/>
      <c r="J370" s="164"/>
    </row>
    <row r="371" spans="1:10" x14ac:dyDescent="0.25">
      <c r="A371" s="75">
        <v>145</v>
      </c>
      <c r="C371" s="164"/>
      <c r="D371" s="164"/>
      <c r="E371" s="164"/>
      <c r="F371" s="164"/>
      <c r="G371" s="164"/>
      <c r="H371" s="164"/>
      <c r="I371" s="164"/>
      <c r="J371" s="164"/>
    </row>
    <row r="372" spans="1:10" x14ac:dyDescent="0.25">
      <c r="A372" s="75">
        <v>150</v>
      </c>
      <c r="C372" s="164"/>
      <c r="D372" s="164"/>
      <c r="E372" s="164"/>
      <c r="F372" s="164"/>
      <c r="G372" s="164"/>
      <c r="H372" s="164"/>
      <c r="I372" s="164"/>
      <c r="J372" s="164"/>
    </row>
    <row r="373" spans="1:10" x14ac:dyDescent="0.25">
      <c r="A373" s="75">
        <v>155</v>
      </c>
    </row>
    <row r="374" spans="1:10" x14ac:dyDescent="0.25">
      <c r="A374" s="75">
        <v>160</v>
      </c>
    </row>
    <row r="375" spans="1:10" x14ac:dyDescent="0.25">
      <c r="A375" s="75">
        <v>165</v>
      </c>
    </row>
    <row r="376" spans="1:10" x14ac:dyDescent="0.25">
      <c r="A376" s="75">
        <v>170</v>
      </c>
    </row>
    <row r="377" spans="1:10" x14ac:dyDescent="0.25">
      <c r="A377" s="75">
        <v>175</v>
      </c>
    </row>
    <row r="378" spans="1:10" x14ac:dyDescent="0.25">
      <c r="A378" s="75">
        <v>180</v>
      </c>
    </row>
    <row r="379" spans="1:10" x14ac:dyDescent="0.25">
      <c r="A379" s="75">
        <v>185</v>
      </c>
    </row>
    <row r="380" spans="1:10" x14ac:dyDescent="0.25">
      <c r="A380" s="75">
        <v>190</v>
      </c>
    </row>
    <row r="381" spans="1:10" x14ac:dyDescent="0.25">
      <c r="A381" s="75">
        <v>200</v>
      </c>
    </row>
    <row r="382" spans="1:10" x14ac:dyDescent="0.25">
      <c r="A382" s="75">
        <v>205</v>
      </c>
    </row>
    <row r="383" spans="1:10" x14ac:dyDescent="0.25">
      <c r="A383" s="75">
        <v>210</v>
      </c>
    </row>
    <row r="384" spans="1:10" x14ac:dyDescent="0.25">
      <c r="A384" s="75">
        <v>215</v>
      </c>
    </row>
    <row r="385" spans="1:1" x14ac:dyDescent="0.25">
      <c r="A385" s="75">
        <v>220</v>
      </c>
    </row>
    <row r="386" spans="1:1" x14ac:dyDescent="0.25">
      <c r="A386" s="75">
        <v>225</v>
      </c>
    </row>
    <row r="387" spans="1:1" x14ac:dyDescent="0.25">
      <c r="A387" s="75">
        <v>230</v>
      </c>
    </row>
    <row r="388" spans="1:1" x14ac:dyDescent="0.25">
      <c r="A388" s="75">
        <v>235</v>
      </c>
    </row>
    <row r="389" spans="1:1" x14ac:dyDescent="0.25">
      <c r="A389" s="75">
        <v>240</v>
      </c>
    </row>
    <row r="390" spans="1:1" x14ac:dyDescent="0.25">
      <c r="A390" s="75">
        <v>245</v>
      </c>
    </row>
    <row r="391" spans="1:1" x14ac:dyDescent="0.25">
      <c r="A391" s="75">
        <v>250</v>
      </c>
    </row>
    <row r="392" spans="1:1" x14ac:dyDescent="0.25">
      <c r="A392" s="75">
        <v>255</v>
      </c>
    </row>
    <row r="393" spans="1:1" x14ac:dyDescent="0.25">
      <c r="A393" s="75">
        <v>260</v>
      </c>
    </row>
    <row r="394" spans="1:1" x14ac:dyDescent="0.25">
      <c r="A394" s="75">
        <v>265</v>
      </c>
    </row>
    <row r="395" spans="1:1" x14ac:dyDescent="0.25">
      <c r="A395" s="75">
        <v>270</v>
      </c>
    </row>
    <row r="396" spans="1:1" x14ac:dyDescent="0.25">
      <c r="A396" s="75">
        <v>275</v>
      </c>
    </row>
    <row r="397" spans="1:1" x14ac:dyDescent="0.25">
      <c r="A397" s="75">
        <v>280</v>
      </c>
    </row>
    <row r="398" spans="1:1" x14ac:dyDescent="0.25">
      <c r="A398" s="75">
        <v>285</v>
      </c>
    </row>
    <row r="399" spans="1:1" x14ac:dyDescent="0.25">
      <c r="A399" s="75">
        <v>290</v>
      </c>
    </row>
    <row r="400" spans="1:1" x14ac:dyDescent="0.25">
      <c r="A400" s="75">
        <v>295</v>
      </c>
    </row>
    <row r="401" spans="1:1" x14ac:dyDescent="0.25">
      <c r="A401" s="75">
        <v>300</v>
      </c>
    </row>
    <row r="402" spans="1:1" x14ac:dyDescent="0.25">
      <c r="A402" s="75">
        <v>305</v>
      </c>
    </row>
    <row r="403" spans="1:1" x14ac:dyDescent="0.25">
      <c r="A403" s="75">
        <v>310</v>
      </c>
    </row>
    <row r="404" spans="1:1" x14ac:dyDescent="0.25">
      <c r="A404" s="75">
        <v>315</v>
      </c>
    </row>
    <row r="405" spans="1:1" x14ac:dyDescent="0.25">
      <c r="A405" s="75">
        <v>320</v>
      </c>
    </row>
    <row r="406" spans="1:1" x14ac:dyDescent="0.25">
      <c r="A406" s="75">
        <v>325</v>
      </c>
    </row>
    <row r="407" spans="1:1" x14ac:dyDescent="0.25">
      <c r="A407" s="75">
        <v>330</v>
      </c>
    </row>
    <row r="408" spans="1:1" x14ac:dyDescent="0.25">
      <c r="A408" s="75">
        <v>335</v>
      </c>
    </row>
    <row r="409" spans="1:1" x14ac:dyDescent="0.25">
      <c r="A409" s="75">
        <v>340</v>
      </c>
    </row>
    <row r="410" spans="1:1" x14ac:dyDescent="0.25">
      <c r="A410" s="75">
        <v>345</v>
      </c>
    </row>
    <row r="411" spans="1:1" x14ac:dyDescent="0.25">
      <c r="A411" s="75">
        <v>350</v>
      </c>
    </row>
    <row r="412" spans="1:1" x14ac:dyDescent="0.25">
      <c r="A412" s="75">
        <v>355</v>
      </c>
    </row>
    <row r="413" spans="1:1" x14ac:dyDescent="0.25">
      <c r="A413" s="75">
        <v>360</v>
      </c>
    </row>
    <row r="414" spans="1:1" x14ac:dyDescent="0.25">
      <c r="A414" s="75">
        <v>365</v>
      </c>
    </row>
    <row r="415" spans="1:1" x14ac:dyDescent="0.25">
      <c r="A415" s="75">
        <v>370</v>
      </c>
    </row>
    <row r="416" spans="1:1" x14ac:dyDescent="0.25">
      <c r="A416" s="75">
        <v>375</v>
      </c>
    </row>
    <row r="417" spans="1:1" x14ac:dyDescent="0.25">
      <c r="A417" s="75">
        <v>380</v>
      </c>
    </row>
    <row r="418" spans="1:1" x14ac:dyDescent="0.25">
      <c r="A418" s="75">
        <v>385</v>
      </c>
    </row>
    <row r="419" spans="1:1" x14ac:dyDescent="0.25">
      <c r="A419" s="75">
        <v>390</v>
      </c>
    </row>
    <row r="420" spans="1:1" x14ac:dyDescent="0.25">
      <c r="A420" s="75">
        <v>395</v>
      </c>
    </row>
    <row r="421" spans="1:1" x14ac:dyDescent="0.25">
      <c r="A421" s="75">
        <v>400</v>
      </c>
    </row>
    <row r="422" spans="1:1" x14ac:dyDescent="0.25">
      <c r="A422" s="75">
        <v>405</v>
      </c>
    </row>
    <row r="423" spans="1:1" x14ac:dyDescent="0.25">
      <c r="A423" s="75">
        <v>410</v>
      </c>
    </row>
    <row r="424" spans="1:1" x14ac:dyDescent="0.25">
      <c r="A424" s="75">
        <v>415</v>
      </c>
    </row>
    <row r="425" spans="1:1" x14ac:dyDescent="0.25">
      <c r="A425" s="75">
        <v>420</v>
      </c>
    </row>
    <row r="426" spans="1:1" x14ac:dyDescent="0.25">
      <c r="A426" s="75">
        <v>425</v>
      </c>
    </row>
    <row r="427" spans="1:1" x14ac:dyDescent="0.25">
      <c r="A427" s="75">
        <v>430</v>
      </c>
    </row>
    <row r="428" spans="1:1" x14ac:dyDescent="0.25">
      <c r="A428" s="75">
        <v>435</v>
      </c>
    </row>
    <row r="429" spans="1:1" x14ac:dyDescent="0.25">
      <c r="A429" s="75">
        <v>440</v>
      </c>
    </row>
    <row r="430" spans="1:1" x14ac:dyDescent="0.25">
      <c r="A430" s="75">
        <v>445</v>
      </c>
    </row>
    <row r="431" spans="1:1" x14ac:dyDescent="0.25">
      <c r="A431" s="75">
        <v>450</v>
      </c>
    </row>
    <row r="432" spans="1:1" x14ac:dyDescent="0.25">
      <c r="A432" s="75">
        <v>455</v>
      </c>
    </row>
    <row r="433" spans="1:1" x14ac:dyDescent="0.25">
      <c r="A433" s="75">
        <v>460</v>
      </c>
    </row>
    <row r="434" spans="1:1" x14ac:dyDescent="0.25">
      <c r="A434" s="75">
        <v>465</v>
      </c>
    </row>
    <row r="435" spans="1:1" x14ac:dyDescent="0.25">
      <c r="A435" s="75">
        <v>470</v>
      </c>
    </row>
    <row r="436" spans="1:1" x14ac:dyDescent="0.25">
      <c r="A436" s="75">
        <v>475</v>
      </c>
    </row>
    <row r="437" spans="1:1" x14ac:dyDescent="0.25">
      <c r="A437" s="75">
        <v>480</v>
      </c>
    </row>
    <row r="438" spans="1:1" x14ac:dyDescent="0.25">
      <c r="A438" s="75">
        <v>485</v>
      </c>
    </row>
    <row r="439" spans="1:1" x14ac:dyDescent="0.25">
      <c r="A439" s="75">
        <v>490</v>
      </c>
    </row>
    <row r="440" spans="1:1" x14ac:dyDescent="0.25">
      <c r="A440" s="75">
        <v>495</v>
      </c>
    </row>
    <row r="441" spans="1:1" x14ac:dyDescent="0.25">
      <c r="A441" s="75">
        <v>500</v>
      </c>
    </row>
    <row r="442" spans="1:1" x14ac:dyDescent="0.25">
      <c r="A442" s="75">
        <v>505</v>
      </c>
    </row>
    <row r="443" spans="1:1" x14ac:dyDescent="0.25">
      <c r="A443" s="75">
        <v>510</v>
      </c>
    </row>
    <row r="444" spans="1:1" x14ac:dyDescent="0.25">
      <c r="A444" s="75">
        <v>515</v>
      </c>
    </row>
    <row r="445" spans="1:1" x14ac:dyDescent="0.25">
      <c r="A445" s="75">
        <v>520</v>
      </c>
    </row>
    <row r="446" spans="1:1" x14ac:dyDescent="0.25">
      <c r="A446" s="75">
        <v>525</v>
      </c>
    </row>
    <row r="447" spans="1:1" x14ac:dyDescent="0.25">
      <c r="A447" s="75">
        <v>530</v>
      </c>
    </row>
    <row r="448" spans="1:1" x14ac:dyDescent="0.25">
      <c r="A448" s="75">
        <v>535</v>
      </c>
    </row>
    <row r="449" spans="1:1" x14ac:dyDescent="0.25">
      <c r="A449" s="75">
        <v>540</v>
      </c>
    </row>
    <row r="450" spans="1:1" x14ac:dyDescent="0.25">
      <c r="A450" s="75">
        <v>545</v>
      </c>
    </row>
    <row r="451" spans="1:1" x14ac:dyDescent="0.25">
      <c r="A451" s="75">
        <v>550</v>
      </c>
    </row>
    <row r="452" spans="1:1" x14ac:dyDescent="0.25">
      <c r="A452" s="75">
        <v>555</v>
      </c>
    </row>
    <row r="453" spans="1:1" x14ac:dyDescent="0.25">
      <c r="A453" s="75">
        <v>560</v>
      </c>
    </row>
    <row r="454" spans="1:1" x14ac:dyDescent="0.25">
      <c r="A454" s="75">
        <v>565</v>
      </c>
    </row>
    <row r="455" spans="1:1" x14ac:dyDescent="0.25">
      <c r="A455" s="75">
        <v>570</v>
      </c>
    </row>
    <row r="456" spans="1:1" x14ac:dyDescent="0.25">
      <c r="A456" s="75">
        <v>575</v>
      </c>
    </row>
    <row r="457" spans="1:1" x14ac:dyDescent="0.25">
      <c r="A457" s="75">
        <v>580</v>
      </c>
    </row>
    <row r="458" spans="1:1" x14ac:dyDescent="0.25">
      <c r="A458" s="75">
        <v>585</v>
      </c>
    </row>
    <row r="459" spans="1:1" x14ac:dyDescent="0.25">
      <c r="A459" s="75">
        <v>590</v>
      </c>
    </row>
    <row r="460" spans="1:1" x14ac:dyDescent="0.25">
      <c r="A460" s="75">
        <v>595</v>
      </c>
    </row>
    <row r="461" spans="1:1" x14ac:dyDescent="0.25">
      <c r="A461" s="75">
        <v>600</v>
      </c>
    </row>
    <row r="462" spans="1:1" x14ac:dyDescent="0.25">
      <c r="A462" s="75">
        <v>605</v>
      </c>
    </row>
    <row r="463" spans="1:1" x14ac:dyDescent="0.25">
      <c r="A463" s="75">
        <v>610</v>
      </c>
    </row>
  </sheetData>
  <mergeCells count="28">
    <mergeCell ref="A340:H344"/>
    <mergeCell ref="C358:H359"/>
    <mergeCell ref="C362:H363"/>
    <mergeCell ref="C366:H367"/>
    <mergeCell ref="C360:H361"/>
    <mergeCell ref="C364:H365"/>
    <mergeCell ref="A227:A228"/>
    <mergeCell ref="C237:I238"/>
    <mergeCell ref="C241:I242"/>
    <mergeCell ref="C245:I246"/>
    <mergeCell ref="C239:I240"/>
    <mergeCell ref="C243:I244"/>
    <mergeCell ref="C33:J39"/>
    <mergeCell ref="C136:J142"/>
    <mergeCell ref="C247:J253"/>
    <mergeCell ref="C368:J372"/>
    <mergeCell ref="A1:G6"/>
    <mergeCell ref="C17:H19"/>
    <mergeCell ref="C20:H21"/>
    <mergeCell ref="C24:H26"/>
    <mergeCell ref="C28:H29"/>
    <mergeCell ref="A110:H115"/>
    <mergeCell ref="C126:J127"/>
    <mergeCell ref="C130:J131"/>
    <mergeCell ref="C134:J135"/>
    <mergeCell ref="C128:J129"/>
    <mergeCell ref="C132:J133"/>
    <mergeCell ref="A220:H2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1FD3F-C22C-49B7-9C50-9157ECB9BBFB}">
  <dimension ref="A1:L95"/>
  <sheetViews>
    <sheetView tabSelected="1" zoomScale="115" zoomScaleNormal="115" workbookViewId="0">
      <selection activeCell="E78" sqref="E78:L80"/>
    </sheetView>
  </sheetViews>
  <sheetFormatPr defaultRowHeight="15" x14ac:dyDescent="0.25"/>
  <cols>
    <col min="1" max="1" width="16.5703125" style="94" customWidth="1"/>
    <col min="2" max="2" width="11.85546875" style="94" customWidth="1"/>
    <col min="5" max="5" width="22.85546875" bestFit="1" customWidth="1"/>
    <col min="6" max="6" width="22.7109375" bestFit="1" customWidth="1"/>
    <col min="7" max="7" width="14" bestFit="1" customWidth="1"/>
  </cols>
  <sheetData>
    <row r="1" spans="1:8" x14ac:dyDescent="0.25">
      <c r="A1" s="183" t="s">
        <v>235</v>
      </c>
      <c r="B1" s="183"/>
      <c r="C1" s="183"/>
      <c r="D1" s="183"/>
      <c r="E1" s="183"/>
      <c r="F1" s="183"/>
      <c r="G1" s="183"/>
      <c r="H1" s="183"/>
    </row>
    <row r="2" spans="1:8" x14ac:dyDescent="0.25">
      <c r="A2" s="183"/>
      <c r="B2" s="183"/>
      <c r="C2" s="183"/>
      <c r="D2" s="183"/>
      <c r="E2" s="183"/>
      <c r="F2" s="183"/>
      <c r="G2" s="183"/>
      <c r="H2" s="183"/>
    </row>
    <row r="3" spans="1:8" x14ac:dyDescent="0.25">
      <c r="A3" s="183"/>
      <c r="B3" s="183"/>
      <c r="C3" s="183"/>
      <c r="D3" s="183"/>
      <c r="E3" s="183"/>
      <c r="F3" s="183"/>
      <c r="G3" s="183"/>
      <c r="H3" s="183"/>
    </row>
    <row r="4" spans="1:8" x14ac:dyDescent="0.25">
      <c r="A4" s="183"/>
      <c r="B4" s="183"/>
      <c r="C4" s="183"/>
      <c r="D4" s="183"/>
      <c r="E4" s="183"/>
      <c r="F4" s="183"/>
      <c r="G4" s="183"/>
      <c r="H4" s="183"/>
    </row>
    <row r="5" spans="1:8" x14ac:dyDescent="0.25">
      <c r="A5" s="183"/>
      <c r="B5" s="183"/>
      <c r="C5" s="183"/>
      <c r="D5" s="183"/>
      <c r="E5" s="183"/>
      <c r="F5" s="183"/>
      <c r="G5" s="183"/>
      <c r="H5" s="183"/>
    </row>
    <row r="6" spans="1:8" x14ac:dyDescent="0.25">
      <c r="A6" s="183"/>
      <c r="B6" s="183"/>
      <c r="C6" s="183"/>
      <c r="D6" s="183"/>
      <c r="E6" s="183"/>
      <c r="F6" s="183"/>
      <c r="G6" s="183"/>
      <c r="H6" s="183"/>
    </row>
    <row r="7" spans="1:8" x14ac:dyDescent="0.25">
      <c r="A7" s="183"/>
      <c r="B7" s="183"/>
      <c r="C7" s="183"/>
      <c r="D7" s="183"/>
      <c r="E7" s="183"/>
      <c r="F7" s="183"/>
      <c r="G7" s="183"/>
      <c r="H7" s="183"/>
    </row>
    <row r="10" spans="1:8" ht="15.75" thickBot="1" x14ac:dyDescent="0.3">
      <c r="A10" s="184" t="s">
        <v>236</v>
      </c>
      <c r="B10" s="185" t="s">
        <v>237</v>
      </c>
    </row>
    <row r="11" spans="1:8" x14ac:dyDescent="0.25">
      <c r="A11" s="184"/>
      <c r="B11" s="185"/>
      <c r="E11" s="8"/>
      <c r="F11" s="8" t="s">
        <v>236</v>
      </c>
      <c r="G11" s="8" t="s">
        <v>237</v>
      </c>
    </row>
    <row r="12" spans="1:8" x14ac:dyDescent="0.25">
      <c r="A12" s="93">
        <v>10</v>
      </c>
      <c r="B12" s="93">
        <v>50</v>
      </c>
      <c r="E12" t="s">
        <v>236</v>
      </c>
      <c r="F12" s="15">
        <v>1</v>
      </c>
      <c r="G12" s="15"/>
    </row>
    <row r="13" spans="1:8" ht="15.75" thickBot="1" x14ac:dyDescent="0.3">
      <c r="A13" s="93">
        <v>12</v>
      </c>
      <c r="B13" s="93">
        <v>55</v>
      </c>
      <c r="E13" s="7" t="s">
        <v>237</v>
      </c>
      <c r="F13" s="95">
        <v>0.99921031003664817</v>
      </c>
      <c r="G13" s="95">
        <v>1</v>
      </c>
    </row>
    <row r="14" spans="1:8" x14ac:dyDescent="0.25">
      <c r="A14" s="93">
        <v>15</v>
      </c>
      <c r="B14" s="93">
        <v>60</v>
      </c>
    </row>
    <row r="15" spans="1:8" x14ac:dyDescent="0.25">
      <c r="A15" s="93">
        <v>18</v>
      </c>
      <c r="B15" s="93">
        <v>65</v>
      </c>
      <c r="D15" s="179" t="s">
        <v>238</v>
      </c>
      <c r="E15" s="186"/>
      <c r="F15" s="186"/>
      <c r="G15" s="186"/>
    </row>
    <row r="16" spans="1:8" x14ac:dyDescent="0.25">
      <c r="A16" s="93">
        <v>20</v>
      </c>
      <c r="B16" s="93">
        <v>70</v>
      </c>
      <c r="D16" s="186"/>
      <c r="E16" s="186"/>
      <c r="F16" s="186"/>
      <c r="G16" s="186"/>
    </row>
    <row r="17" spans="1:10" x14ac:dyDescent="0.25">
      <c r="A17" s="93">
        <v>22</v>
      </c>
      <c r="B17" s="93">
        <v>75</v>
      </c>
      <c r="D17" s="186"/>
      <c r="E17" s="186"/>
      <c r="F17" s="186"/>
      <c r="G17" s="186"/>
    </row>
    <row r="18" spans="1:10" x14ac:dyDescent="0.25">
      <c r="A18" s="93">
        <v>25</v>
      </c>
      <c r="B18" s="93">
        <v>80</v>
      </c>
      <c r="D18" s="186"/>
      <c r="E18" s="186"/>
      <c r="F18" s="186"/>
      <c r="G18" s="186"/>
    </row>
    <row r="19" spans="1:10" x14ac:dyDescent="0.25">
      <c r="A19" s="93">
        <v>28</v>
      </c>
      <c r="B19" s="93">
        <v>85</v>
      </c>
    </row>
    <row r="20" spans="1:10" x14ac:dyDescent="0.25">
      <c r="A20" s="93">
        <v>30</v>
      </c>
      <c r="B20" s="93">
        <v>90</v>
      </c>
      <c r="D20" s="187" t="s">
        <v>239</v>
      </c>
      <c r="E20" s="187"/>
      <c r="F20" s="187"/>
      <c r="G20" s="187"/>
      <c r="H20" s="187"/>
      <c r="I20" s="187"/>
      <c r="J20" s="187"/>
    </row>
    <row r="21" spans="1:10" x14ac:dyDescent="0.25">
      <c r="A21" s="93">
        <v>32</v>
      </c>
      <c r="B21" s="93">
        <v>95</v>
      </c>
      <c r="D21" s="187"/>
      <c r="E21" s="187"/>
      <c r="F21" s="187"/>
      <c r="G21" s="187"/>
      <c r="H21" s="187"/>
      <c r="I21" s="187"/>
      <c r="J21" s="187"/>
    </row>
    <row r="22" spans="1:10" x14ac:dyDescent="0.25">
      <c r="A22" s="93">
        <v>35</v>
      </c>
      <c r="B22" s="93">
        <v>100</v>
      </c>
      <c r="D22" s="96"/>
      <c r="E22" s="96"/>
      <c r="F22" s="96"/>
      <c r="G22" s="96"/>
      <c r="H22" s="96"/>
      <c r="I22" s="96"/>
      <c r="J22" s="96"/>
    </row>
    <row r="23" spans="1:10" x14ac:dyDescent="0.25">
      <c r="A23" s="93">
        <v>38</v>
      </c>
      <c r="B23" s="93">
        <v>105</v>
      </c>
      <c r="D23" s="188" t="s">
        <v>240</v>
      </c>
      <c r="E23" s="188"/>
      <c r="F23" s="188"/>
      <c r="G23" s="188"/>
      <c r="H23" s="188"/>
      <c r="I23" s="188"/>
      <c r="J23" s="188"/>
    </row>
    <row r="24" spans="1:10" x14ac:dyDescent="0.25">
      <c r="D24" s="188"/>
      <c r="E24" s="188"/>
      <c r="F24" s="188"/>
      <c r="G24" s="188"/>
      <c r="H24" s="188"/>
      <c r="I24" s="188"/>
      <c r="J24" s="188"/>
    </row>
    <row r="28" spans="1:10" x14ac:dyDescent="0.25">
      <c r="A28" s="179" t="s">
        <v>241</v>
      </c>
      <c r="B28" s="179"/>
      <c r="C28" s="179"/>
      <c r="D28" s="179"/>
      <c r="E28" s="179"/>
      <c r="F28" s="179"/>
      <c r="G28" s="179"/>
      <c r="H28" s="179"/>
    </row>
    <row r="29" spans="1:10" x14ac:dyDescent="0.25">
      <c r="A29" s="179"/>
      <c r="B29" s="179"/>
      <c r="C29" s="179"/>
      <c r="D29" s="179"/>
      <c r="E29" s="179"/>
      <c r="F29" s="179"/>
      <c r="G29" s="179"/>
      <c r="H29" s="179"/>
    </row>
    <row r="30" spans="1:10" x14ac:dyDescent="0.25">
      <c r="A30" s="179"/>
      <c r="B30" s="179"/>
      <c r="C30" s="179"/>
      <c r="D30" s="179"/>
      <c r="E30" s="179"/>
      <c r="F30" s="179"/>
      <c r="G30" s="179"/>
      <c r="H30" s="179"/>
    </row>
    <row r="31" spans="1:10" x14ac:dyDescent="0.25">
      <c r="A31" s="179"/>
      <c r="B31" s="179"/>
      <c r="C31" s="179"/>
      <c r="D31" s="179"/>
      <c r="E31" s="179"/>
      <c r="F31" s="179"/>
      <c r="G31" s="179"/>
      <c r="H31" s="179"/>
    </row>
    <row r="32" spans="1:10" x14ac:dyDescent="0.25">
      <c r="A32" s="179"/>
      <c r="B32" s="179"/>
      <c r="C32" s="179"/>
      <c r="D32" s="179"/>
      <c r="E32" s="179"/>
      <c r="F32" s="179"/>
      <c r="G32" s="179"/>
      <c r="H32" s="179"/>
    </row>
    <row r="33" spans="1:11" x14ac:dyDescent="0.25">
      <c r="A33" s="179"/>
      <c r="B33" s="179"/>
      <c r="C33" s="179"/>
      <c r="D33" s="179"/>
      <c r="E33" s="179"/>
      <c r="F33" s="179"/>
      <c r="G33" s="179"/>
      <c r="H33" s="179"/>
    </row>
    <row r="35" spans="1:11" ht="15.75" thickBot="1" x14ac:dyDescent="0.3"/>
    <row r="36" spans="1:11" x14ac:dyDescent="0.25">
      <c r="A36" s="97" t="s">
        <v>242</v>
      </c>
      <c r="B36" s="98" t="s">
        <v>243</v>
      </c>
      <c r="E36" s="8"/>
      <c r="F36" s="8" t="s">
        <v>242</v>
      </c>
      <c r="G36" s="8" t="s">
        <v>243</v>
      </c>
    </row>
    <row r="37" spans="1:11" x14ac:dyDescent="0.25">
      <c r="A37" s="99">
        <v>45</v>
      </c>
      <c r="B37" s="100">
        <v>52</v>
      </c>
      <c r="E37" t="s">
        <v>242</v>
      </c>
      <c r="F37" s="15">
        <f>VARP('Q Correlation and Covariance'!$A$37:$A$56)</f>
        <v>96.8</v>
      </c>
      <c r="G37" s="15"/>
    </row>
    <row r="38" spans="1:11" ht="15.75" thickBot="1" x14ac:dyDescent="0.3">
      <c r="A38" s="99">
        <v>47</v>
      </c>
      <c r="B38" s="100">
        <v>54</v>
      </c>
      <c r="E38" s="7" t="s">
        <v>243</v>
      </c>
      <c r="F38" s="95">
        <v>92.65</v>
      </c>
      <c r="G38" s="95">
        <f>VARP('Q Correlation and Covariance'!$B$37:$B$56)</f>
        <v>88.927499999999995</v>
      </c>
    </row>
    <row r="39" spans="1:11" x14ac:dyDescent="0.25">
      <c r="A39" s="99">
        <v>48</v>
      </c>
      <c r="B39" s="100">
        <v>55</v>
      </c>
    </row>
    <row r="40" spans="1:11" x14ac:dyDescent="0.25">
      <c r="A40" s="99">
        <v>50</v>
      </c>
      <c r="B40" s="100">
        <v>57</v>
      </c>
    </row>
    <row r="41" spans="1:11" x14ac:dyDescent="0.25">
      <c r="A41" s="99">
        <v>52</v>
      </c>
      <c r="B41" s="100">
        <v>59</v>
      </c>
      <c r="D41" s="180" t="s">
        <v>244</v>
      </c>
      <c r="E41" s="181"/>
      <c r="F41" s="181"/>
      <c r="G41" s="181"/>
      <c r="H41" s="181"/>
    </row>
    <row r="42" spans="1:11" x14ac:dyDescent="0.25">
      <c r="A42" s="99">
        <v>53</v>
      </c>
      <c r="B42" s="100">
        <v>60</v>
      </c>
      <c r="D42" s="181"/>
      <c r="E42" s="181"/>
      <c r="F42" s="181"/>
      <c r="G42" s="181"/>
      <c r="H42" s="181"/>
    </row>
    <row r="43" spans="1:11" x14ac:dyDescent="0.25">
      <c r="A43" s="99">
        <v>55</v>
      </c>
      <c r="B43" s="100">
        <v>61</v>
      </c>
      <c r="D43" s="181"/>
      <c r="E43" s="181"/>
      <c r="F43" s="181"/>
      <c r="G43" s="181"/>
      <c r="H43" s="181"/>
    </row>
    <row r="44" spans="1:11" x14ac:dyDescent="0.25">
      <c r="A44" s="99">
        <v>56</v>
      </c>
      <c r="B44" s="100">
        <v>62</v>
      </c>
      <c r="D44" s="181"/>
      <c r="E44" s="181"/>
      <c r="F44" s="181"/>
      <c r="G44" s="181"/>
      <c r="H44" s="181"/>
    </row>
    <row r="45" spans="1:11" x14ac:dyDescent="0.25">
      <c r="A45" s="99">
        <v>58</v>
      </c>
      <c r="B45" s="100">
        <v>64</v>
      </c>
      <c r="D45" s="122" t="s">
        <v>256</v>
      </c>
      <c r="E45" s="122"/>
      <c r="F45" s="122"/>
      <c r="G45" s="122"/>
      <c r="H45" s="122"/>
      <c r="I45" s="122"/>
      <c r="J45" s="122"/>
      <c r="K45" s="122"/>
    </row>
    <row r="46" spans="1:11" x14ac:dyDescent="0.25">
      <c r="A46" s="99">
        <v>60</v>
      </c>
      <c r="B46" s="100">
        <v>66</v>
      </c>
      <c r="D46" s="122"/>
      <c r="E46" s="122"/>
      <c r="F46" s="122"/>
      <c r="G46" s="122"/>
      <c r="H46" s="122"/>
      <c r="I46" s="122"/>
      <c r="J46" s="122"/>
      <c r="K46" s="122"/>
    </row>
    <row r="47" spans="1:11" x14ac:dyDescent="0.25">
      <c r="A47" s="99">
        <v>62</v>
      </c>
      <c r="B47" s="100">
        <v>67</v>
      </c>
      <c r="D47" s="122"/>
      <c r="E47" s="122"/>
      <c r="F47" s="122"/>
      <c r="G47" s="122"/>
      <c r="H47" s="122"/>
      <c r="I47" s="122"/>
      <c r="J47" s="122"/>
      <c r="K47" s="122"/>
    </row>
    <row r="48" spans="1:11" x14ac:dyDescent="0.25">
      <c r="A48" s="99">
        <v>64</v>
      </c>
      <c r="B48" s="100">
        <v>69</v>
      </c>
    </row>
    <row r="49" spans="1:8" x14ac:dyDescent="0.25">
      <c r="A49" s="99">
        <v>65</v>
      </c>
      <c r="B49" s="100">
        <v>71</v>
      </c>
    </row>
    <row r="50" spans="1:8" x14ac:dyDescent="0.25">
      <c r="A50" s="99">
        <v>67</v>
      </c>
      <c r="B50" s="100">
        <v>73</v>
      </c>
    </row>
    <row r="51" spans="1:8" x14ac:dyDescent="0.25">
      <c r="A51" s="99">
        <v>69</v>
      </c>
      <c r="B51" s="100">
        <v>74</v>
      </c>
    </row>
    <row r="52" spans="1:8" x14ac:dyDescent="0.25">
      <c r="A52" s="99">
        <v>70</v>
      </c>
      <c r="B52" s="100">
        <v>76</v>
      </c>
    </row>
    <row r="53" spans="1:8" x14ac:dyDescent="0.25">
      <c r="A53" s="99">
        <v>72</v>
      </c>
      <c r="B53" s="100">
        <v>78</v>
      </c>
    </row>
    <row r="54" spans="1:8" x14ac:dyDescent="0.25">
      <c r="A54" s="99">
        <v>74</v>
      </c>
      <c r="B54" s="100">
        <v>80</v>
      </c>
    </row>
    <row r="55" spans="1:8" x14ac:dyDescent="0.25">
      <c r="A55" s="99">
        <v>76</v>
      </c>
      <c r="B55" s="100">
        <v>82</v>
      </c>
    </row>
    <row r="56" spans="1:8" ht="15.75" thickBot="1" x14ac:dyDescent="0.3">
      <c r="A56" s="101">
        <v>77</v>
      </c>
      <c r="B56" s="102">
        <v>83</v>
      </c>
    </row>
    <row r="59" spans="1:8" x14ac:dyDescent="0.25">
      <c r="A59" s="182" t="s">
        <v>245</v>
      </c>
      <c r="B59" s="182"/>
      <c r="C59" s="182"/>
      <c r="D59" s="182"/>
      <c r="E59" s="182"/>
      <c r="F59" s="182"/>
      <c r="G59" s="182"/>
      <c r="H59" s="182"/>
    </row>
    <row r="60" spans="1:8" x14ac:dyDescent="0.25">
      <c r="A60" s="182"/>
      <c r="B60" s="182"/>
      <c r="C60" s="182"/>
      <c r="D60" s="182"/>
      <c r="E60" s="182"/>
      <c r="F60" s="182"/>
      <c r="G60" s="182"/>
      <c r="H60" s="182"/>
    </row>
    <row r="61" spans="1:8" x14ac:dyDescent="0.25">
      <c r="A61" s="182"/>
      <c r="B61" s="182"/>
      <c r="C61" s="182"/>
      <c r="D61" s="182"/>
      <c r="E61" s="182"/>
      <c r="F61" s="182"/>
      <c r="G61" s="182"/>
      <c r="H61" s="182"/>
    </row>
    <row r="62" spans="1:8" x14ac:dyDescent="0.25">
      <c r="A62" s="182"/>
      <c r="B62" s="182"/>
      <c r="C62" s="182"/>
      <c r="D62" s="182"/>
      <c r="E62" s="182"/>
      <c r="F62" s="182"/>
      <c r="G62" s="182"/>
      <c r="H62" s="182"/>
    </row>
    <row r="65" spans="1:12" ht="30" x14ac:dyDescent="0.25">
      <c r="A65" s="106" t="s">
        <v>246</v>
      </c>
      <c r="B65" s="107" t="s">
        <v>247</v>
      </c>
    </row>
    <row r="66" spans="1:12" x14ac:dyDescent="0.25">
      <c r="A66" s="105">
        <v>10</v>
      </c>
      <c r="B66" s="105">
        <v>60</v>
      </c>
    </row>
    <row r="67" spans="1:12" ht="15.75" thickBot="1" x14ac:dyDescent="0.3">
      <c r="A67" s="105">
        <v>12</v>
      </c>
      <c r="B67" s="105">
        <v>65</v>
      </c>
    </row>
    <row r="68" spans="1:12" x14ac:dyDescent="0.25">
      <c r="A68" s="105">
        <v>15</v>
      </c>
      <c r="B68" s="105">
        <v>70</v>
      </c>
      <c r="E68" s="8"/>
      <c r="F68" s="8" t="s">
        <v>246</v>
      </c>
      <c r="G68" s="8" t="s">
        <v>247</v>
      </c>
    </row>
    <row r="69" spans="1:12" x14ac:dyDescent="0.25">
      <c r="A69" s="105">
        <v>18</v>
      </c>
      <c r="B69" s="105">
        <v>75</v>
      </c>
      <c r="E69" t="s">
        <v>246</v>
      </c>
      <c r="F69" s="15">
        <v>1</v>
      </c>
      <c r="G69" s="15"/>
    </row>
    <row r="70" spans="1:12" ht="15.75" thickBot="1" x14ac:dyDescent="0.3">
      <c r="A70" s="105">
        <v>20</v>
      </c>
      <c r="B70" s="105">
        <v>80</v>
      </c>
      <c r="E70" s="7" t="s">
        <v>247</v>
      </c>
      <c r="F70" s="95">
        <v>0.97729508301867352</v>
      </c>
      <c r="G70" s="95">
        <v>1</v>
      </c>
    </row>
    <row r="71" spans="1:12" x14ac:dyDescent="0.25">
      <c r="A71" s="105">
        <v>22</v>
      </c>
      <c r="B71" s="105">
        <v>82</v>
      </c>
    </row>
    <row r="72" spans="1:12" x14ac:dyDescent="0.25">
      <c r="A72" s="105">
        <v>25</v>
      </c>
      <c r="B72" s="105">
        <v>85</v>
      </c>
    </row>
    <row r="73" spans="1:12" x14ac:dyDescent="0.25">
      <c r="A73" s="105">
        <v>28</v>
      </c>
      <c r="B73" s="105">
        <v>88</v>
      </c>
      <c r="E73" s="177" t="s">
        <v>257</v>
      </c>
      <c r="F73" s="177"/>
      <c r="G73" s="177"/>
      <c r="H73" s="177"/>
      <c r="I73" s="177"/>
      <c r="J73" s="177"/>
      <c r="K73" s="177"/>
      <c r="L73" s="177"/>
    </row>
    <row r="74" spans="1:12" x14ac:dyDescent="0.25">
      <c r="A74" s="105">
        <v>30</v>
      </c>
      <c r="B74" s="105">
        <v>90</v>
      </c>
      <c r="E74" s="177"/>
      <c r="F74" s="177"/>
      <c r="G74" s="177"/>
      <c r="H74" s="177"/>
      <c r="I74" s="177"/>
      <c r="J74" s="177"/>
      <c r="K74" s="177"/>
      <c r="L74" s="177"/>
    </row>
    <row r="75" spans="1:12" x14ac:dyDescent="0.25">
      <c r="A75" s="105">
        <v>32</v>
      </c>
      <c r="B75" s="105">
        <v>92</v>
      </c>
      <c r="E75" s="177"/>
      <c r="F75" s="177"/>
      <c r="G75" s="177"/>
      <c r="H75" s="177"/>
      <c r="I75" s="177"/>
      <c r="J75" s="177"/>
      <c r="K75" s="177"/>
      <c r="L75" s="177"/>
    </row>
    <row r="76" spans="1:12" x14ac:dyDescent="0.25">
      <c r="A76" s="105">
        <v>35</v>
      </c>
      <c r="B76" s="105">
        <v>93</v>
      </c>
      <c r="E76" s="177"/>
      <c r="F76" s="177"/>
      <c r="G76" s="177"/>
      <c r="H76" s="177"/>
      <c r="I76" s="177"/>
      <c r="J76" s="177"/>
      <c r="K76" s="177"/>
      <c r="L76" s="177"/>
    </row>
    <row r="77" spans="1:12" x14ac:dyDescent="0.25">
      <c r="A77" s="105">
        <v>38</v>
      </c>
      <c r="B77" s="105">
        <v>95</v>
      </c>
    </row>
    <row r="78" spans="1:12" x14ac:dyDescent="0.25">
      <c r="A78" s="105">
        <v>40</v>
      </c>
      <c r="B78" s="105">
        <v>96</v>
      </c>
      <c r="E78" s="178" t="s">
        <v>258</v>
      </c>
      <c r="F78" s="178"/>
      <c r="G78" s="178"/>
      <c r="H78" s="178"/>
      <c r="I78" s="178"/>
      <c r="J78" s="178"/>
      <c r="K78" s="178"/>
      <c r="L78" s="178"/>
    </row>
    <row r="79" spans="1:12" x14ac:dyDescent="0.25">
      <c r="A79" s="105">
        <v>42</v>
      </c>
      <c r="B79" s="105">
        <v>97</v>
      </c>
      <c r="E79" s="178"/>
      <c r="F79" s="178"/>
      <c r="G79" s="178"/>
      <c r="H79" s="178"/>
      <c r="I79" s="178"/>
      <c r="J79" s="178"/>
      <c r="K79" s="178"/>
      <c r="L79" s="178"/>
    </row>
    <row r="80" spans="1:12" x14ac:dyDescent="0.25">
      <c r="A80" s="105">
        <v>45</v>
      </c>
      <c r="B80" s="105">
        <v>98</v>
      </c>
      <c r="E80" s="178"/>
      <c r="F80" s="178"/>
      <c r="G80" s="178"/>
      <c r="H80" s="178"/>
      <c r="I80" s="178"/>
      <c r="J80" s="178"/>
      <c r="K80" s="178"/>
      <c r="L80" s="178"/>
    </row>
    <row r="81" spans="1:2" x14ac:dyDescent="0.25">
      <c r="A81" s="105">
        <v>48</v>
      </c>
      <c r="B81" s="105">
        <v>99</v>
      </c>
    </row>
    <row r="82" spans="1:2" x14ac:dyDescent="0.25">
      <c r="A82" s="105">
        <v>50</v>
      </c>
      <c r="B82" s="105">
        <v>100</v>
      </c>
    </row>
    <row r="83" spans="1:2" x14ac:dyDescent="0.25">
      <c r="A83" s="105">
        <v>52</v>
      </c>
      <c r="B83" s="105">
        <v>102</v>
      </c>
    </row>
    <row r="84" spans="1:2" x14ac:dyDescent="0.25">
      <c r="A84" s="105">
        <v>55</v>
      </c>
      <c r="B84" s="105">
        <v>105</v>
      </c>
    </row>
    <row r="85" spans="1:2" x14ac:dyDescent="0.25">
      <c r="A85" s="105">
        <v>58</v>
      </c>
      <c r="B85" s="105">
        <v>106</v>
      </c>
    </row>
    <row r="86" spans="1:2" x14ac:dyDescent="0.25">
      <c r="A86" s="105">
        <v>60</v>
      </c>
      <c r="B86" s="105">
        <v>107</v>
      </c>
    </row>
    <row r="87" spans="1:2" x14ac:dyDescent="0.25">
      <c r="A87" s="105">
        <v>62</v>
      </c>
      <c r="B87" s="105">
        <v>108</v>
      </c>
    </row>
    <row r="88" spans="1:2" x14ac:dyDescent="0.25">
      <c r="A88" s="105">
        <v>65</v>
      </c>
      <c r="B88" s="105">
        <v>110</v>
      </c>
    </row>
    <row r="89" spans="1:2" x14ac:dyDescent="0.25">
      <c r="A89" s="105">
        <v>68</v>
      </c>
      <c r="B89" s="105">
        <v>112</v>
      </c>
    </row>
    <row r="90" spans="1:2" x14ac:dyDescent="0.25">
      <c r="A90" s="105">
        <v>70</v>
      </c>
      <c r="B90" s="105">
        <v>114</v>
      </c>
    </row>
    <row r="91" spans="1:2" x14ac:dyDescent="0.25">
      <c r="A91" s="105">
        <v>72</v>
      </c>
      <c r="B91" s="105">
        <v>115</v>
      </c>
    </row>
    <row r="92" spans="1:2" x14ac:dyDescent="0.25">
      <c r="A92" s="105">
        <v>75</v>
      </c>
      <c r="B92" s="105">
        <v>116</v>
      </c>
    </row>
    <row r="93" spans="1:2" x14ac:dyDescent="0.25">
      <c r="A93" s="105">
        <v>78</v>
      </c>
      <c r="B93" s="105">
        <v>118</v>
      </c>
    </row>
    <row r="94" spans="1:2" x14ac:dyDescent="0.25">
      <c r="A94" s="105">
        <v>80</v>
      </c>
      <c r="B94" s="105">
        <v>120</v>
      </c>
    </row>
    <row r="95" spans="1:2" x14ac:dyDescent="0.25">
      <c r="A95" s="105">
        <v>82</v>
      </c>
      <c r="B95" s="105">
        <v>122</v>
      </c>
    </row>
  </sheetData>
  <mergeCells count="12">
    <mergeCell ref="D23:J24"/>
    <mergeCell ref="D45:K47"/>
    <mergeCell ref="A1:H7"/>
    <mergeCell ref="A10:A11"/>
    <mergeCell ref="B10:B11"/>
    <mergeCell ref="D15:G18"/>
    <mergeCell ref="D20:J21"/>
    <mergeCell ref="E73:L76"/>
    <mergeCell ref="E78:L80"/>
    <mergeCell ref="A28:H33"/>
    <mergeCell ref="D41:H44"/>
    <mergeCell ref="A59:H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on measure of central</vt:lpstr>
      <vt:lpstr>Questions on measure of dispers</vt:lpstr>
      <vt:lpstr>More Statistics Questions</vt:lpstr>
      <vt:lpstr> Measure of Skewnes and Kurtosi</vt:lpstr>
      <vt:lpstr> Percentile and Quartiles</vt:lpstr>
      <vt:lpstr>Q Correlation and Covariance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Bhavik</dc:creator>
  <cp:lastModifiedBy>Bhavik</cp:lastModifiedBy>
  <dcterms:created xsi:type="dcterms:W3CDTF">2024-01-05T06:28:16Z</dcterms:created>
  <dcterms:modified xsi:type="dcterms:W3CDTF">2024-01-19T07:57:52Z</dcterms:modified>
</cp:coreProperties>
</file>