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pivotTables/pivotTable1.xml" ContentType="application/vnd.openxmlformats-officedocument.spreadsheetml.pivotTable+xml"/>
  <Override PartName="/xl/drawings/drawing10.xml" ContentType="application/vnd.openxmlformats-officedocument.drawing+xml"/>
  <Override PartName="/xl/pivotTables/pivotTable2.xml" ContentType="application/vnd.openxmlformats-officedocument.spreadsheetml.pivotTable+xml"/>
  <Override PartName="/xl/drawings/drawing11.xml" ContentType="application/vnd.openxmlformats-officedocument.drawing+xml"/>
  <Override PartName="/xl/drawings/drawing1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13.xml" ContentType="application/vnd.openxmlformats-officedocument.drawing+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4.xml" ContentType="application/vnd.openxmlformats-officedocument.drawing+xml"/>
  <Override PartName="/xl/charts/chartEx3.xml" ContentType="application/vnd.ms-office.chartex+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5.xml" ContentType="application/vnd.openxmlformats-officedocument.drawing+xml"/>
  <Override PartName="/xl/charts/chartEx4.xml" ContentType="application/vnd.ms-office.chartex+xml"/>
  <Override PartName="/xl/charts/style8.xml" ContentType="application/vnd.ms-office.chartstyle+xml"/>
  <Override PartName="/xl/charts/colors8.xml" ContentType="application/vnd.ms-office.chartcolorstyle+xml"/>
  <Override PartName="/xl/charts/chart5.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6.xml" ContentType="application/vnd.openxmlformats-officedocument.drawing+xml"/>
  <Override PartName="/xl/charts/chart6.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d.docs.live.net/a742eab5b877b194/Desktop/DA/stat/"/>
    </mc:Choice>
  </mc:AlternateContent>
  <xr:revisionPtr revIDLastSave="0" documentId="8_{622FD3F8-8B16-4AA3-A00B-C21754E923DE}" xr6:coauthVersionLast="47" xr6:coauthVersionMax="47" xr10:uidLastSave="{00000000-0000-0000-0000-000000000000}"/>
  <bookViews>
    <workbookView xWindow="-108" yWindow="-108" windowWidth="23256" windowHeight="12456" tabRatio="649" xr2:uid="{6CFD800D-4A4D-41CC-A8CA-C397CA42D10C}"/>
  </bookViews>
  <sheets>
    <sheet name="1,2" sheetId="1" r:id="rId1"/>
    <sheet name="3." sheetId="2" r:id="rId2"/>
    <sheet name="measureofdispersion_1" sheetId="3" r:id="rId3"/>
    <sheet name="2" sheetId="4" r:id="rId4"/>
    <sheet name="3" sheetId="5" r:id="rId5"/>
    <sheet name="4" sheetId="6" r:id="rId6"/>
    <sheet name="5" sheetId="7" r:id="rId7"/>
    <sheet name="6" sheetId="8" r:id="rId8"/>
    <sheet name="7" sheetId="9" r:id="rId9"/>
    <sheet name="8" sheetId="10" r:id="rId10"/>
    <sheet name="9" sheetId="11" r:id="rId11"/>
    <sheet name="10" sheetId="12" r:id="rId12"/>
    <sheet name="11" sheetId="13" r:id="rId13"/>
    <sheet name="12" sheetId="14" r:id="rId14"/>
    <sheet name="13" sheetId="15" r:id="rId15"/>
    <sheet name="14" sheetId="16" r:id="rId16"/>
    <sheet name="Skewness and Kurtosis 1)" sheetId="17" r:id="rId17"/>
    <sheet name="2)" sheetId="18" r:id="rId18"/>
    <sheet name="3)" sheetId="19" r:id="rId19"/>
    <sheet name="4)" sheetId="20" r:id="rId20"/>
    <sheet name="5)" sheetId="21" r:id="rId21"/>
    <sheet name="Percentile and Quartiles 1." sheetId="22" r:id="rId22"/>
    <sheet name="2." sheetId="23" r:id="rId23"/>
    <sheet name="3," sheetId="24" r:id="rId24"/>
    <sheet name="4." sheetId="25" r:id="rId25"/>
    <sheet name="5." sheetId="26" r:id="rId26"/>
    <sheet name="Correlation and Covariance 1," sheetId="27" r:id="rId27"/>
    <sheet name="2," sheetId="28" r:id="rId28"/>
    <sheet name="3.," sheetId="29" r:id="rId29"/>
  </sheets>
  <definedNames>
    <definedName name="_xlchart.v1.0" hidden="1">'10'!$I$3:$I$9</definedName>
    <definedName name="_xlchart.v1.1" hidden="1">'10'!$J$2</definedName>
    <definedName name="_xlchart.v1.2" hidden="1">'10'!$J$3:$J$9</definedName>
    <definedName name="_xlchart.v1.3" hidden="1">'11'!$I$2:$I$101</definedName>
    <definedName name="_xlchart.v1.4" hidden="1">'12'!$I$2:$I$51</definedName>
    <definedName name="_xlchart.v1.5" hidden="1">'13'!$I$2:$I$101</definedName>
  </definedNames>
  <calcPr calcId="181029"/>
  <pivotCaches>
    <pivotCache cacheId="0" r:id="rId30"/>
    <pivotCache cacheId="1" r:id="rId31"/>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6" i="29" l="1"/>
  <c r="B25" i="29"/>
  <c r="K24" i="28"/>
  <c r="J23" i="28"/>
  <c r="K18" i="27" l="1"/>
  <c r="J17" i="27"/>
  <c r="L7" i="26" l="1"/>
  <c r="L6" i="26"/>
  <c r="L5" i="26"/>
  <c r="L3" i="26"/>
  <c r="L4" i="26"/>
  <c r="L2" i="26"/>
  <c r="L7" i="25"/>
  <c r="L6" i="25"/>
  <c r="L5" i="25"/>
  <c r="L4" i="25"/>
  <c r="L3" i="25"/>
  <c r="L2" i="25"/>
  <c r="L7" i="24"/>
  <c r="L6" i="24"/>
  <c r="L5" i="24"/>
  <c r="L4" i="24"/>
  <c r="L3" i="24"/>
  <c r="L2" i="24"/>
  <c r="L7" i="23"/>
  <c r="L6" i="23"/>
  <c r="L5" i="23"/>
  <c r="L4" i="23"/>
  <c r="L3" i="23"/>
  <c r="L2" i="23"/>
  <c r="K9" i="22"/>
  <c r="K7" i="22"/>
  <c r="K8" i="22"/>
  <c r="K6" i="22"/>
  <c r="K5" i="22"/>
  <c r="K4" i="22"/>
  <c r="K3" i="22"/>
  <c r="J16" i="16" l="1"/>
  <c r="K16" i="16"/>
  <c r="I16" i="16"/>
  <c r="J19" i="16"/>
  <c r="K19" i="16"/>
  <c r="I19" i="16"/>
  <c r="J18" i="16"/>
  <c r="K18" i="16"/>
  <c r="I18" i="16"/>
  <c r="J14" i="16"/>
  <c r="K14" i="16"/>
  <c r="I14" i="16"/>
  <c r="K19" i="15"/>
  <c r="K17" i="14"/>
  <c r="J18" i="13"/>
  <c r="M26" i="11"/>
  <c r="M25" i="11"/>
  <c r="M24" i="11"/>
  <c r="L15" i="9"/>
  <c r="M15" i="9"/>
  <c r="N15" i="9"/>
  <c r="O15" i="9"/>
  <c r="K15" i="9"/>
  <c r="L14" i="9"/>
  <c r="M14" i="9"/>
  <c r="N14" i="9"/>
  <c r="O14" i="9"/>
  <c r="K14" i="9"/>
  <c r="L17" i="9"/>
  <c r="M17" i="9"/>
  <c r="N17" i="9"/>
  <c r="O17" i="9"/>
  <c r="K17" i="9"/>
  <c r="M16" i="9"/>
  <c r="N16" i="9"/>
  <c r="O16" i="9"/>
  <c r="L16" i="9"/>
  <c r="K16" i="9"/>
  <c r="O13" i="9"/>
  <c r="N13" i="9"/>
  <c r="M13" i="9"/>
  <c r="L13" i="9"/>
  <c r="K13" i="9"/>
  <c r="M40" i="1" l="1"/>
  <c r="M39" i="1"/>
  <c r="M38" i="1"/>
  <c r="B25" i="1"/>
  <c r="B24" i="1"/>
  <c r="B23" i="1"/>
</calcChain>
</file>

<file path=xl/sharedStrings.xml><?xml version="1.0" encoding="utf-8"?>
<sst xmlns="http://schemas.openxmlformats.org/spreadsheetml/2006/main" count="451" uniqueCount="113">
  <si>
    <t>week1</t>
  </si>
  <si>
    <t>week2</t>
  </si>
  <si>
    <t>week3</t>
  </si>
  <si>
    <t>week4</t>
  </si>
  <si>
    <t>mean</t>
  </si>
  <si>
    <t>median</t>
  </si>
  <si>
    <t>mode</t>
  </si>
  <si>
    <t>in days</t>
  </si>
  <si>
    <t>Mean</t>
  </si>
  <si>
    <t>Standard Error</t>
  </si>
  <si>
    <t>Median</t>
  </si>
  <si>
    <t>Mode</t>
  </si>
  <si>
    <t>Standard Deviation</t>
  </si>
  <si>
    <t>Sample Variance</t>
  </si>
  <si>
    <t>Kurtosis</t>
  </si>
  <si>
    <t>Skewness</t>
  </si>
  <si>
    <t>Range</t>
  </si>
  <si>
    <t>Minimum</t>
  </si>
  <si>
    <t>Maximum</t>
  </si>
  <si>
    <t>Sum</t>
  </si>
  <si>
    <t>Count</t>
  </si>
  <si>
    <t>Day1</t>
  </si>
  <si>
    <t>Day2</t>
  </si>
  <si>
    <t>Day3</t>
  </si>
  <si>
    <t>Day4</t>
  </si>
  <si>
    <t>Day5</t>
  </si>
  <si>
    <t>Day6</t>
  </si>
  <si>
    <t>Day7</t>
  </si>
  <si>
    <t>Day8</t>
  </si>
  <si>
    <t>Day9</t>
  </si>
  <si>
    <t>Day10</t>
  </si>
  <si>
    <t>daily sales</t>
  </si>
  <si>
    <t>In days</t>
  </si>
  <si>
    <t>12months</t>
  </si>
  <si>
    <t>50 customers</t>
  </si>
  <si>
    <t xml:space="preserve"> </t>
  </si>
  <si>
    <t>100 randomly</t>
  </si>
  <si>
    <t>Column1</t>
  </si>
  <si>
    <t>Model A</t>
  </si>
  <si>
    <t>Model B</t>
  </si>
  <si>
    <t>Model C</t>
  </si>
  <si>
    <t>Model D</t>
  </si>
  <si>
    <t>Model E</t>
  </si>
  <si>
    <t>variance</t>
  </si>
  <si>
    <t>max</t>
  </si>
  <si>
    <t>min</t>
  </si>
  <si>
    <t>100 emp</t>
  </si>
  <si>
    <t>Row Labels</t>
  </si>
  <si>
    <t>Grand Total</t>
  </si>
  <si>
    <t>Count of 28</t>
  </si>
  <si>
    <t>fd</t>
  </si>
  <si>
    <t>27-29</t>
  </si>
  <si>
    <t>30-32</t>
  </si>
  <si>
    <t>33-35</t>
  </si>
  <si>
    <t>36-38</t>
  </si>
  <si>
    <t>39-41</t>
  </si>
  <si>
    <t>42-45</t>
  </si>
  <si>
    <t>50 customer</t>
  </si>
  <si>
    <t>Count of 56</t>
  </si>
  <si>
    <t>Q1</t>
  </si>
  <si>
    <t>Q3</t>
  </si>
  <si>
    <t>IQR</t>
  </si>
  <si>
    <t>28-36</t>
  </si>
  <si>
    <t>37-45</t>
  </si>
  <si>
    <t>46-54</t>
  </si>
  <si>
    <t>55-63</t>
  </si>
  <si>
    <t>64-73</t>
  </si>
  <si>
    <t>defect</t>
  </si>
  <si>
    <t>a</t>
  </si>
  <si>
    <t>b</t>
  </si>
  <si>
    <t>c</t>
  </si>
  <si>
    <t>e</t>
  </si>
  <si>
    <t>d</t>
  </si>
  <si>
    <t>f</t>
  </si>
  <si>
    <t>g</t>
  </si>
  <si>
    <t>frequency</t>
  </si>
  <si>
    <t>ratings</t>
  </si>
  <si>
    <t>Sales</t>
  </si>
  <si>
    <t>Response Times</t>
  </si>
  <si>
    <t>Region 1</t>
  </si>
  <si>
    <t>Region 2</t>
  </si>
  <si>
    <t>Region 3</t>
  </si>
  <si>
    <t>range</t>
  </si>
  <si>
    <t>max and min</t>
  </si>
  <si>
    <t>Returns:</t>
  </si>
  <si>
    <t>Incomes:</t>
  </si>
  <si>
    <t>Ratings</t>
  </si>
  <si>
    <t>House Prices</t>
  </si>
  <si>
    <t>Waiting Times</t>
  </si>
  <si>
    <t>Salaries:</t>
  </si>
  <si>
    <t>Q2</t>
  </si>
  <si>
    <t>10th percentile</t>
  </si>
  <si>
    <t>25th percentile</t>
  </si>
  <si>
    <t>75th percentile</t>
  </si>
  <si>
    <t>90th percentile</t>
  </si>
  <si>
    <t>Weights</t>
  </si>
  <si>
    <t>15th percentile</t>
  </si>
  <si>
    <t>50th percentile</t>
  </si>
  <si>
    <t>85th percentile</t>
  </si>
  <si>
    <t>Purchase Amounts</t>
  </si>
  <si>
    <t>20th percentile</t>
  </si>
  <si>
    <t>40th percentile</t>
  </si>
  <si>
    <t>80th percentile</t>
  </si>
  <si>
    <t>commute Times</t>
  </si>
  <si>
    <t>30th percentile</t>
  </si>
  <si>
    <t>70th percentile</t>
  </si>
  <si>
    <t>Defect Rates</t>
  </si>
  <si>
    <t>advertising expenditure</t>
  </si>
  <si>
    <t>sales revenue</t>
  </si>
  <si>
    <t>Company A</t>
  </si>
  <si>
    <t>Company B</t>
  </si>
  <si>
    <t>Hours Spent Studying</t>
  </si>
  <si>
    <t>Exam Scores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</si>
</sst>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0000"/>
      <name val="Calibri"/>
      <family val="2"/>
      <scheme val="minor"/>
    </font>
    <font>
      <sz val="8"/>
      <name val="Calibri"/>
      <family val="2"/>
      <scheme val="minor"/>
    </font>
    <font>
      <i/>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9">
    <xf numFmtId="0" fontId="0" fillId="0" borderId="0" xfId="0"/>
    <xf numFmtId="0" fontId="1" fillId="0" borderId="0" xfId="0" applyFont="1"/>
    <xf numFmtId="0" fontId="0" fillId="0" borderId="1" xfId="0" applyBorder="1"/>
    <xf numFmtId="0" fontId="3" fillId="0" borderId="2" xfId="0" applyFont="1" applyBorder="1" applyAlignment="1">
      <alignment horizontal="centerContinuous"/>
    </xf>
    <xf numFmtId="0" fontId="0" fillId="2" borderId="0" xfId="0" applyFill="1"/>
    <xf numFmtId="0" fontId="1" fillId="2" borderId="0" xfId="0" applyFont="1" applyFill="1"/>
    <xf numFmtId="0" fontId="0" fillId="2" borderId="0" xfId="0" applyFill="1" applyAlignment="1">
      <alignment horizontal="left"/>
    </xf>
    <xf numFmtId="0" fontId="3" fillId="2" borderId="2" xfId="0" applyFont="1" applyFill="1" applyBorder="1" applyAlignment="1">
      <alignment horizontal="center"/>
    </xf>
    <xf numFmtId="0" fontId="0" fillId="2" borderId="1" xfId="0" applyFill="1" applyBorder="1"/>
  </cellXfs>
  <cellStyles count="1">
    <cellStyle name="Normal" xfId="0" builtinId="0"/>
  </cellStyles>
  <dxfs count="10">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pivotCacheDefinition" Target="pivotCache/pivotCacheDefinition1.xml"/><Relationship Id="rId35" Type="http://schemas.openxmlformats.org/officeDocument/2006/relationships/calcChain" Target="calcChai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'10'!$J$2</c:f>
              <c:strCache>
                <c:ptCount val="1"/>
                <c:pt idx="0">
                  <c:v>frequency</c:v>
                </c:pt>
              </c:strCache>
            </c:strRef>
          </c:tx>
          <c:spPr>
            <a:solidFill>
              <a:schemeClr val="accent1"/>
            </a:solidFill>
            <a:ln>
              <a:noFill/>
            </a:ln>
            <a:effectLst/>
          </c:spPr>
          <c:invertIfNegative val="0"/>
          <c:cat>
            <c:strRef>
              <c:f>'10'!$I$3:$I$9</c:f>
              <c:strCache>
                <c:ptCount val="7"/>
                <c:pt idx="0">
                  <c:v>a</c:v>
                </c:pt>
                <c:pt idx="1">
                  <c:v>b</c:v>
                </c:pt>
                <c:pt idx="2">
                  <c:v>c</c:v>
                </c:pt>
                <c:pt idx="3">
                  <c:v>d</c:v>
                </c:pt>
                <c:pt idx="4">
                  <c:v>e</c:v>
                </c:pt>
                <c:pt idx="5">
                  <c:v>f</c:v>
                </c:pt>
                <c:pt idx="6">
                  <c:v>g</c:v>
                </c:pt>
              </c:strCache>
            </c:strRef>
          </c:cat>
          <c:val>
            <c:numRef>
              <c:f>'10'!$J$3:$J$9</c:f>
              <c:numCache>
                <c:formatCode>General</c:formatCode>
                <c:ptCount val="7"/>
                <c:pt idx="0">
                  <c:v>30</c:v>
                </c:pt>
                <c:pt idx="1">
                  <c:v>40</c:v>
                </c:pt>
                <c:pt idx="2">
                  <c:v>20</c:v>
                </c:pt>
                <c:pt idx="3">
                  <c:v>10</c:v>
                </c:pt>
                <c:pt idx="4">
                  <c:v>45</c:v>
                </c:pt>
                <c:pt idx="5">
                  <c:v>25</c:v>
                </c:pt>
                <c:pt idx="6">
                  <c:v>30</c:v>
                </c:pt>
              </c:numCache>
            </c:numRef>
          </c:val>
          <c:extLst>
            <c:ext xmlns:c16="http://schemas.microsoft.com/office/drawing/2014/chart" uri="{C3380CC4-5D6E-409C-BE32-E72D297353CC}">
              <c16:uniqueId val="{00000000-9921-4EBD-9493-61223BA5775D}"/>
            </c:ext>
          </c:extLst>
        </c:ser>
        <c:dLbls>
          <c:showLegendKey val="0"/>
          <c:showVal val="0"/>
          <c:showCatName val="0"/>
          <c:showSerName val="0"/>
          <c:showPercent val="0"/>
          <c:showBubbleSize val="0"/>
        </c:dLbls>
        <c:gapWidth val="150"/>
        <c:overlap val="100"/>
        <c:axId val="53378448"/>
        <c:axId val="53380848"/>
      </c:barChart>
      <c:catAx>
        <c:axId val="5337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80848"/>
        <c:crosses val="autoZero"/>
        <c:auto val="1"/>
        <c:lblAlgn val="ctr"/>
        <c:lblOffset val="100"/>
        <c:noMultiLvlLbl val="0"/>
      </c:catAx>
      <c:valAx>
        <c:axId val="53380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78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'10'!$J$2</c:f>
              <c:strCache>
                <c:ptCount val="1"/>
                <c:pt idx="0">
                  <c:v>frequency</c:v>
                </c:pt>
              </c:strCache>
            </c:strRef>
          </c:tx>
          <c:spPr>
            <a:ln>
              <a:solidFill>
                <a:schemeClr val="tx1">
                  <a:lumMod val="95000"/>
                  <a:lumOff val="5000"/>
                </a:schemeClr>
              </a:solidFill>
            </a:ln>
          </c:spPr>
          <c:dPt>
            <c:idx val="0"/>
            <c:bubble3D val="0"/>
            <c:spPr>
              <a:solidFill>
                <a:schemeClr val="accent1"/>
              </a:solidFill>
              <a:ln w="19050">
                <a:solidFill>
                  <a:schemeClr val="tx1">
                    <a:lumMod val="95000"/>
                    <a:lumOff val="5000"/>
                  </a:schemeClr>
                </a:solidFill>
              </a:ln>
              <a:effectLst/>
            </c:spPr>
            <c:extLst>
              <c:ext xmlns:c16="http://schemas.microsoft.com/office/drawing/2014/chart" uri="{C3380CC4-5D6E-409C-BE32-E72D297353CC}">
                <c16:uniqueId val="{00000001-40AA-42B6-A4AA-45F73C9C8D28}"/>
              </c:ext>
            </c:extLst>
          </c:dPt>
          <c:dPt>
            <c:idx val="1"/>
            <c:bubble3D val="0"/>
            <c:spPr>
              <a:solidFill>
                <a:schemeClr val="accent2"/>
              </a:solidFill>
              <a:ln w="19050">
                <a:solidFill>
                  <a:schemeClr val="tx1">
                    <a:lumMod val="95000"/>
                    <a:lumOff val="5000"/>
                  </a:schemeClr>
                </a:solidFill>
              </a:ln>
              <a:effectLst/>
            </c:spPr>
            <c:extLst>
              <c:ext xmlns:c16="http://schemas.microsoft.com/office/drawing/2014/chart" uri="{C3380CC4-5D6E-409C-BE32-E72D297353CC}">
                <c16:uniqueId val="{00000003-40AA-42B6-A4AA-45F73C9C8D28}"/>
              </c:ext>
            </c:extLst>
          </c:dPt>
          <c:dPt>
            <c:idx val="2"/>
            <c:bubble3D val="0"/>
            <c:spPr>
              <a:solidFill>
                <a:schemeClr val="accent3"/>
              </a:solidFill>
              <a:ln w="19050">
                <a:solidFill>
                  <a:schemeClr val="tx1">
                    <a:lumMod val="95000"/>
                    <a:lumOff val="5000"/>
                  </a:schemeClr>
                </a:solidFill>
              </a:ln>
              <a:effectLst/>
            </c:spPr>
            <c:extLst>
              <c:ext xmlns:c16="http://schemas.microsoft.com/office/drawing/2014/chart" uri="{C3380CC4-5D6E-409C-BE32-E72D297353CC}">
                <c16:uniqueId val="{00000005-40AA-42B6-A4AA-45F73C9C8D28}"/>
              </c:ext>
            </c:extLst>
          </c:dPt>
          <c:dPt>
            <c:idx val="3"/>
            <c:bubble3D val="0"/>
            <c:spPr>
              <a:solidFill>
                <a:schemeClr val="accent4"/>
              </a:solidFill>
              <a:ln w="19050">
                <a:solidFill>
                  <a:schemeClr val="tx1">
                    <a:lumMod val="95000"/>
                    <a:lumOff val="5000"/>
                  </a:schemeClr>
                </a:solidFill>
              </a:ln>
              <a:effectLst/>
            </c:spPr>
            <c:extLst>
              <c:ext xmlns:c16="http://schemas.microsoft.com/office/drawing/2014/chart" uri="{C3380CC4-5D6E-409C-BE32-E72D297353CC}">
                <c16:uniqueId val="{00000007-40AA-42B6-A4AA-45F73C9C8D28}"/>
              </c:ext>
            </c:extLst>
          </c:dPt>
          <c:dPt>
            <c:idx val="4"/>
            <c:bubble3D val="0"/>
            <c:spPr>
              <a:solidFill>
                <a:srgbClr val="FFFF00"/>
              </a:solidFill>
              <a:ln w="19050">
                <a:solidFill>
                  <a:schemeClr val="tx1">
                    <a:lumMod val="95000"/>
                    <a:lumOff val="5000"/>
                  </a:schemeClr>
                </a:solidFill>
              </a:ln>
              <a:effectLst/>
            </c:spPr>
            <c:extLst>
              <c:ext xmlns:c16="http://schemas.microsoft.com/office/drawing/2014/chart" uri="{C3380CC4-5D6E-409C-BE32-E72D297353CC}">
                <c16:uniqueId val="{00000001-ABD8-4D2E-9F3F-9386BACFBFAB}"/>
              </c:ext>
            </c:extLst>
          </c:dPt>
          <c:dPt>
            <c:idx val="5"/>
            <c:bubble3D val="0"/>
            <c:spPr>
              <a:solidFill>
                <a:schemeClr val="accent6"/>
              </a:solidFill>
              <a:ln w="19050">
                <a:solidFill>
                  <a:schemeClr val="tx1">
                    <a:lumMod val="95000"/>
                    <a:lumOff val="5000"/>
                  </a:schemeClr>
                </a:solidFill>
              </a:ln>
              <a:effectLst/>
            </c:spPr>
            <c:extLst>
              <c:ext xmlns:c16="http://schemas.microsoft.com/office/drawing/2014/chart" uri="{C3380CC4-5D6E-409C-BE32-E72D297353CC}">
                <c16:uniqueId val="{0000000B-40AA-42B6-A4AA-45F73C9C8D28}"/>
              </c:ext>
            </c:extLst>
          </c:dPt>
          <c:dPt>
            <c:idx val="6"/>
            <c:bubble3D val="0"/>
            <c:spPr>
              <a:solidFill>
                <a:schemeClr val="accent1">
                  <a:lumMod val="60000"/>
                </a:schemeClr>
              </a:solidFill>
              <a:ln w="19050">
                <a:solidFill>
                  <a:schemeClr val="tx1">
                    <a:lumMod val="95000"/>
                    <a:lumOff val="5000"/>
                  </a:schemeClr>
                </a:solidFill>
              </a:ln>
              <a:effectLst/>
            </c:spPr>
            <c:extLst>
              <c:ext xmlns:c16="http://schemas.microsoft.com/office/drawing/2014/chart" uri="{C3380CC4-5D6E-409C-BE32-E72D297353CC}">
                <c16:uniqueId val="{0000000D-40AA-42B6-A4AA-45F73C9C8D28}"/>
              </c:ext>
            </c:extLst>
          </c:dPt>
          <c:cat>
            <c:strRef>
              <c:f>'10'!$I$3:$I$9</c:f>
              <c:strCache>
                <c:ptCount val="7"/>
                <c:pt idx="0">
                  <c:v>a</c:v>
                </c:pt>
                <c:pt idx="1">
                  <c:v>b</c:v>
                </c:pt>
                <c:pt idx="2">
                  <c:v>c</c:v>
                </c:pt>
                <c:pt idx="3">
                  <c:v>d</c:v>
                </c:pt>
                <c:pt idx="4">
                  <c:v>e</c:v>
                </c:pt>
                <c:pt idx="5">
                  <c:v>f</c:v>
                </c:pt>
                <c:pt idx="6">
                  <c:v>g</c:v>
                </c:pt>
              </c:strCache>
            </c:strRef>
          </c:cat>
          <c:val>
            <c:numRef>
              <c:f>'10'!$J$3:$J$9</c:f>
              <c:numCache>
                <c:formatCode>General</c:formatCode>
                <c:ptCount val="7"/>
                <c:pt idx="0">
                  <c:v>30</c:v>
                </c:pt>
                <c:pt idx="1">
                  <c:v>40</c:v>
                </c:pt>
                <c:pt idx="2">
                  <c:v>20</c:v>
                </c:pt>
                <c:pt idx="3">
                  <c:v>10</c:v>
                </c:pt>
                <c:pt idx="4">
                  <c:v>45</c:v>
                </c:pt>
                <c:pt idx="5">
                  <c:v>25</c:v>
                </c:pt>
                <c:pt idx="6">
                  <c:v>30</c:v>
                </c:pt>
              </c:numCache>
            </c:numRef>
          </c:val>
          <c:extLst>
            <c:ext xmlns:c16="http://schemas.microsoft.com/office/drawing/2014/chart" uri="{C3380CC4-5D6E-409C-BE32-E72D297353CC}">
              <c16:uniqueId val="{00000000-ABD8-4D2E-9F3F-9386BACFBFA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'11'!$I$2:$I$101</c:f>
              <c:numCache>
                <c:formatCode>General</c:formatCode>
                <c:ptCount val="100"/>
                <c:pt idx="0">
                  <c:v>4</c:v>
                </c:pt>
                <c:pt idx="1">
                  <c:v>5</c:v>
                </c:pt>
                <c:pt idx="2">
                  <c:v>4</c:v>
                </c:pt>
                <c:pt idx="3">
                  <c:v>3</c:v>
                </c:pt>
                <c:pt idx="4">
                  <c:v>3</c:v>
                </c:pt>
                <c:pt idx="5">
                  <c:v>5</c:v>
                </c:pt>
                <c:pt idx="6">
                  <c:v>3</c:v>
                </c:pt>
                <c:pt idx="7">
                  <c:v>3</c:v>
                </c:pt>
                <c:pt idx="8">
                  <c:v>5</c:v>
                </c:pt>
                <c:pt idx="9">
                  <c:v>3</c:v>
                </c:pt>
                <c:pt idx="10">
                  <c:v>5</c:v>
                </c:pt>
                <c:pt idx="11">
                  <c:v>4</c:v>
                </c:pt>
                <c:pt idx="12">
                  <c:v>3</c:v>
                </c:pt>
                <c:pt idx="13">
                  <c:v>4</c:v>
                </c:pt>
                <c:pt idx="14">
                  <c:v>4</c:v>
                </c:pt>
                <c:pt idx="15">
                  <c:v>4</c:v>
                </c:pt>
                <c:pt idx="16">
                  <c:v>4</c:v>
                </c:pt>
                <c:pt idx="17">
                  <c:v>4</c:v>
                </c:pt>
                <c:pt idx="18">
                  <c:v>4</c:v>
                </c:pt>
                <c:pt idx="19">
                  <c:v>4</c:v>
                </c:pt>
                <c:pt idx="20">
                  <c:v>3</c:v>
                </c:pt>
                <c:pt idx="21">
                  <c:v>2</c:v>
                </c:pt>
                <c:pt idx="22">
                  <c:v>2</c:v>
                </c:pt>
                <c:pt idx="23">
                  <c:v>5</c:v>
                </c:pt>
                <c:pt idx="24">
                  <c:v>5</c:v>
                </c:pt>
                <c:pt idx="25">
                  <c:v>3</c:v>
                </c:pt>
                <c:pt idx="26">
                  <c:v>5</c:v>
                </c:pt>
                <c:pt idx="27">
                  <c:v>5</c:v>
                </c:pt>
                <c:pt idx="28">
                  <c:v>3</c:v>
                </c:pt>
                <c:pt idx="29">
                  <c:v>5</c:v>
                </c:pt>
                <c:pt idx="30">
                  <c:v>4</c:v>
                </c:pt>
                <c:pt idx="31">
                  <c:v>3</c:v>
                </c:pt>
                <c:pt idx="32">
                  <c:v>4</c:v>
                </c:pt>
                <c:pt idx="33">
                  <c:v>2</c:v>
                </c:pt>
                <c:pt idx="34">
                  <c:v>4</c:v>
                </c:pt>
                <c:pt idx="35">
                  <c:v>4</c:v>
                </c:pt>
                <c:pt idx="36">
                  <c:v>2</c:v>
                </c:pt>
                <c:pt idx="37">
                  <c:v>4</c:v>
                </c:pt>
                <c:pt idx="38">
                  <c:v>4</c:v>
                </c:pt>
                <c:pt idx="39">
                  <c:v>2</c:v>
                </c:pt>
                <c:pt idx="40">
                  <c:v>4</c:v>
                </c:pt>
                <c:pt idx="41">
                  <c:v>4</c:v>
                </c:pt>
                <c:pt idx="42">
                  <c:v>5</c:v>
                </c:pt>
                <c:pt idx="43">
                  <c:v>3</c:v>
                </c:pt>
                <c:pt idx="44">
                  <c:v>2</c:v>
                </c:pt>
                <c:pt idx="45">
                  <c:v>5</c:v>
                </c:pt>
                <c:pt idx="46">
                  <c:v>3</c:v>
                </c:pt>
                <c:pt idx="47">
                  <c:v>2</c:v>
                </c:pt>
                <c:pt idx="48">
                  <c:v>5</c:v>
                </c:pt>
                <c:pt idx="49">
                  <c:v>3</c:v>
                </c:pt>
                <c:pt idx="50">
                  <c:v>3</c:v>
                </c:pt>
                <c:pt idx="51">
                  <c:v>5</c:v>
                </c:pt>
                <c:pt idx="52">
                  <c:v>3</c:v>
                </c:pt>
                <c:pt idx="53">
                  <c:v>4</c:v>
                </c:pt>
                <c:pt idx="54">
                  <c:v>3</c:v>
                </c:pt>
                <c:pt idx="55">
                  <c:v>3</c:v>
                </c:pt>
                <c:pt idx="56">
                  <c:v>4</c:v>
                </c:pt>
                <c:pt idx="57">
                  <c:v>3</c:v>
                </c:pt>
                <c:pt idx="58">
                  <c:v>3</c:v>
                </c:pt>
                <c:pt idx="59">
                  <c:v>4</c:v>
                </c:pt>
                <c:pt idx="60">
                  <c:v>2</c:v>
                </c:pt>
                <c:pt idx="61">
                  <c:v>3</c:v>
                </c:pt>
                <c:pt idx="62">
                  <c:v>4</c:v>
                </c:pt>
                <c:pt idx="63">
                  <c:v>4</c:v>
                </c:pt>
                <c:pt idx="64">
                  <c:v>4</c:v>
                </c:pt>
                <c:pt idx="65">
                  <c:v>4</c:v>
                </c:pt>
                <c:pt idx="66">
                  <c:v>4</c:v>
                </c:pt>
                <c:pt idx="67">
                  <c:v>4</c:v>
                </c:pt>
                <c:pt idx="68">
                  <c:v>4</c:v>
                </c:pt>
                <c:pt idx="69">
                  <c:v>4</c:v>
                </c:pt>
                <c:pt idx="70">
                  <c:v>5</c:v>
                </c:pt>
                <c:pt idx="71">
                  <c:v>4</c:v>
                </c:pt>
                <c:pt idx="72">
                  <c:v>5</c:v>
                </c:pt>
                <c:pt idx="73">
                  <c:v>3</c:v>
                </c:pt>
                <c:pt idx="74">
                  <c:v>5</c:v>
                </c:pt>
                <c:pt idx="75">
                  <c:v>5</c:v>
                </c:pt>
                <c:pt idx="76">
                  <c:v>3</c:v>
                </c:pt>
                <c:pt idx="77">
                  <c:v>5</c:v>
                </c:pt>
                <c:pt idx="78">
                  <c:v>5</c:v>
                </c:pt>
                <c:pt idx="79">
                  <c:v>3</c:v>
                </c:pt>
                <c:pt idx="80">
                  <c:v>4</c:v>
                </c:pt>
                <c:pt idx="81">
                  <c:v>5</c:v>
                </c:pt>
                <c:pt idx="82">
                  <c:v>4</c:v>
                </c:pt>
                <c:pt idx="83">
                  <c:v>5</c:v>
                </c:pt>
                <c:pt idx="84">
                  <c:v>3</c:v>
                </c:pt>
                <c:pt idx="85">
                  <c:v>4</c:v>
                </c:pt>
                <c:pt idx="86">
                  <c:v>5</c:v>
                </c:pt>
                <c:pt idx="87">
                  <c:v>3</c:v>
                </c:pt>
                <c:pt idx="88">
                  <c:v>4</c:v>
                </c:pt>
                <c:pt idx="89">
                  <c:v>5</c:v>
                </c:pt>
                <c:pt idx="90">
                  <c:v>3</c:v>
                </c:pt>
                <c:pt idx="91">
                  <c:v>3</c:v>
                </c:pt>
                <c:pt idx="92">
                  <c:v>3</c:v>
                </c:pt>
                <c:pt idx="93">
                  <c:v>4</c:v>
                </c:pt>
                <c:pt idx="94">
                  <c:v>4</c:v>
                </c:pt>
                <c:pt idx="95">
                  <c:v>3</c:v>
                </c:pt>
                <c:pt idx="96">
                  <c:v>4</c:v>
                </c:pt>
                <c:pt idx="97">
                  <c:v>4</c:v>
                </c:pt>
                <c:pt idx="98">
                  <c:v>3</c:v>
                </c:pt>
                <c:pt idx="99">
                  <c:v>4</c:v>
                </c:pt>
              </c:numCache>
            </c:numRef>
          </c:val>
          <c:extLst>
            <c:ext xmlns:c16="http://schemas.microsoft.com/office/drawing/2014/chart" uri="{C3380CC4-5D6E-409C-BE32-E72D297353CC}">
              <c16:uniqueId val="{00000000-9356-4EFC-B17A-15D990F15B2E}"/>
            </c:ext>
          </c:extLst>
        </c:ser>
        <c:dLbls>
          <c:showLegendKey val="0"/>
          <c:showVal val="0"/>
          <c:showCatName val="0"/>
          <c:showSerName val="0"/>
          <c:showPercent val="0"/>
          <c:showBubbleSize val="0"/>
        </c:dLbls>
        <c:gapWidth val="219"/>
        <c:overlap val="-27"/>
        <c:axId val="556468096"/>
        <c:axId val="556465216"/>
      </c:barChart>
      <c:catAx>
        <c:axId val="5564680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465216"/>
        <c:crosses val="autoZero"/>
        <c:auto val="1"/>
        <c:lblAlgn val="ctr"/>
        <c:lblOffset val="100"/>
        <c:noMultiLvlLbl val="0"/>
      </c:catAx>
      <c:valAx>
        <c:axId val="556465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468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'12'!$I$2:$I$51</c:f>
              <c:numCache>
                <c:formatCode>General</c:formatCode>
                <c:ptCount val="50"/>
                <c:pt idx="0">
                  <c:v>35</c:v>
                </c:pt>
                <c:pt idx="1">
                  <c:v>47</c:v>
                </c:pt>
                <c:pt idx="2">
                  <c:v>36</c:v>
                </c:pt>
                <c:pt idx="3">
                  <c:v>37</c:v>
                </c:pt>
                <c:pt idx="4">
                  <c:v>31</c:v>
                </c:pt>
                <c:pt idx="5">
                  <c:v>28</c:v>
                </c:pt>
                <c:pt idx="6">
                  <c:v>31</c:v>
                </c:pt>
                <c:pt idx="7">
                  <c:v>40</c:v>
                </c:pt>
                <c:pt idx="8">
                  <c:v>34</c:v>
                </c:pt>
                <c:pt idx="9">
                  <c:v>37</c:v>
                </c:pt>
                <c:pt idx="10">
                  <c:v>32</c:v>
                </c:pt>
                <c:pt idx="11">
                  <c:v>39</c:v>
                </c:pt>
                <c:pt idx="12">
                  <c:v>42</c:v>
                </c:pt>
                <c:pt idx="13">
                  <c:v>46</c:v>
                </c:pt>
                <c:pt idx="14">
                  <c:v>40</c:v>
                </c:pt>
                <c:pt idx="15">
                  <c:v>45</c:v>
                </c:pt>
                <c:pt idx="16">
                  <c:v>43</c:v>
                </c:pt>
                <c:pt idx="17">
                  <c:v>29</c:v>
                </c:pt>
                <c:pt idx="18">
                  <c:v>30</c:v>
                </c:pt>
                <c:pt idx="19">
                  <c:v>42</c:v>
                </c:pt>
                <c:pt idx="20">
                  <c:v>38</c:v>
                </c:pt>
                <c:pt idx="21">
                  <c:v>37</c:v>
                </c:pt>
                <c:pt idx="22">
                  <c:v>31</c:v>
                </c:pt>
                <c:pt idx="23">
                  <c:v>39</c:v>
                </c:pt>
                <c:pt idx="24">
                  <c:v>33</c:v>
                </c:pt>
                <c:pt idx="25">
                  <c:v>29</c:v>
                </c:pt>
                <c:pt idx="26">
                  <c:v>30</c:v>
                </c:pt>
                <c:pt idx="27">
                  <c:v>45</c:v>
                </c:pt>
                <c:pt idx="28">
                  <c:v>43</c:v>
                </c:pt>
                <c:pt idx="29">
                  <c:v>39</c:v>
                </c:pt>
                <c:pt idx="30">
                  <c:v>42</c:v>
                </c:pt>
                <c:pt idx="31">
                  <c:v>34</c:v>
                </c:pt>
                <c:pt idx="32">
                  <c:v>38</c:v>
                </c:pt>
                <c:pt idx="33">
                  <c:v>28</c:v>
                </c:pt>
                <c:pt idx="34">
                  <c:v>28</c:v>
                </c:pt>
                <c:pt idx="35">
                  <c:v>30</c:v>
                </c:pt>
                <c:pt idx="36">
                  <c:v>39</c:v>
                </c:pt>
                <c:pt idx="37">
                  <c:v>33</c:v>
                </c:pt>
                <c:pt idx="38">
                  <c:v>32</c:v>
                </c:pt>
                <c:pt idx="39">
                  <c:v>35</c:v>
                </c:pt>
                <c:pt idx="40">
                  <c:v>36</c:v>
                </c:pt>
                <c:pt idx="41">
                  <c:v>28</c:v>
                </c:pt>
                <c:pt idx="42">
                  <c:v>41</c:v>
                </c:pt>
                <c:pt idx="43">
                  <c:v>36</c:v>
                </c:pt>
                <c:pt idx="44">
                  <c:v>38</c:v>
                </c:pt>
                <c:pt idx="45">
                  <c:v>41</c:v>
                </c:pt>
                <c:pt idx="46">
                  <c:v>33</c:v>
                </c:pt>
                <c:pt idx="47">
                  <c:v>35</c:v>
                </c:pt>
                <c:pt idx="48">
                  <c:v>29</c:v>
                </c:pt>
                <c:pt idx="49">
                  <c:v>43</c:v>
                </c:pt>
              </c:numCache>
            </c:numRef>
          </c:val>
          <c:extLst>
            <c:ext xmlns:c16="http://schemas.microsoft.com/office/drawing/2014/chart" uri="{C3380CC4-5D6E-409C-BE32-E72D297353CC}">
              <c16:uniqueId val="{00000000-F433-45FC-9053-886A1C82FDB8}"/>
            </c:ext>
          </c:extLst>
        </c:ser>
        <c:dLbls>
          <c:showLegendKey val="0"/>
          <c:showVal val="0"/>
          <c:showCatName val="0"/>
          <c:showSerName val="0"/>
          <c:showPercent val="0"/>
          <c:showBubbleSize val="0"/>
        </c:dLbls>
        <c:gapWidth val="219"/>
        <c:overlap val="-27"/>
        <c:axId val="556461856"/>
        <c:axId val="556446976"/>
      </c:barChart>
      <c:catAx>
        <c:axId val="5564618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446976"/>
        <c:crosses val="autoZero"/>
        <c:auto val="1"/>
        <c:lblAlgn val="ctr"/>
        <c:lblOffset val="100"/>
        <c:noMultiLvlLbl val="0"/>
      </c:catAx>
      <c:valAx>
        <c:axId val="556446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461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Lit>
              <c:ptCount val="6"/>
              <c:pt idx="0">
                <c:v>1</c:v>
              </c:pt>
              <c:pt idx="1">
                <c:v>2</c:v>
              </c:pt>
              <c:pt idx="2">
                <c:v>3</c:v>
              </c:pt>
              <c:pt idx="3">
                <c:v>4</c:v>
              </c:pt>
              <c:pt idx="4">
                <c:v>6</c:v>
              </c:pt>
              <c:pt idx="5">
                <c:v>7</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'13'!$I$2:$I$101</c15:sqref>
                  </c15:fullRef>
                </c:ext>
              </c:extLst>
              <c:f>('13'!$I$2:$I$5,'13'!$I$7:$I$8)</c:f>
              <c:numCache>
                <c:formatCode>General</c:formatCode>
                <c:ptCount val="6"/>
                <c:pt idx="0">
                  <c:v>125</c:v>
                </c:pt>
                <c:pt idx="1">
                  <c:v>118</c:v>
                </c:pt>
                <c:pt idx="2">
                  <c:v>136</c:v>
                </c:pt>
                <c:pt idx="3">
                  <c:v>130</c:v>
                </c:pt>
                <c:pt idx="4">
                  <c:v>130</c:v>
                </c:pt>
                <c:pt idx="5">
                  <c:v>136</c:v>
                </c:pt>
              </c:numCache>
            </c:numRef>
          </c:val>
          <c:extLst>
            <c:ext xmlns:c16="http://schemas.microsoft.com/office/drawing/2014/chart" uri="{C3380CC4-5D6E-409C-BE32-E72D297353CC}">
              <c16:uniqueId val="{00000000-2036-4C4C-A468-408034E10F0C}"/>
            </c:ext>
          </c:extLst>
        </c:ser>
        <c:dLbls>
          <c:showLegendKey val="0"/>
          <c:showVal val="0"/>
          <c:showCatName val="0"/>
          <c:showSerName val="0"/>
          <c:showPercent val="0"/>
          <c:showBubbleSize val="0"/>
        </c:dLbls>
        <c:gapWidth val="219"/>
        <c:overlap val="-27"/>
        <c:axId val="644738576"/>
        <c:axId val="644737616"/>
      </c:barChart>
      <c:catAx>
        <c:axId val="64473857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737616"/>
        <c:crosses val="autoZero"/>
        <c:auto val="1"/>
        <c:lblAlgn val="ctr"/>
        <c:lblOffset val="100"/>
        <c:noMultiLvlLbl val="0"/>
      </c:catAx>
      <c:valAx>
        <c:axId val="64473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738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'14'!$I$2</c:f>
              <c:strCache>
                <c:ptCount val="1"/>
                <c:pt idx="0">
                  <c:v>Region 1</c:v>
                </c:pt>
              </c:strCache>
            </c:strRef>
          </c:tx>
          <c:spPr>
            <a:solidFill>
              <a:schemeClr val="accent1"/>
            </a:solidFill>
            <a:ln>
              <a:noFill/>
            </a:ln>
            <a:effectLst/>
          </c:spPr>
          <c:invertIfNegative val="0"/>
          <c:val>
            <c:numRef>
              <c:f>'14'!$I$3:$I$12</c:f>
              <c:numCache>
                <c:formatCode>General</c:formatCode>
                <c:ptCount val="10"/>
                <c:pt idx="0">
                  <c:v>45</c:v>
                </c:pt>
                <c:pt idx="1">
                  <c:v>35</c:v>
                </c:pt>
                <c:pt idx="2">
                  <c:v>40</c:v>
                </c:pt>
                <c:pt idx="3">
                  <c:v>38</c:v>
                </c:pt>
                <c:pt idx="4">
                  <c:v>42</c:v>
                </c:pt>
                <c:pt idx="5">
                  <c:v>37</c:v>
                </c:pt>
                <c:pt idx="6">
                  <c:v>39</c:v>
                </c:pt>
                <c:pt idx="7">
                  <c:v>43</c:v>
                </c:pt>
                <c:pt idx="8">
                  <c:v>44</c:v>
                </c:pt>
                <c:pt idx="9">
                  <c:v>41</c:v>
                </c:pt>
              </c:numCache>
            </c:numRef>
          </c:val>
          <c:extLst>
            <c:ext xmlns:c16="http://schemas.microsoft.com/office/drawing/2014/chart" uri="{C3380CC4-5D6E-409C-BE32-E72D297353CC}">
              <c16:uniqueId val="{00000000-0D97-4ECE-9F25-178CD7CBF142}"/>
            </c:ext>
          </c:extLst>
        </c:ser>
        <c:ser>
          <c:idx val="1"/>
          <c:order val="1"/>
          <c:tx>
            <c:strRef>
              <c:f>'14'!$J$2</c:f>
              <c:strCache>
                <c:ptCount val="1"/>
                <c:pt idx="0">
                  <c:v>Region 2</c:v>
                </c:pt>
              </c:strCache>
            </c:strRef>
          </c:tx>
          <c:spPr>
            <a:solidFill>
              <a:schemeClr val="accent2"/>
            </a:solidFill>
            <a:ln>
              <a:noFill/>
            </a:ln>
            <a:effectLst/>
          </c:spPr>
          <c:invertIfNegative val="0"/>
          <c:val>
            <c:numRef>
              <c:f>'14'!$J$3:$J$12</c:f>
              <c:numCache>
                <c:formatCode>General</c:formatCode>
                <c:ptCount val="10"/>
                <c:pt idx="0">
                  <c:v>32</c:v>
                </c:pt>
                <c:pt idx="1">
                  <c:v>28</c:v>
                </c:pt>
                <c:pt idx="2">
                  <c:v>30</c:v>
                </c:pt>
                <c:pt idx="3">
                  <c:v>34</c:v>
                </c:pt>
                <c:pt idx="4">
                  <c:v>33</c:v>
                </c:pt>
                <c:pt idx="5">
                  <c:v>35</c:v>
                </c:pt>
                <c:pt idx="6">
                  <c:v>31</c:v>
                </c:pt>
                <c:pt idx="7">
                  <c:v>29</c:v>
                </c:pt>
                <c:pt idx="8">
                  <c:v>36</c:v>
                </c:pt>
                <c:pt idx="9">
                  <c:v>37</c:v>
                </c:pt>
              </c:numCache>
            </c:numRef>
          </c:val>
          <c:extLst>
            <c:ext xmlns:c16="http://schemas.microsoft.com/office/drawing/2014/chart" uri="{C3380CC4-5D6E-409C-BE32-E72D297353CC}">
              <c16:uniqueId val="{00000001-0D97-4ECE-9F25-178CD7CBF142}"/>
            </c:ext>
          </c:extLst>
        </c:ser>
        <c:ser>
          <c:idx val="2"/>
          <c:order val="2"/>
          <c:tx>
            <c:strRef>
              <c:f>'14'!$K$2</c:f>
              <c:strCache>
                <c:ptCount val="1"/>
                <c:pt idx="0">
                  <c:v>Region 3</c:v>
                </c:pt>
              </c:strCache>
            </c:strRef>
          </c:tx>
          <c:spPr>
            <a:solidFill>
              <a:schemeClr val="accent3"/>
            </a:solidFill>
            <a:ln>
              <a:noFill/>
            </a:ln>
            <a:effectLst/>
          </c:spPr>
          <c:invertIfNegative val="0"/>
          <c:val>
            <c:numRef>
              <c:f>'14'!$K$3:$K$12</c:f>
              <c:numCache>
                <c:formatCode>General</c:formatCode>
                <c:ptCount val="10"/>
                <c:pt idx="0">
                  <c:v>40</c:v>
                </c:pt>
                <c:pt idx="1">
                  <c:v>39</c:v>
                </c:pt>
                <c:pt idx="2">
                  <c:v>42</c:v>
                </c:pt>
                <c:pt idx="3">
                  <c:v>41</c:v>
                </c:pt>
                <c:pt idx="4">
                  <c:v>38</c:v>
                </c:pt>
                <c:pt idx="5">
                  <c:v>43</c:v>
                </c:pt>
                <c:pt idx="6">
                  <c:v>45</c:v>
                </c:pt>
                <c:pt idx="7">
                  <c:v>44</c:v>
                </c:pt>
                <c:pt idx="8">
                  <c:v>41</c:v>
                </c:pt>
                <c:pt idx="9">
                  <c:v>37</c:v>
                </c:pt>
              </c:numCache>
            </c:numRef>
          </c:val>
          <c:extLst>
            <c:ext xmlns:c16="http://schemas.microsoft.com/office/drawing/2014/chart" uri="{C3380CC4-5D6E-409C-BE32-E72D297353CC}">
              <c16:uniqueId val="{00000002-0D97-4ECE-9F25-178CD7CBF142}"/>
            </c:ext>
          </c:extLst>
        </c:ser>
        <c:dLbls>
          <c:showLegendKey val="0"/>
          <c:showVal val="0"/>
          <c:showCatName val="0"/>
          <c:showSerName val="0"/>
          <c:showPercent val="0"/>
          <c:showBubbleSize val="0"/>
        </c:dLbls>
        <c:gapWidth val="219"/>
        <c:overlap val="-27"/>
        <c:axId val="644758736"/>
        <c:axId val="644746256"/>
      </c:barChart>
      <c:catAx>
        <c:axId val="6447587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746256"/>
        <c:crosses val="autoZero"/>
        <c:auto val="1"/>
        <c:lblAlgn val="ctr"/>
        <c:lblOffset val="100"/>
        <c:noMultiLvlLbl val="0"/>
      </c:catAx>
      <c:valAx>
        <c:axId val="644746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758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plotArea>
      <cx:plotAreaRegion>
        <cx:series layoutId="clusteredColumn" uniqueId="{CF84E619-4420-451D-9507-92F299F08AA9}">
          <cx:tx>
            <cx:txData>
              <cx:f>_xlchart.v1.1</cx:f>
              <cx:v>frequency</cx:v>
            </cx:txData>
          </cx:tx>
          <cx:dataId val="0"/>
          <cx:layoutPr>
            <cx:aggregation/>
          </cx:layoutPr>
          <cx:axisId val="1"/>
        </cx:series>
        <cx:series layoutId="paretoLine" ownerIdx="0" uniqueId="{50E5E6A1-6714-429F-BC25-5936BDD362ED}">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plotArea>
      <cx:plotAreaRegion>
        <cx:series layoutId="clusteredColumn" uniqueId="{7D9583DD-9F31-475A-9A84-C490FE2B6512}">
          <cx:dataId val="0"/>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plotArea>
      <cx:plotAreaRegion>
        <cx:series layoutId="clusteredColumn" uniqueId="{FBF52B58-511C-4016-B118-B064FB61C8AD}">
          <cx:dataId val="0"/>
          <cx:layoutPr>
            <cx:binning intervalClosed="r"/>
          </cx:layoutPr>
          <cx:axisId val="1"/>
        </cx:series>
        <cx:series layoutId="paretoLine" ownerIdx="0" uniqueId="{BB75739E-C34A-4C7E-AD0E-AE952B3BD372}">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plotArea>
      <cx:plotAreaRegion>
        <cx:series layoutId="clusteredColumn" uniqueId="{2C0FF0C0-A10B-4A37-B2A4-BA018F9A47EC}">
          <cx:dataLabels pos="inEnd">
            <cx:visibility seriesName="0" categoryName="0" value="1"/>
          </cx:dataLabels>
          <cx:dataId val="0"/>
          <cx:layoutPr>
            <cx:binning intervalClosed="r"/>
          </cx:layoutPr>
        </cx:series>
      </cx:plotAreaRegion>
      <cx:axis id="0">
        <cx:catScaling gapWidth="0"/>
        <cx:tickLabels/>
      </cx:axis>
      <cx:axis id="1" hidden="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2.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3.xml"/><Relationship Id="rId1" Type="http://schemas.microsoft.com/office/2014/relationships/chartEx" Target="../charts/chartEx2.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4.xml"/><Relationship Id="rId1" Type="http://schemas.microsoft.com/office/2014/relationships/chartEx" Target="../charts/chartEx3.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5.xml"/><Relationship Id="rId1" Type="http://schemas.microsoft.com/office/2014/relationships/chartEx" Target="../charts/chartEx4.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7620</xdr:colOff>
      <xdr:row>17</xdr:row>
      <xdr:rowOff>60960</xdr:rowOff>
    </xdr:to>
    <xdr:sp macro="" textlink="">
      <xdr:nvSpPr>
        <xdr:cNvPr id="2" name="TextBox 1">
          <a:extLst>
            <a:ext uri="{FF2B5EF4-FFF2-40B4-BE49-F238E27FC236}">
              <a16:creationId xmlns:a16="http://schemas.microsoft.com/office/drawing/2014/main" id="{BE896A94-FC82-15E9-8BD0-E5F745D13BE5}"/>
            </a:ext>
          </a:extLst>
        </xdr:cNvPr>
        <xdr:cNvSpPr txBox="1"/>
      </xdr:nvSpPr>
      <xdr:spPr>
        <a:xfrm>
          <a:off x="0" y="0"/>
          <a:ext cx="6103620" cy="316992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1" u="none" strike="noStrike" baseline="0">
              <a:solidFill>
                <a:schemeClr val="dk1"/>
              </a:solidFill>
              <a:latin typeface="+mn-lt"/>
              <a:ea typeface="+mn-ea"/>
              <a:cs typeface="+mn-cs"/>
            </a:rPr>
            <a:t>1) Business Problem: A retail store wants to analyze the sales data of a particular </a:t>
          </a:r>
          <a:r>
            <a:rPr lang="en-IN" sz="1100" b="0" i="0" u="none" strike="noStrike" baseline="0">
              <a:solidFill>
                <a:schemeClr val="dk1"/>
              </a:solidFill>
              <a:latin typeface="+mn-lt"/>
              <a:ea typeface="+mn-ea"/>
              <a:cs typeface="+mn-cs"/>
            </a:rPr>
            <a:t> </a:t>
          </a:r>
          <a:r>
            <a:rPr lang="en-IN" sz="1100" b="1" i="1" u="none" strike="noStrike" baseline="0">
              <a:solidFill>
                <a:schemeClr val="dk1"/>
              </a:solidFill>
              <a:latin typeface="+mn-lt"/>
              <a:ea typeface="+mn-ea"/>
              <a:cs typeface="+mn-cs"/>
            </a:rPr>
            <a:t>product category to understand the typical sales performance and make strategic </a:t>
          </a:r>
          <a:r>
            <a:rPr lang="en-IN" sz="1100" b="0" i="0" u="none" strike="noStrike" baseline="0">
              <a:solidFill>
                <a:schemeClr val="dk1"/>
              </a:solidFill>
              <a:latin typeface="+mn-lt"/>
              <a:ea typeface="+mn-ea"/>
              <a:cs typeface="+mn-cs"/>
            </a:rPr>
            <a:t> </a:t>
          </a:r>
          <a:r>
            <a:rPr lang="en-IN" sz="1100" b="1" i="1" u="none" strike="noStrike" baseline="0">
              <a:solidFill>
                <a:schemeClr val="dk1"/>
              </a:solidFill>
              <a:latin typeface="+mn-lt"/>
              <a:ea typeface="+mn-ea"/>
              <a:cs typeface="+mn-cs"/>
            </a:rPr>
            <a:t>decisions. </a:t>
          </a:r>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 Data: </a:t>
          </a:r>
        </a:p>
        <a:p>
          <a:r>
            <a:rPr lang="en-IN" sz="1100" b="0" i="0" u="none" strike="noStrike" baseline="0">
              <a:solidFill>
                <a:schemeClr val="dk1"/>
              </a:solidFill>
              <a:latin typeface="+mn-lt"/>
              <a:ea typeface="+mn-ea"/>
              <a:cs typeface="+mn-cs"/>
            </a:rPr>
            <a:t> Let's consider the weekly sales data (in units) for the past month for a specific product </a:t>
          </a:r>
        </a:p>
        <a:p>
          <a:r>
            <a:rPr lang="en-IN" sz="1100" b="0" i="0" u="none" strike="noStrike" baseline="0">
              <a:solidFill>
                <a:schemeClr val="dk1"/>
              </a:solidFill>
              <a:latin typeface="+mn-lt"/>
              <a:ea typeface="+mn-ea"/>
              <a:cs typeface="+mn-cs"/>
            </a:rPr>
            <a:t> category: </a:t>
          </a:r>
        </a:p>
        <a:p>
          <a:r>
            <a:rPr lang="en-IN" sz="1100" b="0" i="0" u="none" strike="noStrike" baseline="0">
              <a:solidFill>
                <a:schemeClr val="dk1"/>
              </a:solidFill>
              <a:latin typeface="+mn-lt"/>
              <a:ea typeface="+mn-ea"/>
              <a:cs typeface="+mn-cs"/>
            </a:rPr>
            <a:t> Week 1: 50 units </a:t>
          </a:r>
        </a:p>
        <a:p>
          <a:r>
            <a:rPr lang="en-IN" sz="1100" b="0" i="0" u="none" strike="noStrike" baseline="0">
              <a:solidFill>
                <a:schemeClr val="dk1"/>
              </a:solidFill>
              <a:latin typeface="+mn-lt"/>
              <a:ea typeface="+mn-ea"/>
              <a:cs typeface="+mn-cs"/>
            </a:rPr>
            <a:t> Week 2: 60 units </a:t>
          </a:r>
        </a:p>
        <a:p>
          <a:r>
            <a:rPr lang="en-IN" sz="1100" b="0" i="0" u="none" strike="noStrike" baseline="0">
              <a:solidFill>
                <a:schemeClr val="dk1"/>
              </a:solidFill>
              <a:latin typeface="+mn-lt"/>
              <a:ea typeface="+mn-ea"/>
              <a:cs typeface="+mn-cs"/>
            </a:rPr>
            <a:t> Week 3: 55 units </a:t>
          </a:r>
        </a:p>
        <a:p>
          <a:r>
            <a:rPr lang="en-IN" sz="1100" b="0" i="0" u="none" strike="noStrike" baseline="0">
              <a:solidFill>
                <a:schemeClr val="dk1"/>
              </a:solidFill>
              <a:latin typeface="+mn-lt"/>
              <a:ea typeface="+mn-ea"/>
              <a:cs typeface="+mn-cs"/>
            </a:rPr>
            <a:t> Week 4: 70 units </a:t>
          </a:r>
        </a:p>
        <a:p>
          <a:r>
            <a:rPr lang="en-IN" sz="1100" b="0" i="0" u="none" strike="noStrike" baseline="0">
              <a:solidFill>
                <a:schemeClr val="dk1"/>
              </a:solidFill>
              <a:latin typeface="+mn-lt"/>
              <a:ea typeface="+mn-ea"/>
              <a:cs typeface="+mn-cs"/>
            </a:rPr>
            <a:t> Question: </a:t>
          </a:r>
        </a:p>
        <a:p>
          <a:r>
            <a:rPr lang="en-IN" sz="1100" b="0" i="0" u="none" strike="noStrike" baseline="0">
              <a:solidFill>
                <a:schemeClr val="dk1"/>
              </a:solidFill>
              <a:latin typeface="+mn-lt"/>
              <a:ea typeface="+mn-ea"/>
              <a:cs typeface="+mn-cs"/>
            </a:rPr>
            <a:t> 1. Mean: What is the average weekly sales of the product category? </a:t>
          </a:r>
        </a:p>
        <a:p>
          <a:r>
            <a:rPr lang="en-IN" sz="1100" b="0" i="0" u="none" strike="noStrike" baseline="0">
              <a:solidFill>
                <a:schemeClr val="dk1"/>
              </a:solidFill>
              <a:latin typeface="+mn-lt"/>
              <a:ea typeface="+mn-ea"/>
              <a:cs typeface="+mn-cs"/>
            </a:rPr>
            <a:t> 2. Median: What is the typical or central sales value for the product category? </a:t>
          </a:r>
        </a:p>
        <a:p>
          <a:r>
            <a:rPr lang="en-IN" sz="1100" b="0" i="0" u="none" strike="noStrike" baseline="0">
              <a:solidFill>
                <a:schemeClr val="dk1"/>
              </a:solidFill>
              <a:latin typeface="+mn-lt"/>
              <a:ea typeface="+mn-ea"/>
              <a:cs typeface="+mn-cs"/>
            </a:rPr>
            <a:t> 3. Mode: Are there any recurring or most frequently occurring sales figures for the </a:t>
          </a:r>
        </a:p>
        <a:p>
          <a:r>
            <a:rPr lang="en-IN" sz="1100" b="0" i="0" u="none" strike="noStrike" baseline="0">
              <a:solidFill>
                <a:schemeClr val="dk1"/>
              </a:solidFill>
              <a:latin typeface="+mn-lt"/>
              <a:ea typeface="+mn-ea"/>
              <a:cs typeface="+mn-cs"/>
            </a:rPr>
            <a:t> product category? </a:t>
          </a:r>
        </a:p>
        <a:p>
          <a:r>
            <a:rPr lang="en-IN" sz="1100" b="0" i="0" u="none" strike="noStrike" baseline="0">
              <a:solidFill>
                <a:schemeClr val="dk1"/>
              </a:solidFill>
              <a:latin typeface="+mn-lt"/>
              <a:ea typeface="+mn-ea"/>
              <a:cs typeface="+mn-cs"/>
            </a:rPr>
            <a:t> By answering these questions using the mean, median, and mode, the retail store can </a:t>
          </a:r>
        </a:p>
        <a:p>
          <a:r>
            <a:rPr lang="en-IN" sz="1100" b="0" i="0" u="none" strike="noStrike" baseline="0">
              <a:solidFill>
                <a:schemeClr val="dk1"/>
              </a:solidFill>
              <a:latin typeface="+mn-lt"/>
              <a:ea typeface="+mn-ea"/>
              <a:cs typeface="+mn-cs"/>
            </a:rPr>
            <a:t> gain insights into the sales performance of the product category, identify any patterns or </a:t>
          </a:r>
        </a:p>
        <a:p>
          <a:r>
            <a:rPr lang="en-IN" sz="1100" b="0" i="0" u="none" strike="noStrike" baseline="0">
              <a:solidFill>
                <a:schemeClr val="dk1"/>
              </a:solidFill>
              <a:latin typeface="+mn-lt"/>
              <a:ea typeface="+mn-ea"/>
              <a:cs typeface="+mn-cs"/>
            </a:rPr>
            <a:t> outliers, and make informed decisions regarding stock management, marketing </a:t>
          </a:r>
        </a:p>
        <a:p>
          <a:r>
            <a:rPr lang="en-IN" sz="1100" b="0" i="0" u="none" strike="noStrike" baseline="0">
              <a:solidFill>
                <a:schemeClr val="dk1"/>
              </a:solidFill>
              <a:latin typeface="+mn-lt"/>
              <a:ea typeface="+mn-ea"/>
              <a:cs typeface="+mn-cs"/>
            </a:rPr>
            <a:t> strategies, and product placement. </a:t>
          </a:r>
          <a:endParaRPr lang="en-IN" sz="1100"/>
        </a:p>
      </xdr:txBody>
    </xdr:sp>
    <xdr:clientData/>
  </xdr:twoCellAnchor>
  <xdr:twoCellAnchor>
    <xdr:from>
      <xdr:col>11</xdr:col>
      <xdr:colOff>0</xdr:colOff>
      <xdr:row>0</xdr:row>
      <xdr:rowOff>22860</xdr:rowOff>
    </xdr:from>
    <xdr:to>
      <xdr:col>21</xdr:col>
      <xdr:colOff>594360</xdr:colOff>
      <xdr:row>17</xdr:row>
      <xdr:rowOff>0</xdr:rowOff>
    </xdr:to>
    <xdr:sp macro="" textlink="">
      <xdr:nvSpPr>
        <xdr:cNvPr id="3" name="TextBox 2">
          <a:extLst>
            <a:ext uri="{FF2B5EF4-FFF2-40B4-BE49-F238E27FC236}">
              <a16:creationId xmlns:a16="http://schemas.microsoft.com/office/drawing/2014/main" id="{3170C9C9-D115-6194-A0D4-F7BBB1E5EA01}"/>
            </a:ext>
          </a:extLst>
        </xdr:cNvPr>
        <xdr:cNvSpPr txBox="1"/>
      </xdr:nvSpPr>
      <xdr:spPr>
        <a:xfrm>
          <a:off x="6705600" y="22860"/>
          <a:ext cx="6690360" cy="30861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baseline="0">
              <a:solidFill>
                <a:schemeClr val="dk1"/>
              </a:solidFill>
              <a:latin typeface="+mn-lt"/>
              <a:ea typeface="+mn-ea"/>
              <a:cs typeface="+mn-cs"/>
            </a:rPr>
            <a:t> </a:t>
          </a:r>
          <a:r>
            <a:rPr lang="en-IN" sz="1100" b="1" i="1" u="none" strike="noStrike" baseline="0">
              <a:solidFill>
                <a:schemeClr val="dk1"/>
              </a:solidFill>
              <a:latin typeface="+mn-lt"/>
              <a:ea typeface="+mn-ea"/>
              <a:cs typeface="+mn-cs"/>
            </a:rPr>
            <a:t>2) Business Problem: A restaurant wants to analyze the waiting times of its</a:t>
          </a:r>
          <a:r>
            <a:rPr lang="en-IN" sz="1100" b="0" i="0" u="none" strike="noStrike" baseline="0">
              <a:solidFill>
                <a:schemeClr val="dk1"/>
              </a:solidFill>
              <a:latin typeface="+mn-lt"/>
              <a:ea typeface="+mn-ea"/>
              <a:cs typeface="+mn-cs"/>
            </a:rPr>
            <a:t> </a:t>
          </a:r>
          <a:r>
            <a:rPr lang="en-IN" sz="1100" b="1" i="1" u="none" strike="noStrike" baseline="0">
              <a:solidFill>
                <a:schemeClr val="dk1"/>
              </a:solidFill>
              <a:latin typeface="+mn-lt"/>
              <a:ea typeface="+mn-ea"/>
              <a:cs typeface="+mn-cs"/>
            </a:rPr>
            <a:t>customers to understand the typical waiting experience and improve service </a:t>
          </a:r>
          <a:r>
            <a:rPr lang="en-IN" sz="1100" b="0" i="0" u="none" strike="noStrike" baseline="0">
              <a:solidFill>
                <a:schemeClr val="dk1"/>
              </a:solidFill>
              <a:latin typeface="+mn-lt"/>
              <a:ea typeface="+mn-ea"/>
              <a:cs typeface="+mn-cs"/>
            </a:rPr>
            <a:t> </a:t>
          </a:r>
          <a:r>
            <a:rPr lang="en-IN" sz="1100" b="1" i="1" u="none" strike="noStrike" baseline="0">
              <a:solidFill>
                <a:schemeClr val="dk1"/>
              </a:solidFill>
              <a:latin typeface="+mn-lt"/>
              <a:ea typeface="+mn-ea"/>
              <a:cs typeface="+mn-cs"/>
            </a:rPr>
            <a:t>efficiency. </a:t>
          </a:r>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 Data: Let's consider the waiting times (in minutes) for the past 20 customers: </a:t>
          </a:r>
        </a:p>
        <a:p>
          <a:r>
            <a:rPr lang="en-IN" sz="1100" b="0" i="0" u="none" strike="noStrike" baseline="0">
              <a:solidFill>
                <a:schemeClr val="dk1"/>
              </a:solidFill>
              <a:latin typeface="+mn-lt"/>
              <a:ea typeface="+mn-ea"/>
              <a:cs typeface="+mn-cs"/>
            </a:rPr>
            <a:t> 15, 10, 20, 25, 15, 10, 30, 20, 15, 10, 10, 25, 15, 20, 20, 15, 10, 10, 20, 25 </a:t>
          </a:r>
        </a:p>
        <a:p>
          <a:r>
            <a:rPr lang="en-IN" sz="1100" b="0" i="0" u="none" strike="noStrike" baseline="0">
              <a:solidFill>
                <a:schemeClr val="dk1"/>
              </a:solidFill>
              <a:latin typeface="+mn-lt"/>
              <a:ea typeface="+mn-ea"/>
              <a:cs typeface="+mn-cs"/>
            </a:rPr>
            <a:t> Question: </a:t>
          </a:r>
        </a:p>
        <a:p>
          <a:r>
            <a:rPr lang="en-IN" sz="1100" b="0" i="0" u="none" strike="noStrike" baseline="0">
              <a:solidFill>
                <a:schemeClr val="dk1"/>
              </a:solidFill>
              <a:latin typeface="+mn-lt"/>
              <a:ea typeface="+mn-ea"/>
              <a:cs typeface="+mn-cs"/>
            </a:rPr>
            <a:t> 1. Mean: What is the average waiting time for customers at the restaurant? </a:t>
          </a:r>
        </a:p>
        <a:p>
          <a:r>
            <a:rPr lang="en-IN" sz="1100" b="0" i="0" u="none" strike="noStrike" baseline="0">
              <a:solidFill>
                <a:schemeClr val="dk1"/>
              </a:solidFill>
              <a:latin typeface="+mn-lt"/>
              <a:ea typeface="+mn-ea"/>
              <a:cs typeface="+mn-cs"/>
            </a:rPr>
            <a:t> 2. Median: What is the typical or central waiting time experienced by customers? </a:t>
          </a:r>
        </a:p>
        <a:p>
          <a:r>
            <a:rPr lang="en-IN" sz="1100" b="0" i="0" u="none" strike="noStrike" baseline="0">
              <a:solidFill>
                <a:schemeClr val="dk1"/>
              </a:solidFill>
              <a:latin typeface="+mn-lt"/>
              <a:ea typeface="+mn-ea"/>
              <a:cs typeface="+mn-cs"/>
            </a:rPr>
            <a:t> 3. Mode: Are there any recurring or most frequently occurring waiting times for customers? </a:t>
          </a:r>
        </a:p>
        <a:p>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By answering these questions using the mean, median, and mode, the restaurant can </a:t>
          </a:r>
        </a:p>
        <a:p>
          <a:r>
            <a:rPr lang="en-IN" sz="1100" b="0" i="0" u="none" strike="noStrike" baseline="0">
              <a:solidFill>
                <a:schemeClr val="dk1"/>
              </a:solidFill>
              <a:latin typeface="+mn-lt"/>
              <a:ea typeface="+mn-ea"/>
              <a:cs typeface="+mn-cs"/>
            </a:rPr>
            <a:t>gain insights into the average waiting time, identify any common or peak waiting periods, </a:t>
          </a:r>
        </a:p>
        <a:p>
          <a:r>
            <a:rPr lang="en-IN" sz="1100" b="0" i="0" u="none" strike="noStrike" baseline="0">
              <a:solidFill>
                <a:schemeClr val="dk1"/>
              </a:solidFill>
              <a:latin typeface="+mn-lt"/>
              <a:ea typeface="+mn-ea"/>
              <a:cs typeface="+mn-cs"/>
            </a:rPr>
            <a:t>and make informed decisions to optimize the customer service process, such as </a:t>
          </a:r>
        </a:p>
        <a:p>
          <a:r>
            <a:rPr lang="en-IN" sz="1100" b="0" i="0" u="none" strike="noStrike" baseline="0">
              <a:solidFill>
                <a:schemeClr val="dk1"/>
              </a:solidFill>
              <a:latin typeface="+mn-lt"/>
              <a:ea typeface="+mn-ea"/>
              <a:cs typeface="+mn-cs"/>
            </a:rPr>
            <a:t>adjusting staffing levels, streamlining operations, or implementing strategies to reduce </a:t>
          </a:r>
        </a:p>
        <a:p>
          <a:r>
            <a:rPr lang="en-IN" sz="1100" b="0" i="0" u="none" strike="noStrike" baseline="0">
              <a:solidFill>
                <a:schemeClr val="dk1"/>
              </a:solidFill>
              <a:latin typeface="+mn-lt"/>
              <a:ea typeface="+mn-ea"/>
              <a:cs typeface="+mn-cs"/>
            </a:rPr>
            <a:t>waiting times. </a:t>
          </a:r>
          <a:endParaRPr lang="en-IN" sz="1100"/>
        </a:p>
      </xdr:txBody>
    </xdr:sp>
    <xdr:clientData/>
  </xdr:twoCellAnchor>
  <xdr:twoCellAnchor>
    <xdr:from>
      <xdr:col>0</xdr:col>
      <xdr:colOff>30480</xdr:colOff>
      <xdr:row>25</xdr:row>
      <xdr:rowOff>160020</xdr:rowOff>
    </xdr:from>
    <xdr:to>
      <xdr:col>10</xdr:col>
      <xdr:colOff>0</xdr:colOff>
      <xdr:row>38</xdr:row>
      <xdr:rowOff>7620</xdr:rowOff>
    </xdr:to>
    <xdr:sp macro="" textlink="">
      <xdr:nvSpPr>
        <xdr:cNvPr id="4" name="TextBox 3">
          <a:extLst>
            <a:ext uri="{FF2B5EF4-FFF2-40B4-BE49-F238E27FC236}">
              <a16:creationId xmlns:a16="http://schemas.microsoft.com/office/drawing/2014/main" id="{BB49D9CA-FB01-D217-C86C-EF93166A40A3}"/>
            </a:ext>
          </a:extLst>
        </xdr:cNvPr>
        <xdr:cNvSpPr txBox="1"/>
      </xdr:nvSpPr>
      <xdr:spPr>
        <a:xfrm>
          <a:off x="30480" y="4732020"/>
          <a:ext cx="6065520" cy="222504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Mean (Average Weekly Sales):</a:t>
          </a:r>
          <a:endParaRPr lang="en-IN"/>
        </a:p>
        <a:p>
          <a:r>
            <a:rPr lang="en-IN"/>
            <a:t>Add up all the sales figures: 50+60+55+70=23550 + 60 + 55 + 70 = 23550+60+55+70=235</a:t>
          </a:r>
        </a:p>
        <a:p>
          <a:r>
            <a:rPr lang="en-IN"/>
            <a:t>Divide by the number of weeks: 235/4=58.75235 / 4 = 58.75235/4=58.75</a:t>
          </a:r>
        </a:p>
        <a:p>
          <a:r>
            <a:rPr lang="en-IN"/>
            <a:t>Mean: 58.75 units</a:t>
          </a:r>
        </a:p>
        <a:p>
          <a:r>
            <a:rPr lang="en-IN" b="1"/>
            <a:t>Median (Typical Sales Value):</a:t>
          </a:r>
          <a:endParaRPr lang="en-IN"/>
        </a:p>
        <a:p>
          <a:r>
            <a:rPr lang="en-IN"/>
            <a:t>Order the sales data: 50, 55, 60, 70</a:t>
          </a:r>
        </a:p>
        <a:p>
          <a:r>
            <a:rPr lang="en-IN"/>
            <a:t>The median is the average of the two middle numbers (55 and 60): (55+60)/2=57.5(55 + 60) / 2 = 57.5(55+60)/2=57.5</a:t>
          </a:r>
        </a:p>
        <a:p>
          <a:r>
            <a:rPr lang="en-IN"/>
            <a:t>Median: 57.5 units</a:t>
          </a:r>
        </a:p>
        <a:p>
          <a:r>
            <a:rPr lang="en-IN" b="1"/>
            <a:t>Mode (Most Frequently Occurring Sales Figure):</a:t>
          </a:r>
          <a:endParaRPr lang="en-IN"/>
        </a:p>
        <a:p>
          <a:r>
            <a:rPr lang="en-IN"/>
            <a:t>Since each sales figure is unique, there is no mode.</a:t>
          </a:r>
        </a:p>
        <a:p>
          <a:r>
            <a:rPr lang="en-IN"/>
            <a:t>Mode: None</a:t>
          </a:r>
        </a:p>
        <a:p>
          <a:endParaRPr lang="en-IN" sz="1100"/>
        </a:p>
      </xdr:txBody>
    </xdr:sp>
    <xdr:clientData/>
  </xdr:twoCellAnchor>
  <xdr:twoCellAnchor>
    <xdr:from>
      <xdr:col>10</xdr:col>
      <xdr:colOff>594360</xdr:colOff>
      <xdr:row>40</xdr:row>
      <xdr:rowOff>91440</xdr:rowOff>
    </xdr:from>
    <xdr:to>
      <xdr:col>18</xdr:col>
      <xdr:colOff>480060</xdr:colOff>
      <xdr:row>47</xdr:row>
      <xdr:rowOff>106680</xdr:rowOff>
    </xdr:to>
    <xdr:sp macro="" textlink="">
      <xdr:nvSpPr>
        <xdr:cNvPr id="5" name="TextBox 4">
          <a:extLst>
            <a:ext uri="{FF2B5EF4-FFF2-40B4-BE49-F238E27FC236}">
              <a16:creationId xmlns:a16="http://schemas.microsoft.com/office/drawing/2014/main" id="{57C68D85-AF41-F905-3E2F-03D08A78D1D1}"/>
            </a:ext>
          </a:extLst>
        </xdr:cNvPr>
        <xdr:cNvSpPr txBox="1"/>
      </xdr:nvSpPr>
      <xdr:spPr>
        <a:xfrm>
          <a:off x="6690360" y="7406640"/>
          <a:ext cx="4762500" cy="12954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Mean(Average Waiting Time):</a:t>
          </a:r>
          <a:r>
            <a:rPr lang="en-IN"/>
            <a:t> The mean waiting time of 17 minutes helps the restaurant understand the overall waiting experience.</a:t>
          </a:r>
        </a:p>
        <a:p>
          <a:r>
            <a:rPr lang="en-IN" b="1"/>
            <a:t>Median(Typical Waiting Time):</a:t>
          </a:r>
          <a:r>
            <a:rPr lang="en-IN"/>
            <a:t> The median waiting time of 15 minutes indicates that half of the customers wait less than this time and the other half wait more.</a:t>
          </a:r>
        </a:p>
        <a:p>
          <a:r>
            <a:rPr lang="en-IN" b="1"/>
            <a:t>Mode(Common Waiting Times):</a:t>
          </a:r>
          <a:r>
            <a:rPr lang="en-IN"/>
            <a:t> The modes 10 minutes indicate the most frequent waiting times experienced by customers.</a:t>
          </a:r>
          <a:endParaRPr lang="en-IN"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99060</xdr:colOff>
      <xdr:row>0</xdr:row>
      <xdr:rowOff>38100</xdr:rowOff>
    </xdr:from>
    <xdr:to>
      <xdr:col>7</xdr:col>
      <xdr:colOff>563880</xdr:colOff>
      <xdr:row>24</xdr:row>
      <xdr:rowOff>175260</xdr:rowOff>
    </xdr:to>
    <xdr:sp macro="" textlink="">
      <xdr:nvSpPr>
        <xdr:cNvPr id="2" name="TextBox 1">
          <a:extLst>
            <a:ext uri="{FF2B5EF4-FFF2-40B4-BE49-F238E27FC236}">
              <a16:creationId xmlns:a16="http://schemas.microsoft.com/office/drawing/2014/main" id="{D98E72D7-2C53-EDB7-9461-F6EF1E818307}"/>
            </a:ext>
          </a:extLst>
        </xdr:cNvPr>
        <xdr:cNvSpPr txBox="1"/>
      </xdr:nvSpPr>
      <xdr:spPr>
        <a:xfrm>
          <a:off x="99060" y="38100"/>
          <a:ext cx="4732020" cy="452628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1" u="none" strike="noStrike" baseline="0">
              <a:solidFill>
                <a:schemeClr val="dk1"/>
              </a:solidFill>
              <a:latin typeface="+mn-lt"/>
              <a:ea typeface="+mn-ea"/>
              <a:cs typeface="+mn-cs"/>
            </a:rPr>
            <a:t>8) Problem : A company wants to analyze the ages of its employees to understand the age distribution and demographics within the organization. </a:t>
          </a:r>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Data: </a:t>
          </a:r>
        </a:p>
        <a:p>
          <a:r>
            <a:rPr lang="en-IN" sz="1100" b="0" i="0" u="none" strike="noStrike" baseline="0">
              <a:solidFill>
                <a:schemeClr val="dk1"/>
              </a:solidFill>
              <a:latin typeface="+mn-lt"/>
              <a:ea typeface="+mn-ea"/>
              <a:cs typeface="+mn-cs"/>
            </a:rPr>
            <a:t>Let's consider the ages of 100 employees: </a:t>
          </a:r>
        </a:p>
        <a:p>
          <a:r>
            <a:rPr lang="en-IN" sz="1100" b="0" i="0" u="none" strike="noStrike" baseline="0">
              <a:solidFill>
                <a:schemeClr val="dk1"/>
              </a:solidFill>
              <a:latin typeface="+mn-lt"/>
              <a:ea typeface="+mn-ea"/>
              <a:cs typeface="+mn-cs"/>
            </a:rPr>
            <a:t>28, 32, 35, 40, 42, 28, 33, 38, 30, 41, </a:t>
          </a:r>
        </a:p>
        <a:p>
          <a:r>
            <a:rPr lang="en-IN" sz="1100" b="0" i="0" u="none" strike="noStrike" baseline="0">
              <a:solidFill>
                <a:schemeClr val="dk1"/>
              </a:solidFill>
              <a:latin typeface="+mn-lt"/>
              <a:ea typeface="+mn-ea"/>
              <a:cs typeface="+mn-cs"/>
            </a:rPr>
            <a:t>37, 31, 34, 29, 36, 43, 39, 27, 35, 31, </a:t>
          </a:r>
        </a:p>
        <a:p>
          <a:r>
            <a:rPr lang="en-IN" sz="1100" b="0" i="0" u="none" strike="noStrike" baseline="0">
              <a:solidFill>
                <a:schemeClr val="dk1"/>
              </a:solidFill>
              <a:latin typeface="+mn-lt"/>
              <a:ea typeface="+mn-ea"/>
              <a:cs typeface="+mn-cs"/>
            </a:rPr>
            <a:t>39, 45, 29, 33, 37, 40, 36, 29, 31, 38, </a:t>
          </a:r>
        </a:p>
        <a:p>
          <a:r>
            <a:rPr lang="en-IN" sz="1100" b="0" i="0" u="none" strike="noStrike" baseline="0">
              <a:solidFill>
                <a:schemeClr val="dk1"/>
              </a:solidFill>
              <a:latin typeface="+mn-lt"/>
              <a:ea typeface="+mn-ea"/>
              <a:cs typeface="+mn-cs"/>
            </a:rPr>
            <a:t>35, 44, 32, 39, 36, 30, 33, 28, 41, 35, </a:t>
          </a:r>
        </a:p>
        <a:p>
          <a:r>
            <a:rPr lang="en-IN" sz="1100" b="0" i="0" u="none" strike="noStrike" baseline="0">
              <a:solidFill>
                <a:schemeClr val="dk1"/>
              </a:solidFill>
              <a:latin typeface="+mn-lt"/>
              <a:ea typeface="+mn-ea"/>
              <a:cs typeface="+mn-cs"/>
            </a:rPr>
            <a:t>31, 37, 42, 29, 34, 40, 31, 33, 38, 36, </a:t>
          </a:r>
        </a:p>
        <a:p>
          <a:r>
            <a:rPr lang="en-IN" sz="1100" b="0" i="0" u="none" strike="noStrike" baseline="0">
              <a:solidFill>
                <a:schemeClr val="dk1"/>
              </a:solidFill>
              <a:latin typeface="+mn-lt"/>
              <a:ea typeface="+mn-ea"/>
              <a:cs typeface="+mn-cs"/>
            </a:rPr>
            <a:t>39, 27, 35, 30, 43, 29, 32, 36, 31, 40, </a:t>
          </a:r>
        </a:p>
        <a:p>
          <a:r>
            <a:rPr lang="en-IN" sz="1100" b="0" i="0" u="none" strike="noStrike" baseline="0">
              <a:solidFill>
                <a:schemeClr val="dk1"/>
              </a:solidFill>
              <a:latin typeface="+mn-lt"/>
              <a:ea typeface="+mn-ea"/>
              <a:cs typeface="+mn-cs"/>
            </a:rPr>
            <a:t>38, 44, 37, 33, 35, 41, 30, 31, 39, 28, </a:t>
          </a:r>
        </a:p>
        <a:p>
          <a:r>
            <a:rPr lang="en-IN" sz="1100" b="0" i="0" u="none" strike="noStrike" baseline="0">
              <a:solidFill>
                <a:schemeClr val="dk1"/>
              </a:solidFill>
              <a:latin typeface="+mn-lt"/>
              <a:ea typeface="+mn-ea"/>
              <a:cs typeface="+mn-cs"/>
            </a:rPr>
            <a:t>45, 29, 33, 38, 34, 32, 35, 31, 40, 36, </a:t>
          </a:r>
        </a:p>
        <a:p>
          <a:r>
            <a:rPr lang="en-IN" sz="1100" b="0" i="0" u="none" strike="noStrike" baseline="0">
              <a:solidFill>
                <a:schemeClr val="dk1"/>
              </a:solidFill>
              <a:latin typeface="+mn-lt"/>
              <a:ea typeface="+mn-ea"/>
              <a:cs typeface="+mn-cs"/>
            </a:rPr>
            <a:t>39, 27, 35, 30, 43, 29, 32, 36, 31, 40, </a:t>
          </a:r>
        </a:p>
        <a:p>
          <a:r>
            <a:rPr lang="en-IN" sz="1100" b="0" i="0" u="none" strike="noStrike" baseline="0">
              <a:solidFill>
                <a:schemeClr val="dk1"/>
              </a:solidFill>
              <a:latin typeface="+mn-lt"/>
              <a:ea typeface="+mn-ea"/>
              <a:cs typeface="+mn-cs"/>
            </a:rPr>
            <a:t>38, 44, 37, 33, 35, 41, 30, 31, 39, 28 </a:t>
          </a:r>
        </a:p>
        <a:p>
          <a:r>
            <a:rPr lang="en-IN" sz="1100" b="0" i="0" u="none" strike="noStrike" baseline="0">
              <a:solidFill>
                <a:schemeClr val="dk1"/>
              </a:solidFill>
              <a:latin typeface="+mn-lt"/>
              <a:ea typeface="+mn-ea"/>
              <a:cs typeface="+mn-cs"/>
            </a:rPr>
            <a:t>Questions: </a:t>
          </a:r>
        </a:p>
        <a:p>
          <a:r>
            <a:rPr lang="en-IN" sz="1100" b="0" i="0" u="none" strike="noStrike" baseline="0">
              <a:solidFill>
                <a:schemeClr val="dk1"/>
              </a:solidFill>
              <a:latin typeface="+mn-lt"/>
              <a:ea typeface="+mn-ea"/>
              <a:cs typeface="+mn-cs"/>
            </a:rPr>
            <a:t>1. Frequency Distribution: Create a frequency distribution table for the ages of the employees. </a:t>
          </a:r>
        </a:p>
        <a:p>
          <a:r>
            <a:rPr lang="en-IN" sz="1100" b="0" i="0" u="none" strike="noStrike" baseline="0">
              <a:solidFill>
                <a:schemeClr val="dk1"/>
              </a:solidFill>
              <a:latin typeface="+mn-lt"/>
              <a:ea typeface="+mn-ea"/>
              <a:cs typeface="+mn-cs"/>
            </a:rPr>
            <a:t>2. Mode: What is the mode (most common age) among the employees? </a:t>
          </a:r>
        </a:p>
        <a:p>
          <a:r>
            <a:rPr lang="en-IN" sz="1100" b="0" i="0" u="none" strike="noStrike" baseline="0">
              <a:solidFill>
                <a:schemeClr val="dk1"/>
              </a:solidFill>
              <a:latin typeface="+mn-lt"/>
              <a:ea typeface="+mn-ea"/>
              <a:cs typeface="+mn-cs"/>
            </a:rPr>
            <a:t>3. Median: What is the median age of the employees? </a:t>
          </a:r>
        </a:p>
        <a:p>
          <a:r>
            <a:rPr lang="en-IN" sz="1100" b="0" i="0" u="none" strike="noStrike" baseline="0">
              <a:solidFill>
                <a:schemeClr val="dk1"/>
              </a:solidFill>
              <a:latin typeface="+mn-lt"/>
              <a:ea typeface="+mn-ea"/>
              <a:cs typeface="+mn-cs"/>
            </a:rPr>
            <a:t>4. Range: What is the range of ages among the employees? </a:t>
          </a:r>
        </a:p>
        <a:p>
          <a:r>
            <a:rPr lang="en-IN" sz="1100" b="0" i="0" u="none" strike="noStrike" baseline="0">
              <a:solidFill>
                <a:schemeClr val="dk1"/>
              </a:solidFill>
              <a:latin typeface="+mn-lt"/>
              <a:ea typeface="+mn-ea"/>
              <a:cs typeface="+mn-cs"/>
            </a:rPr>
            <a:t>By answering these questions using frequency distribution and other measures, the company can gain insights into the age distribution of its workforce, identify the most common age group, understand the central tendency, and assess the spread of ages. This information can be useful for workforce planning, diversity initiatives, and understanding the generational dynamics within the organization. </a:t>
          </a:r>
          <a:endParaRPr lang="en-IN" sz="1100"/>
        </a:p>
      </xdr:txBody>
    </xdr:sp>
    <xdr:clientData/>
  </xdr:twoCellAnchor>
  <xdr:twoCellAnchor>
    <xdr:from>
      <xdr:col>12</xdr:col>
      <xdr:colOff>144780</xdr:colOff>
      <xdr:row>0</xdr:row>
      <xdr:rowOff>38100</xdr:rowOff>
    </xdr:from>
    <xdr:to>
      <xdr:col>21</xdr:col>
      <xdr:colOff>312420</xdr:colOff>
      <xdr:row>18</xdr:row>
      <xdr:rowOff>0</xdr:rowOff>
    </xdr:to>
    <xdr:sp macro="" textlink="">
      <xdr:nvSpPr>
        <xdr:cNvPr id="3" name="TextBox 2">
          <a:extLst>
            <a:ext uri="{FF2B5EF4-FFF2-40B4-BE49-F238E27FC236}">
              <a16:creationId xmlns:a16="http://schemas.microsoft.com/office/drawing/2014/main" id="{D0964B6B-D92B-E03E-185B-1DC4F14CBD40}"/>
            </a:ext>
          </a:extLst>
        </xdr:cNvPr>
        <xdr:cNvSpPr txBox="1"/>
      </xdr:nvSpPr>
      <xdr:spPr>
        <a:xfrm>
          <a:off x="8282940" y="38100"/>
          <a:ext cx="5654040" cy="326898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Frequency Distribution:</a:t>
          </a:r>
          <a:endParaRPr lang="en-IN"/>
        </a:p>
        <a:p>
          <a:r>
            <a:rPr lang="en-IN"/>
            <a:t>The ages are distributed relatively evenly across the range, with the highest frequencies in the 30-32 and 36-38 intervals.</a:t>
          </a:r>
        </a:p>
        <a:p>
          <a:r>
            <a:rPr lang="en-IN"/>
            <a:t>The least frequent ages are in the 42-44 indicating fewer older employees.</a:t>
          </a:r>
        </a:p>
        <a:p>
          <a:r>
            <a:rPr lang="en-IN" b="1"/>
            <a:t>Mode:</a:t>
          </a:r>
          <a:endParaRPr lang="en-IN"/>
        </a:p>
        <a:p>
          <a:r>
            <a:rPr lang="en-IN"/>
            <a:t>The most common age is 31, suggesting that there might be a significant number of mid-career employees in the organization.</a:t>
          </a:r>
        </a:p>
        <a:p>
          <a:r>
            <a:rPr lang="en-IN"/>
            <a:t>This could be an indication of the company's recruitment strategy, targeting experienced professionals.</a:t>
          </a:r>
        </a:p>
        <a:p>
          <a:r>
            <a:rPr lang="en-IN" b="1"/>
            <a:t>Median:</a:t>
          </a:r>
          <a:endParaRPr lang="en-IN"/>
        </a:p>
        <a:p>
          <a:r>
            <a:rPr lang="en-IN"/>
            <a:t>The median age is 35, aligning with the mode, which means the central tendency is also around mid-career professionals.</a:t>
          </a:r>
        </a:p>
        <a:p>
          <a:r>
            <a:rPr lang="en-IN"/>
            <a:t>This suggests that half of the employees are younger than 35, and the other half are older.</a:t>
          </a:r>
        </a:p>
        <a:p>
          <a:r>
            <a:rPr lang="en-IN" b="1"/>
            <a:t>Range:</a:t>
          </a:r>
          <a:endParaRPr lang="en-IN"/>
        </a:p>
        <a:p>
          <a:r>
            <a:rPr lang="en-IN"/>
            <a:t>The range of 18 years shows a considerable diversity in age, which can be beneficial for bringing in varied perspectives and experiences.</a:t>
          </a:r>
        </a:p>
        <a:p>
          <a:r>
            <a:rPr lang="en-IN"/>
            <a:t>However, the company might need to ensure policies and benefits cater to this broad age range, addressing both younger and older employees' needs.</a:t>
          </a:r>
        </a:p>
        <a:p>
          <a:endParaRPr lang="en-IN"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99060</xdr:colOff>
      <xdr:row>0</xdr:row>
      <xdr:rowOff>68580</xdr:rowOff>
    </xdr:from>
    <xdr:to>
      <xdr:col>7</xdr:col>
      <xdr:colOff>594360</xdr:colOff>
      <xdr:row>19</xdr:row>
      <xdr:rowOff>38100</xdr:rowOff>
    </xdr:to>
    <xdr:sp macro="" textlink="">
      <xdr:nvSpPr>
        <xdr:cNvPr id="2" name="TextBox 1">
          <a:extLst>
            <a:ext uri="{FF2B5EF4-FFF2-40B4-BE49-F238E27FC236}">
              <a16:creationId xmlns:a16="http://schemas.microsoft.com/office/drawing/2014/main" id="{A639D25C-4B67-795C-606F-B07FBB8AE9D3}"/>
            </a:ext>
          </a:extLst>
        </xdr:cNvPr>
        <xdr:cNvSpPr txBox="1"/>
      </xdr:nvSpPr>
      <xdr:spPr>
        <a:xfrm>
          <a:off x="99060" y="68580"/>
          <a:ext cx="4762500" cy="344424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1" u="none" strike="noStrike" baseline="0">
              <a:solidFill>
                <a:schemeClr val="dk1"/>
              </a:solidFill>
              <a:latin typeface="+mn-lt"/>
              <a:ea typeface="+mn-ea"/>
              <a:cs typeface="+mn-cs"/>
            </a:rPr>
            <a:t>9) Problem :A retail store wants to analyze the purchase amounts made by </a:t>
          </a:r>
          <a:endParaRPr lang="en-IN" sz="1100" b="0" i="0" u="none" strike="noStrike" baseline="0">
            <a:solidFill>
              <a:schemeClr val="dk1"/>
            </a:solidFill>
            <a:latin typeface="+mn-lt"/>
            <a:ea typeface="+mn-ea"/>
            <a:cs typeface="+mn-cs"/>
          </a:endParaRPr>
        </a:p>
        <a:p>
          <a:r>
            <a:rPr lang="en-IN" sz="1100" b="1" i="1" u="none" strike="noStrike" baseline="0">
              <a:solidFill>
                <a:schemeClr val="dk1"/>
              </a:solidFill>
              <a:latin typeface="+mn-lt"/>
              <a:ea typeface="+mn-ea"/>
              <a:cs typeface="+mn-cs"/>
            </a:rPr>
            <a:t>customers to understand their spending habits. </a:t>
          </a:r>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Data: </a:t>
          </a:r>
        </a:p>
        <a:p>
          <a:r>
            <a:rPr lang="en-IN" sz="1100" b="0" i="0" u="none" strike="noStrike" baseline="0">
              <a:solidFill>
                <a:schemeClr val="dk1"/>
              </a:solidFill>
              <a:latin typeface="+mn-lt"/>
              <a:ea typeface="+mn-ea"/>
              <a:cs typeface="+mn-cs"/>
            </a:rPr>
            <a:t>Let's consider the purchase amounts (in dollars) for a sample of 50 customers: </a:t>
          </a:r>
        </a:p>
        <a:p>
          <a:r>
            <a:rPr lang="en-IN" sz="1100" b="0" i="0" u="none" strike="noStrike" baseline="0">
              <a:solidFill>
                <a:schemeClr val="dk1"/>
              </a:solidFill>
              <a:latin typeface="+mn-lt"/>
              <a:ea typeface="+mn-ea"/>
              <a:cs typeface="+mn-cs"/>
            </a:rPr>
            <a:t>56, 40, 28, 73, 52, 61, 35, 40, 47, 65, </a:t>
          </a:r>
        </a:p>
        <a:p>
          <a:r>
            <a:rPr lang="en-IN" sz="1100" b="0" i="0" u="none" strike="noStrike" baseline="0">
              <a:solidFill>
                <a:schemeClr val="dk1"/>
              </a:solidFill>
              <a:latin typeface="+mn-lt"/>
              <a:ea typeface="+mn-ea"/>
              <a:cs typeface="+mn-cs"/>
            </a:rPr>
            <a:t>52, 44, 38, 60, 56, 40, 36, 49, 68, 57, </a:t>
          </a:r>
        </a:p>
        <a:p>
          <a:r>
            <a:rPr lang="en-IN" sz="1100" b="0" i="0" u="none" strike="noStrike" baseline="0">
              <a:solidFill>
                <a:schemeClr val="dk1"/>
              </a:solidFill>
              <a:latin typeface="+mn-lt"/>
              <a:ea typeface="+mn-ea"/>
              <a:cs typeface="+mn-cs"/>
            </a:rPr>
            <a:t>52, 63, 41, 48, 55, 42, 39, 58, 62, 49, </a:t>
          </a:r>
        </a:p>
        <a:p>
          <a:r>
            <a:rPr lang="en-IN" sz="1100" b="0" i="0" u="none" strike="noStrike" baseline="0">
              <a:solidFill>
                <a:schemeClr val="dk1"/>
              </a:solidFill>
              <a:latin typeface="+mn-lt"/>
              <a:ea typeface="+mn-ea"/>
              <a:cs typeface="+mn-cs"/>
            </a:rPr>
            <a:t>59, 45, 47, 51, 65, 41, 48, 55, 42, 39, </a:t>
          </a:r>
        </a:p>
        <a:p>
          <a:r>
            <a:rPr lang="en-IN" sz="1100" b="0" i="0" u="none" strike="noStrike" baseline="0">
              <a:solidFill>
                <a:schemeClr val="dk1"/>
              </a:solidFill>
              <a:latin typeface="+mn-lt"/>
              <a:ea typeface="+mn-ea"/>
              <a:cs typeface="+mn-cs"/>
            </a:rPr>
            <a:t>58, 62, 49, 59, 45, 47, 51, 65, 43, 58 </a:t>
          </a:r>
        </a:p>
        <a:p>
          <a:r>
            <a:rPr lang="en-IN" sz="1100" b="0" i="0" u="none" strike="noStrike" baseline="0">
              <a:solidFill>
                <a:schemeClr val="dk1"/>
              </a:solidFill>
              <a:latin typeface="+mn-lt"/>
              <a:ea typeface="+mn-ea"/>
              <a:cs typeface="+mn-cs"/>
            </a:rPr>
            <a:t>Questions: </a:t>
          </a:r>
        </a:p>
        <a:p>
          <a:r>
            <a:rPr lang="en-IN" sz="1100" b="0" i="0" u="none" strike="noStrike" baseline="0">
              <a:solidFill>
                <a:schemeClr val="dk1"/>
              </a:solidFill>
              <a:latin typeface="+mn-lt"/>
              <a:ea typeface="+mn-ea"/>
              <a:cs typeface="+mn-cs"/>
            </a:rPr>
            <a:t>1. Frequency Distribution: Create a frequency distribution table for the purchase </a:t>
          </a:r>
        </a:p>
        <a:p>
          <a:r>
            <a:rPr lang="en-IN" sz="1100" b="0" i="0" u="none" strike="noStrike" baseline="0">
              <a:solidFill>
                <a:schemeClr val="dk1"/>
              </a:solidFill>
              <a:latin typeface="+mn-lt"/>
              <a:ea typeface="+mn-ea"/>
              <a:cs typeface="+mn-cs"/>
            </a:rPr>
            <a:t>amounts. </a:t>
          </a:r>
        </a:p>
        <a:p>
          <a:r>
            <a:rPr lang="en-IN" sz="1100" b="0" i="0" u="none" strike="noStrike" baseline="0">
              <a:solidFill>
                <a:schemeClr val="dk1"/>
              </a:solidFill>
              <a:latin typeface="+mn-lt"/>
              <a:ea typeface="+mn-ea"/>
              <a:cs typeface="+mn-cs"/>
            </a:rPr>
            <a:t>2. Mode: What is the mode (most common purchase amount) among the customers? </a:t>
          </a:r>
        </a:p>
        <a:p>
          <a:r>
            <a:rPr lang="en-IN" sz="1100" b="0" i="0" u="none" strike="noStrike" baseline="0">
              <a:solidFill>
                <a:schemeClr val="dk1"/>
              </a:solidFill>
              <a:latin typeface="+mn-lt"/>
              <a:ea typeface="+mn-ea"/>
              <a:cs typeface="+mn-cs"/>
            </a:rPr>
            <a:t>3. Median: What is the median purchase amount among the customers? </a:t>
          </a:r>
        </a:p>
        <a:p>
          <a:r>
            <a:rPr lang="en-IN" sz="1100" b="0" i="0" u="none" strike="noStrike" baseline="0">
              <a:solidFill>
                <a:schemeClr val="dk1"/>
              </a:solidFill>
              <a:latin typeface="+mn-lt"/>
              <a:ea typeface="+mn-ea"/>
              <a:cs typeface="+mn-cs"/>
            </a:rPr>
            <a:t>4. Interquartile Range: What is the interquartile range of the purchase amounts? </a:t>
          </a:r>
        </a:p>
        <a:p>
          <a:r>
            <a:rPr lang="en-IN" sz="1100" b="0" i="0" u="none" strike="noStrike" baseline="0">
              <a:solidFill>
                <a:schemeClr val="dk1"/>
              </a:solidFill>
              <a:latin typeface="+mn-lt"/>
              <a:ea typeface="+mn-ea"/>
              <a:cs typeface="+mn-cs"/>
            </a:rPr>
            <a:t>By answering these questions using frequency distribution and other measures, the retail store can gain insights into the spending habits of its customers, identify the most common purchase amount </a:t>
          </a:r>
          <a:endParaRPr lang="en-IN" sz="1100"/>
        </a:p>
      </xdr:txBody>
    </xdr:sp>
    <xdr:clientData/>
  </xdr:twoCellAnchor>
  <xdr:twoCellAnchor>
    <xdr:from>
      <xdr:col>13</xdr:col>
      <xdr:colOff>365760</xdr:colOff>
      <xdr:row>0</xdr:row>
      <xdr:rowOff>167640</xdr:rowOff>
    </xdr:from>
    <xdr:to>
      <xdr:col>21</xdr:col>
      <xdr:colOff>594360</xdr:colOff>
      <xdr:row>14</xdr:row>
      <xdr:rowOff>83820</xdr:rowOff>
    </xdr:to>
    <xdr:sp macro="" textlink="">
      <xdr:nvSpPr>
        <xdr:cNvPr id="3" name="TextBox 2">
          <a:extLst>
            <a:ext uri="{FF2B5EF4-FFF2-40B4-BE49-F238E27FC236}">
              <a16:creationId xmlns:a16="http://schemas.microsoft.com/office/drawing/2014/main" id="{A989CDEC-A264-FBF1-64A3-365B021217CB}"/>
            </a:ext>
          </a:extLst>
        </xdr:cNvPr>
        <xdr:cNvSpPr txBox="1"/>
      </xdr:nvSpPr>
      <xdr:spPr>
        <a:xfrm>
          <a:off x="8671560" y="167640"/>
          <a:ext cx="5105400" cy="24765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Frequency Distribution:</a:t>
          </a:r>
          <a:endParaRPr lang="en-IN"/>
        </a:p>
        <a:p>
          <a:r>
            <a:rPr lang="en-IN"/>
            <a:t>The most frequent purchase amounts fall in the $45-$54 range, indicating that a significant portion of customers tend to spend within this range.</a:t>
          </a:r>
        </a:p>
        <a:p>
          <a:r>
            <a:rPr lang="en-IN" b="1"/>
            <a:t>Mode:</a:t>
          </a:r>
          <a:endParaRPr lang="en-IN"/>
        </a:p>
        <a:p>
          <a:r>
            <a:rPr lang="en-IN"/>
            <a:t>The mode of 52 suggests that the most common purchase amount is $52, which could be indicative of a popular price point or a common transaction amount.</a:t>
          </a:r>
        </a:p>
        <a:p>
          <a:r>
            <a:rPr lang="en-IN" b="1"/>
            <a:t>Median:</a:t>
          </a:r>
          <a:endParaRPr lang="en-IN"/>
        </a:p>
        <a:p>
          <a:r>
            <a:rPr lang="en-IN"/>
            <a:t>The median purchase amount of $50 indicates that half of the customers spend less than $50, and the other half spend more. This is useful for understanding the central tendency of the spending habits.</a:t>
          </a:r>
        </a:p>
        <a:p>
          <a:r>
            <a:rPr lang="en-IN" b="1"/>
            <a:t>Interquartile Range:</a:t>
          </a:r>
          <a:endParaRPr lang="en-IN"/>
        </a:p>
        <a:p>
          <a:r>
            <a:rPr lang="en-IN"/>
            <a:t>The IQR of 16 shows the middle 50% of the purchase amounts fall within the $40-$56 range. This indicates moderate variability in the central 50% of the data, which can help the store understand the consistency of spending behavior among its customers.</a:t>
          </a:r>
        </a:p>
        <a:p>
          <a:endParaRPr lang="en-IN"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91440</xdr:colOff>
      <xdr:row>0</xdr:row>
      <xdr:rowOff>83820</xdr:rowOff>
    </xdr:from>
    <xdr:to>
      <xdr:col>8</xdr:col>
      <xdr:colOff>0</xdr:colOff>
      <xdr:row>16</xdr:row>
      <xdr:rowOff>83820</xdr:rowOff>
    </xdr:to>
    <xdr:sp macro="" textlink="">
      <xdr:nvSpPr>
        <xdr:cNvPr id="2" name="TextBox 1">
          <a:extLst>
            <a:ext uri="{FF2B5EF4-FFF2-40B4-BE49-F238E27FC236}">
              <a16:creationId xmlns:a16="http://schemas.microsoft.com/office/drawing/2014/main" id="{83575FE3-9F25-FBC6-B712-5BDBC21F2B93}"/>
            </a:ext>
          </a:extLst>
        </xdr:cNvPr>
        <xdr:cNvSpPr txBox="1"/>
      </xdr:nvSpPr>
      <xdr:spPr>
        <a:xfrm>
          <a:off x="91440" y="83820"/>
          <a:ext cx="4785360" cy="292608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1" u="none" strike="noStrike" baseline="0">
              <a:solidFill>
                <a:schemeClr val="dk1"/>
              </a:solidFill>
              <a:latin typeface="+mn-lt"/>
              <a:ea typeface="+mn-ea"/>
              <a:cs typeface="+mn-cs"/>
            </a:rPr>
            <a:t>10) Problem : A manufacturing company wants to analyze the defect rates of its production line to identify the frequency of different types of defects. </a:t>
          </a:r>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Data: </a:t>
          </a:r>
        </a:p>
        <a:p>
          <a:r>
            <a:rPr lang="en-IN" sz="1100" b="0" i="0" u="none" strike="noStrike" baseline="0">
              <a:solidFill>
                <a:schemeClr val="dk1"/>
              </a:solidFill>
              <a:latin typeface="+mn-lt"/>
              <a:ea typeface="+mn-ea"/>
              <a:cs typeface="+mn-cs"/>
            </a:rPr>
            <a:t>Let's consider the types of defects and their corresponding frequencies observed in a sample of 200 products: </a:t>
          </a:r>
        </a:p>
        <a:p>
          <a:r>
            <a:rPr lang="en-IN" sz="1100" b="0" i="0" u="none" strike="noStrike" baseline="0">
              <a:solidFill>
                <a:schemeClr val="dk1"/>
              </a:solidFill>
              <a:latin typeface="+mn-lt"/>
              <a:ea typeface="+mn-ea"/>
              <a:cs typeface="+mn-cs"/>
            </a:rPr>
            <a:t>Defect Type: A, B, C, D, E, F, G </a:t>
          </a:r>
        </a:p>
        <a:p>
          <a:r>
            <a:rPr lang="en-IN" sz="1100" b="0" i="0" u="none" strike="noStrike" baseline="0">
              <a:solidFill>
                <a:schemeClr val="dk1"/>
              </a:solidFill>
              <a:latin typeface="+mn-lt"/>
              <a:ea typeface="+mn-ea"/>
              <a:cs typeface="+mn-cs"/>
            </a:rPr>
            <a:t>Frequency: 30, 40, 20, 10, 45, 25, 30 </a:t>
          </a:r>
        </a:p>
        <a:p>
          <a:r>
            <a:rPr lang="en-IN" sz="1100" b="0" i="0" u="none" strike="noStrike" baseline="0">
              <a:solidFill>
                <a:schemeClr val="dk1"/>
              </a:solidFill>
              <a:latin typeface="+mn-lt"/>
              <a:ea typeface="+mn-ea"/>
              <a:cs typeface="+mn-cs"/>
            </a:rPr>
            <a:t>Questions: </a:t>
          </a:r>
        </a:p>
        <a:p>
          <a:r>
            <a:rPr lang="en-IN" sz="1100" b="0" i="0" u="none" strike="noStrike" baseline="0">
              <a:solidFill>
                <a:schemeClr val="dk1"/>
              </a:solidFill>
              <a:latin typeface="+mn-lt"/>
              <a:ea typeface="+mn-ea"/>
              <a:cs typeface="+mn-cs"/>
            </a:rPr>
            <a:t>1. Bar Chart: Create a bar chart to visualize the frequency of different defect types. </a:t>
          </a:r>
        </a:p>
        <a:p>
          <a:r>
            <a:rPr lang="en-IN" sz="1100" b="0" i="0" u="none" strike="noStrike" baseline="0">
              <a:solidFill>
                <a:schemeClr val="dk1"/>
              </a:solidFill>
              <a:latin typeface="+mn-lt"/>
              <a:ea typeface="+mn-ea"/>
              <a:cs typeface="+mn-cs"/>
            </a:rPr>
            <a:t>2. Most Common Defect: Which defect type has the highest frequency? </a:t>
          </a:r>
        </a:p>
        <a:p>
          <a:r>
            <a:rPr lang="en-IN" sz="1100" b="0" i="0" u="none" strike="noStrike" baseline="0">
              <a:solidFill>
                <a:schemeClr val="dk1"/>
              </a:solidFill>
              <a:latin typeface="+mn-lt"/>
              <a:ea typeface="+mn-ea"/>
              <a:cs typeface="+mn-cs"/>
            </a:rPr>
            <a:t>3. Histogram: Create a histogram to represent the defect frequencies. </a:t>
          </a:r>
        </a:p>
        <a:p>
          <a:r>
            <a:rPr lang="en-IN" sz="1100" b="0" i="0" u="none" strike="noStrike" baseline="0">
              <a:solidFill>
                <a:schemeClr val="dk1"/>
              </a:solidFill>
              <a:latin typeface="+mn-lt"/>
              <a:ea typeface="+mn-ea"/>
              <a:cs typeface="+mn-cs"/>
            </a:rPr>
            <a:t>By answering these questions using a bar chart and histogram, the manufacturing company can visually understand the distribution of defect types, identify the most common defect, and prioritize quality control efforts to address the prevalent issues. </a:t>
          </a:r>
          <a:endParaRPr lang="en-IN" sz="1100"/>
        </a:p>
      </xdr:txBody>
    </xdr:sp>
    <xdr:clientData/>
  </xdr:twoCellAnchor>
  <xdr:twoCellAnchor>
    <xdr:from>
      <xdr:col>11</xdr:col>
      <xdr:colOff>0</xdr:colOff>
      <xdr:row>0</xdr:row>
      <xdr:rowOff>175260</xdr:rowOff>
    </xdr:from>
    <xdr:to>
      <xdr:col>16</xdr:col>
      <xdr:colOff>251460</xdr:colOff>
      <xdr:row>12</xdr:row>
      <xdr:rowOff>121920</xdr:rowOff>
    </xdr:to>
    <xdr:graphicFrame macro="">
      <xdr:nvGraphicFramePr>
        <xdr:cNvPr id="3" name="Chart 2">
          <a:extLst>
            <a:ext uri="{FF2B5EF4-FFF2-40B4-BE49-F238E27FC236}">
              <a16:creationId xmlns:a16="http://schemas.microsoft.com/office/drawing/2014/main" id="{8A119E5E-2826-7170-0987-11FDBFE54D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342900</xdr:colOff>
      <xdr:row>0</xdr:row>
      <xdr:rowOff>0</xdr:rowOff>
    </xdr:from>
    <xdr:to>
      <xdr:col>22</xdr:col>
      <xdr:colOff>137160</xdr:colOff>
      <xdr:row>13</xdr:row>
      <xdr:rowOff>106680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59260ED5-CE06-A7F9-3A0A-F3AC7AF21D5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0096500" y="0"/>
              <a:ext cx="3451860" cy="24841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160020</xdr:colOff>
      <xdr:row>13</xdr:row>
      <xdr:rowOff>60960</xdr:rowOff>
    </xdr:from>
    <xdr:to>
      <xdr:col>16</xdr:col>
      <xdr:colOff>342900</xdr:colOff>
      <xdr:row>26</xdr:row>
      <xdr:rowOff>45720</xdr:rowOff>
    </xdr:to>
    <xdr:graphicFrame macro="">
      <xdr:nvGraphicFramePr>
        <xdr:cNvPr id="6" name="Chart 5">
          <a:extLst>
            <a:ext uri="{FF2B5EF4-FFF2-40B4-BE49-F238E27FC236}">
              <a16:creationId xmlns:a16="http://schemas.microsoft.com/office/drawing/2014/main" id="{14CA2063-5F73-DBB0-6223-F959C91090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38100</xdr:colOff>
      <xdr:row>0</xdr:row>
      <xdr:rowOff>76200</xdr:rowOff>
    </xdr:from>
    <xdr:to>
      <xdr:col>7</xdr:col>
      <xdr:colOff>548640</xdr:colOff>
      <xdr:row>22</xdr:row>
      <xdr:rowOff>152400</xdr:rowOff>
    </xdr:to>
    <xdr:sp macro="" textlink="">
      <xdr:nvSpPr>
        <xdr:cNvPr id="2" name="TextBox 1">
          <a:extLst>
            <a:ext uri="{FF2B5EF4-FFF2-40B4-BE49-F238E27FC236}">
              <a16:creationId xmlns:a16="http://schemas.microsoft.com/office/drawing/2014/main" id="{E46E32F6-8A64-E6DA-F09F-FABE600DFF63}"/>
            </a:ext>
          </a:extLst>
        </xdr:cNvPr>
        <xdr:cNvSpPr txBox="1"/>
      </xdr:nvSpPr>
      <xdr:spPr>
        <a:xfrm>
          <a:off x="38100" y="76200"/>
          <a:ext cx="4777740" cy="409956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1" u="none" strike="noStrike" baseline="0">
              <a:solidFill>
                <a:schemeClr val="dk1"/>
              </a:solidFill>
              <a:latin typeface="+mn-lt"/>
              <a:ea typeface="+mn-ea"/>
              <a:cs typeface="+mn-cs"/>
            </a:rPr>
            <a:t>11) Problem : A survey was conducted to gather feedback from customers about their satisfaction levels with a specific service on a scale of 1 to 5. </a:t>
          </a:r>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Data: </a:t>
          </a:r>
        </a:p>
        <a:p>
          <a:r>
            <a:rPr lang="en-IN" sz="1100" b="0" i="0" u="none" strike="noStrike" baseline="0">
              <a:solidFill>
                <a:schemeClr val="dk1"/>
              </a:solidFill>
              <a:latin typeface="+mn-lt"/>
              <a:ea typeface="+mn-ea"/>
              <a:cs typeface="+mn-cs"/>
            </a:rPr>
            <a:t>Let's consider the satisfaction ratings from 100 customers: </a:t>
          </a:r>
        </a:p>
        <a:p>
          <a:r>
            <a:rPr lang="en-IN" sz="1100" b="0" i="0" u="none" strike="noStrike" baseline="0">
              <a:solidFill>
                <a:schemeClr val="dk1"/>
              </a:solidFill>
              <a:latin typeface="+mn-lt"/>
              <a:ea typeface="+mn-ea"/>
              <a:cs typeface="+mn-cs"/>
            </a:rPr>
            <a:t>Ratings: 4, 5, 3, 4, 4, 3, 2, 5, 4, 3, </a:t>
          </a:r>
        </a:p>
        <a:p>
          <a:r>
            <a:rPr lang="en-IN" sz="1100" b="0" i="0" u="none" strike="noStrike" baseline="0">
              <a:solidFill>
                <a:schemeClr val="dk1"/>
              </a:solidFill>
              <a:latin typeface="+mn-lt"/>
              <a:ea typeface="+mn-ea"/>
              <a:cs typeface="+mn-cs"/>
            </a:rPr>
            <a:t>5, 4, 2, 3, 4, 5, 3, 4, 5, 3, </a:t>
          </a:r>
        </a:p>
        <a:p>
          <a:r>
            <a:rPr lang="en-IN" sz="1100" b="0" i="0" u="none" strike="noStrike" baseline="0">
              <a:solidFill>
                <a:schemeClr val="dk1"/>
              </a:solidFill>
              <a:latin typeface="+mn-lt"/>
              <a:ea typeface="+mn-ea"/>
              <a:cs typeface="+mn-cs"/>
            </a:rPr>
            <a:t>4, 3, 2, 4, 5, 3, 4, 5, 4, 3, </a:t>
          </a:r>
        </a:p>
        <a:p>
          <a:r>
            <a:rPr lang="en-IN" sz="1100" b="0" i="0" u="none" strike="noStrike" baseline="0">
              <a:solidFill>
                <a:schemeClr val="dk1"/>
              </a:solidFill>
              <a:latin typeface="+mn-lt"/>
              <a:ea typeface="+mn-ea"/>
              <a:cs typeface="+mn-cs"/>
            </a:rPr>
            <a:t>3, 4, 5, 2, 3, 4, 4, 3, 5, 4, </a:t>
          </a:r>
        </a:p>
        <a:p>
          <a:r>
            <a:rPr lang="en-IN" sz="1100" b="0" i="0" u="none" strike="noStrike" baseline="0">
              <a:solidFill>
                <a:schemeClr val="dk1"/>
              </a:solidFill>
              <a:latin typeface="+mn-lt"/>
              <a:ea typeface="+mn-ea"/>
              <a:cs typeface="+mn-cs"/>
            </a:rPr>
            <a:t>3, 4, 5, 4, 2, 3, 4, 5, 3, 4, </a:t>
          </a:r>
        </a:p>
        <a:p>
          <a:r>
            <a:rPr lang="en-IN" sz="1100" b="0" i="0" u="none" strike="noStrike" baseline="0">
              <a:solidFill>
                <a:schemeClr val="dk1"/>
              </a:solidFill>
              <a:latin typeface="+mn-lt"/>
              <a:ea typeface="+mn-ea"/>
              <a:cs typeface="+mn-cs"/>
            </a:rPr>
            <a:t>5, 4, 3, 4, 5, 3, 4, 5, 4, 3, </a:t>
          </a:r>
        </a:p>
        <a:p>
          <a:r>
            <a:rPr lang="en-IN" sz="1100" b="0" i="0" u="none" strike="noStrike" baseline="0">
              <a:solidFill>
                <a:schemeClr val="dk1"/>
              </a:solidFill>
              <a:latin typeface="+mn-lt"/>
              <a:ea typeface="+mn-ea"/>
              <a:cs typeface="+mn-cs"/>
            </a:rPr>
            <a:t>3, 4, 5, 2, 3, 4, 4, 3, 5, 4, </a:t>
          </a:r>
        </a:p>
        <a:p>
          <a:r>
            <a:rPr lang="en-IN" sz="1100" b="0" i="0" u="none" strike="noStrike" baseline="0">
              <a:solidFill>
                <a:schemeClr val="dk1"/>
              </a:solidFill>
              <a:latin typeface="+mn-lt"/>
              <a:ea typeface="+mn-ea"/>
              <a:cs typeface="+mn-cs"/>
            </a:rPr>
            <a:t>3, 4, 5, 4, 2, 3, 4, 5, 3, 4, </a:t>
          </a:r>
        </a:p>
        <a:p>
          <a:r>
            <a:rPr lang="en-IN" sz="1100" b="0" i="0" u="none" strike="noStrike" baseline="0">
              <a:solidFill>
                <a:schemeClr val="dk1"/>
              </a:solidFill>
              <a:latin typeface="+mn-lt"/>
              <a:ea typeface="+mn-ea"/>
              <a:cs typeface="+mn-cs"/>
            </a:rPr>
            <a:t>5, 4, 3, 4, 5, 3, 4, 5, 4, 3, </a:t>
          </a:r>
        </a:p>
        <a:p>
          <a:r>
            <a:rPr lang="en-IN" sz="1100" b="0" i="0" u="none" strike="noStrike" baseline="0">
              <a:solidFill>
                <a:schemeClr val="dk1"/>
              </a:solidFill>
              <a:latin typeface="+mn-lt"/>
              <a:ea typeface="+mn-ea"/>
              <a:cs typeface="+mn-cs"/>
            </a:rPr>
            <a:t>3, 4, 5, 2, 3, 4, 4, 3, 5, 4 </a:t>
          </a:r>
        </a:p>
        <a:p>
          <a:r>
            <a:rPr lang="en-IN" sz="1100" b="0" i="0" u="none" strike="noStrike" baseline="0">
              <a:solidFill>
                <a:schemeClr val="dk1"/>
              </a:solidFill>
              <a:latin typeface="+mn-lt"/>
              <a:ea typeface="+mn-ea"/>
              <a:cs typeface="+mn-cs"/>
            </a:rPr>
            <a:t>Questions: </a:t>
          </a:r>
        </a:p>
        <a:p>
          <a:r>
            <a:rPr lang="en-IN" sz="1100" b="0" i="0" u="none" strike="noStrike" baseline="0">
              <a:solidFill>
                <a:schemeClr val="dk1"/>
              </a:solidFill>
              <a:latin typeface="+mn-lt"/>
              <a:ea typeface="+mn-ea"/>
              <a:cs typeface="+mn-cs"/>
            </a:rPr>
            <a:t>1. Histogram: Create a histogram to visualize the distribution of satisfaction ratings. </a:t>
          </a:r>
        </a:p>
        <a:p>
          <a:r>
            <a:rPr lang="en-IN" sz="1100" b="0" i="0" u="none" strike="noStrike" baseline="0">
              <a:solidFill>
                <a:schemeClr val="dk1"/>
              </a:solidFill>
              <a:latin typeface="+mn-lt"/>
              <a:ea typeface="+mn-ea"/>
              <a:cs typeface="+mn-cs"/>
            </a:rPr>
            <a:t>2. Mode: Which satisfaction rating has the highest frequency? </a:t>
          </a:r>
        </a:p>
        <a:p>
          <a:r>
            <a:rPr lang="en-IN" sz="1100" b="0" i="0" u="none" strike="noStrike" baseline="0">
              <a:solidFill>
                <a:schemeClr val="dk1"/>
              </a:solidFill>
              <a:latin typeface="+mn-lt"/>
              <a:ea typeface="+mn-ea"/>
              <a:cs typeface="+mn-cs"/>
            </a:rPr>
            <a:t>3. Bar Chart: Create a bar chart to display the frequency of each satisfaction rating. </a:t>
          </a:r>
        </a:p>
        <a:p>
          <a:r>
            <a:rPr lang="en-IN" sz="1100" b="0" i="0" u="none" strike="noStrike" baseline="0">
              <a:solidFill>
                <a:schemeClr val="dk1"/>
              </a:solidFill>
              <a:latin typeface="+mn-lt"/>
              <a:ea typeface="+mn-ea"/>
              <a:cs typeface="+mn-cs"/>
            </a:rPr>
            <a:t>By answering these questions using a histogram and bar chart, the organization can gain insights into the distribution of satisfaction ratings, identify the most common satisfaction level, and assess overall customer satisfaction. </a:t>
          </a:r>
          <a:endParaRPr lang="en-IN" sz="1100"/>
        </a:p>
      </xdr:txBody>
    </xdr:sp>
    <xdr:clientData/>
  </xdr:twoCellAnchor>
  <xdr:twoCellAnchor>
    <xdr:from>
      <xdr:col>9</xdr:col>
      <xdr:colOff>129540</xdr:colOff>
      <xdr:row>1</xdr:row>
      <xdr:rowOff>0</xdr:rowOff>
    </xdr:from>
    <xdr:to>
      <xdr:col>16</xdr:col>
      <xdr:colOff>434340</xdr:colOff>
      <xdr:row>16</xdr:row>
      <xdr:rowOff>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8033F06B-B00D-979A-D656-8C03DCE98A1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615940" y="18288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198120</xdr:colOff>
      <xdr:row>18</xdr:row>
      <xdr:rowOff>38100</xdr:rowOff>
    </xdr:from>
    <xdr:to>
      <xdr:col>16</xdr:col>
      <xdr:colOff>541020</xdr:colOff>
      <xdr:row>33</xdr:row>
      <xdr:rowOff>53340</xdr:rowOff>
    </xdr:to>
    <xdr:graphicFrame macro="">
      <xdr:nvGraphicFramePr>
        <xdr:cNvPr id="4" name="Chart 3">
          <a:extLst>
            <a:ext uri="{FF2B5EF4-FFF2-40B4-BE49-F238E27FC236}">
              <a16:creationId xmlns:a16="http://schemas.microsoft.com/office/drawing/2014/main" id="{DF2FFC6A-7A54-D279-0C0C-0A9B2DEACA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22860</xdr:colOff>
      <xdr:row>0</xdr:row>
      <xdr:rowOff>38100</xdr:rowOff>
    </xdr:from>
    <xdr:to>
      <xdr:col>7</xdr:col>
      <xdr:colOff>601980</xdr:colOff>
      <xdr:row>16</xdr:row>
      <xdr:rowOff>121920</xdr:rowOff>
    </xdr:to>
    <xdr:sp macro="" textlink="">
      <xdr:nvSpPr>
        <xdr:cNvPr id="2" name="TextBox 1">
          <a:extLst>
            <a:ext uri="{FF2B5EF4-FFF2-40B4-BE49-F238E27FC236}">
              <a16:creationId xmlns:a16="http://schemas.microsoft.com/office/drawing/2014/main" id="{8E83D5EA-D010-A441-C637-58D3CD611D50}"/>
            </a:ext>
          </a:extLst>
        </xdr:cNvPr>
        <xdr:cNvSpPr txBox="1"/>
      </xdr:nvSpPr>
      <xdr:spPr>
        <a:xfrm>
          <a:off x="22860" y="38100"/>
          <a:ext cx="4846320" cy="30099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1" u="none" strike="noStrike" baseline="0">
              <a:solidFill>
                <a:schemeClr val="dk1"/>
              </a:solidFill>
              <a:latin typeface="+mn-lt"/>
              <a:ea typeface="+mn-ea"/>
              <a:cs typeface="+mn-cs"/>
            </a:rPr>
            <a:t>12) Problem : A company wants to analyze the monthly sales figures of its products to understand the sales distribution across different price ranges. </a:t>
          </a:r>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Data: </a:t>
          </a:r>
        </a:p>
        <a:p>
          <a:r>
            <a:rPr lang="en-IN" sz="1100" b="0" i="0" u="none" strike="noStrike" baseline="0">
              <a:solidFill>
                <a:schemeClr val="dk1"/>
              </a:solidFill>
              <a:latin typeface="+mn-lt"/>
              <a:ea typeface="+mn-ea"/>
              <a:cs typeface="+mn-cs"/>
            </a:rPr>
            <a:t>Let's consider the monthly sales figures (in thousands of dollars) for a sample of 50 products: </a:t>
          </a:r>
        </a:p>
        <a:p>
          <a:r>
            <a:rPr lang="en-IN" sz="1100" b="0" i="0" u="none" strike="noStrike" baseline="0">
              <a:solidFill>
                <a:schemeClr val="dk1"/>
              </a:solidFill>
              <a:latin typeface="+mn-lt"/>
              <a:ea typeface="+mn-ea"/>
              <a:cs typeface="+mn-cs"/>
            </a:rPr>
            <a:t>Sales: 35, 28, 32, 45, 38, 29, 42, 30, 36, 41, </a:t>
          </a:r>
        </a:p>
        <a:p>
          <a:r>
            <a:rPr lang="en-IN" sz="1100" b="0" i="0" u="none" strike="noStrike" baseline="0">
              <a:solidFill>
                <a:schemeClr val="dk1"/>
              </a:solidFill>
              <a:latin typeface="+mn-lt"/>
              <a:ea typeface="+mn-ea"/>
              <a:cs typeface="+mn-cs"/>
            </a:rPr>
            <a:t>47, 31, 39, 43, 37, 30, 34, 39, 28, 33, </a:t>
          </a:r>
        </a:p>
        <a:p>
          <a:r>
            <a:rPr lang="en-IN" sz="1100" b="0" i="0" u="none" strike="noStrike" baseline="0">
              <a:solidFill>
                <a:schemeClr val="dk1"/>
              </a:solidFill>
              <a:latin typeface="+mn-lt"/>
              <a:ea typeface="+mn-ea"/>
              <a:cs typeface="+mn-cs"/>
            </a:rPr>
            <a:t>36, 40, 42, 29, 31, 45, 38, 33, 41, 35, </a:t>
          </a:r>
        </a:p>
        <a:p>
          <a:r>
            <a:rPr lang="en-IN" sz="1100" b="0" i="0" u="none" strike="noStrike" baseline="0">
              <a:solidFill>
                <a:schemeClr val="dk1"/>
              </a:solidFill>
              <a:latin typeface="+mn-lt"/>
              <a:ea typeface="+mn-ea"/>
              <a:cs typeface="+mn-cs"/>
            </a:rPr>
            <a:t>37, 34, 46, 30, 39, 43, 28, 32, 36, 29, </a:t>
          </a:r>
        </a:p>
        <a:p>
          <a:r>
            <a:rPr lang="en-IN" sz="1100" b="0" i="0" u="none" strike="noStrike" baseline="0">
              <a:solidFill>
                <a:schemeClr val="dk1"/>
              </a:solidFill>
              <a:latin typeface="+mn-lt"/>
              <a:ea typeface="+mn-ea"/>
              <a:cs typeface="+mn-cs"/>
            </a:rPr>
            <a:t>31, 37, 40, 42, 33, 39, 28, 35, 38, 43 </a:t>
          </a:r>
        </a:p>
        <a:p>
          <a:r>
            <a:rPr lang="en-IN" sz="1100" b="0" i="0" u="none" strike="noStrike" baseline="0">
              <a:solidFill>
                <a:schemeClr val="dk1"/>
              </a:solidFill>
              <a:latin typeface="+mn-lt"/>
              <a:ea typeface="+mn-ea"/>
              <a:cs typeface="+mn-cs"/>
            </a:rPr>
            <a:t>Questions: </a:t>
          </a:r>
        </a:p>
        <a:p>
          <a:r>
            <a:rPr lang="en-IN" sz="1100" b="0" i="0" u="none" strike="noStrike" baseline="0">
              <a:solidFill>
                <a:schemeClr val="dk1"/>
              </a:solidFill>
              <a:latin typeface="+mn-lt"/>
              <a:ea typeface="+mn-ea"/>
              <a:cs typeface="+mn-cs"/>
            </a:rPr>
            <a:t>1. Histogram: Create a histogram to visualize the sales distribution across different price ranges. </a:t>
          </a:r>
        </a:p>
        <a:p>
          <a:r>
            <a:rPr lang="en-IN" sz="1100" b="0" i="0" u="none" strike="noStrike" baseline="0">
              <a:solidFill>
                <a:schemeClr val="dk1"/>
              </a:solidFill>
              <a:latin typeface="+mn-lt"/>
              <a:ea typeface="+mn-ea"/>
              <a:cs typeface="+mn-cs"/>
            </a:rPr>
            <a:t>2. Measure of Central Tendency: What is the average monthly sales figure? </a:t>
          </a:r>
        </a:p>
        <a:p>
          <a:r>
            <a:rPr lang="en-IN" sz="1100" b="0" i="0" u="none" strike="noStrike" baseline="0">
              <a:solidFill>
                <a:schemeClr val="dk1"/>
              </a:solidFill>
              <a:latin typeface="+mn-lt"/>
              <a:ea typeface="+mn-ea"/>
              <a:cs typeface="+mn-cs"/>
            </a:rPr>
            <a:t>3. Bar Chart: Create a bar chart to display the frequency of sales in different price </a:t>
          </a:r>
        </a:p>
        <a:p>
          <a:r>
            <a:rPr lang="en-IN" sz="1100" b="0" i="0" u="none" strike="noStrike" baseline="0">
              <a:solidFill>
                <a:schemeClr val="dk1"/>
              </a:solidFill>
              <a:latin typeface="+mn-lt"/>
              <a:ea typeface="+mn-ea"/>
              <a:cs typeface="+mn-cs"/>
            </a:rPr>
            <a:t>ranges. </a:t>
          </a:r>
          <a:endParaRPr lang="en-IN" sz="1100"/>
        </a:p>
      </xdr:txBody>
    </xdr:sp>
    <xdr:clientData/>
  </xdr:twoCellAnchor>
  <xdr:twoCellAnchor>
    <xdr:from>
      <xdr:col>9</xdr:col>
      <xdr:colOff>99060</xdr:colOff>
      <xdr:row>0</xdr:row>
      <xdr:rowOff>0</xdr:rowOff>
    </xdr:from>
    <xdr:to>
      <xdr:col>16</xdr:col>
      <xdr:colOff>403860</xdr:colOff>
      <xdr:row>15</xdr:row>
      <xdr:rowOff>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52D105E-FC58-E3E8-3634-F64FD3CCB2D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585460" y="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480060</xdr:colOff>
      <xdr:row>15</xdr:row>
      <xdr:rowOff>68580</xdr:rowOff>
    </xdr:from>
    <xdr:to>
      <xdr:col>19</xdr:col>
      <xdr:colOff>45720</xdr:colOff>
      <xdr:row>28</xdr:row>
      <xdr:rowOff>175260</xdr:rowOff>
    </xdr:to>
    <xdr:graphicFrame macro="">
      <xdr:nvGraphicFramePr>
        <xdr:cNvPr id="4" name="Chart 3">
          <a:extLst>
            <a:ext uri="{FF2B5EF4-FFF2-40B4-BE49-F238E27FC236}">
              <a16:creationId xmlns:a16="http://schemas.microsoft.com/office/drawing/2014/main" id="{FBC01A46-061F-6EB4-BA56-856F4CC7AD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53340</xdr:colOff>
      <xdr:row>0</xdr:row>
      <xdr:rowOff>60960</xdr:rowOff>
    </xdr:from>
    <xdr:to>
      <xdr:col>7</xdr:col>
      <xdr:colOff>601980</xdr:colOff>
      <xdr:row>22</xdr:row>
      <xdr:rowOff>68580</xdr:rowOff>
    </xdr:to>
    <xdr:sp macro="" textlink="">
      <xdr:nvSpPr>
        <xdr:cNvPr id="2" name="TextBox 1">
          <a:extLst>
            <a:ext uri="{FF2B5EF4-FFF2-40B4-BE49-F238E27FC236}">
              <a16:creationId xmlns:a16="http://schemas.microsoft.com/office/drawing/2014/main" id="{1E2E715B-9A8C-EF20-6E10-B1F639971809}"/>
            </a:ext>
          </a:extLst>
        </xdr:cNvPr>
        <xdr:cNvSpPr txBox="1"/>
      </xdr:nvSpPr>
      <xdr:spPr>
        <a:xfrm>
          <a:off x="53340" y="60960"/>
          <a:ext cx="4815840" cy="403098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1" u="none" strike="noStrike" baseline="0">
              <a:solidFill>
                <a:schemeClr val="dk1"/>
              </a:solidFill>
              <a:latin typeface="+mn-lt"/>
              <a:ea typeface="+mn-ea"/>
              <a:cs typeface="+mn-cs"/>
            </a:rPr>
            <a:t>13) Problem : A study was conducted to analyze the response times of a website for different user locations. </a:t>
          </a:r>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Data: </a:t>
          </a:r>
        </a:p>
        <a:p>
          <a:r>
            <a:rPr lang="en-IN" sz="1100" b="0" i="0" u="none" strike="noStrike" baseline="0">
              <a:solidFill>
                <a:schemeClr val="dk1"/>
              </a:solidFill>
              <a:latin typeface="+mn-lt"/>
              <a:ea typeface="+mn-ea"/>
              <a:cs typeface="+mn-cs"/>
            </a:rPr>
            <a:t>Let's consider the response times (in milliseconds) for a sample of 200 user requests: </a:t>
          </a:r>
        </a:p>
        <a:p>
          <a:r>
            <a:rPr lang="en-IN" sz="1100" b="0" i="0" u="none" strike="noStrike" baseline="0">
              <a:solidFill>
                <a:schemeClr val="dk1"/>
              </a:solidFill>
              <a:latin typeface="+mn-lt"/>
              <a:ea typeface="+mn-ea"/>
              <a:cs typeface="+mn-cs"/>
            </a:rPr>
            <a:t>Response Times: 125, 148, 137, 120, 135, 132, 145, 122, 130, 141, </a:t>
          </a:r>
        </a:p>
        <a:p>
          <a:r>
            <a:rPr lang="en-IN" sz="1100" b="0" i="0" u="none" strike="noStrike" baseline="0">
              <a:solidFill>
                <a:schemeClr val="dk1"/>
              </a:solidFill>
              <a:latin typeface="+mn-lt"/>
              <a:ea typeface="+mn-ea"/>
              <a:cs typeface="+mn-cs"/>
            </a:rPr>
            <a:t>118, 125, 132, 136, 128, 123, 132, 138, 126, 129, </a:t>
          </a:r>
        </a:p>
        <a:p>
          <a:r>
            <a:rPr lang="en-IN" sz="1100" b="0" i="0" u="none" strike="noStrike" baseline="0">
              <a:solidFill>
                <a:schemeClr val="dk1"/>
              </a:solidFill>
              <a:latin typeface="+mn-lt"/>
              <a:ea typeface="+mn-ea"/>
              <a:cs typeface="+mn-cs"/>
            </a:rPr>
            <a:t>136, 127, 130, 122, 125, 133, 140, 126, 133, 135, </a:t>
          </a:r>
        </a:p>
        <a:p>
          <a:r>
            <a:rPr lang="en-IN" sz="1100" b="0" i="0" u="none" strike="noStrike" baseline="0">
              <a:solidFill>
                <a:schemeClr val="dk1"/>
              </a:solidFill>
              <a:latin typeface="+mn-lt"/>
              <a:ea typeface="+mn-ea"/>
              <a:cs typeface="+mn-cs"/>
            </a:rPr>
            <a:t>130, 134, 141, 119, 125, 131, 136, 128, 124, 132, </a:t>
          </a:r>
        </a:p>
        <a:p>
          <a:r>
            <a:rPr lang="en-IN" sz="1100" b="0" i="0" u="none" strike="noStrike" baseline="0">
              <a:solidFill>
                <a:schemeClr val="dk1"/>
              </a:solidFill>
              <a:latin typeface="+mn-lt"/>
              <a:ea typeface="+mn-ea"/>
              <a:cs typeface="+mn-cs"/>
            </a:rPr>
            <a:t>136, 127, 130, 122, 125, 133, 140, 126, 133, 135, </a:t>
          </a:r>
        </a:p>
        <a:p>
          <a:r>
            <a:rPr lang="en-IN" sz="1100" b="0" i="0" u="none" strike="noStrike" baseline="0">
              <a:solidFill>
                <a:schemeClr val="dk1"/>
              </a:solidFill>
              <a:latin typeface="+mn-lt"/>
              <a:ea typeface="+mn-ea"/>
              <a:cs typeface="+mn-cs"/>
            </a:rPr>
            <a:t>130, 134, 141, 119, 125, 131, 136, 128, 124, 132, </a:t>
          </a:r>
        </a:p>
        <a:p>
          <a:r>
            <a:rPr lang="en-IN" sz="1100" b="0" i="0" u="none" strike="noStrike" baseline="0">
              <a:solidFill>
                <a:schemeClr val="dk1"/>
              </a:solidFill>
              <a:latin typeface="+mn-lt"/>
              <a:ea typeface="+mn-ea"/>
              <a:cs typeface="+mn-cs"/>
            </a:rPr>
            <a:t>136, 127, 130, 122, 125, 133, 140, 126, 133, 135, </a:t>
          </a:r>
        </a:p>
        <a:p>
          <a:r>
            <a:rPr lang="en-IN" sz="1100" b="0" i="0" u="none" strike="noStrike" baseline="0">
              <a:solidFill>
                <a:schemeClr val="dk1"/>
              </a:solidFill>
              <a:latin typeface="+mn-lt"/>
              <a:ea typeface="+mn-ea"/>
              <a:cs typeface="+mn-cs"/>
            </a:rPr>
            <a:t>130, 134, 141, 119, 125, 131, 136, 128, 124, 132, </a:t>
          </a:r>
        </a:p>
        <a:p>
          <a:r>
            <a:rPr lang="en-IN" sz="1100" b="0" i="0" u="none" strike="noStrike" baseline="0">
              <a:solidFill>
                <a:schemeClr val="dk1"/>
              </a:solidFill>
              <a:latin typeface="+mn-lt"/>
              <a:ea typeface="+mn-ea"/>
              <a:cs typeface="+mn-cs"/>
            </a:rPr>
            <a:t>136, 127, 130, 122, 125, 133, 140, 126, 133, 135, </a:t>
          </a:r>
        </a:p>
        <a:p>
          <a:r>
            <a:rPr lang="en-IN" sz="1100" b="0" i="0" u="none" strike="noStrike" baseline="0">
              <a:solidFill>
                <a:schemeClr val="dk1"/>
              </a:solidFill>
              <a:latin typeface="+mn-lt"/>
              <a:ea typeface="+mn-ea"/>
              <a:cs typeface="+mn-cs"/>
            </a:rPr>
            <a:t>130, 134, 141, 119, 125, 131, 136, 128, 124, 132 </a:t>
          </a:r>
        </a:p>
        <a:p>
          <a:r>
            <a:rPr lang="en-IN" sz="1100" b="0" i="0" u="none" strike="noStrike" baseline="0">
              <a:solidFill>
                <a:schemeClr val="dk1"/>
              </a:solidFill>
              <a:latin typeface="+mn-lt"/>
              <a:ea typeface="+mn-ea"/>
              <a:cs typeface="+mn-cs"/>
            </a:rPr>
            <a:t>Questions: </a:t>
          </a:r>
        </a:p>
        <a:p>
          <a:r>
            <a:rPr lang="en-IN" sz="1100" b="0" i="0" u="none" strike="noStrike" baseline="0">
              <a:solidFill>
                <a:schemeClr val="dk1"/>
              </a:solidFill>
              <a:latin typeface="+mn-lt"/>
              <a:ea typeface="+mn-ea"/>
              <a:cs typeface="+mn-cs"/>
            </a:rPr>
            <a:t>1. Histogram: Create a histogram to visualize the distribution of response times. </a:t>
          </a:r>
        </a:p>
        <a:p>
          <a:r>
            <a:rPr lang="en-IN" sz="1100" b="0" i="0" u="none" strike="noStrike" baseline="0">
              <a:solidFill>
                <a:schemeClr val="dk1"/>
              </a:solidFill>
              <a:latin typeface="+mn-lt"/>
              <a:ea typeface="+mn-ea"/>
              <a:cs typeface="+mn-cs"/>
            </a:rPr>
            <a:t>2. Measure of Central Tendency: What is the median response time? </a:t>
          </a:r>
        </a:p>
        <a:p>
          <a:r>
            <a:rPr lang="en-IN" sz="1100" b="0" i="0" u="none" strike="noStrike" baseline="0">
              <a:solidFill>
                <a:schemeClr val="dk1"/>
              </a:solidFill>
              <a:latin typeface="+mn-lt"/>
              <a:ea typeface="+mn-ea"/>
              <a:cs typeface="+mn-cs"/>
            </a:rPr>
            <a:t>3. Bar Chart: Create a bar chart to display the frequency of response times within </a:t>
          </a:r>
        </a:p>
        <a:p>
          <a:r>
            <a:rPr lang="en-IN" sz="1100" b="0" i="0" u="none" strike="noStrike" baseline="0">
              <a:solidFill>
                <a:schemeClr val="dk1"/>
              </a:solidFill>
              <a:latin typeface="+mn-lt"/>
              <a:ea typeface="+mn-ea"/>
              <a:cs typeface="+mn-cs"/>
            </a:rPr>
            <a:t>different ranges. </a:t>
          </a:r>
        </a:p>
        <a:p>
          <a:r>
            <a:rPr lang="en-IN" sz="1100" b="0" i="0" u="none" strike="noStrike" baseline="0">
              <a:solidFill>
                <a:schemeClr val="dk1"/>
              </a:solidFill>
              <a:latin typeface="+mn-lt"/>
              <a:ea typeface="+mn-ea"/>
              <a:cs typeface="+mn-cs"/>
            </a:rPr>
            <a:t>By answering these questions using a histogram and bar chart, the study can gain </a:t>
          </a:r>
        </a:p>
        <a:p>
          <a:r>
            <a:rPr lang="en-IN" sz="1100" b="0" i="0" u="none" strike="noStrike" baseline="0">
              <a:solidFill>
                <a:schemeClr val="dk1"/>
              </a:solidFill>
              <a:latin typeface="+mn-lt"/>
              <a:ea typeface="+mn-ea"/>
              <a:cs typeface="+mn-cs"/>
            </a:rPr>
            <a:t>insights into the distribution of response times, understand the typical response time experienced by users, and assess the performance of the website. </a:t>
          </a:r>
          <a:endParaRPr lang="en-IN" sz="1100"/>
        </a:p>
      </xdr:txBody>
    </xdr:sp>
    <xdr:clientData/>
  </xdr:twoCellAnchor>
  <xdr:twoCellAnchor>
    <xdr:from>
      <xdr:col>9</xdr:col>
      <xdr:colOff>281940</xdr:colOff>
      <xdr:row>1</xdr:row>
      <xdr:rowOff>99060</xdr:rowOff>
    </xdr:from>
    <xdr:to>
      <xdr:col>16</xdr:col>
      <xdr:colOff>586740</xdr:colOff>
      <xdr:row>16</xdr:row>
      <xdr:rowOff>99060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7A602D5-1033-5DD2-8129-C91A2EFC06E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768340" y="28194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502920</xdr:colOff>
      <xdr:row>19</xdr:row>
      <xdr:rowOff>60960</xdr:rowOff>
    </xdr:from>
    <xdr:to>
      <xdr:col>16</xdr:col>
      <xdr:colOff>312420</xdr:colOff>
      <xdr:row>32</xdr:row>
      <xdr:rowOff>114300</xdr:rowOff>
    </xdr:to>
    <xdr:graphicFrame macro="">
      <xdr:nvGraphicFramePr>
        <xdr:cNvPr id="4" name="Chart 3">
          <a:extLst>
            <a:ext uri="{FF2B5EF4-FFF2-40B4-BE49-F238E27FC236}">
              <a16:creationId xmlns:a16="http://schemas.microsoft.com/office/drawing/2014/main" id="{ACF92D1B-DC23-9570-B0A1-C53FCDA781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45720</xdr:colOff>
      <xdr:row>0</xdr:row>
      <xdr:rowOff>60960</xdr:rowOff>
    </xdr:from>
    <xdr:to>
      <xdr:col>7</xdr:col>
      <xdr:colOff>571500</xdr:colOff>
      <xdr:row>20</xdr:row>
      <xdr:rowOff>45720</xdr:rowOff>
    </xdr:to>
    <xdr:sp macro="" textlink="">
      <xdr:nvSpPr>
        <xdr:cNvPr id="2" name="TextBox 1">
          <a:extLst>
            <a:ext uri="{FF2B5EF4-FFF2-40B4-BE49-F238E27FC236}">
              <a16:creationId xmlns:a16="http://schemas.microsoft.com/office/drawing/2014/main" id="{55FCD477-5C1C-C83D-5806-51FC103E7A1F}"/>
            </a:ext>
          </a:extLst>
        </xdr:cNvPr>
        <xdr:cNvSpPr txBox="1"/>
      </xdr:nvSpPr>
      <xdr:spPr>
        <a:xfrm>
          <a:off x="45720" y="60960"/>
          <a:ext cx="4792980" cy="364236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1" u="none" strike="noStrike" baseline="0">
              <a:solidFill>
                <a:schemeClr val="dk1"/>
              </a:solidFill>
              <a:latin typeface="+mn-lt"/>
              <a:ea typeface="+mn-ea"/>
              <a:cs typeface="+mn-cs"/>
            </a:rPr>
            <a:t>14) Problem : A company wants to analyze the sales performance of its products across different regions. </a:t>
          </a:r>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Data: </a:t>
          </a:r>
        </a:p>
        <a:p>
          <a:r>
            <a:rPr lang="en-IN" sz="1100" b="0" i="0" u="none" strike="noStrike" baseline="0">
              <a:solidFill>
                <a:schemeClr val="dk1"/>
              </a:solidFill>
              <a:latin typeface="+mn-lt"/>
              <a:ea typeface="+mn-ea"/>
              <a:cs typeface="+mn-cs"/>
            </a:rPr>
            <a:t>Let's consider the sales figures (in thousands of dollars) for a sample of 50 products in three regions: </a:t>
          </a:r>
        </a:p>
        <a:p>
          <a:r>
            <a:rPr lang="en-IN" sz="1100" b="0" i="0" u="none" strike="noStrike" baseline="0">
              <a:solidFill>
                <a:schemeClr val="dk1"/>
              </a:solidFill>
              <a:latin typeface="+mn-lt"/>
              <a:ea typeface="+mn-ea"/>
              <a:cs typeface="+mn-cs"/>
            </a:rPr>
            <a:t>Region 1: 45, 35, 40, 38, 42, 37, 39, 43, 44, 41, </a:t>
          </a:r>
        </a:p>
        <a:p>
          <a:r>
            <a:rPr lang="en-IN" sz="1100" b="0" i="0" u="none" strike="noStrike" baseline="0">
              <a:solidFill>
                <a:schemeClr val="dk1"/>
              </a:solidFill>
              <a:latin typeface="+mn-lt"/>
              <a:ea typeface="+mn-ea"/>
              <a:cs typeface="+mn-cs"/>
            </a:rPr>
            <a:t>Region 2: 32, 28, 30, 34, 33, 35, 31, 29, 36, 37, </a:t>
          </a:r>
        </a:p>
        <a:p>
          <a:r>
            <a:rPr lang="en-IN" sz="1100" b="0" i="0" u="none" strike="noStrike" baseline="0">
              <a:solidFill>
                <a:schemeClr val="dk1"/>
              </a:solidFill>
              <a:latin typeface="+mn-lt"/>
              <a:ea typeface="+mn-ea"/>
              <a:cs typeface="+mn-cs"/>
            </a:rPr>
            <a:t>Region 3: 40, 39, 42, 41, 38, 43, 45, 44, 41, 37 </a:t>
          </a:r>
        </a:p>
        <a:p>
          <a:r>
            <a:rPr lang="en-IN" sz="1100" b="0" i="0" u="none" strike="noStrike" baseline="0">
              <a:solidFill>
                <a:schemeClr val="dk1"/>
              </a:solidFill>
              <a:latin typeface="+mn-lt"/>
              <a:ea typeface="+mn-ea"/>
              <a:cs typeface="+mn-cs"/>
            </a:rPr>
            <a:t>Questions: </a:t>
          </a:r>
        </a:p>
        <a:p>
          <a:r>
            <a:rPr lang="en-IN" sz="1100" b="0" i="0" u="none" strike="noStrike" baseline="0">
              <a:solidFill>
                <a:schemeClr val="dk1"/>
              </a:solidFill>
              <a:latin typeface="+mn-lt"/>
              <a:ea typeface="+mn-ea"/>
              <a:cs typeface="+mn-cs"/>
            </a:rPr>
            <a:t>1. Bar Chart: Create a bar chart to compare the sales figures across the three regions. </a:t>
          </a:r>
        </a:p>
        <a:p>
          <a:r>
            <a:rPr lang="en-IN" sz="1100" b="0" i="0" u="none" strike="noStrike" baseline="0">
              <a:solidFill>
                <a:schemeClr val="dk1"/>
              </a:solidFill>
              <a:latin typeface="+mn-lt"/>
              <a:ea typeface="+mn-ea"/>
              <a:cs typeface="+mn-cs"/>
            </a:rPr>
            <a:t>2. Measure of Central Tendency: What is the average sales figure for each region? </a:t>
          </a:r>
        </a:p>
        <a:p>
          <a:r>
            <a:rPr lang="en-IN" sz="1100" b="0" i="0" u="none" strike="noStrike" baseline="0">
              <a:solidFill>
                <a:schemeClr val="dk1"/>
              </a:solidFill>
              <a:latin typeface="+mn-lt"/>
              <a:ea typeface="+mn-ea"/>
              <a:cs typeface="+mn-cs"/>
            </a:rPr>
            <a:t>3. Measure of Dispersion </a:t>
          </a:r>
        </a:p>
        <a:p>
          <a:r>
            <a:rPr lang="en-IN" sz="1100" b="0" i="0" u="none" strike="noStrike" baseline="0">
              <a:solidFill>
                <a:schemeClr val="dk1"/>
              </a:solidFill>
              <a:latin typeface="+mn-lt"/>
              <a:ea typeface="+mn-ea"/>
              <a:cs typeface="+mn-cs"/>
            </a:rPr>
            <a:t>: What is the range of sales figures in each region? </a:t>
          </a:r>
        </a:p>
        <a:p>
          <a:r>
            <a:rPr lang="en-IN" sz="1100" b="0" i="0" u="none" strike="noStrike" baseline="0">
              <a:solidFill>
                <a:schemeClr val="dk1"/>
              </a:solidFill>
              <a:latin typeface="+mn-lt"/>
              <a:ea typeface="+mn-ea"/>
              <a:cs typeface="+mn-cs"/>
            </a:rPr>
            <a:t>By answering these questions using a bar chart and measures of central tendency and dispersion, the company can compare the sales performance across different regions, identify the average sales figures, and understand the variability in sales within each region. This information can be used for regional sales analysis, resource allocation, and decision-making processes. </a:t>
          </a:r>
          <a:endParaRPr lang="en-IN" sz="1100"/>
        </a:p>
      </xdr:txBody>
    </xdr:sp>
    <xdr:clientData/>
  </xdr:twoCellAnchor>
  <xdr:twoCellAnchor>
    <xdr:from>
      <xdr:col>11</xdr:col>
      <xdr:colOff>83820</xdr:colOff>
      <xdr:row>0</xdr:row>
      <xdr:rowOff>137160</xdr:rowOff>
    </xdr:from>
    <xdr:to>
      <xdr:col>18</xdr:col>
      <xdr:colOff>388620</xdr:colOff>
      <xdr:row>15</xdr:row>
      <xdr:rowOff>137160</xdr:rowOff>
    </xdr:to>
    <xdr:graphicFrame macro="">
      <xdr:nvGraphicFramePr>
        <xdr:cNvPr id="3" name="Chart 2">
          <a:extLst>
            <a:ext uri="{FF2B5EF4-FFF2-40B4-BE49-F238E27FC236}">
              <a16:creationId xmlns:a16="http://schemas.microsoft.com/office/drawing/2014/main" id="{C58686BA-6690-8757-8C12-DD1982E3CE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121920</xdr:colOff>
      <xdr:row>0</xdr:row>
      <xdr:rowOff>30480</xdr:rowOff>
    </xdr:from>
    <xdr:to>
      <xdr:col>8</xdr:col>
      <xdr:colOff>533400</xdr:colOff>
      <xdr:row>18</xdr:row>
      <xdr:rowOff>7620</xdr:rowOff>
    </xdr:to>
    <xdr:sp macro="" textlink="">
      <xdr:nvSpPr>
        <xdr:cNvPr id="2" name="TextBox 1">
          <a:extLst>
            <a:ext uri="{FF2B5EF4-FFF2-40B4-BE49-F238E27FC236}">
              <a16:creationId xmlns:a16="http://schemas.microsoft.com/office/drawing/2014/main" id="{B3E3D066-A93B-E9FF-FE7B-9DC3E845C013}"/>
            </a:ext>
          </a:extLst>
        </xdr:cNvPr>
        <xdr:cNvSpPr txBox="1"/>
      </xdr:nvSpPr>
      <xdr:spPr>
        <a:xfrm>
          <a:off x="121920" y="30480"/>
          <a:ext cx="5288280" cy="326898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1" u="none" strike="noStrike" baseline="0">
              <a:solidFill>
                <a:schemeClr val="dk1"/>
              </a:solidFill>
              <a:latin typeface="+mn-lt"/>
              <a:ea typeface="+mn-ea"/>
              <a:cs typeface="+mn-cs"/>
            </a:rPr>
            <a:t>1) Question : A company wants to analyze the monthly returns of its investment </a:t>
          </a:r>
          <a:endParaRPr lang="en-IN" sz="1100" b="0" i="0" u="none" strike="noStrike" baseline="0">
            <a:solidFill>
              <a:schemeClr val="dk1"/>
            </a:solidFill>
            <a:latin typeface="+mn-lt"/>
            <a:ea typeface="+mn-ea"/>
            <a:cs typeface="+mn-cs"/>
          </a:endParaRPr>
        </a:p>
        <a:p>
          <a:r>
            <a:rPr lang="en-IN" sz="1100" b="1" i="1" u="none" strike="noStrike" baseline="0">
              <a:solidFill>
                <a:schemeClr val="dk1"/>
              </a:solidFill>
              <a:latin typeface="+mn-lt"/>
              <a:ea typeface="+mn-ea"/>
              <a:cs typeface="+mn-cs"/>
            </a:rPr>
            <a:t>portfolio to understand the distribution and risk associated with the returns. </a:t>
          </a:r>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Data: </a:t>
          </a:r>
        </a:p>
        <a:p>
          <a:r>
            <a:rPr lang="en-IN" sz="1100" b="0" i="0" u="none" strike="noStrike" baseline="0">
              <a:solidFill>
                <a:schemeClr val="dk1"/>
              </a:solidFill>
              <a:latin typeface="+mn-lt"/>
              <a:ea typeface="+mn-ea"/>
              <a:cs typeface="+mn-cs"/>
            </a:rPr>
            <a:t>Let's consider the monthly returns (%) for the portfolio over a one-year period: </a:t>
          </a:r>
        </a:p>
        <a:p>
          <a:r>
            <a:rPr lang="en-IN" sz="1100" b="0" i="0" u="none" strike="noStrike" baseline="0">
              <a:solidFill>
                <a:schemeClr val="dk1"/>
              </a:solidFill>
              <a:latin typeface="+mn-lt"/>
              <a:ea typeface="+mn-ea"/>
              <a:cs typeface="+mn-cs"/>
            </a:rPr>
            <a:t>Returns: -2.5, 1.3, -0.8, -1.9, 2.1, 0.5, -1.2, 1.8, -0.5, 2.3, </a:t>
          </a:r>
        </a:p>
        <a:p>
          <a:r>
            <a:rPr lang="en-IN" sz="1100" b="0" i="0" u="none" strike="noStrike" baseline="0">
              <a:solidFill>
                <a:schemeClr val="dk1"/>
              </a:solidFill>
              <a:latin typeface="+mn-lt"/>
              <a:ea typeface="+mn-ea"/>
              <a:cs typeface="+mn-cs"/>
            </a:rPr>
            <a:t>-0.7, 1.2, -1.5, -0.3, 2.6, 1.1, -1.7, 0.9, -1.4, 0.3, </a:t>
          </a:r>
        </a:p>
        <a:p>
          <a:r>
            <a:rPr lang="en-IN" sz="1100" b="0" i="0" u="none" strike="noStrike" baseline="0">
              <a:solidFill>
                <a:schemeClr val="dk1"/>
              </a:solidFill>
              <a:latin typeface="+mn-lt"/>
              <a:ea typeface="+mn-ea"/>
              <a:cs typeface="+mn-cs"/>
            </a:rPr>
            <a:t>1.9, -1.1, -0.4, 2.2, -0.9, 1.6, -0.6, -1.3, 2.4, 0.7, </a:t>
          </a:r>
        </a:p>
        <a:p>
          <a:r>
            <a:rPr lang="en-IN" sz="1100" b="0" i="0" u="none" strike="noStrike" baseline="0">
              <a:solidFill>
                <a:schemeClr val="dk1"/>
              </a:solidFill>
              <a:latin typeface="+mn-lt"/>
              <a:ea typeface="+mn-ea"/>
              <a:cs typeface="+mn-cs"/>
            </a:rPr>
            <a:t>-1.8, 1.5, -0.2, -2.1, 2.8, 0.8, -1.6, 1.4, -0.1, 2.5, </a:t>
          </a:r>
        </a:p>
        <a:p>
          <a:r>
            <a:rPr lang="en-IN" sz="1100" b="0" i="0" u="none" strike="noStrike" baseline="0">
              <a:solidFill>
                <a:schemeClr val="dk1"/>
              </a:solidFill>
              <a:latin typeface="+mn-lt"/>
              <a:ea typeface="+mn-ea"/>
              <a:cs typeface="+mn-cs"/>
            </a:rPr>
            <a:t>-1.0, 1.7, -0.9, -2.0, 2.7, 0.6, -1.4, 1.1, -0.3, 2.0 </a:t>
          </a:r>
        </a:p>
        <a:p>
          <a:r>
            <a:rPr lang="en-IN" sz="1100" b="0" i="0" u="none" strike="noStrike" baseline="0">
              <a:solidFill>
                <a:schemeClr val="dk1"/>
              </a:solidFill>
              <a:latin typeface="+mn-lt"/>
              <a:ea typeface="+mn-ea"/>
              <a:cs typeface="+mn-cs"/>
            </a:rPr>
            <a:t>Questions: </a:t>
          </a:r>
        </a:p>
        <a:p>
          <a:r>
            <a:rPr lang="en-IN" sz="1100" b="0" i="0" u="none" strike="noStrike" baseline="0">
              <a:solidFill>
                <a:schemeClr val="dk1"/>
              </a:solidFill>
              <a:latin typeface="+mn-lt"/>
              <a:ea typeface="+mn-ea"/>
              <a:cs typeface="+mn-cs"/>
            </a:rPr>
            <a:t>1. Skewness: Calculate the skewness of the monthly returns. </a:t>
          </a:r>
        </a:p>
        <a:p>
          <a:r>
            <a:rPr lang="en-IN" sz="1100" b="0" i="0" u="none" strike="noStrike" baseline="0">
              <a:solidFill>
                <a:schemeClr val="dk1"/>
              </a:solidFill>
              <a:latin typeface="+mn-lt"/>
              <a:ea typeface="+mn-ea"/>
              <a:cs typeface="+mn-cs"/>
            </a:rPr>
            <a:t>2. Kurtosis: Calculate the kurtosis of the monthly returns. </a:t>
          </a:r>
        </a:p>
        <a:p>
          <a:r>
            <a:rPr lang="en-IN" sz="1100" b="0" i="0" u="none" strike="noStrike" baseline="0">
              <a:solidFill>
                <a:schemeClr val="dk1"/>
              </a:solidFill>
              <a:latin typeface="+mn-lt"/>
              <a:ea typeface="+mn-ea"/>
              <a:cs typeface="+mn-cs"/>
            </a:rPr>
            <a:t>3. Interpretation: Based on the skewness and kurtosis values, what can be said about </a:t>
          </a:r>
        </a:p>
        <a:p>
          <a:r>
            <a:rPr lang="en-IN" sz="1100" b="0" i="0" u="none" strike="noStrike" baseline="0">
              <a:solidFill>
                <a:schemeClr val="dk1"/>
              </a:solidFill>
              <a:latin typeface="+mn-lt"/>
              <a:ea typeface="+mn-ea"/>
              <a:cs typeface="+mn-cs"/>
            </a:rPr>
            <a:t>the distribution of returns? </a:t>
          </a:r>
        </a:p>
        <a:p>
          <a:r>
            <a:rPr lang="en-IN" sz="1100" b="0" i="0" u="none" strike="noStrike" baseline="0">
              <a:solidFill>
                <a:schemeClr val="dk1"/>
              </a:solidFill>
              <a:latin typeface="+mn-lt"/>
              <a:ea typeface="+mn-ea"/>
              <a:cs typeface="+mn-cs"/>
            </a:rPr>
            <a:t>By answering these questions using measures of skewness and kurtosis, the company </a:t>
          </a:r>
        </a:p>
        <a:p>
          <a:r>
            <a:rPr lang="en-IN" sz="1100" b="0" i="0" u="none" strike="noStrike" baseline="0">
              <a:solidFill>
                <a:schemeClr val="dk1"/>
              </a:solidFill>
              <a:latin typeface="+mn-lt"/>
              <a:ea typeface="+mn-ea"/>
              <a:cs typeface="+mn-cs"/>
            </a:rPr>
            <a:t>can understand the shape and symmetry of the return distribution, assess the level of </a:t>
          </a:r>
        </a:p>
        <a:p>
          <a:r>
            <a:rPr lang="en-IN" sz="1100" b="0" i="0" u="none" strike="noStrike" baseline="0">
              <a:solidFill>
                <a:schemeClr val="dk1"/>
              </a:solidFill>
              <a:latin typeface="+mn-lt"/>
              <a:ea typeface="+mn-ea"/>
              <a:cs typeface="+mn-cs"/>
            </a:rPr>
            <a:t>risk and potential outliers, and make informed decisions regarding portfolio management </a:t>
          </a:r>
        </a:p>
        <a:p>
          <a:r>
            <a:rPr lang="en-IN" sz="1100" b="0" i="0" u="none" strike="noStrike" baseline="0">
              <a:solidFill>
                <a:schemeClr val="dk1"/>
              </a:solidFill>
              <a:latin typeface="+mn-lt"/>
              <a:ea typeface="+mn-ea"/>
              <a:cs typeface="+mn-cs"/>
            </a:rPr>
            <a:t>and risk mitigation strategies. </a:t>
          </a:r>
          <a:endParaRPr lang="en-IN" sz="1100"/>
        </a:p>
      </xdr:txBody>
    </xdr:sp>
    <xdr:clientData/>
  </xdr:twoCellAnchor>
  <xdr:twoCellAnchor>
    <xdr:from>
      <xdr:col>14</xdr:col>
      <xdr:colOff>38100</xdr:colOff>
      <xdr:row>0</xdr:row>
      <xdr:rowOff>182880</xdr:rowOff>
    </xdr:from>
    <xdr:to>
      <xdr:col>21</xdr:col>
      <xdr:colOff>571500</xdr:colOff>
      <xdr:row>6</xdr:row>
      <xdr:rowOff>38100</xdr:rowOff>
    </xdr:to>
    <xdr:sp macro="" textlink="">
      <xdr:nvSpPr>
        <xdr:cNvPr id="3" name="TextBox 2">
          <a:extLst>
            <a:ext uri="{FF2B5EF4-FFF2-40B4-BE49-F238E27FC236}">
              <a16:creationId xmlns:a16="http://schemas.microsoft.com/office/drawing/2014/main" id="{39D037EE-CB4E-B112-E4FA-EB212F24033F}"/>
            </a:ext>
          </a:extLst>
        </xdr:cNvPr>
        <xdr:cNvSpPr txBox="1"/>
      </xdr:nvSpPr>
      <xdr:spPr>
        <a:xfrm>
          <a:off x="9098280" y="182880"/>
          <a:ext cx="4800600" cy="96012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Negative kurtosis (platykurtic)</a:t>
          </a:r>
          <a:r>
            <a:rPr lang="en-IN"/>
            <a:t> indicates a distribution with thinner tails and a flatter peak, suggesting fewer outliers.</a:t>
          </a:r>
        </a:p>
        <a:p>
          <a:endParaRPr lang="en-IN" sz="1100"/>
        </a:p>
        <a:p>
          <a:r>
            <a:rPr lang="en-IN" b="1"/>
            <a:t>Positive skewness</a:t>
          </a:r>
          <a:r>
            <a:rPr lang="en-IN"/>
            <a:t> indicates a distribution with a longer right tail.</a:t>
          </a:r>
          <a:endParaRPr lang="en-IN" sz="110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167640</xdr:colOff>
      <xdr:row>0</xdr:row>
      <xdr:rowOff>114300</xdr:rowOff>
    </xdr:from>
    <xdr:to>
      <xdr:col>8</xdr:col>
      <xdr:colOff>601980</xdr:colOff>
      <xdr:row>23</xdr:row>
      <xdr:rowOff>7620</xdr:rowOff>
    </xdr:to>
    <xdr:sp macro="" textlink="">
      <xdr:nvSpPr>
        <xdr:cNvPr id="2" name="TextBox 1">
          <a:extLst>
            <a:ext uri="{FF2B5EF4-FFF2-40B4-BE49-F238E27FC236}">
              <a16:creationId xmlns:a16="http://schemas.microsoft.com/office/drawing/2014/main" id="{97F2CA17-0784-2886-2543-29BEDEA5A7CA}"/>
            </a:ext>
          </a:extLst>
        </xdr:cNvPr>
        <xdr:cNvSpPr txBox="1"/>
      </xdr:nvSpPr>
      <xdr:spPr>
        <a:xfrm>
          <a:off x="167640" y="114300"/>
          <a:ext cx="5311140" cy="409956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1" u="none" strike="noStrike" baseline="0">
              <a:solidFill>
                <a:schemeClr val="dk1"/>
              </a:solidFill>
              <a:latin typeface="+mn-lt"/>
              <a:ea typeface="+mn-ea"/>
              <a:cs typeface="+mn-cs"/>
            </a:rPr>
            <a:t>2) Question : A research study wants to analyze the income distribution of a population to understand the level of income inequality. </a:t>
          </a:r>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Data: </a:t>
          </a:r>
        </a:p>
        <a:p>
          <a:r>
            <a:rPr lang="en-IN" sz="1100" b="0" i="0" u="none" strike="noStrike" baseline="0">
              <a:solidFill>
                <a:schemeClr val="dk1"/>
              </a:solidFill>
              <a:latin typeface="+mn-lt"/>
              <a:ea typeface="+mn-ea"/>
              <a:cs typeface="+mn-cs"/>
            </a:rPr>
            <a:t>Let's consider the monthly incomes (in thousands of dollars) of a sample of 100 </a:t>
          </a:r>
        </a:p>
        <a:p>
          <a:r>
            <a:rPr lang="en-IN" sz="1100" b="0" i="0" u="none" strike="noStrike" baseline="0">
              <a:solidFill>
                <a:schemeClr val="dk1"/>
              </a:solidFill>
              <a:latin typeface="+mn-lt"/>
              <a:ea typeface="+mn-ea"/>
              <a:cs typeface="+mn-cs"/>
            </a:rPr>
            <a:t>individuals: </a:t>
          </a:r>
        </a:p>
        <a:p>
          <a:r>
            <a:rPr lang="en-IN" sz="1100" b="0" i="0" u="none" strike="noStrike" baseline="0">
              <a:solidFill>
                <a:schemeClr val="dk1"/>
              </a:solidFill>
              <a:latin typeface="+mn-lt"/>
              <a:ea typeface="+mn-ea"/>
              <a:cs typeface="+mn-cs"/>
            </a:rPr>
            <a:t>Incomes:</a:t>
          </a:r>
        </a:p>
        <a:p>
          <a:r>
            <a:rPr lang="en-IN" sz="1100" b="0" i="0" u="none" strike="noStrike" baseline="0">
              <a:solidFill>
                <a:schemeClr val="dk1"/>
              </a:solidFill>
              <a:latin typeface="+mn-lt"/>
              <a:ea typeface="+mn-ea"/>
              <a:cs typeface="+mn-cs"/>
            </a:rPr>
            <a:t> 2.5, 4.8, 3.2, 2.1, 4.5, 2.9, 2.3, 3.1, 4.2, 3.9, 2.8, 4.1, 2.6, 2.4, 4.7, 3.3, 2.7, 3.0, 4.3, 3.7, 2.2, 3.6, 4.0, 2.7, 3.8, 3.5, 3.2, 4.4, 2.0, 3.4,3.1, 2.9, 4.6, 3.3, 2.5, 4.9, 2.8, 3.0, 4.2, 3.9, 2.8, 4.1, 2.6, 2.4, 4.7, 3.3, 2.7, 3.0, 4.3, 3.7, 2.2, 3.6, 4.0, 2.7, 3.8, 3.5, 3.2, 4.4, </a:t>
          </a:r>
        </a:p>
        <a:p>
          <a:r>
            <a:rPr lang="en-IN" sz="1100" b="0" i="0" u="none" strike="noStrike" baseline="0">
              <a:solidFill>
                <a:schemeClr val="dk1"/>
              </a:solidFill>
              <a:latin typeface="+mn-lt"/>
              <a:ea typeface="+mn-ea"/>
              <a:cs typeface="+mn-cs"/>
            </a:rPr>
            <a:t>2.0, 3.4, 3.1, 2.9, 4.6, 3.3, 2.5, 4.9, 2.8, 3.0, 4.2, 3.9,2.8, 4.1, 2.6, 2.4, 4.7, 3.3, 2.7, 3.0, 4.3, 3.7, 2.2, 3.6, 4.0, 2.7, 3.8, 3.5, 3.2, 4.4, 2.0, 3.4, 3.1, 2.9, 4.6, 3.3, 2.5, 4.9 </a:t>
          </a:r>
        </a:p>
        <a:p>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Questions: 1. Skewness: Calculate the skewness of the income distribution. </a:t>
          </a:r>
        </a:p>
        <a:p>
          <a:r>
            <a:rPr lang="en-IN" sz="1100" b="0" i="0" u="none" strike="noStrike" baseline="0">
              <a:solidFill>
                <a:schemeClr val="dk1"/>
              </a:solidFill>
              <a:latin typeface="+mn-lt"/>
              <a:ea typeface="+mn-ea"/>
              <a:cs typeface="+mn-cs"/>
            </a:rPr>
            <a:t>2. Kurtosis: Calculate the kurtosis of the income distribution. </a:t>
          </a:r>
        </a:p>
        <a:p>
          <a:r>
            <a:rPr lang="en-IN" sz="1100" b="0" i="0" u="none" strike="noStrike" baseline="0">
              <a:solidFill>
                <a:schemeClr val="dk1"/>
              </a:solidFill>
              <a:latin typeface="+mn-lt"/>
              <a:ea typeface="+mn-ea"/>
              <a:cs typeface="+mn-cs"/>
            </a:rPr>
            <a:t>3. Interpretation: Based on the skewness and kurtosis values, what can be inferred </a:t>
          </a:r>
        </a:p>
        <a:p>
          <a:r>
            <a:rPr lang="en-IN" sz="1100" b="0" i="0" u="none" strike="noStrike" baseline="0">
              <a:solidFill>
                <a:schemeClr val="dk1"/>
              </a:solidFill>
              <a:latin typeface="+mn-lt"/>
              <a:ea typeface="+mn-ea"/>
              <a:cs typeface="+mn-cs"/>
            </a:rPr>
            <a:t>about the income inequality? </a:t>
          </a:r>
        </a:p>
        <a:p>
          <a:r>
            <a:rPr lang="en-IN" sz="1100" b="0" i="0" u="none" strike="noStrike" baseline="0">
              <a:solidFill>
                <a:schemeClr val="dk1"/>
              </a:solidFill>
              <a:latin typeface="+mn-lt"/>
              <a:ea typeface="+mn-ea"/>
              <a:cs typeface="+mn-cs"/>
            </a:rPr>
            <a:t>By answering these questions using measures of skewness and kurtosis, the research </a:t>
          </a:r>
        </a:p>
        <a:p>
          <a:r>
            <a:rPr lang="en-IN" sz="1100" b="0" i="0" u="none" strike="noStrike" baseline="0">
              <a:solidFill>
                <a:schemeClr val="dk1"/>
              </a:solidFill>
              <a:latin typeface="+mn-lt"/>
              <a:ea typeface="+mn-ea"/>
              <a:cs typeface="+mn-cs"/>
            </a:rPr>
            <a:t>study can assess the level of income inequality, determine the shape of the income </a:t>
          </a:r>
        </a:p>
        <a:p>
          <a:r>
            <a:rPr lang="en-IN" sz="1100" b="0" i="0" u="none" strike="noStrike" baseline="0">
              <a:solidFill>
                <a:schemeClr val="dk1"/>
              </a:solidFill>
              <a:latin typeface="+mn-lt"/>
              <a:ea typeface="+mn-ea"/>
              <a:cs typeface="+mn-cs"/>
            </a:rPr>
            <a:t>distribution, and make informed policy recommendations to address income disparities. </a:t>
          </a:r>
          <a:endParaRPr lang="en-IN" sz="1100"/>
        </a:p>
      </xdr:txBody>
    </xdr:sp>
    <xdr:clientData/>
  </xdr:twoCellAnchor>
  <xdr:twoCellAnchor>
    <xdr:from>
      <xdr:col>12</xdr:col>
      <xdr:colOff>396240</xdr:colOff>
      <xdr:row>1</xdr:row>
      <xdr:rowOff>45720</xdr:rowOff>
    </xdr:from>
    <xdr:to>
      <xdr:col>19</xdr:col>
      <xdr:colOff>114300</xdr:colOff>
      <xdr:row>13</xdr:row>
      <xdr:rowOff>45720</xdr:rowOff>
    </xdr:to>
    <xdr:sp macro="" textlink="">
      <xdr:nvSpPr>
        <xdr:cNvPr id="3" name="TextBox 2">
          <a:extLst>
            <a:ext uri="{FF2B5EF4-FFF2-40B4-BE49-F238E27FC236}">
              <a16:creationId xmlns:a16="http://schemas.microsoft.com/office/drawing/2014/main" id="{D970A125-66E5-1970-CB13-D3F8D981345E}"/>
            </a:ext>
          </a:extLst>
        </xdr:cNvPr>
        <xdr:cNvSpPr txBox="1"/>
      </xdr:nvSpPr>
      <xdr:spPr>
        <a:xfrm>
          <a:off x="8488680" y="236220"/>
          <a:ext cx="3985260" cy="219456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Interpretation</a:t>
          </a:r>
        </a:p>
        <a:p>
          <a:r>
            <a:rPr lang="en-IN" b="1"/>
            <a:t>Symmetry</a:t>
          </a:r>
          <a:r>
            <a:rPr lang="en-IN"/>
            <a:t>: The distribution of monthly returns is fairly symmetrical, with a slight tendency towards higher returns. This indicates that extreme positive returns are only marginally more likely than extreme negative returns.</a:t>
          </a:r>
        </a:p>
        <a:p>
          <a:r>
            <a:rPr lang="en-IN" b="1"/>
            <a:t>Tails and Peak</a:t>
          </a:r>
          <a:r>
            <a:rPr lang="en-IN"/>
            <a:t>: The distribution has thinner tails and a flatter peak compared to a normal distribution. This implies that extreme returns (both high and low) are less frequent than in a normal distribution, and the returns are more concentrated around the mean.</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91440</xdr:colOff>
      <xdr:row>0</xdr:row>
      <xdr:rowOff>137160</xdr:rowOff>
    </xdr:from>
    <xdr:to>
      <xdr:col>8</xdr:col>
      <xdr:colOff>594360</xdr:colOff>
      <xdr:row>23</xdr:row>
      <xdr:rowOff>38100</xdr:rowOff>
    </xdr:to>
    <xdr:sp macro="" textlink="">
      <xdr:nvSpPr>
        <xdr:cNvPr id="2" name="TextBox 1">
          <a:extLst>
            <a:ext uri="{FF2B5EF4-FFF2-40B4-BE49-F238E27FC236}">
              <a16:creationId xmlns:a16="http://schemas.microsoft.com/office/drawing/2014/main" id="{355F2E38-FBE0-8C60-D3A4-FC47C813C0AC}"/>
            </a:ext>
          </a:extLst>
        </xdr:cNvPr>
        <xdr:cNvSpPr txBox="1"/>
      </xdr:nvSpPr>
      <xdr:spPr>
        <a:xfrm>
          <a:off x="91440" y="137160"/>
          <a:ext cx="5379720" cy="410718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1" u="none" strike="noStrike" baseline="0">
              <a:solidFill>
                <a:schemeClr val="dk1"/>
              </a:solidFill>
              <a:latin typeface="+mn-lt"/>
              <a:ea typeface="+mn-ea"/>
              <a:cs typeface="+mn-cs"/>
            </a:rPr>
            <a:t>3) Question : A survey was conducted to analyze the satisfaction ratings of </a:t>
          </a:r>
          <a:endParaRPr lang="en-IN" sz="1100" b="0" i="0" u="none" strike="noStrike" baseline="0">
            <a:solidFill>
              <a:schemeClr val="dk1"/>
            </a:solidFill>
            <a:latin typeface="+mn-lt"/>
            <a:ea typeface="+mn-ea"/>
            <a:cs typeface="+mn-cs"/>
          </a:endParaRPr>
        </a:p>
        <a:p>
          <a:r>
            <a:rPr lang="en-IN" sz="1100" b="1" i="1" u="none" strike="noStrike" baseline="0">
              <a:solidFill>
                <a:schemeClr val="dk1"/>
              </a:solidFill>
              <a:latin typeface="+mn-lt"/>
              <a:ea typeface="+mn-ea"/>
              <a:cs typeface="+mn-cs"/>
            </a:rPr>
            <a:t>customers on a scale of 1 to 5 for a specific product. </a:t>
          </a:r>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Data: </a:t>
          </a:r>
        </a:p>
        <a:p>
          <a:r>
            <a:rPr lang="en-IN" sz="1100" b="0" i="0" u="none" strike="noStrike" baseline="0">
              <a:solidFill>
                <a:schemeClr val="dk1"/>
              </a:solidFill>
              <a:latin typeface="+mn-lt"/>
              <a:ea typeface="+mn-ea"/>
              <a:cs typeface="+mn-cs"/>
            </a:rPr>
            <a:t>Let's consider the satisfaction ratings from 200 customers: </a:t>
          </a:r>
        </a:p>
        <a:p>
          <a:r>
            <a:rPr lang="en-IN" sz="1100" b="0" i="0" u="none" strike="noStrike" baseline="0">
              <a:solidFill>
                <a:schemeClr val="dk1"/>
              </a:solidFill>
              <a:latin typeface="+mn-lt"/>
              <a:ea typeface="+mn-ea"/>
              <a:cs typeface="+mn-cs"/>
            </a:rPr>
            <a:t>Ratings: 4, 5, 3, 4, 4, 3, 2, 5, 4, 3, </a:t>
          </a:r>
        </a:p>
        <a:p>
          <a:r>
            <a:rPr lang="en-IN" sz="1100" b="0" i="0" u="none" strike="noStrike" baseline="0">
              <a:solidFill>
                <a:schemeClr val="dk1"/>
              </a:solidFill>
              <a:latin typeface="+mn-lt"/>
              <a:ea typeface="+mn-ea"/>
              <a:cs typeface="+mn-cs"/>
            </a:rPr>
            <a:t>5, 4, 2, 3, 4, 5, 3, 4, 5, 3, </a:t>
          </a:r>
        </a:p>
        <a:p>
          <a:r>
            <a:rPr lang="en-IN" sz="1100" b="0" i="0" u="none" strike="noStrike" baseline="0">
              <a:solidFill>
                <a:schemeClr val="dk1"/>
              </a:solidFill>
              <a:latin typeface="+mn-lt"/>
              <a:ea typeface="+mn-ea"/>
              <a:cs typeface="+mn-cs"/>
            </a:rPr>
            <a:t>4, 3, 2, 4, 5, 3, 4, 5, 4, 3, </a:t>
          </a:r>
        </a:p>
        <a:p>
          <a:r>
            <a:rPr lang="en-IN" sz="1100" b="0" i="0" u="none" strike="noStrike" baseline="0">
              <a:solidFill>
                <a:schemeClr val="dk1"/>
              </a:solidFill>
              <a:latin typeface="+mn-lt"/>
              <a:ea typeface="+mn-ea"/>
              <a:cs typeface="+mn-cs"/>
            </a:rPr>
            <a:t>3, 4, 5, 2, 3, 4, 4, 3, 5, 4, </a:t>
          </a:r>
        </a:p>
        <a:p>
          <a:r>
            <a:rPr lang="en-IN" sz="1100" b="0" i="0" u="none" strike="noStrike" baseline="0">
              <a:solidFill>
                <a:schemeClr val="dk1"/>
              </a:solidFill>
              <a:latin typeface="+mn-lt"/>
              <a:ea typeface="+mn-ea"/>
              <a:cs typeface="+mn-cs"/>
            </a:rPr>
            <a:t>3, 4, 5, 4, 2, 3, 4, 5, 3, 4, </a:t>
          </a:r>
        </a:p>
        <a:p>
          <a:r>
            <a:rPr lang="en-IN" sz="1100" b="0" i="0" u="none" strike="noStrike" baseline="0">
              <a:solidFill>
                <a:schemeClr val="dk1"/>
              </a:solidFill>
              <a:latin typeface="+mn-lt"/>
              <a:ea typeface="+mn-ea"/>
              <a:cs typeface="+mn-cs"/>
            </a:rPr>
            <a:t>5, 4, 3, 4, 5, 3, 4, 5, 4, 3, </a:t>
          </a:r>
        </a:p>
        <a:p>
          <a:r>
            <a:rPr lang="en-IN" sz="1100" b="0" i="0" u="none" strike="noStrike" baseline="0">
              <a:solidFill>
                <a:schemeClr val="dk1"/>
              </a:solidFill>
              <a:latin typeface="+mn-lt"/>
              <a:ea typeface="+mn-ea"/>
              <a:cs typeface="+mn-cs"/>
            </a:rPr>
            <a:t>3, 4, 5, 2, 3, 4, 4, 3, 5, 4, </a:t>
          </a:r>
        </a:p>
        <a:p>
          <a:r>
            <a:rPr lang="en-IN" sz="1100" b="0" i="0" u="none" strike="noStrike" baseline="0">
              <a:solidFill>
                <a:schemeClr val="dk1"/>
              </a:solidFill>
              <a:latin typeface="+mn-lt"/>
              <a:ea typeface="+mn-ea"/>
              <a:cs typeface="+mn-cs"/>
            </a:rPr>
            <a:t>3, 4, 5, 4, 2, 3, 4, 5, 3, 4, </a:t>
          </a:r>
        </a:p>
        <a:p>
          <a:r>
            <a:rPr lang="en-IN" sz="1100" b="0" i="0" u="none" strike="noStrike" baseline="0">
              <a:solidFill>
                <a:schemeClr val="dk1"/>
              </a:solidFill>
              <a:latin typeface="+mn-lt"/>
              <a:ea typeface="+mn-ea"/>
              <a:cs typeface="+mn-cs"/>
            </a:rPr>
            <a:t>5, 4, 3, 4, 5, 3, 4, 5, 4, 3, </a:t>
          </a:r>
        </a:p>
        <a:p>
          <a:r>
            <a:rPr lang="en-IN" sz="1100" b="0" i="0" u="none" strike="noStrike" baseline="0">
              <a:solidFill>
                <a:schemeClr val="dk1"/>
              </a:solidFill>
              <a:latin typeface="+mn-lt"/>
              <a:ea typeface="+mn-ea"/>
              <a:cs typeface="+mn-cs"/>
            </a:rPr>
            <a:t>3, 4, 5, 2, 3, 4, 4, 3, 5, 4 </a:t>
          </a:r>
        </a:p>
        <a:p>
          <a:r>
            <a:rPr lang="en-IN" sz="1100" b="0" i="0" u="none" strike="noStrike" baseline="0">
              <a:solidFill>
                <a:schemeClr val="dk1"/>
              </a:solidFill>
              <a:latin typeface="+mn-lt"/>
              <a:ea typeface="+mn-ea"/>
              <a:cs typeface="+mn-cs"/>
            </a:rPr>
            <a:t>Questions: </a:t>
          </a:r>
        </a:p>
        <a:p>
          <a:r>
            <a:rPr lang="en-IN" sz="1100" b="0" i="0" u="none" strike="noStrike" baseline="0">
              <a:solidFill>
                <a:schemeClr val="dk1"/>
              </a:solidFill>
              <a:latin typeface="+mn-lt"/>
              <a:ea typeface="+mn-ea"/>
              <a:cs typeface="+mn-cs"/>
            </a:rPr>
            <a:t>1. Skewness: Calculate the skewness of the satisfaction ratings. </a:t>
          </a:r>
        </a:p>
        <a:p>
          <a:r>
            <a:rPr lang="en-IN" sz="1100" b="0" i="0" u="none" strike="noStrike" baseline="0">
              <a:solidFill>
                <a:schemeClr val="dk1"/>
              </a:solidFill>
              <a:latin typeface="+mn-lt"/>
              <a:ea typeface="+mn-ea"/>
              <a:cs typeface="+mn-cs"/>
            </a:rPr>
            <a:t>2. Kurtosis: Calculate the kurtosis of the satisfaction ratings. </a:t>
          </a:r>
        </a:p>
        <a:p>
          <a:r>
            <a:rPr lang="en-IN" sz="1100" b="0" i="0" u="none" strike="noStrike" baseline="0">
              <a:solidFill>
                <a:schemeClr val="dk1"/>
              </a:solidFill>
              <a:latin typeface="+mn-lt"/>
              <a:ea typeface="+mn-ea"/>
              <a:cs typeface="+mn-cs"/>
            </a:rPr>
            <a:t>3. Interpretation: Based on the skewness and kurtosis values, what can be inferred </a:t>
          </a:r>
        </a:p>
        <a:p>
          <a:r>
            <a:rPr lang="en-IN" sz="1100" b="0" i="0" u="none" strike="noStrike" baseline="0">
              <a:solidFill>
                <a:schemeClr val="dk1"/>
              </a:solidFill>
              <a:latin typeface="+mn-lt"/>
              <a:ea typeface="+mn-ea"/>
              <a:cs typeface="+mn-cs"/>
            </a:rPr>
            <a:t>about the satisfaction ratings distribution? </a:t>
          </a:r>
        </a:p>
        <a:p>
          <a:r>
            <a:rPr lang="en-IN" sz="1100" b="0" i="0" u="none" strike="noStrike" baseline="0">
              <a:solidFill>
                <a:schemeClr val="dk1"/>
              </a:solidFill>
              <a:latin typeface="+mn-lt"/>
              <a:ea typeface="+mn-ea"/>
              <a:cs typeface="+mn-cs"/>
            </a:rPr>
            <a:t>By answering these questions using measures of skewness and kurtosis, the survey can </a:t>
          </a:r>
        </a:p>
        <a:p>
          <a:r>
            <a:rPr lang="en-IN" sz="1100" b="0" i="0" u="none" strike="noStrike" baseline="0">
              <a:solidFill>
                <a:schemeClr val="dk1"/>
              </a:solidFill>
              <a:latin typeface="+mn-lt"/>
              <a:ea typeface="+mn-ea"/>
              <a:cs typeface="+mn-cs"/>
            </a:rPr>
            <a:t>assess the skewness and peakedness of the satisfaction ratings, determine if the ratings </a:t>
          </a:r>
        </a:p>
        <a:p>
          <a:r>
            <a:rPr lang="en-IN" sz="1100" b="0" i="0" u="none" strike="noStrike" baseline="0">
              <a:solidFill>
                <a:schemeClr val="dk1"/>
              </a:solidFill>
              <a:latin typeface="+mn-lt"/>
              <a:ea typeface="+mn-ea"/>
              <a:cs typeface="+mn-cs"/>
            </a:rPr>
            <a:t>are skewed towards positive or negative evaluations, and understand the distribution </a:t>
          </a:r>
        </a:p>
        <a:p>
          <a:r>
            <a:rPr lang="en-IN" sz="1100" b="0" i="0" u="none" strike="noStrike" baseline="0">
              <a:solidFill>
                <a:schemeClr val="dk1"/>
              </a:solidFill>
              <a:latin typeface="+mn-lt"/>
              <a:ea typeface="+mn-ea"/>
              <a:cs typeface="+mn-cs"/>
            </a:rPr>
            <a:t>characteristics of customer satisfaction. </a:t>
          </a:r>
          <a:endParaRPr lang="en-IN" sz="1100"/>
        </a:p>
      </xdr:txBody>
    </xdr:sp>
    <xdr:clientData/>
  </xdr:twoCellAnchor>
  <xdr:twoCellAnchor>
    <xdr:from>
      <xdr:col>13</xdr:col>
      <xdr:colOff>579120</xdr:colOff>
      <xdr:row>2</xdr:row>
      <xdr:rowOff>129540</xdr:rowOff>
    </xdr:from>
    <xdr:to>
      <xdr:col>21</xdr:col>
      <xdr:colOff>259080</xdr:colOff>
      <xdr:row>11</xdr:row>
      <xdr:rowOff>0</xdr:rowOff>
    </xdr:to>
    <xdr:sp macro="" textlink="">
      <xdr:nvSpPr>
        <xdr:cNvPr id="3" name="TextBox 2">
          <a:extLst>
            <a:ext uri="{FF2B5EF4-FFF2-40B4-BE49-F238E27FC236}">
              <a16:creationId xmlns:a16="http://schemas.microsoft.com/office/drawing/2014/main" id="{8F756CE3-F403-45DC-2258-F3B38EED2AAA}"/>
            </a:ext>
          </a:extLst>
        </xdr:cNvPr>
        <xdr:cNvSpPr txBox="1"/>
      </xdr:nvSpPr>
      <xdr:spPr>
        <a:xfrm>
          <a:off x="9060180" y="495300"/>
          <a:ext cx="4556760" cy="15240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Interpretation</a:t>
          </a:r>
        </a:p>
        <a:p>
          <a:r>
            <a:rPr lang="en-IN" b="1"/>
            <a:t>Symmetry</a:t>
          </a:r>
          <a:r>
            <a:rPr lang="en-IN"/>
            <a:t>: The distribution of monthly returns is fairly symmetrical, with a slight tendency towards lower returns. This indicates that extreme negative returns are only marginally more likely than extreme positive returns.</a:t>
          </a:r>
        </a:p>
        <a:p>
          <a:r>
            <a:rPr lang="en-IN" b="1"/>
            <a:t>Tails and Peak</a:t>
          </a:r>
          <a:r>
            <a:rPr lang="en-IN"/>
            <a:t>: The distribution has thinner tails and a flatter peak compared to a normal distribution. This suggests that extreme returns (both high and low) are less frequent, and the returns are more concentrated around the mean.</a:t>
          </a:r>
        </a:p>
        <a:p>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xdr:colOff>
      <xdr:row>0</xdr:row>
      <xdr:rowOff>30480</xdr:rowOff>
    </xdr:from>
    <xdr:to>
      <xdr:col>11</xdr:col>
      <xdr:colOff>22860</xdr:colOff>
      <xdr:row>18</xdr:row>
      <xdr:rowOff>83820</xdr:rowOff>
    </xdr:to>
    <xdr:sp macro="" textlink="">
      <xdr:nvSpPr>
        <xdr:cNvPr id="2" name="TextBox 1">
          <a:extLst>
            <a:ext uri="{FF2B5EF4-FFF2-40B4-BE49-F238E27FC236}">
              <a16:creationId xmlns:a16="http://schemas.microsoft.com/office/drawing/2014/main" id="{CFAE4B0C-D1DA-6269-E3C7-4A05358B43ED}"/>
            </a:ext>
          </a:extLst>
        </xdr:cNvPr>
        <xdr:cNvSpPr txBox="1"/>
      </xdr:nvSpPr>
      <xdr:spPr>
        <a:xfrm>
          <a:off x="7620" y="30480"/>
          <a:ext cx="6720840" cy="334518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1" u="none" strike="noStrike" baseline="0">
              <a:solidFill>
                <a:schemeClr val="dk1"/>
              </a:solidFill>
              <a:latin typeface="+mn-lt"/>
              <a:ea typeface="+mn-ea"/>
              <a:cs typeface="+mn-cs"/>
            </a:rPr>
            <a:t>3) Business Problem: A car rental company wants to analyze the rental durations of its customers to understand the typical rental period and optimize its pricing and fleet management strategies. </a:t>
          </a:r>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Data: </a:t>
          </a:r>
        </a:p>
        <a:p>
          <a:r>
            <a:rPr lang="en-IN" sz="1100" b="0" i="0" u="none" strike="noStrike" baseline="0">
              <a:solidFill>
                <a:schemeClr val="dk1"/>
              </a:solidFill>
              <a:latin typeface="+mn-lt"/>
              <a:ea typeface="+mn-ea"/>
              <a:cs typeface="+mn-cs"/>
            </a:rPr>
            <a:t>Let's consider the rental durations (in days) for a sample of 50 customers: </a:t>
          </a:r>
        </a:p>
        <a:p>
          <a:r>
            <a:rPr lang="en-IN" sz="1100" b="0" i="0" u="none" strike="noStrike" baseline="0">
              <a:solidFill>
                <a:schemeClr val="dk1"/>
              </a:solidFill>
              <a:latin typeface="+mn-lt"/>
              <a:ea typeface="+mn-ea"/>
              <a:cs typeface="+mn-cs"/>
            </a:rPr>
            <a:t>3, 2, 5, 4, 7, 2, 3, 3, 1, 6, </a:t>
          </a:r>
        </a:p>
        <a:p>
          <a:r>
            <a:rPr lang="en-IN" sz="1100" b="0" i="0" u="none" strike="noStrike" baseline="0">
              <a:solidFill>
                <a:schemeClr val="dk1"/>
              </a:solidFill>
              <a:latin typeface="+mn-lt"/>
              <a:ea typeface="+mn-ea"/>
              <a:cs typeface="+mn-cs"/>
            </a:rPr>
            <a:t>4, 2, 3, 5, 2, 4, 2, 1, 3, 5, </a:t>
          </a:r>
        </a:p>
        <a:p>
          <a:r>
            <a:rPr lang="en-IN" sz="1100" b="0" i="0" u="none" strike="noStrike" baseline="0">
              <a:solidFill>
                <a:schemeClr val="dk1"/>
              </a:solidFill>
              <a:latin typeface="+mn-lt"/>
              <a:ea typeface="+mn-ea"/>
              <a:cs typeface="+mn-cs"/>
            </a:rPr>
            <a:t>6, 3, 2, 1, 4, 2, 4, 5, 3, 2, </a:t>
          </a:r>
        </a:p>
        <a:p>
          <a:r>
            <a:rPr lang="en-IN" sz="1100" b="0" i="0" u="none" strike="noStrike" baseline="0">
              <a:solidFill>
                <a:schemeClr val="dk1"/>
              </a:solidFill>
              <a:latin typeface="+mn-lt"/>
              <a:ea typeface="+mn-ea"/>
              <a:cs typeface="+mn-cs"/>
            </a:rPr>
            <a:t>7, 2, 3, 4, 5, 1, 6, 2, 4, 3, </a:t>
          </a:r>
        </a:p>
        <a:p>
          <a:r>
            <a:rPr lang="en-IN" sz="1100" b="0" i="0" u="none" strike="noStrike" baseline="0">
              <a:solidFill>
                <a:schemeClr val="dk1"/>
              </a:solidFill>
              <a:latin typeface="+mn-lt"/>
              <a:ea typeface="+mn-ea"/>
              <a:cs typeface="+mn-cs"/>
            </a:rPr>
            <a:t>5, 3, 2, 4, 2, 6, 3, 2, 4, 5 </a:t>
          </a:r>
        </a:p>
        <a:p>
          <a:r>
            <a:rPr lang="en-IN" sz="1100" b="0" i="0" u="none" strike="noStrike" baseline="0">
              <a:solidFill>
                <a:schemeClr val="dk1"/>
              </a:solidFill>
              <a:latin typeface="+mn-lt"/>
              <a:ea typeface="+mn-ea"/>
              <a:cs typeface="+mn-cs"/>
            </a:rPr>
            <a:t>Question: </a:t>
          </a:r>
        </a:p>
        <a:p>
          <a:r>
            <a:rPr lang="en-IN" sz="1100" b="0" i="0" u="none" strike="noStrike" baseline="0">
              <a:solidFill>
                <a:schemeClr val="dk1"/>
              </a:solidFill>
              <a:latin typeface="+mn-lt"/>
              <a:ea typeface="+mn-ea"/>
              <a:cs typeface="+mn-cs"/>
            </a:rPr>
            <a:t>1. Mean: What is the average rental duration for customers at the car rental company? </a:t>
          </a:r>
        </a:p>
        <a:p>
          <a:r>
            <a:rPr lang="en-IN" sz="1100" b="0" i="0" u="none" strike="noStrike" baseline="0">
              <a:solidFill>
                <a:schemeClr val="dk1"/>
              </a:solidFill>
              <a:latin typeface="+mn-lt"/>
              <a:ea typeface="+mn-ea"/>
              <a:cs typeface="+mn-cs"/>
            </a:rPr>
            <a:t>2. Median: What is the typical or central rental duration experienced by customers? </a:t>
          </a:r>
        </a:p>
        <a:p>
          <a:r>
            <a:rPr lang="en-IN" sz="1100" b="0" i="0" u="none" strike="noStrike" baseline="0">
              <a:solidFill>
                <a:schemeClr val="dk1"/>
              </a:solidFill>
              <a:latin typeface="+mn-lt"/>
              <a:ea typeface="+mn-ea"/>
              <a:cs typeface="+mn-cs"/>
            </a:rPr>
            <a:t>3. Mode: Are there any recurring or most frequently occurring rental durations for customers? </a:t>
          </a:r>
        </a:p>
        <a:p>
          <a:r>
            <a:rPr lang="en-IN" sz="1100" b="0" i="0" u="none" strike="noStrike" baseline="0">
              <a:solidFill>
                <a:schemeClr val="dk1"/>
              </a:solidFill>
              <a:latin typeface="+mn-lt"/>
              <a:ea typeface="+mn-ea"/>
              <a:cs typeface="+mn-cs"/>
            </a:rPr>
            <a:t>By answering these questions using the mean, median, and mode, the car rental </a:t>
          </a:r>
        </a:p>
        <a:p>
          <a:r>
            <a:rPr lang="en-IN" sz="1100" b="0" i="0" u="none" strike="noStrike" baseline="0">
              <a:solidFill>
                <a:schemeClr val="dk1"/>
              </a:solidFill>
              <a:latin typeface="+mn-lt"/>
              <a:ea typeface="+mn-ea"/>
              <a:cs typeface="+mn-cs"/>
            </a:rPr>
            <a:t>company can gain insights into the average rental duration, understand the most </a:t>
          </a:r>
        </a:p>
        <a:p>
          <a:r>
            <a:rPr lang="en-IN" sz="1100" b="0" i="0" u="none" strike="noStrike" baseline="0">
              <a:solidFill>
                <a:schemeClr val="dk1"/>
              </a:solidFill>
              <a:latin typeface="+mn-lt"/>
              <a:ea typeface="+mn-ea"/>
              <a:cs typeface="+mn-cs"/>
            </a:rPr>
            <a:t>common rental periods, and make informed decisions regarding pricing, fleet size, and </a:t>
          </a:r>
        </a:p>
        <a:p>
          <a:r>
            <a:rPr lang="en-IN" sz="1100" b="0" i="0" u="none" strike="noStrike" baseline="0">
              <a:solidFill>
                <a:schemeClr val="dk1"/>
              </a:solidFill>
              <a:latin typeface="+mn-lt"/>
              <a:ea typeface="+mn-ea"/>
              <a:cs typeface="+mn-cs"/>
            </a:rPr>
            <a:t>availability. Additionally, this analysis can help the company optimize resource allocation, </a:t>
          </a:r>
        </a:p>
        <a:p>
          <a:r>
            <a:rPr lang="en-IN" sz="1100" b="0" i="0" u="none" strike="noStrike" baseline="0">
              <a:solidFill>
                <a:schemeClr val="dk1"/>
              </a:solidFill>
              <a:latin typeface="+mn-lt"/>
              <a:ea typeface="+mn-ea"/>
              <a:cs typeface="+mn-cs"/>
            </a:rPr>
            <a:t>plan for peak demand periods, and enhance customer satisfaction by aligning service </a:t>
          </a:r>
        </a:p>
        <a:p>
          <a:r>
            <a:rPr lang="en-IN" sz="1100" b="0" i="0" u="none" strike="noStrike" baseline="0">
              <a:solidFill>
                <a:schemeClr val="dk1"/>
              </a:solidFill>
              <a:latin typeface="+mn-lt"/>
              <a:ea typeface="+mn-ea"/>
              <a:cs typeface="+mn-cs"/>
            </a:rPr>
            <a:t>offerings with customers' typical rental needs. </a:t>
          </a:r>
          <a:endParaRPr lang="en-IN" sz="1100"/>
        </a:p>
      </xdr:txBody>
    </xdr:sp>
    <xdr:clientData/>
  </xdr:twoCellAnchor>
  <xdr:twoCellAnchor>
    <xdr:from>
      <xdr:col>0</xdr:col>
      <xdr:colOff>0</xdr:colOff>
      <xdr:row>19</xdr:row>
      <xdr:rowOff>167640</xdr:rowOff>
    </xdr:from>
    <xdr:to>
      <xdr:col>10</xdr:col>
      <xdr:colOff>449580</xdr:colOff>
      <xdr:row>28</xdr:row>
      <xdr:rowOff>152400</xdr:rowOff>
    </xdr:to>
    <xdr:sp macro="" textlink="">
      <xdr:nvSpPr>
        <xdr:cNvPr id="3" name="TextBox 2">
          <a:extLst>
            <a:ext uri="{FF2B5EF4-FFF2-40B4-BE49-F238E27FC236}">
              <a16:creationId xmlns:a16="http://schemas.microsoft.com/office/drawing/2014/main" id="{830036E2-6C47-BE4B-2441-DEB3B6F2B4E3}"/>
            </a:ext>
          </a:extLst>
        </xdr:cNvPr>
        <xdr:cNvSpPr txBox="1"/>
      </xdr:nvSpPr>
      <xdr:spPr>
        <a:xfrm>
          <a:off x="0" y="3657600"/>
          <a:ext cx="6545580" cy="163068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Mean:  </a:t>
          </a:r>
          <a:r>
            <a:rPr lang="en-IN"/>
            <a:t>The average rental duration for customers is approximately 3.44 days.</a:t>
          </a:r>
        </a:p>
        <a:p>
          <a:pPr lvl="1"/>
          <a:r>
            <a:rPr lang="en-IN"/>
            <a:t>This indicates that, on average, customers tend to rent cars for about 3 to 4 days.</a:t>
          </a:r>
        </a:p>
        <a:p>
          <a:r>
            <a:rPr lang="en-IN" b="1"/>
            <a:t>Median:</a:t>
          </a:r>
          <a:r>
            <a:rPr lang="en-IN"/>
            <a:t>The median rental duration is 3 days.</a:t>
          </a:r>
        </a:p>
        <a:p>
          <a:pPr lvl="1"/>
          <a:r>
            <a:rPr lang="en-IN"/>
            <a:t>This suggests that half of the rentals are for 3 days or less, and the other half are for more than 3 days, indicating that 3 days is the central tendency of the rental periods.</a:t>
          </a:r>
        </a:p>
        <a:p>
          <a:r>
            <a:rPr lang="en-IN" b="1"/>
            <a:t>Mode :</a:t>
          </a:r>
          <a:r>
            <a:rPr lang="en-IN"/>
            <a:t>The most frequently occurring rental duration is 2 days, with a frequency of 13 occurrences.</a:t>
          </a:r>
        </a:p>
        <a:p>
          <a:pPr lvl="1"/>
          <a:r>
            <a:rPr lang="en-IN"/>
            <a:t>This shows that the most common rental period among customers is 2 days, making it a significant rental duration to consider for business planning.</a:t>
          </a:r>
          <a:endParaRPr lang="en-IN" sz="110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129540</xdr:colOff>
      <xdr:row>0</xdr:row>
      <xdr:rowOff>106680</xdr:rowOff>
    </xdr:from>
    <xdr:to>
      <xdr:col>9</xdr:col>
      <xdr:colOff>15240</xdr:colOff>
      <xdr:row>24</xdr:row>
      <xdr:rowOff>45720</xdr:rowOff>
    </xdr:to>
    <xdr:sp macro="" textlink="">
      <xdr:nvSpPr>
        <xdr:cNvPr id="2" name="TextBox 1">
          <a:extLst>
            <a:ext uri="{FF2B5EF4-FFF2-40B4-BE49-F238E27FC236}">
              <a16:creationId xmlns:a16="http://schemas.microsoft.com/office/drawing/2014/main" id="{76112DF3-DA47-6519-D239-20FAE0099AB2}"/>
            </a:ext>
          </a:extLst>
        </xdr:cNvPr>
        <xdr:cNvSpPr txBox="1"/>
      </xdr:nvSpPr>
      <xdr:spPr>
        <a:xfrm>
          <a:off x="129540" y="106680"/>
          <a:ext cx="5372100" cy="432816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1" u="none" strike="noStrike" baseline="0">
              <a:solidFill>
                <a:schemeClr val="dk1"/>
              </a:solidFill>
              <a:latin typeface="+mn-lt"/>
              <a:ea typeface="+mn-ea"/>
              <a:cs typeface="+mn-cs"/>
            </a:rPr>
            <a:t>4) Question : A study wants to analyze the distribution of house prices in a specific city to understand the market trends. </a:t>
          </a:r>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Data: </a:t>
          </a:r>
        </a:p>
        <a:p>
          <a:r>
            <a:rPr lang="en-IN" sz="1100" b="0" i="0" u="none" strike="noStrike" baseline="0">
              <a:solidFill>
                <a:schemeClr val="dk1"/>
              </a:solidFill>
              <a:latin typeface="+mn-lt"/>
              <a:ea typeface="+mn-ea"/>
              <a:cs typeface="+mn-cs"/>
            </a:rPr>
            <a:t>Let's consider the house prices (in thousands of dollars) for </a:t>
          </a:r>
        </a:p>
        <a:p>
          <a:r>
            <a:rPr lang="en-IN" sz="1100" b="0" i="0" u="none" strike="noStrike" baseline="0">
              <a:solidFill>
                <a:schemeClr val="dk1"/>
              </a:solidFill>
              <a:latin typeface="+mn-lt"/>
              <a:ea typeface="+mn-ea"/>
              <a:cs typeface="+mn-cs"/>
            </a:rPr>
            <a:t>a sample of 150 houses: </a:t>
          </a:r>
        </a:p>
        <a:p>
          <a:r>
            <a:rPr lang="en-IN" sz="1100" b="0" i="0" u="none" strike="noStrike" baseline="0">
              <a:solidFill>
                <a:schemeClr val="dk1"/>
              </a:solidFill>
              <a:latin typeface="+mn-lt"/>
              <a:ea typeface="+mn-ea"/>
              <a:cs typeface="+mn-cs"/>
            </a:rPr>
            <a:t>House Prices: 280, 350, 310, 270, 390, 320, 290, 340, 310, 380, </a:t>
          </a:r>
        </a:p>
        <a:p>
          <a:r>
            <a:rPr lang="en-IN" sz="1100" b="0" i="0" u="none" strike="noStrike" baseline="0">
              <a:solidFill>
                <a:schemeClr val="dk1"/>
              </a:solidFill>
              <a:latin typeface="+mn-lt"/>
              <a:ea typeface="+mn-ea"/>
              <a:cs typeface="+mn-cs"/>
            </a:rPr>
            <a:t>270, 350, 300, 330, 370, 310, 280, 320, 350, 290, </a:t>
          </a:r>
        </a:p>
        <a:p>
          <a:r>
            <a:rPr lang="en-IN" sz="1100" b="0" i="0" u="none" strike="noStrike" baseline="0">
              <a:solidFill>
                <a:schemeClr val="dk1"/>
              </a:solidFill>
              <a:latin typeface="+mn-lt"/>
              <a:ea typeface="+mn-ea"/>
              <a:cs typeface="+mn-cs"/>
            </a:rPr>
            <a:t>270, 350, 300, 330, 370, 310, 280, 320, 350, 290, </a:t>
          </a:r>
        </a:p>
        <a:p>
          <a:r>
            <a:rPr lang="en-IN" sz="1100" b="0" i="0" u="none" strike="noStrike" baseline="0">
              <a:solidFill>
                <a:schemeClr val="dk1"/>
              </a:solidFill>
              <a:latin typeface="+mn-lt"/>
              <a:ea typeface="+mn-ea"/>
              <a:cs typeface="+mn-cs"/>
            </a:rPr>
            <a:t>270, 350, 300, 330, 370, 310, 280, 320, 350, 290, </a:t>
          </a:r>
        </a:p>
        <a:p>
          <a:r>
            <a:rPr lang="en-IN" sz="1100" b="0" i="0" u="none" strike="noStrike" baseline="0">
              <a:solidFill>
                <a:schemeClr val="dk1"/>
              </a:solidFill>
              <a:latin typeface="+mn-lt"/>
              <a:ea typeface="+mn-ea"/>
              <a:cs typeface="+mn-cs"/>
            </a:rPr>
            <a:t>270, 350, 300, 330, 370, 310, 280, 320, 350, 290, </a:t>
          </a:r>
        </a:p>
        <a:p>
          <a:r>
            <a:rPr lang="en-IN" sz="1100" b="0" i="0" u="none" strike="noStrike" baseline="0">
              <a:solidFill>
                <a:schemeClr val="dk1"/>
              </a:solidFill>
              <a:latin typeface="+mn-lt"/>
              <a:ea typeface="+mn-ea"/>
              <a:cs typeface="+mn-cs"/>
            </a:rPr>
            <a:t>270, 350, 300, 330, 370, 310, 280, 320, 350, 290, </a:t>
          </a:r>
        </a:p>
        <a:p>
          <a:r>
            <a:rPr lang="en-IN" sz="1100" b="0" i="0" u="none" strike="noStrike" baseline="0">
              <a:solidFill>
                <a:schemeClr val="dk1"/>
              </a:solidFill>
              <a:latin typeface="+mn-lt"/>
              <a:ea typeface="+mn-ea"/>
              <a:cs typeface="+mn-cs"/>
            </a:rPr>
            <a:t>270, 350, 300, 330, 370, 310, 280, 320, 350, 290, </a:t>
          </a:r>
        </a:p>
        <a:p>
          <a:r>
            <a:rPr lang="en-IN" sz="1100" b="0" i="0" u="none" strike="noStrike" baseline="0">
              <a:solidFill>
                <a:schemeClr val="dk1"/>
              </a:solidFill>
              <a:latin typeface="+mn-lt"/>
              <a:ea typeface="+mn-ea"/>
              <a:cs typeface="+mn-cs"/>
            </a:rPr>
            <a:t>270, 350, 300, 330, 370, 310, 280, 320, 350, 290, </a:t>
          </a:r>
        </a:p>
        <a:p>
          <a:r>
            <a:rPr lang="en-IN" sz="1100" b="0" i="0" u="none" strike="noStrike" baseline="0">
              <a:solidFill>
                <a:schemeClr val="dk1"/>
              </a:solidFill>
              <a:latin typeface="+mn-lt"/>
              <a:ea typeface="+mn-ea"/>
              <a:cs typeface="+mn-cs"/>
            </a:rPr>
            <a:t>270, 350, 300, 330, 370, 310, 280, 320, 350, 290, </a:t>
          </a:r>
        </a:p>
        <a:p>
          <a:r>
            <a:rPr lang="en-IN" sz="1100" b="0" i="0" u="none" strike="noStrike" baseline="0">
              <a:solidFill>
                <a:schemeClr val="dk1"/>
              </a:solidFill>
              <a:latin typeface="+mn-lt"/>
              <a:ea typeface="+mn-ea"/>
              <a:cs typeface="+mn-cs"/>
            </a:rPr>
            <a:t>270, 350, 300, 330, 370, 310, 280, 320, 350, 290 </a:t>
          </a:r>
        </a:p>
        <a:p>
          <a:r>
            <a:rPr lang="en-IN" sz="1100" b="0" i="0" u="none" strike="noStrike" baseline="0">
              <a:solidFill>
                <a:schemeClr val="dk1"/>
              </a:solidFill>
              <a:latin typeface="+mn-lt"/>
              <a:ea typeface="+mn-ea"/>
              <a:cs typeface="+mn-cs"/>
            </a:rPr>
            <a:t>Questions: </a:t>
          </a:r>
        </a:p>
        <a:p>
          <a:r>
            <a:rPr lang="en-IN" sz="1100" b="0" i="0" u="none" strike="noStrike" baseline="0">
              <a:solidFill>
                <a:schemeClr val="dk1"/>
              </a:solidFill>
              <a:latin typeface="+mn-lt"/>
              <a:ea typeface="+mn-ea"/>
              <a:cs typeface="+mn-cs"/>
            </a:rPr>
            <a:t>1. Skewness: Calculate the skewness of the house price distribution. </a:t>
          </a:r>
        </a:p>
        <a:p>
          <a:r>
            <a:rPr lang="en-IN" sz="1100" b="0" i="0" u="none" strike="noStrike" baseline="0">
              <a:solidFill>
                <a:schemeClr val="dk1"/>
              </a:solidFill>
              <a:latin typeface="+mn-lt"/>
              <a:ea typeface="+mn-ea"/>
              <a:cs typeface="+mn-cs"/>
            </a:rPr>
            <a:t>2. Kurtosis: Calculate the kurtosis of the house price distribution. </a:t>
          </a:r>
        </a:p>
        <a:p>
          <a:r>
            <a:rPr lang="en-IN" sz="1100" b="0" i="0" u="none" strike="noStrike" baseline="0">
              <a:solidFill>
                <a:schemeClr val="dk1"/>
              </a:solidFill>
              <a:latin typeface="+mn-lt"/>
              <a:ea typeface="+mn-ea"/>
              <a:cs typeface="+mn-cs"/>
            </a:rPr>
            <a:t>3. Interpretation: Based on the skewness and kurtosis values, what can be inferred </a:t>
          </a:r>
        </a:p>
        <a:p>
          <a:r>
            <a:rPr lang="en-IN" sz="1100" b="0" i="0" u="none" strike="noStrike" baseline="0">
              <a:solidFill>
                <a:schemeClr val="dk1"/>
              </a:solidFill>
              <a:latin typeface="+mn-lt"/>
              <a:ea typeface="+mn-ea"/>
              <a:cs typeface="+mn-cs"/>
            </a:rPr>
            <a:t>about the distribution of house prices? </a:t>
          </a:r>
        </a:p>
        <a:p>
          <a:r>
            <a:rPr lang="en-IN" sz="1100" b="0" i="0" u="none" strike="noStrike" baseline="0">
              <a:solidFill>
                <a:schemeClr val="dk1"/>
              </a:solidFill>
              <a:latin typeface="+mn-lt"/>
              <a:ea typeface="+mn-ea"/>
              <a:cs typeface="+mn-cs"/>
            </a:rPr>
            <a:t>By answering these questions using measures of skewness and kurtosis, the study can </a:t>
          </a:r>
        </a:p>
        <a:p>
          <a:r>
            <a:rPr lang="en-IN" sz="1100" b="0" i="0" u="none" strike="noStrike" baseline="0">
              <a:solidFill>
                <a:schemeClr val="dk1"/>
              </a:solidFill>
              <a:latin typeface="+mn-lt"/>
              <a:ea typeface="+mn-ea"/>
              <a:cs typeface="+mn-cs"/>
            </a:rPr>
            <a:t>assess the symmetry and peakedness of the house price distribution, identify any </a:t>
          </a:r>
        </a:p>
        <a:p>
          <a:r>
            <a:rPr lang="en-IN" sz="1100" b="0" i="0" u="none" strike="noStrike" baseline="0">
              <a:solidFill>
                <a:schemeClr val="dk1"/>
              </a:solidFill>
              <a:latin typeface="+mn-lt"/>
              <a:ea typeface="+mn-ea"/>
              <a:cs typeface="+mn-cs"/>
            </a:rPr>
            <a:t>outliers or extreme values, and gain insights into the market trends and pricing </a:t>
          </a:r>
        </a:p>
        <a:p>
          <a:r>
            <a:rPr lang="en-IN" sz="1100" b="0" i="0" u="none" strike="noStrike" baseline="0">
              <a:solidFill>
                <a:schemeClr val="dk1"/>
              </a:solidFill>
              <a:latin typeface="+mn-lt"/>
              <a:ea typeface="+mn-ea"/>
              <a:cs typeface="+mn-cs"/>
            </a:rPr>
            <a:t>dynamics. </a:t>
          </a:r>
          <a:endParaRPr lang="en-IN" sz="1100"/>
        </a:p>
      </xdr:txBody>
    </xdr:sp>
    <xdr:clientData/>
  </xdr:twoCellAnchor>
  <xdr:twoCellAnchor>
    <xdr:from>
      <xdr:col>12</xdr:col>
      <xdr:colOff>480060</xdr:colOff>
      <xdr:row>3</xdr:row>
      <xdr:rowOff>129540</xdr:rowOff>
    </xdr:from>
    <xdr:to>
      <xdr:col>21</xdr:col>
      <xdr:colOff>457200</xdr:colOff>
      <xdr:row>10</xdr:row>
      <xdr:rowOff>106680</xdr:rowOff>
    </xdr:to>
    <xdr:sp macro="" textlink="">
      <xdr:nvSpPr>
        <xdr:cNvPr id="3" name="TextBox 2">
          <a:extLst>
            <a:ext uri="{FF2B5EF4-FFF2-40B4-BE49-F238E27FC236}">
              <a16:creationId xmlns:a16="http://schemas.microsoft.com/office/drawing/2014/main" id="{20ACBB38-1EF4-62A5-B93A-1DB5EF00D452}"/>
            </a:ext>
          </a:extLst>
        </xdr:cNvPr>
        <xdr:cNvSpPr txBox="1"/>
      </xdr:nvSpPr>
      <xdr:spPr>
        <a:xfrm>
          <a:off x="8305800" y="678180"/>
          <a:ext cx="5463540" cy="126492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Symmetry</a:t>
          </a:r>
          <a:r>
            <a:rPr lang="en-IN"/>
            <a:t>: The distribution of monthly returns is fairly symmetrical, with a slight tendency towards higher returns. This indicates that extreme positive returns are only marginally more likely than extreme negative returns.</a:t>
          </a:r>
        </a:p>
        <a:p>
          <a:r>
            <a:rPr lang="en-IN" b="1"/>
            <a:t>Tails and Peak</a:t>
          </a:r>
          <a:r>
            <a:rPr lang="en-IN"/>
            <a:t>: The distribution has thinner tails and a flatter peak compared to a normal distribution. This suggests that extreme returns (both high and low) are less frequent, and the returns are more concentrated around the mean.</a:t>
          </a:r>
        </a:p>
        <a:p>
          <a:endParaRPr lang="en-IN" sz="110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91440</xdr:colOff>
      <xdr:row>0</xdr:row>
      <xdr:rowOff>99060</xdr:rowOff>
    </xdr:from>
    <xdr:to>
      <xdr:col>7</xdr:col>
      <xdr:colOff>601980</xdr:colOff>
      <xdr:row>24</xdr:row>
      <xdr:rowOff>76200</xdr:rowOff>
    </xdr:to>
    <xdr:sp macro="" textlink="">
      <xdr:nvSpPr>
        <xdr:cNvPr id="2" name="TextBox 1">
          <a:extLst>
            <a:ext uri="{FF2B5EF4-FFF2-40B4-BE49-F238E27FC236}">
              <a16:creationId xmlns:a16="http://schemas.microsoft.com/office/drawing/2014/main" id="{247DA7F0-9331-83D5-F011-F8926BF1122D}"/>
            </a:ext>
          </a:extLst>
        </xdr:cNvPr>
        <xdr:cNvSpPr txBox="1"/>
      </xdr:nvSpPr>
      <xdr:spPr>
        <a:xfrm>
          <a:off x="91440" y="99060"/>
          <a:ext cx="4777740" cy="436626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1" u="none" strike="noStrike" baseline="0">
              <a:solidFill>
                <a:schemeClr val="dk1"/>
              </a:solidFill>
              <a:latin typeface="+mn-lt"/>
              <a:ea typeface="+mn-ea"/>
              <a:cs typeface="+mn-cs"/>
            </a:rPr>
            <a:t>5) Question : A company wants to analyze the waiting times of customers at a </a:t>
          </a:r>
          <a:endParaRPr lang="en-IN" sz="1100" b="0" i="0" u="none" strike="noStrike" baseline="0">
            <a:solidFill>
              <a:schemeClr val="dk1"/>
            </a:solidFill>
            <a:latin typeface="+mn-lt"/>
            <a:ea typeface="+mn-ea"/>
            <a:cs typeface="+mn-cs"/>
          </a:endParaRPr>
        </a:p>
        <a:p>
          <a:r>
            <a:rPr lang="en-IN" sz="1100" b="1" i="1" u="none" strike="noStrike" baseline="0">
              <a:solidFill>
                <a:schemeClr val="dk1"/>
              </a:solidFill>
              <a:latin typeface="+mn-lt"/>
              <a:ea typeface="+mn-ea"/>
              <a:cs typeface="+mn-cs"/>
            </a:rPr>
            <a:t>service center to improve operational efficiency. </a:t>
          </a:r>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Data: </a:t>
          </a:r>
        </a:p>
        <a:p>
          <a:r>
            <a:rPr lang="en-IN" sz="1100" b="0" i="0" u="none" strike="noStrike" baseline="0">
              <a:solidFill>
                <a:schemeClr val="dk1"/>
              </a:solidFill>
              <a:latin typeface="+mn-lt"/>
              <a:ea typeface="+mn-ea"/>
              <a:cs typeface="+mn-cs"/>
            </a:rPr>
            <a:t>Let's consider the waiting times (in minutes) for a sample of 100 customers: </a:t>
          </a:r>
        </a:p>
        <a:p>
          <a:r>
            <a:rPr lang="en-IN" sz="1100" b="0" i="0" u="none" strike="noStrike" baseline="0">
              <a:solidFill>
                <a:schemeClr val="dk1"/>
              </a:solidFill>
              <a:latin typeface="+mn-lt"/>
              <a:ea typeface="+mn-ea"/>
              <a:cs typeface="+mn-cs"/>
            </a:rPr>
            <a:t>Waiting Times: 12, 18, 15, 22, 20, 14, 16, 21, 19, 17, </a:t>
          </a:r>
        </a:p>
        <a:p>
          <a:r>
            <a:rPr lang="en-IN" sz="1100" b="0" i="0" u="none" strike="noStrike" baseline="0">
              <a:solidFill>
                <a:schemeClr val="dk1"/>
              </a:solidFill>
              <a:latin typeface="+mn-lt"/>
              <a:ea typeface="+mn-ea"/>
              <a:cs typeface="+mn-cs"/>
            </a:rPr>
            <a:t>22, 19, 13, 16, 21, 22, 17, 19, 22, 18, </a:t>
          </a:r>
        </a:p>
        <a:p>
          <a:r>
            <a:rPr lang="en-IN" sz="1100" b="0" i="0" u="none" strike="noStrike" baseline="0">
              <a:solidFill>
                <a:schemeClr val="dk1"/>
              </a:solidFill>
              <a:latin typeface="+mn-lt"/>
              <a:ea typeface="+mn-ea"/>
              <a:cs typeface="+mn-cs"/>
            </a:rPr>
            <a:t>14, 20, 19, 17, 22, 18, 15, 21, 20, 16, </a:t>
          </a:r>
        </a:p>
        <a:p>
          <a:r>
            <a:rPr lang="en-IN" sz="1100" b="0" i="0" u="none" strike="noStrike" baseline="0">
              <a:solidFill>
                <a:schemeClr val="dk1"/>
              </a:solidFill>
              <a:latin typeface="+mn-lt"/>
              <a:ea typeface="+mn-ea"/>
              <a:cs typeface="+mn-cs"/>
            </a:rPr>
            <a:t>12, 18, 15, 22, 20, 14, 16, 21, 19, 17, </a:t>
          </a:r>
        </a:p>
        <a:p>
          <a:r>
            <a:rPr lang="en-IN" sz="1100" b="0" i="0" u="none" strike="noStrike" baseline="0">
              <a:solidFill>
                <a:schemeClr val="dk1"/>
              </a:solidFill>
              <a:latin typeface="+mn-lt"/>
              <a:ea typeface="+mn-ea"/>
              <a:cs typeface="+mn-cs"/>
            </a:rPr>
            <a:t>22, 19, 13, 16, 21, 22, 17, 19, 22, 18, </a:t>
          </a:r>
        </a:p>
        <a:p>
          <a:r>
            <a:rPr lang="en-IN" sz="1100" b="0" i="0" u="none" strike="noStrike" baseline="0">
              <a:solidFill>
                <a:schemeClr val="dk1"/>
              </a:solidFill>
              <a:latin typeface="+mn-lt"/>
              <a:ea typeface="+mn-ea"/>
              <a:cs typeface="+mn-cs"/>
            </a:rPr>
            <a:t>14, 20, 19, 17, 22, 18, 15, 21, 20, 16, </a:t>
          </a:r>
        </a:p>
        <a:p>
          <a:r>
            <a:rPr lang="en-IN" sz="1100" b="0" i="0" u="none" strike="noStrike" baseline="0">
              <a:solidFill>
                <a:schemeClr val="dk1"/>
              </a:solidFill>
              <a:latin typeface="+mn-lt"/>
              <a:ea typeface="+mn-ea"/>
              <a:cs typeface="+mn-cs"/>
            </a:rPr>
            <a:t>12, 18, 15, 22, 20, 14, 16, 21, 19, 17, </a:t>
          </a:r>
        </a:p>
        <a:p>
          <a:r>
            <a:rPr lang="en-IN" sz="1100" b="0" i="0" u="none" strike="noStrike" baseline="0">
              <a:solidFill>
                <a:schemeClr val="dk1"/>
              </a:solidFill>
              <a:latin typeface="+mn-lt"/>
              <a:ea typeface="+mn-ea"/>
              <a:cs typeface="+mn-cs"/>
            </a:rPr>
            <a:t>22, 19, 13, 16, 21, 22, 17, 19, 22, 18, </a:t>
          </a:r>
        </a:p>
        <a:p>
          <a:r>
            <a:rPr lang="en-IN" sz="1100" b="0" i="0" u="none" strike="noStrike" baseline="0">
              <a:solidFill>
                <a:schemeClr val="dk1"/>
              </a:solidFill>
              <a:latin typeface="+mn-lt"/>
              <a:ea typeface="+mn-ea"/>
              <a:cs typeface="+mn-cs"/>
            </a:rPr>
            <a:t>14, 20, 19, 17, 22, 18, 15, 21, 20, 16, </a:t>
          </a:r>
        </a:p>
        <a:p>
          <a:r>
            <a:rPr lang="en-IN" sz="1100" b="0" i="0" u="none" strike="noStrike" baseline="0">
              <a:solidFill>
                <a:schemeClr val="dk1"/>
              </a:solidFill>
              <a:latin typeface="+mn-lt"/>
              <a:ea typeface="+mn-ea"/>
              <a:cs typeface="+mn-cs"/>
            </a:rPr>
            <a:t>12, 18, 15, 22, 20, 14, 16, 21, 19, 17 </a:t>
          </a:r>
        </a:p>
        <a:p>
          <a:r>
            <a:rPr lang="en-IN" sz="1100" b="0" i="0" u="none" strike="noStrike" baseline="0">
              <a:solidFill>
                <a:schemeClr val="dk1"/>
              </a:solidFill>
              <a:latin typeface="+mn-lt"/>
              <a:ea typeface="+mn-ea"/>
              <a:cs typeface="+mn-cs"/>
            </a:rPr>
            <a:t>Questions: </a:t>
          </a:r>
        </a:p>
        <a:p>
          <a:r>
            <a:rPr lang="en-IN" sz="1100" b="0" i="0" u="none" strike="noStrike" baseline="0">
              <a:solidFill>
                <a:schemeClr val="dk1"/>
              </a:solidFill>
              <a:latin typeface="+mn-lt"/>
              <a:ea typeface="+mn-ea"/>
              <a:cs typeface="+mn-cs"/>
            </a:rPr>
            <a:t>1. Skewness: Calculate the skewness of the waiting time distribution. </a:t>
          </a:r>
        </a:p>
        <a:p>
          <a:r>
            <a:rPr lang="en-IN" sz="1100" b="0" i="0" u="none" strike="noStrike" baseline="0">
              <a:solidFill>
                <a:schemeClr val="dk1"/>
              </a:solidFill>
              <a:latin typeface="+mn-lt"/>
              <a:ea typeface="+mn-ea"/>
              <a:cs typeface="+mn-cs"/>
            </a:rPr>
            <a:t>2. Kurtosis : Calculate the kurtosis of the waiting time distribution. </a:t>
          </a:r>
        </a:p>
        <a:p>
          <a:r>
            <a:rPr lang="en-IN" sz="1100" b="0" i="0" u="none" strike="noStrike" baseline="0">
              <a:solidFill>
                <a:schemeClr val="dk1"/>
              </a:solidFill>
              <a:latin typeface="+mn-lt"/>
              <a:ea typeface="+mn-ea"/>
              <a:cs typeface="+mn-cs"/>
            </a:rPr>
            <a:t>3. Interpretation: Based on the skewness and kurtosis values, what can be inferred </a:t>
          </a:r>
        </a:p>
        <a:p>
          <a:r>
            <a:rPr lang="en-IN" sz="1100" b="0" i="0" u="none" strike="noStrike" baseline="0">
              <a:solidFill>
                <a:schemeClr val="dk1"/>
              </a:solidFill>
              <a:latin typeface="+mn-lt"/>
              <a:ea typeface="+mn-ea"/>
              <a:cs typeface="+mn-cs"/>
            </a:rPr>
            <a:t>about the waiting time distribution? </a:t>
          </a:r>
        </a:p>
        <a:p>
          <a:r>
            <a:rPr lang="en-IN" sz="1100" b="0" i="0" u="none" strike="noStrike" baseline="0">
              <a:solidFill>
                <a:schemeClr val="dk1"/>
              </a:solidFill>
              <a:latin typeface="+mn-lt"/>
              <a:ea typeface="+mn-ea"/>
              <a:cs typeface="+mn-cs"/>
            </a:rPr>
            <a:t>By answering these questions using measures of skewness and kurtosis, the company can assess the symmetry and tail behavior of the waiting time distribution, identify any patterns or anomalies in customer waiting times, and make improvements to streamline the service process and enhance customer satisfaction. </a:t>
          </a:r>
          <a:endParaRPr lang="en-IN" sz="1100"/>
        </a:p>
      </xdr:txBody>
    </xdr:sp>
    <xdr:clientData/>
  </xdr:twoCellAnchor>
  <xdr:twoCellAnchor>
    <xdr:from>
      <xdr:col>13</xdr:col>
      <xdr:colOff>182880</xdr:colOff>
      <xdr:row>5</xdr:row>
      <xdr:rowOff>38100</xdr:rowOff>
    </xdr:from>
    <xdr:to>
      <xdr:col>21</xdr:col>
      <xdr:colOff>594360</xdr:colOff>
      <xdr:row>11</xdr:row>
      <xdr:rowOff>114300</xdr:rowOff>
    </xdr:to>
    <xdr:sp macro="" textlink="">
      <xdr:nvSpPr>
        <xdr:cNvPr id="3" name="TextBox 2">
          <a:extLst>
            <a:ext uri="{FF2B5EF4-FFF2-40B4-BE49-F238E27FC236}">
              <a16:creationId xmlns:a16="http://schemas.microsoft.com/office/drawing/2014/main" id="{93F5B05B-3FA9-163A-E82A-5140644FDD54}"/>
            </a:ext>
          </a:extLst>
        </xdr:cNvPr>
        <xdr:cNvSpPr txBox="1"/>
      </xdr:nvSpPr>
      <xdr:spPr>
        <a:xfrm>
          <a:off x="8694420" y="952500"/>
          <a:ext cx="5288280" cy="11811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Symmetry</a:t>
          </a:r>
          <a:r>
            <a:rPr lang="en-IN"/>
            <a:t>: The distribution of monthly returns is slightly skewed to the left, indicating a minor tendency towards lower returns. However, this skewness is not very pronounced, so the distribution is relatively symmetrical.</a:t>
          </a:r>
        </a:p>
        <a:p>
          <a:r>
            <a:rPr lang="en-IN" b="1"/>
            <a:t>Tails and Peak</a:t>
          </a:r>
          <a:r>
            <a:rPr lang="en-IN"/>
            <a:t>: The distribution has thinner tails and a flatter peak compared to a normal distribution, indicating fewer extreme values (both high and low returns) than would be expected in a normal distribution.</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53340</xdr:colOff>
      <xdr:row>0</xdr:row>
      <xdr:rowOff>68580</xdr:rowOff>
    </xdr:from>
    <xdr:to>
      <xdr:col>7</xdr:col>
      <xdr:colOff>601980</xdr:colOff>
      <xdr:row>26</xdr:row>
      <xdr:rowOff>7620</xdr:rowOff>
    </xdr:to>
    <xdr:sp macro="" textlink="">
      <xdr:nvSpPr>
        <xdr:cNvPr id="2" name="TextBox 1">
          <a:extLst>
            <a:ext uri="{FF2B5EF4-FFF2-40B4-BE49-F238E27FC236}">
              <a16:creationId xmlns:a16="http://schemas.microsoft.com/office/drawing/2014/main" id="{33D6E00C-FC1C-021B-6671-77EB7CFDCCF2}"/>
            </a:ext>
          </a:extLst>
        </xdr:cNvPr>
        <xdr:cNvSpPr txBox="1"/>
      </xdr:nvSpPr>
      <xdr:spPr>
        <a:xfrm>
          <a:off x="53340" y="68580"/>
          <a:ext cx="4815840" cy="469392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1" u="none" strike="noStrike" baseline="0">
              <a:solidFill>
                <a:schemeClr val="dk1"/>
              </a:solidFill>
              <a:latin typeface="+mn-lt"/>
              <a:ea typeface="+mn-ea"/>
              <a:cs typeface="+mn-cs"/>
            </a:rPr>
            <a:t>1) Question : A company wants to analyze the salary distribution of its employees to determine the income levels at different percentiles. </a:t>
          </a:r>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Data: </a:t>
          </a:r>
        </a:p>
        <a:p>
          <a:r>
            <a:rPr lang="en-IN" sz="1100" b="0" i="0" u="none" strike="noStrike" baseline="0">
              <a:solidFill>
                <a:schemeClr val="dk1"/>
              </a:solidFill>
              <a:latin typeface="+mn-lt"/>
              <a:ea typeface="+mn-ea"/>
              <a:cs typeface="+mn-cs"/>
            </a:rPr>
            <a:t>Let's consider the monthly salaries (in thousands of dollars) of a sample of 200 </a:t>
          </a:r>
        </a:p>
        <a:p>
          <a:r>
            <a:rPr lang="en-IN" sz="1100" b="0" i="0" u="none" strike="noStrike" baseline="0">
              <a:solidFill>
                <a:schemeClr val="dk1"/>
              </a:solidFill>
              <a:latin typeface="+mn-lt"/>
              <a:ea typeface="+mn-ea"/>
              <a:cs typeface="+mn-cs"/>
            </a:rPr>
            <a:t>employees: </a:t>
          </a:r>
        </a:p>
        <a:p>
          <a:r>
            <a:rPr lang="en-IN" sz="1100" b="0" i="0" u="none" strike="noStrike" baseline="0">
              <a:solidFill>
                <a:schemeClr val="dk1"/>
              </a:solidFill>
              <a:latin typeface="+mn-lt"/>
              <a:ea typeface="+mn-ea"/>
              <a:cs typeface="+mn-cs"/>
            </a:rPr>
            <a:t>Salaries: 40, 45, 50, 55, 60, 62, 65, 68, 70, 72, </a:t>
          </a:r>
        </a:p>
        <a:p>
          <a:r>
            <a:rPr lang="en-IN" sz="1100" b="0" i="0" u="none" strike="noStrike" baseline="0">
              <a:solidFill>
                <a:schemeClr val="dk1"/>
              </a:solidFill>
              <a:latin typeface="+mn-lt"/>
              <a:ea typeface="+mn-ea"/>
              <a:cs typeface="+mn-cs"/>
            </a:rPr>
            <a:t>75, 78, 80, 82, 85, 88, 90, 92, 95, 100, </a:t>
          </a:r>
        </a:p>
        <a:p>
          <a:r>
            <a:rPr lang="en-IN" sz="1100" b="0" i="0" u="none" strike="noStrike" baseline="0">
              <a:solidFill>
                <a:schemeClr val="dk1"/>
              </a:solidFill>
              <a:latin typeface="+mn-lt"/>
              <a:ea typeface="+mn-ea"/>
              <a:cs typeface="+mn-cs"/>
            </a:rPr>
            <a:t>105, 110, 115, 120, 125, 130, 135, 140, 145, 150, </a:t>
          </a:r>
        </a:p>
        <a:p>
          <a:r>
            <a:rPr lang="en-IN" sz="1100" b="0" i="0" u="none" strike="noStrike" baseline="0">
              <a:solidFill>
                <a:schemeClr val="dk1"/>
              </a:solidFill>
              <a:latin typeface="+mn-lt"/>
              <a:ea typeface="+mn-ea"/>
              <a:cs typeface="+mn-cs"/>
            </a:rPr>
            <a:t>155, 160, 165, 170, 175, 180, 185, 190, 195, 200, </a:t>
          </a:r>
        </a:p>
        <a:p>
          <a:r>
            <a:rPr lang="en-IN" sz="1100" b="0" i="0" u="none" strike="noStrike" baseline="0">
              <a:solidFill>
                <a:schemeClr val="dk1"/>
              </a:solidFill>
              <a:latin typeface="+mn-lt"/>
              <a:ea typeface="+mn-ea"/>
              <a:cs typeface="+mn-cs"/>
            </a:rPr>
            <a:t>205, 210, 215, 220, 225, 230, 235, 240, 245, 250, </a:t>
          </a:r>
        </a:p>
        <a:p>
          <a:r>
            <a:rPr lang="en-IN" sz="1100" b="0" i="0" u="none" strike="noStrike" baseline="0">
              <a:solidFill>
                <a:schemeClr val="dk1"/>
              </a:solidFill>
              <a:latin typeface="+mn-lt"/>
              <a:ea typeface="+mn-ea"/>
              <a:cs typeface="+mn-cs"/>
            </a:rPr>
            <a:t>255, 260, 265, 270, 275, 280, 285, 290, 295, 300, </a:t>
          </a:r>
        </a:p>
        <a:p>
          <a:r>
            <a:rPr lang="en-IN" sz="1100" b="0" i="0" u="none" strike="noStrike" baseline="0">
              <a:solidFill>
                <a:schemeClr val="dk1"/>
              </a:solidFill>
              <a:latin typeface="+mn-lt"/>
              <a:ea typeface="+mn-ea"/>
              <a:cs typeface="+mn-cs"/>
            </a:rPr>
            <a:t>305, 310, 315, 320, 325, 330, 335, 340, 345, 350, </a:t>
          </a:r>
        </a:p>
        <a:p>
          <a:r>
            <a:rPr lang="en-IN" sz="1100" b="0" i="0" u="none" strike="noStrike" baseline="0">
              <a:solidFill>
                <a:schemeClr val="dk1"/>
              </a:solidFill>
              <a:latin typeface="+mn-lt"/>
              <a:ea typeface="+mn-ea"/>
              <a:cs typeface="+mn-cs"/>
            </a:rPr>
            <a:t>355, 360, 365, 370, 375, 380, 385, 390, 395, 400, </a:t>
          </a:r>
        </a:p>
        <a:p>
          <a:r>
            <a:rPr lang="en-IN" sz="1100" b="0" i="0" u="none" strike="noStrike" baseline="0">
              <a:solidFill>
                <a:schemeClr val="dk1"/>
              </a:solidFill>
              <a:latin typeface="+mn-lt"/>
              <a:ea typeface="+mn-ea"/>
              <a:cs typeface="+mn-cs"/>
            </a:rPr>
            <a:t>405, 410, 415, 420, 425, 430, 435, 440, 445, 450, </a:t>
          </a:r>
        </a:p>
        <a:p>
          <a:r>
            <a:rPr lang="en-IN" sz="1100" b="0" i="0" u="none" strike="noStrike" baseline="0">
              <a:solidFill>
                <a:schemeClr val="dk1"/>
              </a:solidFill>
              <a:latin typeface="+mn-lt"/>
              <a:ea typeface="+mn-ea"/>
              <a:cs typeface="+mn-cs"/>
            </a:rPr>
            <a:t>455, 460, 465, 470, 475, 480, 485, 490, 495, 500 </a:t>
          </a:r>
        </a:p>
        <a:p>
          <a:r>
            <a:rPr lang="en-IN" sz="1100" b="0" i="0" u="none" strike="noStrike" baseline="0">
              <a:solidFill>
                <a:schemeClr val="dk1"/>
              </a:solidFill>
              <a:latin typeface="+mn-lt"/>
              <a:ea typeface="+mn-ea"/>
              <a:cs typeface="+mn-cs"/>
            </a:rPr>
            <a:t>Questions: </a:t>
          </a:r>
        </a:p>
        <a:p>
          <a:r>
            <a:rPr lang="en-IN" sz="1100" b="0" i="0" u="none" strike="noStrike" baseline="0">
              <a:solidFill>
                <a:schemeClr val="dk1"/>
              </a:solidFill>
              <a:latin typeface="+mn-lt"/>
              <a:ea typeface="+mn-ea"/>
              <a:cs typeface="+mn-cs"/>
            </a:rPr>
            <a:t>1. Quartiles: Calculate the first quartile (Q1), median (Q2), and third quartile (Q3) of the salary distribution. </a:t>
          </a:r>
        </a:p>
        <a:p>
          <a:r>
            <a:rPr lang="en-IN" sz="1100" b="0" i="0" u="none" strike="noStrike" baseline="0">
              <a:solidFill>
                <a:schemeClr val="dk1"/>
              </a:solidFill>
              <a:latin typeface="+mn-lt"/>
              <a:ea typeface="+mn-ea"/>
              <a:cs typeface="+mn-cs"/>
            </a:rPr>
            <a:t>2. Percentiles: Calculate the 10th percentile, 25th percentile, 75th percentile, and 90th percentile of the salary distribution. </a:t>
          </a:r>
        </a:p>
        <a:p>
          <a:r>
            <a:rPr lang="en-IN" sz="1100" b="0" i="0" u="none" strike="noStrike" baseline="0">
              <a:solidFill>
                <a:schemeClr val="dk1"/>
              </a:solidFill>
              <a:latin typeface="+mn-lt"/>
              <a:ea typeface="+mn-ea"/>
              <a:cs typeface="+mn-cs"/>
            </a:rPr>
            <a:t>3. Interpretation: Based on the quartiles and percentiles, what can be inferred about the income distribution of the employees? </a:t>
          </a:r>
        </a:p>
        <a:p>
          <a:r>
            <a:rPr lang="en-IN" sz="1100" b="0" i="0" u="none" strike="noStrike" baseline="0">
              <a:solidFill>
                <a:schemeClr val="dk1"/>
              </a:solidFill>
              <a:latin typeface="+mn-lt"/>
              <a:ea typeface="+mn-ea"/>
              <a:cs typeface="+mn-cs"/>
            </a:rPr>
            <a:t>By answering these questions using quartiles and percentiles, the company can </a:t>
          </a:r>
        </a:p>
        <a:p>
          <a:r>
            <a:rPr lang="en-IN" sz="1100" b="0" i="0" u="none" strike="noStrike" baseline="0">
              <a:solidFill>
                <a:schemeClr val="dk1"/>
              </a:solidFill>
              <a:latin typeface="+mn-lt"/>
              <a:ea typeface="+mn-ea"/>
              <a:cs typeface="+mn-cs"/>
            </a:rPr>
            <a:t>understand the income levels at different points in the distribution, identify the median salary and the spread of salaries, and make informed decisions related to compensation, employee benefits, and salary structures. </a:t>
          </a:r>
          <a:endParaRPr lang="en-IN" sz="1100"/>
        </a:p>
      </xdr:txBody>
    </xdr:sp>
    <xdr:clientData/>
  </xdr:twoCellAnchor>
  <xdr:twoCellAnchor>
    <xdr:from>
      <xdr:col>11</xdr:col>
      <xdr:colOff>419100</xdr:colOff>
      <xdr:row>0</xdr:row>
      <xdr:rowOff>53340</xdr:rowOff>
    </xdr:from>
    <xdr:to>
      <xdr:col>20</xdr:col>
      <xdr:colOff>571500</xdr:colOff>
      <xdr:row>10</xdr:row>
      <xdr:rowOff>68580</xdr:rowOff>
    </xdr:to>
    <xdr:sp macro="" textlink="">
      <xdr:nvSpPr>
        <xdr:cNvPr id="3" name="TextBox 2">
          <a:extLst>
            <a:ext uri="{FF2B5EF4-FFF2-40B4-BE49-F238E27FC236}">
              <a16:creationId xmlns:a16="http://schemas.microsoft.com/office/drawing/2014/main" id="{48B69A7D-248F-00EA-2C5C-F48C776085BA}"/>
            </a:ext>
          </a:extLst>
        </xdr:cNvPr>
        <xdr:cNvSpPr txBox="1"/>
      </xdr:nvSpPr>
      <xdr:spPr>
        <a:xfrm>
          <a:off x="7459980" y="53340"/>
          <a:ext cx="5638800" cy="184404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a:t>The fact that Q1, Q2, and Q3 are not equidistant from each other can give insights into the shape of the distribution.</a:t>
          </a:r>
        </a:p>
        <a:p>
          <a:r>
            <a:rPr lang="en-IN" b="1"/>
            <a:t>10th percentile: 74.7</a:t>
          </a:r>
          <a:r>
            <a:rPr lang="en-IN"/>
            <a:t> and </a:t>
          </a:r>
          <a:r>
            <a:rPr lang="en-IN" b="1"/>
            <a:t>Q1 (25th percentile): 128.75</a:t>
          </a:r>
          <a:r>
            <a:rPr lang="en-IN"/>
            <a:t>: There is a significant increase from the 10th percentile to the 25th percentile, indicating that the lower 25% of the data is more compressed.</a:t>
          </a:r>
          <a:r>
            <a:rPr lang="en-IN" b="1"/>
            <a:t>Q1 (25th percentile): 128.75</a:t>
          </a:r>
          <a:r>
            <a:rPr lang="en-IN"/>
            <a:t> to </a:t>
          </a:r>
          <a:r>
            <a:rPr lang="en-IN" b="1"/>
            <a:t>Q2 (Median): 255</a:t>
          </a:r>
          <a:r>
            <a:rPr lang="en-IN"/>
            <a:t>: There is a larger gap here, suggesting that the middle half of the lower 50% of the data is spread out.</a:t>
          </a:r>
          <a:r>
            <a:rPr lang="en-IN" b="1"/>
            <a:t>Q2 (Median): 255 to Q3 (75th percentile): 378.75</a:t>
          </a:r>
          <a:r>
            <a:rPr lang="en-IN"/>
            <a:t>: The upper half of the data is also spread out significantly, but slightly less so than the lower half.</a:t>
          </a:r>
          <a:r>
            <a:rPr lang="en-IN" b="1"/>
            <a:t>Q3 (75th percentile): 376.25</a:t>
          </a:r>
          <a:r>
            <a:rPr lang="en-IN"/>
            <a:t>: Slightly lower than Q3, indicating the upper 25% of the data is not extremely stretched out, but close enough to suggest consistency.</a:t>
          </a:r>
          <a:endParaRPr lang="en-IN" sz="110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137160</xdr:colOff>
      <xdr:row>0</xdr:row>
      <xdr:rowOff>68580</xdr:rowOff>
    </xdr:from>
    <xdr:to>
      <xdr:col>9</xdr:col>
      <xdr:colOff>0</xdr:colOff>
      <xdr:row>25</xdr:row>
      <xdr:rowOff>30480</xdr:rowOff>
    </xdr:to>
    <xdr:sp macro="" textlink="">
      <xdr:nvSpPr>
        <xdr:cNvPr id="2" name="TextBox 1">
          <a:extLst>
            <a:ext uri="{FF2B5EF4-FFF2-40B4-BE49-F238E27FC236}">
              <a16:creationId xmlns:a16="http://schemas.microsoft.com/office/drawing/2014/main" id="{83073399-77B1-19EE-E405-4D60A36A96A6}"/>
            </a:ext>
          </a:extLst>
        </xdr:cNvPr>
        <xdr:cNvSpPr txBox="1"/>
      </xdr:nvSpPr>
      <xdr:spPr>
        <a:xfrm>
          <a:off x="137160" y="68580"/>
          <a:ext cx="5669280" cy="45339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1" u="none" strike="noStrike" baseline="0">
              <a:solidFill>
                <a:schemeClr val="dk1"/>
              </a:solidFill>
              <a:latin typeface="+mn-lt"/>
              <a:ea typeface="+mn-ea"/>
              <a:cs typeface="+mn-cs"/>
            </a:rPr>
            <a:t>2) Question : A research study wants to analyze the weight distribution of a sample of individuals to assess their health and body composition. </a:t>
          </a:r>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Data: </a:t>
          </a:r>
        </a:p>
        <a:p>
          <a:r>
            <a:rPr lang="en-IN" sz="1100" b="0" i="0" u="none" strike="noStrike" baseline="0">
              <a:solidFill>
                <a:schemeClr val="dk1"/>
              </a:solidFill>
              <a:latin typeface="+mn-lt"/>
              <a:ea typeface="+mn-ea"/>
              <a:cs typeface="+mn-cs"/>
            </a:rPr>
            <a:t>Let's consider the weights (in kilograms) of a sample of 100 individuals: </a:t>
          </a:r>
        </a:p>
        <a:p>
          <a:r>
            <a:rPr lang="en-IN" sz="1100" b="0" i="0" u="none" strike="noStrike" baseline="0">
              <a:solidFill>
                <a:schemeClr val="dk1"/>
              </a:solidFill>
              <a:latin typeface="+mn-lt"/>
              <a:ea typeface="+mn-ea"/>
              <a:cs typeface="+mn-cs"/>
            </a:rPr>
            <a:t>Weights: 55, 60, 62, 65, 68, 70, 72, 75, 78, 80, </a:t>
          </a:r>
        </a:p>
        <a:p>
          <a:r>
            <a:rPr lang="en-IN" sz="1100" b="0" i="0" u="none" strike="noStrike" baseline="0">
              <a:solidFill>
                <a:schemeClr val="dk1"/>
              </a:solidFill>
              <a:latin typeface="+mn-lt"/>
              <a:ea typeface="+mn-ea"/>
              <a:cs typeface="+mn-cs"/>
            </a:rPr>
            <a:t>82, 85, 88, 90, 92, 95, 100, 105, 110, 115, </a:t>
          </a:r>
        </a:p>
        <a:p>
          <a:r>
            <a:rPr lang="en-IN" sz="1100" b="0" i="0" u="none" strike="noStrike" baseline="0">
              <a:solidFill>
                <a:schemeClr val="dk1"/>
              </a:solidFill>
              <a:latin typeface="+mn-lt"/>
              <a:ea typeface="+mn-ea"/>
              <a:cs typeface="+mn-cs"/>
            </a:rPr>
            <a:t>120, 125, 130, 135, 140, 145, 150, 155, 160, 165, </a:t>
          </a:r>
        </a:p>
        <a:p>
          <a:r>
            <a:rPr lang="en-IN" sz="1100" b="0" i="0" u="none" strike="noStrike" baseline="0">
              <a:solidFill>
                <a:schemeClr val="dk1"/>
              </a:solidFill>
              <a:latin typeface="+mn-lt"/>
              <a:ea typeface="+mn-ea"/>
              <a:cs typeface="+mn-cs"/>
            </a:rPr>
            <a:t>170, 175, 180, 185, 190, 195, 200, 205, 210, 215, </a:t>
          </a:r>
        </a:p>
        <a:p>
          <a:r>
            <a:rPr lang="en-IN" sz="1100" b="0" i="0" u="none" strike="noStrike" baseline="0">
              <a:solidFill>
                <a:schemeClr val="dk1"/>
              </a:solidFill>
              <a:latin typeface="+mn-lt"/>
              <a:ea typeface="+mn-ea"/>
              <a:cs typeface="+mn-cs"/>
            </a:rPr>
            <a:t>220, 225, 230, 235, 240, 245, 250, 255, 260, 265, </a:t>
          </a:r>
        </a:p>
        <a:p>
          <a:r>
            <a:rPr lang="en-IN" sz="1100" b="0" i="0" u="none" strike="noStrike" baseline="0">
              <a:solidFill>
                <a:schemeClr val="dk1"/>
              </a:solidFill>
              <a:latin typeface="+mn-lt"/>
              <a:ea typeface="+mn-ea"/>
              <a:cs typeface="+mn-cs"/>
            </a:rPr>
            <a:t>270, 275, 280, 285, 290, 295, 300, 305, 310, 315, </a:t>
          </a:r>
        </a:p>
        <a:p>
          <a:r>
            <a:rPr lang="en-IN" sz="1100" b="0" i="0" u="none" strike="noStrike" baseline="0">
              <a:solidFill>
                <a:schemeClr val="dk1"/>
              </a:solidFill>
              <a:latin typeface="+mn-lt"/>
              <a:ea typeface="+mn-ea"/>
              <a:cs typeface="+mn-cs"/>
            </a:rPr>
            <a:t>320, 325, 330, 335, 340, 345, 350, 355, 360, 365, </a:t>
          </a:r>
        </a:p>
        <a:p>
          <a:r>
            <a:rPr lang="en-IN" sz="1100" b="0" i="0" u="none" strike="noStrike" baseline="0">
              <a:solidFill>
                <a:schemeClr val="dk1"/>
              </a:solidFill>
              <a:latin typeface="+mn-lt"/>
              <a:ea typeface="+mn-ea"/>
              <a:cs typeface="+mn-cs"/>
            </a:rPr>
            <a:t>370, 375, 380, 385, 390, 395, 400, 405, 410, 415, </a:t>
          </a:r>
        </a:p>
        <a:p>
          <a:r>
            <a:rPr lang="en-IN" sz="1100" b="0" i="0" u="none" strike="noStrike" baseline="0">
              <a:solidFill>
                <a:schemeClr val="dk1"/>
              </a:solidFill>
              <a:latin typeface="+mn-lt"/>
              <a:ea typeface="+mn-ea"/>
              <a:cs typeface="+mn-cs"/>
            </a:rPr>
            <a:t>420, 425, 430, 435, 440, 445, 450, 455, 460, 465, </a:t>
          </a:r>
        </a:p>
        <a:p>
          <a:r>
            <a:rPr lang="en-IN" sz="1100" b="0" i="0" u="none" strike="noStrike" baseline="0">
              <a:solidFill>
                <a:schemeClr val="dk1"/>
              </a:solidFill>
              <a:latin typeface="+mn-lt"/>
              <a:ea typeface="+mn-ea"/>
              <a:cs typeface="+mn-cs"/>
            </a:rPr>
            <a:t>470, 475, 480, 485, 490, 495, 500, 505, 510, 515 </a:t>
          </a:r>
        </a:p>
        <a:p>
          <a:r>
            <a:rPr lang="en-IN" sz="1100" b="0" i="0" u="none" strike="noStrike" baseline="0">
              <a:solidFill>
                <a:schemeClr val="dk1"/>
              </a:solidFill>
              <a:latin typeface="+mn-lt"/>
              <a:ea typeface="+mn-ea"/>
              <a:cs typeface="+mn-cs"/>
            </a:rPr>
            <a:t>Questions: </a:t>
          </a:r>
        </a:p>
        <a:p>
          <a:r>
            <a:rPr lang="en-IN" sz="1100" b="0" i="0" u="none" strike="noStrike" baseline="0">
              <a:solidFill>
                <a:schemeClr val="dk1"/>
              </a:solidFill>
              <a:latin typeface="+mn-lt"/>
              <a:ea typeface="+mn-ea"/>
              <a:cs typeface="+mn-cs"/>
            </a:rPr>
            <a:t>1. Quartiles: Calculate the first quartile (Q1), median (Q2), and third quartile (Q3) of the </a:t>
          </a:r>
        </a:p>
        <a:p>
          <a:r>
            <a:rPr lang="en-IN" sz="1100" b="0" i="0" u="none" strike="noStrike" baseline="0">
              <a:solidFill>
                <a:schemeClr val="dk1"/>
              </a:solidFill>
              <a:latin typeface="+mn-lt"/>
              <a:ea typeface="+mn-ea"/>
              <a:cs typeface="+mn-cs"/>
            </a:rPr>
            <a:t>weight distribution. </a:t>
          </a:r>
        </a:p>
        <a:p>
          <a:r>
            <a:rPr lang="en-IN" sz="1100" b="0" i="0" u="none" strike="noStrike" baseline="0">
              <a:solidFill>
                <a:schemeClr val="dk1"/>
              </a:solidFill>
              <a:latin typeface="+mn-lt"/>
              <a:ea typeface="+mn-ea"/>
              <a:cs typeface="+mn-cs"/>
            </a:rPr>
            <a:t>2. Percentiles: Calculate the 15th percentile, 50th percentile, and 85th percentile of the </a:t>
          </a:r>
        </a:p>
        <a:p>
          <a:r>
            <a:rPr lang="en-IN" sz="1100" b="0" i="0" u="none" strike="noStrike" baseline="0">
              <a:solidFill>
                <a:schemeClr val="dk1"/>
              </a:solidFill>
              <a:latin typeface="+mn-lt"/>
              <a:ea typeface="+mn-ea"/>
              <a:cs typeface="+mn-cs"/>
            </a:rPr>
            <a:t>weight distribution. </a:t>
          </a:r>
        </a:p>
        <a:p>
          <a:r>
            <a:rPr lang="en-IN" sz="1100" b="0" i="0" u="none" strike="noStrike" baseline="0">
              <a:solidFill>
                <a:schemeClr val="dk1"/>
              </a:solidFill>
              <a:latin typeface="+mn-lt"/>
              <a:ea typeface="+mn-ea"/>
              <a:cs typeface="+mn-cs"/>
            </a:rPr>
            <a:t>3. Interpretation: Based on the quartiles and percentiles, what can be inferred about the </a:t>
          </a:r>
        </a:p>
        <a:p>
          <a:r>
            <a:rPr lang="en-IN" sz="1100" b="0" i="0" u="none" strike="noStrike" baseline="0">
              <a:solidFill>
                <a:schemeClr val="dk1"/>
              </a:solidFill>
              <a:latin typeface="+mn-lt"/>
              <a:ea typeface="+mn-ea"/>
              <a:cs typeface="+mn-cs"/>
            </a:rPr>
            <a:t>weight distribution of the individuals? </a:t>
          </a:r>
        </a:p>
        <a:p>
          <a:r>
            <a:rPr lang="en-IN" sz="1100" b="0" i="0" u="none" strike="noStrike" baseline="0">
              <a:solidFill>
                <a:schemeClr val="dk1"/>
              </a:solidFill>
              <a:latin typeface="+mn-lt"/>
              <a:ea typeface="+mn-ea"/>
              <a:cs typeface="+mn-cs"/>
            </a:rPr>
            <a:t>By answering these questions using quartiles and percentiles, the research study can </a:t>
          </a:r>
        </a:p>
        <a:p>
          <a:r>
            <a:rPr lang="en-IN" sz="1100" b="0" i="0" u="none" strike="noStrike" baseline="0">
              <a:solidFill>
                <a:schemeClr val="dk1"/>
              </a:solidFill>
              <a:latin typeface="+mn-lt"/>
              <a:ea typeface="+mn-ea"/>
              <a:cs typeface="+mn-cs"/>
            </a:rPr>
            <a:t>understand the weight distribution and identify the weight ranges at different percentiles, </a:t>
          </a:r>
        </a:p>
        <a:p>
          <a:r>
            <a:rPr lang="en-IN" sz="1100" b="0" i="0" u="none" strike="noStrike" baseline="0">
              <a:solidFill>
                <a:schemeClr val="dk1"/>
              </a:solidFill>
              <a:latin typeface="+mn-lt"/>
              <a:ea typeface="+mn-ea"/>
              <a:cs typeface="+mn-cs"/>
            </a:rPr>
            <a:t>such as underweight, normal weight, overweight, and obese categories. This information </a:t>
          </a:r>
        </a:p>
        <a:p>
          <a:r>
            <a:rPr lang="en-IN" sz="1100" b="0" i="0" u="none" strike="noStrike" baseline="0">
              <a:solidFill>
                <a:schemeClr val="dk1"/>
              </a:solidFill>
              <a:latin typeface="+mn-lt"/>
              <a:ea typeface="+mn-ea"/>
              <a:cs typeface="+mn-cs"/>
            </a:rPr>
            <a:t>can be used for evaluating health risks, designing appropriate interventions, and </a:t>
          </a:r>
        </a:p>
        <a:p>
          <a:r>
            <a:rPr lang="en-IN" sz="1100" b="0" i="0" u="none" strike="noStrike" baseline="0">
              <a:solidFill>
                <a:schemeClr val="dk1"/>
              </a:solidFill>
              <a:latin typeface="+mn-lt"/>
              <a:ea typeface="+mn-ea"/>
              <a:cs typeface="+mn-cs"/>
            </a:rPr>
            <a:t>providing personalized recommendations for weight management. </a:t>
          </a:r>
          <a:endParaRPr lang="en-IN" sz="1100"/>
        </a:p>
      </xdr:txBody>
    </xdr:sp>
    <xdr:clientData/>
  </xdr:twoCellAnchor>
  <xdr:twoCellAnchor>
    <xdr:from>
      <xdr:col>12</xdr:col>
      <xdr:colOff>38100</xdr:colOff>
      <xdr:row>0</xdr:row>
      <xdr:rowOff>129540</xdr:rowOff>
    </xdr:from>
    <xdr:to>
      <xdr:col>20</xdr:col>
      <xdr:colOff>563880</xdr:colOff>
      <xdr:row>17</xdr:row>
      <xdr:rowOff>152400</xdr:rowOff>
    </xdr:to>
    <xdr:sp macro="" textlink="">
      <xdr:nvSpPr>
        <xdr:cNvPr id="3" name="TextBox 2">
          <a:extLst>
            <a:ext uri="{FF2B5EF4-FFF2-40B4-BE49-F238E27FC236}">
              <a16:creationId xmlns:a16="http://schemas.microsoft.com/office/drawing/2014/main" id="{FE865D3E-2A7C-774D-8DEC-FD2C0F1E00E4}"/>
            </a:ext>
          </a:extLst>
        </xdr:cNvPr>
        <xdr:cNvSpPr txBox="1"/>
      </xdr:nvSpPr>
      <xdr:spPr>
        <a:xfrm>
          <a:off x="7673340" y="129540"/>
          <a:ext cx="5402580" cy="313182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Quartiles</a:t>
          </a:r>
        </a:p>
        <a:p>
          <a:r>
            <a:rPr lang="en-IN" b="1"/>
            <a:t>Q1 (First Quartile)</a:t>
          </a:r>
          <a:r>
            <a:rPr lang="en-IN"/>
            <a:t>: A weight of 143.75 indicates that 25% of the weights in the dataset are less than or equal to this value. This represents the lower end of the weight distribution.</a:t>
          </a:r>
        </a:p>
        <a:p>
          <a:r>
            <a:rPr lang="en-IN" b="1"/>
            <a:t>Q2 (Second Quartile/Median)</a:t>
          </a:r>
          <a:r>
            <a:rPr lang="en-IN"/>
            <a:t>: A weight of 267.5 indicates that 50% of the weights are less than or equal to this value. This is the median weight, dividing the dataset into two equal halves.</a:t>
          </a:r>
        </a:p>
        <a:p>
          <a:r>
            <a:rPr lang="en-IN" b="1"/>
            <a:t>Q3 (Third Quartile)</a:t>
          </a:r>
          <a:r>
            <a:rPr lang="en-IN"/>
            <a:t>: A weight of 391.25 indicates that 75% of the weights are less than or equal to this value. This represents the upper end of the weight distribution.</a:t>
          </a:r>
        </a:p>
        <a:p>
          <a:r>
            <a:rPr lang="en-IN" b="1"/>
            <a:t> Percentiles</a:t>
          </a:r>
        </a:p>
        <a:p>
          <a:r>
            <a:rPr lang="en-IN" b="1"/>
            <a:t>15th Percentile</a:t>
          </a:r>
          <a:r>
            <a:rPr lang="en-IN"/>
            <a:t>: A weight of 94.55 indicates that 15% of the weights are less than or equal to this value. This is towards the lower extreme of the weight distribution.</a:t>
          </a:r>
        </a:p>
        <a:p>
          <a:r>
            <a:rPr lang="en-IN" b="1"/>
            <a:t>50th Percentile (Median)</a:t>
          </a:r>
          <a:r>
            <a:rPr lang="en-IN"/>
            <a:t>: A weight of 267.5 (same as the median) confirms that half of the weights are below this value.</a:t>
          </a:r>
        </a:p>
        <a:p>
          <a:r>
            <a:rPr lang="en-IN" b="1"/>
            <a:t>85th Percentile</a:t>
          </a:r>
          <a:r>
            <a:rPr lang="en-IN"/>
            <a:t>: A weight of 440.75 indicates that 85% of the weights are less than or equal to this value. This is towards the upper extreme of the weight distribution.</a:t>
          </a:r>
        </a:p>
        <a:p>
          <a:endParaRPr lang="en-IN"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137160</xdr:colOff>
      <xdr:row>0</xdr:row>
      <xdr:rowOff>68580</xdr:rowOff>
    </xdr:from>
    <xdr:to>
      <xdr:col>9</xdr:col>
      <xdr:colOff>0</xdr:colOff>
      <xdr:row>25</xdr:row>
      <xdr:rowOff>76200</xdr:rowOff>
    </xdr:to>
    <xdr:sp macro="" textlink="">
      <xdr:nvSpPr>
        <xdr:cNvPr id="2" name="TextBox 1">
          <a:extLst>
            <a:ext uri="{FF2B5EF4-FFF2-40B4-BE49-F238E27FC236}">
              <a16:creationId xmlns:a16="http://schemas.microsoft.com/office/drawing/2014/main" id="{42DD76AF-F02A-4DF7-BA1B-C59559C83A64}"/>
            </a:ext>
          </a:extLst>
        </xdr:cNvPr>
        <xdr:cNvSpPr txBox="1"/>
      </xdr:nvSpPr>
      <xdr:spPr>
        <a:xfrm>
          <a:off x="137160" y="68580"/>
          <a:ext cx="5669280" cy="457962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1" u="none" strike="noStrike" baseline="0">
              <a:solidFill>
                <a:schemeClr val="dk1"/>
              </a:solidFill>
              <a:latin typeface="+mn-lt"/>
              <a:ea typeface="+mn-ea"/>
              <a:cs typeface="+mn-cs"/>
            </a:rPr>
            <a:t>3) Question : A retail store wants to analyze the distribution of customer purchase </a:t>
          </a:r>
          <a:endParaRPr lang="en-IN" sz="1100" b="0" i="0" u="none" strike="noStrike" baseline="0">
            <a:solidFill>
              <a:schemeClr val="dk1"/>
            </a:solidFill>
            <a:latin typeface="+mn-lt"/>
            <a:ea typeface="+mn-ea"/>
            <a:cs typeface="+mn-cs"/>
          </a:endParaRPr>
        </a:p>
        <a:p>
          <a:r>
            <a:rPr lang="en-IN" sz="1100" b="1" i="1" u="none" strike="noStrike" baseline="0">
              <a:solidFill>
                <a:schemeClr val="dk1"/>
              </a:solidFill>
              <a:latin typeface="+mn-lt"/>
              <a:ea typeface="+mn-ea"/>
              <a:cs typeface="+mn-cs"/>
            </a:rPr>
            <a:t>amounts to identify their spending patterns. </a:t>
          </a:r>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Data: </a:t>
          </a:r>
        </a:p>
        <a:p>
          <a:r>
            <a:rPr lang="en-IN" sz="1100" b="0" i="0" u="none" strike="noStrike" baseline="0">
              <a:solidFill>
                <a:schemeClr val="dk1"/>
              </a:solidFill>
              <a:latin typeface="+mn-lt"/>
              <a:ea typeface="+mn-ea"/>
              <a:cs typeface="+mn-cs"/>
            </a:rPr>
            <a:t>Let's consider the purchase amounts (in dollars) of a sample of 150 customers: </a:t>
          </a:r>
        </a:p>
        <a:p>
          <a:r>
            <a:rPr lang="en-IN" sz="1100" b="0" i="0" u="none" strike="noStrike" baseline="0">
              <a:solidFill>
                <a:schemeClr val="dk1"/>
              </a:solidFill>
              <a:latin typeface="+mn-lt"/>
              <a:ea typeface="+mn-ea"/>
              <a:cs typeface="+mn-cs"/>
            </a:rPr>
            <a:t>Purchase Amounts: 20, 25, 30, 35, 40, 45, 50, 55, 60, 65, </a:t>
          </a:r>
        </a:p>
        <a:p>
          <a:r>
            <a:rPr lang="en-IN" sz="1100" b="0" i="0" u="none" strike="noStrike" baseline="0">
              <a:solidFill>
                <a:schemeClr val="dk1"/>
              </a:solidFill>
              <a:latin typeface="+mn-lt"/>
              <a:ea typeface="+mn-ea"/>
              <a:cs typeface="+mn-cs"/>
            </a:rPr>
            <a:t>70, 75, 80, 85, 90, 95, 100, 105, 110, 115, </a:t>
          </a:r>
        </a:p>
        <a:p>
          <a:r>
            <a:rPr lang="en-IN" sz="1100" b="0" i="0" u="none" strike="noStrike" baseline="0">
              <a:solidFill>
                <a:schemeClr val="dk1"/>
              </a:solidFill>
              <a:latin typeface="+mn-lt"/>
              <a:ea typeface="+mn-ea"/>
              <a:cs typeface="+mn-cs"/>
            </a:rPr>
            <a:t>120, 125, 130, 135, 140, 145, 150, 155, 160, 165, </a:t>
          </a:r>
        </a:p>
        <a:p>
          <a:r>
            <a:rPr lang="en-IN" sz="1100" b="0" i="0" u="none" strike="noStrike" baseline="0">
              <a:solidFill>
                <a:schemeClr val="dk1"/>
              </a:solidFill>
              <a:latin typeface="+mn-lt"/>
              <a:ea typeface="+mn-ea"/>
              <a:cs typeface="+mn-cs"/>
            </a:rPr>
            <a:t>170, 175, 180, 185, 190, 195, 200, 205, 210, 215, </a:t>
          </a:r>
        </a:p>
        <a:p>
          <a:r>
            <a:rPr lang="en-IN" sz="1100" b="0" i="0" u="none" strike="noStrike" baseline="0">
              <a:solidFill>
                <a:schemeClr val="dk1"/>
              </a:solidFill>
              <a:latin typeface="+mn-lt"/>
              <a:ea typeface="+mn-ea"/>
              <a:cs typeface="+mn-cs"/>
            </a:rPr>
            <a:t>220, 225, 230, 235, 240, 245, 250, 255, 260, 265, </a:t>
          </a:r>
        </a:p>
        <a:p>
          <a:r>
            <a:rPr lang="en-IN" sz="1100" b="0" i="0" u="none" strike="noStrike" baseline="0">
              <a:solidFill>
                <a:schemeClr val="dk1"/>
              </a:solidFill>
              <a:latin typeface="+mn-lt"/>
              <a:ea typeface="+mn-ea"/>
              <a:cs typeface="+mn-cs"/>
            </a:rPr>
            <a:t>270, 275, 280, 285, 290, 295, 300, 305, 310, 315, </a:t>
          </a:r>
        </a:p>
        <a:p>
          <a:r>
            <a:rPr lang="en-IN" sz="1100" b="0" i="0" u="none" strike="noStrike" baseline="0">
              <a:solidFill>
                <a:schemeClr val="dk1"/>
              </a:solidFill>
              <a:latin typeface="+mn-lt"/>
              <a:ea typeface="+mn-ea"/>
              <a:cs typeface="+mn-cs"/>
            </a:rPr>
            <a:t>320, 325, 330, 335, 340, 345, 350, 355, 360, 365, </a:t>
          </a:r>
        </a:p>
        <a:p>
          <a:r>
            <a:rPr lang="en-IN" sz="1100" b="0" i="0" u="none" strike="noStrike" baseline="0">
              <a:solidFill>
                <a:schemeClr val="dk1"/>
              </a:solidFill>
              <a:latin typeface="+mn-lt"/>
              <a:ea typeface="+mn-ea"/>
              <a:cs typeface="+mn-cs"/>
            </a:rPr>
            <a:t>370, 375, 380, 385, 390, 395, 400, 405, 410, 415, </a:t>
          </a:r>
        </a:p>
        <a:p>
          <a:r>
            <a:rPr lang="en-IN" sz="1100" b="0" i="0" u="none" strike="noStrike" baseline="0">
              <a:solidFill>
                <a:schemeClr val="dk1"/>
              </a:solidFill>
              <a:latin typeface="+mn-lt"/>
              <a:ea typeface="+mn-ea"/>
              <a:cs typeface="+mn-cs"/>
            </a:rPr>
            <a:t>420, 425, 430, 435, 440, 445, 450, 455, 460, 465, </a:t>
          </a:r>
        </a:p>
        <a:p>
          <a:r>
            <a:rPr lang="en-IN" sz="1100" b="0" i="0" u="none" strike="noStrike" baseline="0">
              <a:solidFill>
                <a:schemeClr val="dk1"/>
              </a:solidFill>
              <a:latin typeface="+mn-lt"/>
              <a:ea typeface="+mn-ea"/>
              <a:cs typeface="+mn-cs"/>
            </a:rPr>
            <a:t>470, 475, 480, 485, 490, 495, 500, 505, 510, 515, </a:t>
          </a:r>
        </a:p>
        <a:p>
          <a:r>
            <a:rPr lang="en-IN" sz="1100" b="0" i="0" u="none" strike="noStrike" baseline="0">
              <a:solidFill>
                <a:schemeClr val="dk1"/>
              </a:solidFill>
              <a:latin typeface="+mn-lt"/>
              <a:ea typeface="+mn-ea"/>
              <a:cs typeface="+mn-cs"/>
            </a:rPr>
            <a:t>520, 525, 530, 535, 540, 545, 550, 555, 560, 565 </a:t>
          </a:r>
        </a:p>
        <a:p>
          <a:r>
            <a:rPr lang="en-IN" sz="1100" b="0" i="0" u="none" strike="noStrike" baseline="0">
              <a:solidFill>
                <a:schemeClr val="dk1"/>
              </a:solidFill>
              <a:latin typeface="+mn-lt"/>
              <a:ea typeface="+mn-ea"/>
              <a:cs typeface="+mn-cs"/>
            </a:rPr>
            <a:t>Questions: </a:t>
          </a:r>
        </a:p>
        <a:p>
          <a:r>
            <a:rPr lang="en-IN" sz="1100" b="0" i="0" u="none" strike="noStrike" baseline="0">
              <a:solidFill>
                <a:schemeClr val="dk1"/>
              </a:solidFill>
              <a:latin typeface="+mn-lt"/>
              <a:ea typeface="+mn-ea"/>
              <a:cs typeface="+mn-cs"/>
            </a:rPr>
            <a:t>1. Quartiles: Calculate the first quartile (Q1), median (Q2), and third quartile (Q3) of the </a:t>
          </a:r>
        </a:p>
        <a:p>
          <a:r>
            <a:rPr lang="en-IN" sz="1100" b="0" i="0" u="none" strike="noStrike" baseline="0">
              <a:solidFill>
                <a:schemeClr val="dk1"/>
              </a:solidFill>
              <a:latin typeface="+mn-lt"/>
              <a:ea typeface="+mn-ea"/>
              <a:cs typeface="+mn-cs"/>
            </a:rPr>
            <a:t>purchase amount distribution. </a:t>
          </a:r>
        </a:p>
        <a:p>
          <a:r>
            <a:rPr lang="en-IN" sz="1100" b="0" i="0" u="none" strike="noStrike" baseline="0">
              <a:solidFill>
                <a:schemeClr val="dk1"/>
              </a:solidFill>
              <a:latin typeface="+mn-lt"/>
              <a:ea typeface="+mn-ea"/>
              <a:cs typeface="+mn-cs"/>
            </a:rPr>
            <a:t>2. Percentiles: Calculate the 20th percentile, 40th percentile, and 80th percentile of the </a:t>
          </a:r>
        </a:p>
        <a:p>
          <a:r>
            <a:rPr lang="en-IN" sz="1100" b="0" i="0" u="none" strike="noStrike" baseline="0">
              <a:solidFill>
                <a:schemeClr val="dk1"/>
              </a:solidFill>
              <a:latin typeface="+mn-lt"/>
              <a:ea typeface="+mn-ea"/>
              <a:cs typeface="+mn-cs"/>
            </a:rPr>
            <a:t>purchase amount distribution. </a:t>
          </a:r>
        </a:p>
        <a:p>
          <a:r>
            <a:rPr lang="en-IN" sz="1100" b="0" i="0" u="none" strike="noStrike" baseline="0">
              <a:solidFill>
                <a:schemeClr val="dk1"/>
              </a:solidFill>
              <a:latin typeface="+mn-lt"/>
              <a:ea typeface="+mn-ea"/>
              <a:cs typeface="+mn-cs"/>
            </a:rPr>
            <a:t>3. Interpretation: Based on the quartiles and percentiles, what can be inferred about the </a:t>
          </a:r>
        </a:p>
        <a:p>
          <a:r>
            <a:rPr lang="en-IN" sz="1100" b="0" i="0" u="none" strike="noStrike" baseline="0">
              <a:solidFill>
                <a:schemeClr val="dk1"/>
              </a:solidFill>
              <a:latin typeface="+mn-lt"/>
              <a:ea typeface="+mn-ea"/>
              <a:cs typeface="+mn-cs"/>
            </a:rPr>
            <a:t>spending patterns of the customers? </a:t>
          </a:r>
        </a:p>
        <a:p>
          <a:r>
            <a:rPr lang="en-IN" sz="1100" b="0" i="0" u="none" strike="noStrike" baseline="0">
              <a:solidFill>
                <a:schemeClr val="dk1"/>
              </a:solidFill>
              <a:latin typeface="+mn-lt"/>
              <a:ea typeface="+mn-ea"/>
              <a:cs typeface="+mn-cs"/>
            </a:rPr>
            <a:t>By answering these questions using quartiles and percentiles, the retail store can </a:t>
          </a:r>
        </a:p>
        <a:p>
          <a:r>
            <a:rPr lang="en-IN" sz="1100" b="0" i="0" u="none" strike="noStrike" baseline="0">
              <a:solidFill>
                <a:schemeClr val="dk1"/>
              </a:solidFill>
              <a:latin typeface="+mn-lt"/>
              <a:ea typeface="+mn-ea"/>
              <a:cs typeface="+mn-cs"/>
            </a:rPr>
            <a:t>understand the distribution of purchase amounts, identify the spending ranges at </a:t>
          </a:r>
        </a:p>
        <a:p>
          <a:r>
            <a:rPr lang="en-IN" sz="1100" b="0" i="0" u="none" strike="noStrike" baseline="0">
              <a:solidFill>
                <a:schemeClr val="dk1"/>
              </a:solidFill>
              <a:latin typeface="+mn-lt"/>
              <a:ea typeface="+mn-ea"/>
              <a:cs typeface="+mn-cs"/>
            </a:rPr>
            <a:t>different percentiles, analyze customer segments based on their spending behavior, and </a:t>
          </a:r>
        </a:p>
        <a:p>
          <a:r>
            <a:rPr lang="en-IN" sz="1100" b="0" i="0" u="none" strike="noStrike" baseline="0">
              <a:solidFill>
                <a:schemeClr val="dk1"/>
              </a:solidFill>
              <a:latin typeface="+mn-lt"/>
              <a:ea typeface="+mn-ea"/>
              <a:cs typeface="+mn-cs"/>
            </a:rPr>
            <a:t>tailor marketing strategies to target specific customer groups. </a:t>
          </a:r>
          <a:endParaRPr lang="en-IN" sz="1100"/>
        </a:p>
      </xdr:txBody>
    </xdr:sp>
    <xdr:clientData/>
  </xdr:twoCellAnchor>
  <xdr:twoCellAnchor>
    <xdr:from>
      <xdr:col>12</xdr:col>
      <xdr:colOff>38100</xdr:colOff>
      <xdr:row>0</xdr:row>
      <xdr:rowOff>129540</xdr:rowOff>
    </xdr:from>
    <xdr:to>
      <xdr:col>20</xdr:col>
      <xdr:colOff>563880</xdr:colOff>
      <xdr:row>16</xdr:row>
      <xdr:rowOff>30480</xdr:rowOff>
    </xdr:to>
    <xdr:sp macro="" textlink="">
      <xdr:nvSpPr>
        <xdr:cNvPr id="3" name="TextBox 2">
          <a:extLst>
            <a:ext uri="{FF2B5EF4-FFF2-40B4-BE49-F238E27FC236}">
              <a16:creationId xmlns:a16="http://schemas.microsoft.com/office/drawing/2014/main" id="{3D76E444-9AC0-42D3-95BA-B4DC2738A03C}"/>
            </a:ext>
          </a:extLst>
        </xdr:cNvPr>
        <xdr:cNvSpPr txBox="1"/>
      </xdr:nvSpPr>
      <xdr:spPr>
        <a:xfrm>
          <a:off x="8221980" y="129540"/>
          <a:ext cx="5402580" cy="282702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Q1 (25th percentile):</a:t>
          </a:r>
          <a:r>
            <a:rPr lang="en-IN"/>
            <a:t> 156.25 </a:t>
          </a:r>
          <a:r>
            <a:rPr lang="en-IN" b="1"/>
            <a:t>Q2 (50th percentile / Median):</a:t>
          </a:r>
          <a:r>
            <a:rPr lang="en-IN"/>
            <a:t> 292.5 </a:t>
          </a:r>
          <a:r>
            <a:rPr lang="en-IN" b="1"/>
            <a:t>Q3 (75th percentile):</a:t>
          </a:r>
          <a:r>
            <a:rPr lang="en-IN"/>
            <a:t> 428.75</a:t>
          </a:r>
        </a:p>
        <a:p>
          <a:r>
            <a:rPr lang="en-IN" b="1"/>
            <a:t>Median (Q2):</a:t>
          </a:r>
          <a:r>
            <a:rPr lang="en-IN"/>
            <a:t> The median purchase amount is $292.5. This means that half of the customers spend less than $292.5, and the other half spend more. It provides a good central measure of the typical purchase amount.</a:t>
          </a:r>
        </a:p>
        <a:p>
          <a:r>
            <a:rPr lang="en-IN"/>
            <a:t>The median is not influenced by extremely high or low values, giving a reliable central value.</a:t>
          </a:r>
        </a:p>
        <a:p>
          <a:r>
            <a:rPr lang="en-IN" b="1"/>
            <a:t>Percentiles:</a:t>
          </a:r>
          <a:endParaRPr lang="en-IN"/>
        </a:p>
        <a:p>
          <a:r>
            <a:rPr lang="en-IN" b="1"/>
            <a:t>20th Percentile:</a:t>
          </a:r>
          <a:r>
            <a:rPr lang="en-IN"/>
            <a:t> At $129, 20% of the customers spend less than $129. This shows the lower end of the purchase amounts.</a:t>
          </a:r>
        </a:p>
        <a:p>
          <a:r>
            <a:rPr lang="en-IN" b="1"/>
            <a:t>40th Percentile:</a:t>
          </a:r>
          <a:r>
            <a:rPr lang="en-IN"/>
            <a:t> At $238, 40% of the customers spend less than $238. This value is closer to the median, indicating that a significant portion of the customers (nearly half) spend below $238.</a:t>
          </a:r>
        </a:p>
        <a:p>
          <a:r>
            <a:rPr lang="en-IN" b="1"/>
            <a:t>80th Percentile:</a:t>
          </a:r>
          <a:r>
            <a:rPr lang="en-IN"/>
            <a:t> At $456, 80% of the customers spend less than $456. This higher value shows that only 20% of customers spend more than $456, highlighting the upper end of purchase amounts.</a:t>
          </a:r>
        </a:p>
        <a:p>
          <a:endParaRPr lang="en-IN" sz="11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137160</xdr:colOff>
      <xdr:row>0</xdr:row>
      <xdr:rowOff>68580</xdr:rowOff>
    </xdr:from>
    <xdr:to>
      <xdr:col>9</xdr:col>
      <xdr:colOff>0</xdr:colOff>
      <xdr:row>26</xdr:row>
      <xdr:rowOff>144780</xdr:rowOff>
    </xdr:to>
    <xdr:sp macro="" textlink="">
      <xdr:nvSpPr>
        <xdr:cNvPr id="2" name="TextBox 1">
          <a:extLst>
            <a:ext uri="{FF2B5EF4-FFF2-40B4-BE49-F238E27FC236}">
              <a16:creationId xmlns:a16="http://schemas.microsoft.com/office/drawing/2014/main" id="{E65F6F95-F74A-4CEB-97E1-F779AB04D480}"/>
            </a:ext>
          </a:extLst>
        </xdr:cNvPr>
        <xdr:cNvSpPr txBox="1"/>
      </xdr:nvSpPr>
      <xdr:spPr>
        <a:xfrm>
          <a:off x="137160" y="68580"/>
          <a:ext cx="5669280" cy="483108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1" u="none" strike="noStrike" baseline="0">
              <a:solidFill>
                <a:schemeClr val="dk1"/>
              </a:solidFill>
              <a:latin typeface="+mn-lt"/>
              <a:ea typeface="+mn-ea"/>
              <a:cs typeface="+mn-cs"/>
            </a:rPr>
            <a:t>4) Question : A study wants to analyze the distribution of commute times of </a:t>
          </a:r>
          <a:endParaRPr lang="en-IN" sz="1100" b="0" i="0" u="none" strike="noStrike" baseline="0">
            <a:solidFill>
              <a:schemeClr val="dk1"/>
            </a:solidFill>
            <a:latin typeface="+mn-lt"/>
            <a:ea typeface="+mn-ea"/>
            <a:cs typeface="+mn-cs"/>
          </a:endParaRPr>
        </a:p>
        <a:p>
          <a:r>
            <a:rPr lang="en-IN" sz="1100" b="1" i="1" u="none" strike="noStrike" baseline="0">
              <a:solidFill>
                <a:schemeClr val="dk1"/>
              </a:solidFill>
              <a:latin typeface="+mn-lt"/>
              <a:ea typeface="+mn-ea"/>
              <a:cs typeface="+mn-cs"/>
            </a:rPr>
            <a:t>employees to determine the average time spent traveling to work. </a:t>
          </a:r>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Data: </a:t>
          </a:r>
        </a:p>
        <a:p>
          <a:r>
            <a:rPr lang="en-IN" sz="1100" b="0" i="0" u="none" strike="noStrike" baseline="0">
              <a:solidFill>
                <a:schemeClr val="dk1"/>
              </a:solidFill>
              <a:latin typeface="+mn-lt"/>
              <a:ea typeface="+mn-ea"/>
              <a:cs typeface="+mn-cs"/>
            </a:rPr>
            <a:t>Let's consider the commute times (in minutes) of a sample of 250 employees: </a:t>
          </a:r>
        </a:p>
        <a:p>
          <a:r>
            <a:rPr lang="en-IN" sz="1100" b="0" i="0" u="none" strike="noStrike" baseline="0">
              <a:solidFill>
                <a:schemeClr val="dk1"/>
              </a:solidFill>
              <a:latin typeface="+mn-lt"/>
              <a:ea typeface="+mn-ea"/>
              <a:cs typeface="+mn-cs"/>
            </a:rPr>
            <a:t>Commute Times: 15, 20, 25, 30, 35, 40, 45, 50, 55, 60, </a:t>
          </a:r>
        </a:p>
        <a:p>
          <a:r>
            <a:rPr lang="en-IN" sz="1100" b="0" i="0" u="none" strike="noStrike" baseline="0">
              <a:solidFill>
                <a:schemeClr val="dk1"/>
              </a:solidFill>
              <a:latin typeface="+mn-lt"/>
              <a:ea typeface="+mn-ea"/>
              <a:cs typeface="+mn-cs"/>
            </a:rPr>
            <a:t>65, 70, 75, 80, 85, 90, 95, 100, 105, 110, </a:t>
          </a:r>
        </a:p>
        <a:p>
          <a:r>
            <a:rPr lang="en-IN" sz="1100" b="0" i="0" u="none" strike="noStrike" baseline="0">
              <a:solidFill>
                <a:schemeClr val="dk1"/>
              </a:solidFill>
              <a:latin typeface="+mn-lt"/>
              <a:ea typeface="+mn-ea"/>
              <a:cs typeface="+mn-cs"/>
            </a:rPr>
            <a:t>115, 120, 125, 130, 135, 140, 145, 150, 155, 160, </a:t>
          </a:r>
        </a:p>
        <a:p>
          <a:r>
            <a:rPr lang="en-IN" sz="1100" b="0" i="0" u="none" strike="noStrike" baseline="0">
              <a:solidFill>
                <a:schemeClr val="dk1"/>
              </a:solidFill>
              <a:latin typeface="+mn-lt"/>
              <a:ea typeface="+mn-ea"/>
              <a:cs typeface="+mn-cs"/>
            </a:rPr>
            <a:t>165, 170, 175, 180, 185, 190, 195, 200, 205, 210, </a:t>
          </a:r>
        </a:p>
        <a:p>
          <a:r>
            <a:rPr lang="en-IN" sz="1100" b="0" i="0" u="none" strike="noStrike" baseline="0">
              <a:solidFill>
                <a:schemeClr val="dk1"/>
              </a:solidFill>
              <a:latin typeface="+mn-lt"/>
              <a:ea typeface="+mn-ea"/>
              <a:cs typeface="+mn-cs"/>
            </a:rPr>
            <a:t>215, 220, 225, 230, 235, 240, 245, 250, 255, 260, </a:t>
          </a:r>
        </a:p>
        <a:p>
          <a:r>
            <a:rPr lang="en-IN" sz="1100" b="0" i="0" u="none" strike="noStrike" baseline="0">
              <a:solidFill>
                <a:schemeClr val="dk1"/>
              </a:solidFill>
              <a:latin typeface="+mn-lt"/>
              <a:ea typeface="+mn-ea"/>
              <a:cs typeface="+mn-cs"/>
            </a:rPr>
            <a:t>265, 270, 275, 280, 285, 290, 295, 300, 305, 310, </a:t>
          </a:r>
        </a:p>
        <a:p>
          <a:r>
            <a:rPr lang="en-IN" sz="1100" b="0" i="0" u="none" strike="noStrike" baseline="0">
              <a:solidFill>
                <a:schemeClr val="dk1"/>
              </a:solidFill>
              <a:latin typeface="+mn-lt"/>
              <a:ea typeface="+mn-ea"/>
              <a:cs typeface="+mn-cs"/>
            </a:rPr>
            <a:t>315, 320, 325, 330, 335, 340, 345, 350, 355, 360, </a:t>
          </a:r>
        </a:p>
        <a:p>
          <a:r>
            <a:rPr lang="en-IN" sz="1100" b="0" i="0" u="none" strike="noStrike" baseline="0">
              <a:solidFill>
                <a:schemeClr val="dk1"/>
              </a:solidFill>
              <a:latin typeface="+mn-lt"/>
              <a:ea typeface="+mn-ea"/>
              <a:cs typeface="+mn-cs"/>
            </a:rPr>
            <a:t>365, 370, 375, 380, 385, 390, 395, 400, 405, 410, </a:t>
          </a:r>
        </a:p>
        <a:p>
          <a:r>
            <a:rPr lang="en-IN" sz="1100" b="0" i="0" u="none" strike="noStrike" baseline="0">
              <a:solidFill>
                <a:schemeClr val="dk1"/>
              </a:solidFill>
              <a:latin typeface="+mn-lt"/>
              <a:ea typeface="+mn-ea"/>
              <a:cs typeface="+mn-cs"/>
            </a:rPr>
            <a:t>415, 420, 425, 430, 435, 440, 445, 450, 455, 460, </a:t>
          </a:r>
        </a:p>
        <a:p>
          <a:r>
            <a:rPr lang="en-IN" sz="1100" b="0" i="0" u="none" strike="noStrike" baseline="0">
              <a:solidFill>
                <a:schemeClr val="dk1"/>
              </a:solidFill>
              <a:latin typeface="+mn-lt"/>
              <a:ea typeface="+mn-ea"/>
              <a:cs typeface="+mn-cs"/>
            </a:rPr>
            <a:t>465, 470, 475, 480, 485, 490, 495, 500, 505, 510, </a:t>
          </a:r>
        </a:p>
        <a:p>
          <a:r>
            <a:rPr lang="en-IN" sz="1100" b="0" i="0" u="none" strike="noStrike" baseline="0">
              <a:solidFill>
                <a:schemeClr val="dk1"/>
              </a:solidFill>
              <a:latin typeface="+mn-lt"/>
              <a:ea typeface="+mn-ea"/>
              <a:cs typeface="+mn-cs"/>
            </a:rPr>
            <a:t>515, 520, 525, 530, 535, 540, 545, 550, 555, 560, </a:t>
          </a:r>
        </a:p>
        <a:p>
          <a:r>
            <a:rPr lang="en-IN" sz="1100" b="0" i="0" u="none" strike="noStrike" baseline="0">
              <a:solidFill>
                <a:schemeClr val="dk1"/>
              </a:solidFill>
              <a:latin typeface="+mn-lt"/>
              <a:ea typeface="+mn-ea"/>
              <a:cs typeface="+mn-cs"/>
            </a:rPr>
            <a:t>565, 570, 575, 580, 585, 590, 595, 600, 605, 610 </a:t>
          </a:r>
        </a:p>
        <a:p>
          <a:r>
            <a:rPr lang="en-IN" sz="1100" b="0" i="0" u="none" strike="noStrike" baseline="0">
              <a:solidFill>
                <a:schemeClr val="dk1"/>
              </a:solidFill>
              <a:latin typeface="+mn-lt"/>
              <a:ea typeface="+mn-ea"/>
              <a:cs typeface="+mn-cs"/>
            </a:rPr>
            <a:t>Questions: </a:t>
          </a:r>
        </a:p>
        <a:p>
          <a:r>
            <a:rPr lang="en-IN" sz="1100" b="0" i="0" u="none" strike="noStrike" baseline="0">
              <a:solidFill>
                <a:schemeClr val="dk1"/>
              </a:solidFill>
              <a:latin typeface="+mn-lt"/>
              <a:ea typeface="+mn-ea"/>
              <a:cs typeface="+mn-cs"/>
            </a:rPr>
            <a:t>1. Quartiles: Calculate the first quartile (Q1), median (Q2), and third quartile (Q3) of the </a:t>
          </a:r>
        </a:p>
        <a:p>
          <a:r>
            <a:rPr lang="en-IN" sz="1100" b="0" i="0" u="none" strike="noStrike" baseline="0">
              <a:solidFill>
                <a:schemeClr val="dk1"/>
              </a:solidFill>
              <a:latin typeface="+mn-lt"/>
              <a:ea typeface="+mn-ea"/>
              <a:cs typeface="+mn-cs"/>
            </a:rPr>
            <a:t>commute time distribution. </a:t>
          </a:r>
        </a:p>
        <a:p>
          <a:r>
            <a:rPr lang="en-IN" sz="1100" b="0" i="0" u="none" strike="noStrike" baseline="0">
              <a:solidFill>
                <a:schemeClr val="dk1"/>
              </a:solidFill>
              <a:latin typeface="+mn-lt"/>
              <a:ea typeface="+mn-ea"/>
              <a:cs typeface="+mn-cs"/>
            </a:rPr>
            <a:t>2. Percentiles: Calculate the 30th percentile, 50th percentile, and 70th percentile of the </a:t>
          </a:r>
        </a:p>
        <a:p>
          <a:r>
            <a:rPr lang="en-IN" sz="1100" b="0" i="0" u="none" strike="noStrike" baseline="0">
              <a:solidFill>
                <a:schemeClr val="dk1"/>
              </a:solidFill>
              <a:latin typeface="+mn-lt"/>
              <a:ea typeface="+mn-ea"/>
              <a:cs typeface="+mn-cs"/>
            </a:rPr>
            <a:t>commute time distribution. </a:t>
          </a:r>
        </a:p>
        <a:p>
          <a:r>
            <a:rPr lang="en-IN" sz="1100" b="0" i="0" u="none" strike="noStrike" baseline="0">
              <a:solidFill>
                <a:schemeClr val="dk1"/>
              </a:solidFill>
              <a:latin typeface="+mn-lt"/>
              <a:ea typeface="+mn-ea"/>
              <a:cs typeface="+mn-cs"/>
            </a:rPr>
            <a:t>3. Interpretation: Based on the quartiles and percentiles, what can be inferred about the </a:t>
          </a:r>
        </a:p>
        <a:p>
          <a:r>
            <a:rPr lang="en-IN" sz="1100" b="0" i="0" u="none" strike="noStrike" baseline="0">
              <a:solidFill>
                <a:schemeClr val="dk1"/>
              </a:solidFill>
              <a:latin typeface="+mn-lt"/>
              <a:ea typeface="+mn-ea"/>
              <a:cs typeface="+mn-cs"/>
            </a:rPr>
            <a:t>average commute time of the employees? </a:t>
          </a:r>
        </a:p>
        <a:p>
          <a:r>
            <a:rPr lang="en-IN" sz="1100" b="0" i="0" u="none" strike="noStrike" baseline="0">
              <a:solidFill>
                <a:schemeClr val="dk1"/>
              </a:solidFill>
              <a:latin typeface="+mn-lt"/>
              <a:ea typeface="+mn-ea"/>
              <a:cs typeface="+mn-cs"/>
            </a:rPr>
            <a:t>By answering these questions using quartiles and percentiles, the study can determine </a:t>
          </a:r>
        </a:p>
        <a:p>
          <a:r>
            <a:rPr lang="en-IN" sz="1100" b="0" i="0" u="none" strike="noStrike" baseline="0">
              <a:solidFill>
                <a:schemeClr val="dk1"/>
              </a:solidFill>
              <a:latin typeface="+mn-lt"/>
              <a:ea typeface="+mn-ea"/>
              <a:cs typeface="+mn-cs"/>
            </a:rPr>
            <a:t>the typical commute times, understand the spread of commute times, identify any </a:t>
          </a:r>
        </a:p>
        <a:p>
          <a:r>
            <a:rPr lang="en-IN" sz="1100" b="0" i="0" u="none" strike="noStrike" baseline="0">
              <a:solidFill>
                <a:schemeClr val="dk1"/>
              </a:solidFill>
              <a:latin typeface="+mn-lt"/>
              <a:ea typeface="+mn-ea"/>
              <a:cs typeface="+mn-cs"/>
            </a:rPr>
            <a:t>outliers or extreme values, and provide insights for transportation planning, scheduling, </a:t>
          </a:r>
        </a:p>
        <a:p>
          <a:r>
            <a:rPr lang="en-IN" sz="1100" b="0" i="0" u="none" strike="noStrike" baseline="0">
              <a:solidFill>
                <a:schemeClr val="dk1"/>
              </a:solidFill>
              <a:latin typeface="+mn-lt"/>
              <a:ea typeface="+mn-ea"/>
              <a:cs typeface="+mn-cs"/>
            </a:rPr>
            <a:t>and employee well-being initiatives. </a:t>
          </a:r>
          <a:endParaRPr lang="en-IN" sz="1100"/>
        </a:p>
      </xdr:txBody>
    </xdr:sp>
    <xdr:clientData/>
  </xdr:twoCellAnchor>
  <xdr:twoCellAnchor>
    <xdr:from>
      <xdr:col>12</xdr:col>
      <xdr:colOff>38100</xdr:colOff>
      <xdr:row>0</xdr:row>
      <xdr:rowOff>129540</xdr:rowOff>
    </xdr:from>
    <xdr:to>
      <xdr:col>20</xdr:col>
      <xdr:colOff>563880</xdr:colOff>
      <xdr:row>14</xdr:row>
      <xdr:rowOff>68580</xdr:rowOff>
    </xdr:to>
    <xdr:sp macro="" textlink="">
      <xdr:nvSpPr>
        <xdr:cNvPr id="3" name="TextBox 2">
          <a:extLst>
            <a:ext uri="{FF2B5EF4-FFF2-40B4-BE49-F238E27FC236}">
              <a16:creationId xmlns:a16="http://schemas.microsoft.com/office/drawing/2014/main" id="{8B9A51DD-A12D-4BC7-B8EF-0D6CC70BFCF4}"/>
            </a:ext>
          </a:extLst>
        </xdr:cNvPr>
        <xdr:cNvSpPr txBox="1"/>
      </xdr:nvSpPr>
      <xdr:spPr>
        <a:xfrm>
          <a:off x="8221980" y="129540"/>
          <a:ext cx="5402580" cy="249936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Quartiles</a:t>
          </a:r>
        </a:p>
        <a:p>
          <a:r>
            <a:rPr lang="en-IN" b="1"/>
            <a:t>Q1 (1st Quartile, 25th Percentile): 163.75 minutes:</a:t>
          </a:r>
          <a:r>
            <a:rPr lang="en-IN"/>
            <a:t>A quarter of the commuters have a commute time of approximately 2 hours and 44 minutes or less.</a:t>
          </a:r>
        </a:p>
        <a:p>
          <a:r>
            <a:rPr lang="en-IN" b="1"/>
            <a:t>Q2 (2nd Quartile, 50th Percentile, Median): 312.5 minutes</a:t>
          </a:r>
          <a:r>
            <a:rPr lang="en-IN"/>
            <a:t>:The median commute time is approximately 5 hours and 12 minutes, meaning half of the commuters have a commute time of less than or equal to this amount.</a:t>
          </a:r>
        </a:p>
        <a:p>
          <a:r>
            <a:rPr lang="en-IN" b="1"/>
            <a:t>Q3 (3rd Quartile, 75th Percentile): 461.25 minutes</a:t>
          </a:r>
          <a:r>
            <a:rPr lang="en-IN"/>
            <a:t>: Three-quarters of the commuters have a commute time of approximately 7 hours and 41 minutes or less.</a:t>
          </a:r>
        </a:p>
        <a:p>
          <a:r>
            <a:rPr lang="en-IN" b="1"/>
            <a:t>30th Percentile: 193.5 minutes</a:t>
          </a:r>
          <a:r>
            <a:rPr lang="en-IN"/>
            <a:t>: 30% of the commuters have a commute time of approximately 3 hours and 13.5 minutes or less.</a:t>
          </a:r>
        </a:p>
        <a:p>
          <a:r>
            <a:rPr lang="en-IN" b="1"/>
            <a:t>50th Percentile (Median, Q2): 312.5 minutes</a:t>
          </a:r>
          <a:r>
            <a:rPr lang="en-IN"/>
            <a:t>: This reaffirms that the median commute time is approximately 5 hours and 12 minutes.</a:t>
          </a:r>
        </a:p>
        <a:p>
          <a:r>
            <a:rPr lang="en-IN" b="1"/>
            <a:t>70th Percentile: 431.5 minutes</a:t>
          </a:r>
          <a:r>
            <a:rPr lang="en-IN"/>
            <a:t>: 70% of the commuters have a commute time of approximately 7 hours and 11.5 minutes or less.</a:t>
          </a:r>
        </a:p>
        <a:p>
          <a:endParaRPr lang="en-IN" sz="110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137160</xdr:colOff>
      <xdr:row>0</xdr:row>
      <xdr:rowOff>68580</xdr:rowOff>
    </xdr:from>
    <xdr:to>
      <xdr:col>9</xdr:col>
      <xdr:colOff>0</xdr:colOff>
      <xdr:row>27</xdr:row>
      <xdr:rowOff>22860</xdr:rowOff>
    </xdr:to>
    <xdr:sp macro="" textlink="">
      <xdr:nvSpPr>
        <xdr:cNvPr id="2" name="TextBox 1">
          <a:extLst>
            <a:ext uri="{FF2B5EF4-FFF2-40B4-BE49-F238E27FC236}">
              <a16:creationId xmlns:a16="http://schemas.microsoft.com/office/drawing/2014/main" id="{70272F9A-7D61-4954-821A-DB98BD39F612}"/>
            </a:ext>
          </a:extLst>
        </xdr:cNvPr>
        <xdr:cNvSpPr txBox="1"/>
      </xdr:nvSpPr>
      <xdr:spPr>
        <a:xfrm>
          <a:off x="137160" y="68580"/>
          <a:ext cx="5669280" cy="489204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1" u="none" strike="noStrike" baseline="0">
              <a:solidFill>
                <a:schemeClr val="dk1"/>
              </a:solidFill>
              <a:latin typeface="+mn-lt"/>
              <a:ea typeface="+mn-ea"/>
              <a:cs typeface="+mn-cs"/>
            </a:rPr>
            <a:t>5) Question : A manufacturing company wants to analyze the defect rates in its </a:t>
          </a:r>
          <a:endParaRPr lang="en-IN" sz="1100" b="0" i="0" u="none" strike="noStrike" baseline="0">
            <a:solidFill>
              <a:schemeClr val="dk1"/>
            </a:solidFill>
            <a:latin typeface="+mn-lt"/>
            <a:ea typeface="+mn-ea"/>
            <a:cs typeface="+mn-cs"/>
          </a:endParaRPr>
        </a:p>
        <a:p>
          <a:r>
            <a:rPr lang="en-IN" sz="1100" b="1" i="1" u="none" strike="noStrike" baseline="0">
              <a:solidFill>
                <a:schemeClr val="dk1"/>
              </a:solidFill>
              <a:latin typeface="+mn-lt"/>
              <a:ea typeface="+mn-ea"/>
              <a:cs typeface="+mn-cs"/>
            </a:rPr>
            <a:t>production process to evaluate product quality. </a:t>
          </a:r>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Data: </a:t>
          </a:r>
        </a:p>
        <a:p>
          <a:r>
            <a:rPr lang="en-IN" sz="1100" b="0" i="0" u="none" strike="noStrike" baseline="0">
              <a:solidFill>
                <a:schemeClr val="dk1"/>
              </a:solidFill>
              <a:latin typeface="+mn-lt"/>
              <a:ea typeface="+mn-ea"/>
              <a:cs typeface="+mn-cs"/>
            </a:rPr>
            <a:t>Let's consider the defect rates (in percentage) for a sample of 300 products: </a:t>
          </a:r>
        </a:p>
        <a:p>
          <a:r>
            <a:rPr lang="en-IN" sz="1100" b="0" i="0" u="none" strike="noStrike" baseline="0">
              <a:solidFill>
                <a:schemeClr val="dk1"/>
              </a:solidFill>
              <a:latin typeface="+mn-lt"/>
              <a:ea typeface="+mn-ea"/>
              <a:cs typeface="+mn-cs"/>
            </a:rPr>
            <a:t>Defect Rates: 0.5, 1.0, 0.2, 0.7, 0.3, 0.9, 1.2, 0.6, 0.4, 1.1, </a:t>
          </a:r>
        </a:p>
        <a:p>
          <a:r>
            <a:rPr lang="en-IN" sz="1100" b="0" i="0" u="none" strike="noStrike" baseline="0">
              <a:solidFill>
                <a:schemeClr val="dk1"/>
              </a:solidFill>
              <a:latin typeface="+mn-lt"/>
              <a:ea typeface="+mn-ea"/>
              <a:cs typeface="+mn-cs"/>
            </a:rPr>
            <a:t>0.8, 0.5, 0.3, 0.6, 1.0, 0.4, 0.5, 0.7, 0.9, 1.3, </a:t>
          </a:r>
        </a:p>
        <a:p>
          <a:r>
            <a:rPr lang="en-IN" sz="1100" b="0" i="0" u="none" strike="noStrike" baseline="0">
              <a:solidFill>
                <a:schemeClr val="dk1"/>
              </a:solidFill>
              <a:latin typeface="+mn-lt"/>
              <a:ea typeface="+mn-ea"/>
              <a:cs typeface="+mn-cs"/>
            </a:rPr>
            <a:t>0.8, 0.6, 0.4, 0.7, 0.9, 0.5, 0.2, 1.0, 0.8, 0.3, </a:t>
          </a:r>
        </a:p>
        <a:p>
          <a:r>
            <a:rPr lang="en-IN" sz="1100" b="0" i="0" u="none" strike="noStrike" baseline="0">
              <a:solidFill>
                <a:schemeClr val="dk1"/>
              </a:solidFill>
              <a:latin typeface="+mn-lt"/>
              <a:ea typeface="+mn-ea"/>
              <a:cs typeface="+mn-cs"/>
            </a:rPr>
            <a:t>0.6, 0.4, 0.7, 0.9, 1.2, 0.8, 0.3, 0.6, 0.5, 0.4, </a:t>
          </a:r>
        </a:p>
        <a:p>
          <a:r>
            <a:rPr lang="en-IN" sz="1100" b="0" i="0" u="none" strike="noStrike" baseline="0">
              <a:solidFill>
                <a:schemeClr val="dk1"/>
              </a:solidFill>
              <a:latin typeface="+mn-lt"/>
              <a:ea typeface="+mn-ea"/>
              <a:cs typeface="+mn-cs"/>
            </a:rPr>
            <a:t>0.7, 0.9, 1.1, 0.3, 1.4, 0,9, 0.6, 0.2, 1.5, 1.0 </a:t>
          </a:r>
        </a:p>
        <a:p>
          <a:r>
            <a:rPr lang="en-IN" sz="1100" b="0" i="0" u="none" strike="noStrike" baseline="0">
              <a:solidFill>
                <a:schemeClr val="dk1"/>
              </a:solidFill>
              <a:latin typeface="+mn-lt"/>
              <a:ea typeface="+mn-ea"/>
              <a:cs typeface="+mn-cs"/>
            </a:rPr>
            <a:t>0.6, 0.4, 0.7, 1.0, 0.8, 0.3, 0.5, 0.8, 0.6, 0.3, 0.9 </a:t>
          </a:r>
        </a:p>
        <a:p>
          <a:r>
            <a:rPr lang="en-IN" sz="1100" b="0" i="0" u="none" strike="noStrike" baseline="0">
              <a:solidFill>
                <a:schemeClr val="dk1"/>
              </a:solidFill>
              <a:latin typeface="+mn-lt"/>
              <a:ea typeface="+mn-ea"/>
              <a:cs typeface="+mn-cs"/>
            </a:rPr>
            <a:t>0.4, 0.7, 0.9, 1.0, 0.8, 0.3, 0.5, 0.6, 0.4, 0.7, </a:t>
          </a:r>
        </a:p>
        <a:p>
          <a:r>
            <a:rPr lang="en-IN" sz="1100" b="0" i="0" u="none" strike="noStrike" baseline="0">
              <a:solidFill>
                <a:schemeClr val="dk1"/>
              </a:solidFill>
              <a:latin typeface="+mn-lt"/>
              <a:ea typeface="+mn-ea"/>
              <a:cs typeface="+mn-cs"/>
            </a:rPr>
            <a:t>0.9, 1.1, 0.8, 0.3, 0.5, 0.6, 0.4, 0.7, 0.9, 1.0, </a:t>
          </a:r>
        </a:p>
        <a:p>
          <a:r>
            <a:rPr lang="en-IN" sz="1100" b="0" i="0" u="none" strike="noStrike" baseline="0">
              <a:solidFill>
                <a:schemeClr val="dk1"/>
              </a:solidFill>
              <a:latin typeface="+mn-lt"/>
              <a:ea typeface="+mn-ea"/>
              <a:cs typeface="+mn-cs"/>
            </a:rPr>
            <a:t>0.8, 0.3, 0.5, 0.6, 0.4, 0.7, 0.9, 1.1, 0.8, 0.3, </a:t>
          </a:r>
        </a:p>
        <a:p>
          <a:r>
            <a:rPr lang="en-IN" sz="1100" b="0" i="0" u="none" strike="noStrike" baseline="0">
              <a:solidFill>
                <a:schemeClr val="dk1"/>
              </a:solidFill>
              <a:latin typeface="+mn-lt"/>
              <a:ea typeface="+mn-ea"/>
              <a:cs typeface="+mn-cs"/>
            </a:rPr>
            <a:t>0.5, 0.6, 0.4, 0.7, 0.9, 1.0, 0.8, 0.3, 0.5, 0.6, </a:t>
          </a:r>
        </a:p>
        <a:p>
          <a:r>
            <a:rPr lang="en-IN" sz="1100" b="0" i="0" u="none" strike="noStrike" baseline="0">
              <a:solidFill>
                <a:schemeClr val="dk1"/>
              </a:solidFill>
              <a:latin typeface="+mn-lt"/>
              <a:ea typeface="+mn-ea"/>
              <a:cs typeface="+mn-cs"/>
            </a:rPr>
            <a:t>0.4, 0.7, 0.9, 1.1, 0.8, 0.3, 0.5, 0.6, 0.4, 0.7, </a:t>
          </a:r>
        </a:p>
        <a:p>
          <a:r>
            <a:rPr lang="en-IN" sz="1100" b="0" i="0" u="none" strike="noStrike" baseline="0">
              <a:solidFill>
                <a:schemeClr val="dk1"/>
              </a:solidFill>
              <a:latin typeface="+mn-lt"/>
              <a:ea typeface="+mn-ea"/>
              <a:cs typeface="+mn-cs"/>
            </a:rPr>
            <a:t>0.9, 1.0, 0.8, 0.3, 0.5, 0.6, 0.4, 0.7, 0.9, 1.1 </a:t>
          </a:r>
        </a:p>
        <a:p>
          <a:r>
            <a:rPr lang="en-IN" sz="1100" b="0" i="0" u="none" strike="noStrike" baseline="0">
              <a:solidFill>
                <a:schemeClr val="dk1"/>
              </a:solidFill>
              <a:latin typeface="+mn-lt"/>
              <a:ea typeface="+mn-ea"/>
              <a:cs typeface="+mn-cs"/>
            </a:rPr>
            <a:t>Questions: </a:t>
          </a:r>
        </a:p>
        <a:p>
          <a:r>
            <a:rPr lang="en-IN" sz="1100" b="0" i="0" u="none" strike="noStrike" baseline="0">
              <a:solidFill>
                <a:schemeClr val="dk1"/>
              </a:solidFill>
              <a:latin typeface="+mn-lt"/>
              <a:ea typeface="+mn-ea"/>
              <a:cs typeface="+mn-cs"/>
            </a:rPr>
            <a:t>1. Quartiles: Calculate the first quartile (Q1), median (Q2), and third quartile (Q3) of the </a:t>
          </a:r>
        </a:p>
        <a:p>
          <a:r>
            <a:rPr lang="en-IN" sz="1100" b="0" i="0" u="none" strike="noStrike" baseline="0">
              <a:solidFill>
                <a:schemeClr val="dk1"/>
              </a:solidFill>
              <a:latin typeface="+mn-lt"/>
              <a:ea typeface="+mn-ea"/>
              <a:cs typeface="+mn-cs"/>
            </a:rPr>
            <a:t>defect rate distribution. </a:t>
          </a:r>
        </a:p>
        <a:p>
          <a:r>
            <a:rPr lang="en-IN" sz="1100" b="0" i="0" u="none" strike="noStrike" baseline="0">
              <a:solidFill>
                <a:schemeClr val="dk1"/>
              </a:solidFill>
              <a:latin typeface="+mn-lt"/>
              <a:ea typeface="+mn-ea"/>
              <a:cs typeface="+mn-cs"/>
            </a:rPr>
            <a:t>2. Percentiles: Calculate the 25th percentile, 50th percentile, and 75th percentile of the </a:t>
          </a:r>
        </a:p>
        <a:p>
          <a:r>
            <a:rPr lang="en-IN" sz="1100" b="0" i="0" u="none" strike="noStrike" baseline="0">
              <a:solidFill>
                <a:schemeClr val="dk1"/>
              </a:solidFill>
              <a:latin typeface="+mn-lt"/>
              <a:ea typeface="+mn-ea"/>
              <a:cs typeface="+mn-cs"/>
            </a:rPr>
            <a:t>defect rate distribution. </a:t>
          </a:r>
        </a:p>
        <a:p>
          <a:r>
            <a:rPr lang="en-IN" sz="1100" b="0" i="0" u="none" strike="noStrike" baseline="0">
              <a:solidFill>
                <a:schemeClr val="dk1"/>
              </a:solidFill>
              <a:latin typeface="+mn-lt"/>
              <a:ea typeface="+mn-ea"/>
              <a:cs typeface="+mn-cs"/>
            </a:rPr>
            <a:t>3. Interpretation: Based on the quartiles and percentiles, what can be inferred about the </a:t>
          </a:r>
        </a:p>
        <a:p>
          <a:r>
            <a:rPr lang="en-IN" sz="1100" b="0" i="0" u="none" strike="noStrike" baseline="0">
              <a:solidFill>
                <a:schemeClr val="dk1"/>
              </a:solidFill>
              <a:latin typeface="+mn-lt"/>
              <a:ea typeface="+mn-ea"/>
              <a:cs typeface="+mn-cs"/>
            </a:rPr>
            <a:t>quality of the products? </a:t>
          </a:r>
        </a:p>
        <a:p>
          <a:r>
            <a:rPr lang="en-IN" sz="1100" b="0" i="0" u="none" strike="noStrike" baseline="0">
              <a:solidFill>
                <a:schemeClr val="dk1"/>
              </a:solidFill>
              <a:latin typeface="+mn-lt"/>
              <a:ea typeface="+mn-ea"/>
              <a:cs typeface="+mn-cs"/>
            </a:rPr>
            <a:t>By answering these questions using quartiles and percentiles, the manufacturing </a:t>
          </a:r>
        </a:p>
        <a:p>
          <a:r>
            <a:rPr lang="en-IN" sz="1100" b="0" i="0" u="none" strike="noStrike" baseline="0">
              <a:solidFill>
                <a:schemeClr val="dk1"/>
              </a:solidFill>
              <a:latin typeface="+mn-lt"/>
              <a:ea typeface="+mn-ea"/>
              <a:cs typeface="+mn-cs"/>
            </a:rPr>
            <a:t>company can evaluate the defect rates, understand the spread of defects, identify any </a:t>
          </a:r>
        </a:p>
        <a:p>
          <a:r>
            <a:rPr lang="en-IN" sz="1100" b="0" i="0" u="none" strike="noStrike" baseline="0">
              <a:solidFill>
                <a:schemeClr val="dk1"/>
              </a:solidFill>
              <a:latin typeface="+mn-lt"/>
              <a:ea typeface="+mn-ea"/>
              <a:cs typeface="+mn-cs"/>
            </a:rPr>
            <a:t>quality issues or deviations from standards, and take corrective actions to improve the </a:t>
          </a:r>
        </a:p>
        <a:p>
          <a:r>
            <a:rPr lang="en-IN" sz="1100" b="0" i="0" u="none" strike="noStrike" baseline="0">
              <a:solidFill>
                <a:schemeClr val="dk1"/>
              </a:solidFill>
              <a:latin typeface="+mn-lt"/>
              <a:ea typeface="+mn-ea"/>
              <a:cs typeface="+mn-cs"/>
            </a:rPr>
            <a:t>production process and product quality. </a:t>
          </a:r>
          <a:endParaRPr lang="en-IN" sz="1100"/>
        </a:p>
      </xdr:txBody>
    </xdr:sp>
    <xdr:clientData/>
  </xdr:twoCellAnchor>
  <xdr:twoCellAnchor>
    <xdr:from>
      <xdr:col>12</xdr:col>
      <xdr:colOff>38100</xdr:colOff>
      <xdr:row>0</xdr:row>
      <xdr:rowOff>129540</xdr:rowOff>
    </xdr:from>
    <xdr:to>
      <xdr:col>20</xdr:col>
      <xdr:colOff>563880</xdr:colOff>
      <xdr:row>10</xdr:row>
      <xdr:rowOff>160020</xdr:rowOff>
    </xdr:to>
    <xdr:sp macro="" textlink="">
      <xdr:nvSpPr>
        <xdr:cNvPr id="3" name="TextBox 2">
          <a:extLst>
            <a:ext uri="{FF2B5EF4-FFF2-40B4-BE49-F238E27FC236}">
              <a16:creationId xmlns:a16="http://schemas.microsoft.com/office/drawing/2014/main" id="{C3E9F855-F932-4003-AE47-4F0620B6C5EA}"/>
            </a:ext>
          </a:extLst>
        </xdr:cNvPr>
        <xdr:cNvSpPr txBox="1"/>
      </xdr:nvSpPr>
      <xdr:spPr>
        <a:xfrm>
          <a:off x="8221980" y="129540"/>
          <a:ext cx="5402580" cy="185928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Increasing Defect Rates</a:t>
          </a:r>
          <a:r>
            <a:rPr lang="en-IN"/>
            <a:t>: The defect rates are increasing over time, from Q1 to Q3. This trend suggests worsening quality or issues in the process or production line that need to be addressed.</a:t>
          </a:r>
        </a:p>
        <a:p>
          <a:r>
            <a:rPr lang="en-IN" b="1"/>
            <a:t>Distribution of Defect Rates</a:t>
          </a:r>
          <a:r>
            <a:rPr lang="en-IN"/>
            <a:t>: The percentiles show that there is a significant portion of the data with high defect rates. By the 75th percentile, the defect rate is as high as 0.9, indicating that many products or processes are highly defective.</a:t>
          </a:r>
        </a:p>
        <a:p>
          <a:r>
            <a:rPr lang="en-IN" b="1"/>
            <a:t>Quality Control Concerns</a:t>
          </a:r>
          <a:r>
            <a:rPr lang="en-IN"/>
            <a:t>: The median defect rate being 0.7 is a critical concern. It means that on average, 70% of the products or processes are defective. This high median value indicates a severe quality control issue that likely requires immediate attention and intervention.</a:t>
          </a:r>
        </a:p>
        <a:p>
          <a:endParaRPr lang="en-IN" sz="110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76200</xdr:colOff>
      <xdr:row>0</xdr:row>
      <xdr:rowOff>60960</xdr:rowOff>
    </xdr:from>
    <xdr:to>
      <xdr:col>7</xdr:col>
      <xdr:colOff>548640</xdr:colOff>
      <xdr:row>18</xdr:row>
      <xdr:rowOff>175260</xdr:rowOff>
    </xdr:to>
    <xdr:sp macro="" textlink="">
      <xdr:nvSpPr>
        <xdr:cNvPr id="2" name="TextBox 1">
          <a:extLst>
            <a:ext uri="{FF2B5EF4-FFF2-40B4-BE49-F238E27FC236}">
              <a16:creationId xmlns:a16="http://schemas.microsoft.com/office/drawing/2014/main" id="{51DF2305-ADAE-C5B4-2236-5BB39B4DF21D}"/>
            </a:ext>
          </a:extLst>
        </xdr:cNvPr>
        <xdr:cNvSpPr txBox="1"/>
      </xdr:nvSpPr>
      <xdr:spPr>
        <a:xfrm>
          <a:off x="76200" y="60960"/>
          <a:ext cx="4739640" cy="340614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1" u="none" strike="noStrike" baseline="0">
              <a:solidFill>
                <a:schemeClr val="dk1"/>
              </a:solidFill>
              <a:latin typeface="+mn-lt"/>
              <a:ea typeface="+mn-ea"/>
              <a:cs typeface="+mn-cs"/>
            </a:rPr>
            <a:t>1) Question : A marketing department wants to understand the relationship between advertising expenditure and sales revenue to assess the effectiveness of their advertising campaigns. </a:t>
          </a:r>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Data: </a:t>
          </a:r>
        </a:p>
        <a:p>
          <a:r>
            <a:rPr lang="en-IN" sz="1100" b="0" i="0" u="none" strike="noStrike" baseline="0">
              <a:solidFill>
                <a:schemeClr val="dk1"/>
              </a:solidFill>
              <a:latin typeface="+mn-lt"/>
              <a:ea typeface="+mn-ea"/>
              <a:cs typeface="+mn-cs"/>
            </a:rPr>
            <a:t>Let's consider the monthly advertising expenditure (in thousands of dollars) and </a:t>
          </a:r>
        </a:p>
        <a:p>
          <a:r>
            <a:rPr lang="en-IN" sz="1100" b="0" i="0" u="none" strike="noStrike" baseline="0">
              <a:solidFill>
                <a:schemeClr val="dk1"/>
              </a:solidFill>
              <a:latin typeface="+mn-lt"/>
              <a:ea typeface="+mn-ea"/>
              <a:cs typeface="+mn-cs"/>
            </a:rPr>
            <a:t>corresponding sales revenue (in thousands of dollars) for a sample of 12 months: </a:t>
          </a:r>
        </a:p>
        <a:p>
          <a:r>
            <a:rPr lang="en-IN" sz="1100" b="0" i="0" u="none" strike="noStrike" baseline="0">
              <a:solidFill>
                <a:schemeClr val="dk1"/>
              </a:solidFill>
              <a:latin typeface="+mn-lt"/>
              <a:ea typeface="+mn-ea"/>
              <a:cs typeface="+mn-cs"/>
            </a:rPr>
            <a:t>Advertising Expenditure: 10, 12, 15, 18, 20, 22, 25, 28, 30, 32, 35, 38 </a:t>
          </a:r>
        </a:p>
        <a:p>
          <a:r>
            <a:rPr lang="en-IN" sz="1100" b="0" i="0" u="none" strike="noStrike" baseline="0">
              <a:solidFill>
                <a:schemeClr val="dk1"/>
              </a:solidFill>
              <a:latin typeface="+mn-lt"/>
              <a:ea typeface="+mn-ea"/>
              <a:cs typeface="+mn-cs"/>
            </a:rPr>
            <a:t>Sales Revenue: 50, 55, 60, 65, 70, 75, 80, 85, 90, 95, 100, 105 </a:t>
          </a:r>
        </a:p>
        <a:p>
          <a:r>
            <a:rPr lang="en-IN" sz="1100" b="0" i="0" u="none" strike="noStrike" baseline="0">
              <a:solidFill>
                <a:schemeClr val="dk1"/>
              </a:solidFill>
              <a:latin typeface="+mn-lt"/>
              <a:ea typeface="+mn-ea"/>
              <a:cs typeface="+mn-cs"/>
            </a:rPr>
            <a:t>Question: </a:t>
          </a:r>
        </a:p>
        <a:p>
          <a:r>
            <a:rPr lang="en-IN" sz="1100" b="0" i="0" u="none" strike="noStrike" baseline="0">
              <a:solidFill>
                <a:schemeClr val="dk1"/>
              </a:solidFill>
              <a:latin typeface="+mn-lt"/>
              <a:ea typeface="+mn-ea"/>
              <a:cs typeface="+mn-cs"/>
            </a:rPr>
            <a:t>Calculate the correlation coefficient between advertising expenditure and sales revenue. Interpret the value of the correlation coefficient and explain the nature of the relationship between advertising expenditure and sales revenue. </a:t>
          </a:r>
        </a:p>
        <a:p>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By analyzing the correlation coefficient, the marketing department can determine the strength and direction of the relationship between advertising expenditure and sales revenue. This information can help them make informed decisions about allocating their advertising budget and optimizing their marketing strategies. </a:t>
          </a:r>
          <a:endParaRPr lang="en-IN" sz="1100"/>
        </a:p>
      </xdr:txBody>
    </xdr:sp>
    <xdr:clientData/>
  </xdr:twoCellAnchor>
  <xdr:twoCellAnchor>
    <xdr:from>
      <xdr:col>11</xdr:col>
      <xdr:colOff>175260</xdr:colOff>
      <xdr:row>0</xdr:row>
      <xdr:rowOff>60960</xdr:rowOff>
    </xdr:from>
    <xdr:to>
      <xdr:col>19</xdr:col>
      <xdr:colOff>0</xdr:colOff>
      <xdr:row>8</xdr:row>
      <xdr:rowOff>91440</xdr:rowOff>
    </xdr:to>
    <xdr:sp macro="" textlink="">
      <xdr:nvSpPr>
        <xdr:cNvPr id="3" name="TextBox 2">
          <a:extLst>
            <a:ext uri="{FF2B5EF4-FFF2-40B4-BE49-F238E27FC236}">
              <a16:creationId xmlns:a16="http://schemas.microsoft.com/office/drawing/2014/main" id="{BE92A998-7C8E-43E8-194E-C82FBD223692}"/>
            </a:ext>
          </a:extLst>
        </xdr:cNvPr>
        <xdr:cNvSpPr txBox="1"/>
      </xdr:nvSpPr>
      <xdr:spPr>
        <a:xfrm>
          <a:off x="8496300" y="60960"/>
          <a:ext cx="4701540" cy="149352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Strength of the Relationship</a:t>
          </a:r>
          <a:r>
            <a:rPr lang="en-IN"/>
            <a:t>: The correlation coefficient is very close to 1, indicating a </a:t>
          </a:r>
          <a:r>
            <a:rPr lang="en-IN" b="1"/>
            <a:t>very strong</a:t>
          </a:r>
          <a:r>
            <a:rPr lang="en-IN"/>
            <a:t> linear relationship between advertising expenditure and sales revenue. This suggests that as advertising expenditure increases, sales revenue also increases in a nearly perfect linear manner.</a:t>
          </a:r>
        </a:p>
        <a:p>
          <a:r>
            <a:rPr lang="en-IN" b="1"/>
            <a:t>Direction of the Relationship</a:t>
          </a:r>
          <a:r>
            <a:rPr lang="en-IN"/>
            <a:t>: The positive value of the correlation coefficient indicates a </a:t>
          </a:r>
          <a:r>
            <a:rPr lang="en-IN" b="1"/>
            <a:t>positive</a:t>
          </a:r>
          <a:r>
            <a:rPr lang="en-IN"/>
            <a:t> relationship. This means that higher advertising expenditure is associated with higher sales revenue.</a:t>
          </a:r>
        </a:p>
        <a:p>
          <a:endParaRPr lang="en-IN" sz="110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99060</xdr:colOff>
      <xdr:row>0</xdr:row>
      <xdr:rowOff>60960</xdr:rowOff>
    </xdr:from>
    <xdr:to>
      <xdr:col>8</xdr:col>
      <xdr:colOff>396240</xdr:colOff>
      <xdr:row>16</xdr:row>
      <xdr:rowOff>53340</xdr:rowOff>
    </xdr:to>
    <xdr:sp macro="" textlink="">
      <xdr:nvSpPr>
        <xdr:cNvPr id="2" name="TextBox 1">
          <a:extLst>
            <a:ext uri="{FF2B5EF4-FFF2-40B4-BE49-F238E27FC236}">
              <a16:creationId xmlns:a16="http://schemas.microsoft.com/office/drawing/2014/main" id="{200BC61A-9981-F551-09B4-E6F16367755C}"/>
            </a:ext>
          </a:extLst>
        </xdr:cNvPr>
        <xdr:cNvSpPr txBox="1"/>
      </xdr:nvSpPr>
      <xdr:spPr>
        <a:xfrm>
          <a:off x="99060" y="60960"/>
          <a:ext cx="5173980" cy="291846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1" u="none" strike="noStrike" baseline="0">
              <a:solidFill>
                <a:schemeClr val="dk1"/>
              </a:solidFill>
              <a:latin typeface="+mn-lt"/>
              <a:ea typeface="+mn-ea"/>
              <a:cs typeface="+mn-cs"/>
            </a:rPr>
            <a:t>2) Question : An investment analyst wants to assess the relationship between the stock prices of two companies to identify potential investment opportunities. </a:t>
          </a:r>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Data: </a:t>
          </a:r>
        </a:p>
        <a:p>
          <a:r>
            <a:rPr lang="en-IN" sz="1100" b="0" i="0" u="none" strike="noStrike" baseline="0">
              <a:solidFill>
                <a:schemeClr val="dk1"/>
              </a:solidFill>
              <a:latin typeface="+mn-lt"/>
              <a:ea typeface="+mn-ea"/>
              <a:cs typeface="+mn-cs"/>
            </a:rPr>
            <a:t>Let's consider the daily closing prices (in dollars) of Company A and Company B for a sample of 20 trading days: </a:t>
          </a:r>
        </a:p>
        <a:p>
          <a:r>
            <a:rPr lang="en-IN" sz="1100" b="0" i="0" u="none" strike="noStrike" baseline="0">
              <a:solidFill>
                <a:schemeClr val="dk1"/>
              </a:solidFill>
              <a:latin typeface="+mn-lt"/>
              <a:ea typeface="+mn-ea"/>
              <a:cs typeface="+mn-cs"/>
            </a:rPr>
            <a:t>Company A: 45, 47, 48, 50, 52, 53, 55, 56, 58, 60, 62, 64, 65, 67, 69, 70, 72, 74, 76, 77 </a:t>
          </a:r>
        </a:p>
        <a:p>
          <a:r>
            <a:rPr lang="en-IN" sz="1100" b="0" i="0" u="none" strike="noStrike" baseline="0">
              <a:solidFill>
                <a:schemeClr val="dk1"/>
              </a:solidFill>
              <a:latin typeface="+mn-lt"/>
              <a:ea typeface="+mn-ea"/>
              <a:cs typeface="+mn-cs"/>
            </a:rPr>
            <a:t>Company B: 52, 54, 55, 57, 59, 60, 61, 62, 64, 66, 67, 69, 71, 73, 74, 76, 78, 80, 82, 83 </a:t>
          </a:r>
        </a:p>
        <a:p>
          <a:r>
            <a:rPr lang="en-IN" sz="1100" b="0" i="0" u="none" strike="noStrike" baseline="0">
              <a:solidFill>
                <a:schemeClr val="dk1"/>
              </a:solidFill>
              <a:latin typeface="+mn-lt"/>
              <a:ea typeface="+mn-ea"/>
              <a:cs typeface="+mn-cs"/>
            </a:rPr>
            <a:t>Question: </a:t>
          </a:r>
        </a:p>
        <a:p>
          <a:r>
            <a:rPr lang="en-IN" sz="1100" b="0" i="0" u="none" strike="noStrike" baseline="0">
              <a:solidFill>
                <a:schemeClr val="dk1"/>
              </a:solidFill>
              <a:latin typeface="+mn-lt"/>
              <a:ea typeface="+mn-ea"/>
              <a:cs typeface="+mn-cs"/>
            </a:rPr>
            <a:t>Calculate the covariance between the stock prices of Company A and Company B. </a:t>
          </a:r>
        </a:p>
        <a:p>
          <a:r>
            <a:rPr lang="en-IN" sz="1100" b="0" i="0" u="none" strike="noStrike" baseline="0">
              <a:solidFill>
                <a:schemeClr val="dk1"/>
              </a:solidFill>
              <a:latin typeface="+mn-lt"/>
              <a:ea typeface="+mn-ea"/>
              <a:cs typeface="+mn-cs"/>
            </a:rPr>
            <a:t>Interpret the value of the covariance and explain the nature of the relationship between the two stocks. </a:t>
          </a:r>
        </a:p>
        <a:p>
          <a:r>
            <a:rPr lang="en-IN" sz="1100" b="0" i="0" u="none" strike="noStrike" baseline="0">
              <a:solidFill>
                <a:schemeClr val="dk1"/>
              </a:solidFill>
              <a:latin typeface="+mn-lt"/>
              <a:ea typeface="+mn-ea"/>
              <a:cs typeface="+mn-cs"/>
            </a:rPr>
            <a:t>By analyzing the covariance, the investment analyst can determine whether the stock </a:t>
          </a:r>
        </a:p>
        <a:p>
          <a:r>
            <a:rPr lang="en-IN" sz="1100" b="0" i="0" u="none" strike="noStrike" baseline="0">
              <a:solidFill>
                <a:schemeClr val="dk1"/>
              </a:solidFill>
              <a:latin typeface="+mn-lt"/>
              <a:ea typeface="+mn-ea"/>
              <a:cs typeface="+mn-cs"/>
            </a:rPr>
            <a:t>prices of Company A and Company B move together (positive covariance) or in opposite </a:t>
          </a:r>
        </a:p>
        <a:p>
          <a:r>
            <a:rPr lang="en-IN" sz="1100" b="0" i="0" u="none" strike="noStrike" baseline="0">
              <a:solidFill>
                <a:schemeClr val="dk1"/>
              </a:solidFill>
              <a:latin typeface="+mn-lt"/>
              <a:ea typeface="+mn-ea"/>
              <a:cs typeface="+mn-cs"/>
            </a:rPr>
            <a:t>directions (negative covariance). This information can assist in identifying potential </a:t>
          </a:r>
        </a:p>
        <a:p>
          <a:r>
            <a:rPr lang="en-IN" sz="1100" b="0" i="0" u="none" strike="noStrike" baseline="0">
              <a:solidFill>
                <a:schemeClr val="dk1"/>
              </a:solidFill>
              <a:latin typeface="+mn-lt"/>
              <a:ea typeface="+mn-ea"/>
              <a:cs typeface="+mn-cs"/>
            </a:rPr>
            <a:t>investment opportunities and understanding the diversification benefits of combining </a:t>
          </a:r>
        </a:p>
        <a:p>
          <a:r>
            <a:rPr lang="en-IN" sz="1100" b="0" i="0" u="none" strike="noStrike" baseline="0">
              <a:solidFill>
                <a:schemeClr val="dk1"/>
              </a:solidFill>
              <a:latin typeface="+mn-lt"/>
              <a:ea typeface="+mn-ea"/>
              <a:cs typeface="+mn-cs"/>
            </a:rPr>
            <a:t>these stocks in a portfolio. </a:t>
          </a:r>
          <a:endParaRPr lang="en-IN" sz="1100"/>
        </a:p>
      </xdr:txBody>
    </xdr:sp>
    <xdr:clientData/>
  </xdr:twoCellAnchor>
  <xdr:twoCellAnchor>
    <xdr:from>
      <xdr:col>12</xdr:col>
      <xdr:colOff>53340</xdr:colOff>
      <xdr:row>0</xdr:row>
      <xdr:rowOff>106680</xdr:rowOff>
    </xdr:from>
    <xdr:to>
      <xdr:col>21</xdr:col>
      <xdr:colOff>182880</xdr:colOff>
      <xdr:row>7</xdr:row>
      <xdr:rowOff>152400</xdr:rowOff>
    </xdr:to>
    <xdr:sp macro="" textlink="">
      <xdr:nvSpPr>
        <xdr:cNvPr id="3" name="TextBox 2">
          <a:extLst>
            <a:ext uri="{FF2B5EF4-FFF2-40B4-BE49-F238E27FC236}">
              <a16:creationId xmlns:a16="http://schemas.microsoft.com/office/drawing/2014/main" id="{5E054C98-40EB-0A74-D8F6-D0F74CE5FD83}"/>
            </a:ext>
          </a:extLst>
        </xdr:cNvPr>
        <xdr:cNvSpPr txBox="1"/>
      </xdr:nvSpPr>
      <xdr:spPr>
        <a:xfrm>
          <a:off x="7711440" y="106680"/>
          <a:ext cx="5615940" cy="132588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Positive Covariance</a:t>
          </a:r>
          <a:r>
            <a:rPr lang="en-IN"/>
            <a:t>: The positive value of the covariance indicates that the stock prices of Company A and Company B tend to move together. When the price of one company increases, the price of the other company also tends to increase, and vice versa.</a:t>
          </a:r>
        </a:p>
        <a:p>
          <a:r>
            <a:rPr lang="en-IN" b="1"/>
            <a:t>Strength of the Relationship</a:t>
          </a:r>
          <a:r>
            <a:rPr lang="en-IN"/>
            <a:t>: The magnitude of the covariance (97.53) suggests a strong relationship between the two stocks, although covariance itself does not standardize this relationship. Unlike the correlation coefficient, covariance is not bounded and its value depends on the units of the data.</a:t>
          </a:r>
        </a:p>
        <a:p>
          <a:endParaRPr lang="en-IN" sz="110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121920</xdr:colOff>
      <xdr:row>0</xdr:row>
      <xdr:rowOff>76200</xdr:rowOff>
    </xdr:from>
    <xdr:to>
      <xdr:col>5</xdr:col>
      <xdr:colOff>7620</xdr:colOff>
      <xdr:row>17</xdr:row>
      <xdr:rowOff>106680</xdr:rowOff>
    </xdr:to>
    <xdr:sp macro="" textlink="">
      <xdr:nvSpPr>
        <xdr:cNvPr id="2" name="TextBox 1">
          <a:extLst>
            <a:ext uri="{FF2B5EF4-FFF2-40B4-BE49-F238E27FC236}">
              <a16:creationId xmlns:a16="http://schemas.microsoft.com/office/drawing/2014/main" id="{E8F28137-91EB-110D-DD54-7708396C3141}"/>
            </a:ext>
          </a:extLst>
        </xdr:cNvPr>
        <xdr:cNvSpPr txBox="1"/>
      </xdr:nvSpPr>
      <xdr:spPr>
        <a:xfrm>
          <a:off x="121920" y="76200"/>
          <a:ext cx="4914900" cy="313944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1" u="none" strike="noStrike" baseline="0">
              <a:solidFill>
                <a:schemeClr val="dk1"/>
              </a:solidFill>
              <a:latin typeface="+mn-lt"/>
              <a:ea typeface="+mn-ea"/>
              <a:cs typeface="+mn-cs"/>
            </a:rPr>
            <a:t>3) Question : A researcher wants to examine the relationship between the hours spent studying and the exam scores of a group of students. </a:t>
          </a:r>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Data: </a:t>
          </a:r>
        </a:p>
        <a:p>
          <a:r>
            <a:rPr lang="en-IN" sz="1100" b="0" i="0" u="none" strike="noStrike" baseline="0">
              <a:solidFill>
                <a:schemeClr val="dk1"/>
              </a:solidFill>
              <a:latin typeface="+mn-lt"/>
              <a:ea typeface="+mn-ea"/>
              <a:cs typeface="+mn-cs"/>
            </a:rPr>
            <a:t>Let's consider the number of hours spent studying and the corresponding exam scores for a sample of 30 students: </a:t>
          </a:r>
        </a:p>
        <a:p>
          <a:r>
            <a:rPr lang="en-IN" sz="1100" b="0" i="0" u="none" strike="noStrike" baseline="0">
              <a:solidFill>
                <a:schemeClr val="dk1"/>
              </a:solidFill>
              <a:latin typeface="+mn-lt"/>
              <a:ea typeface="+mn-ea"/>
              <a:cs typeface="+mn-cs"/>
            </a:rPr>
            <a:t>Hours Spent Studying: 10, 12, 15, 18, 20, 22, 25, 28, 30, 32, 35, 38, 40, 42, 45, 48, 50, 52, 55, 58, 60, 62, 65, 68, 70, 72, 75, 78, 80, 82 </a:t>
          </a:r>
        </a:p>
        <a:p>
          <a:r>
            <a:rPr lang="en-IN" sz="1100" b="0" i="0" u="none" strike="noStrike" baseline="0">
              <a:solidFill>
                <a:schemeClr val="dk1"/>
              </a:solidFill>
              <a:latin typeface="+mn-lt"/>
              <a:ea typeface="+mn-ea"/>
              <a:cs typeface="+mn-cs"/>
            </a:rPr>
            <a:t>Exam Scores: 60, 65, 70, 75, 80, 82, 85, 88, 90, 92, 93, 95, 96, 97, 98, 99, 100,102,105, 106, 107, 108, 110, 112, 114, 115, 116, 118, 120, 122 </a:t>
          </a:r>
        </a:p>
        <a:p>
          <a:r>
            <a:rPr lang="en-IN" sz="1100" b="0" i="0" u="none" strike="noStrike" baseline="0">
              <a:solidFill>
                <a:schemeClr val="dk1"/>
              </a:solidFill>
              <a:latin typeface="+mn-lt"/>
              <a:ea typeface="+mn-ea"/>
              <a:cs typeface="+mn-cs"/>
            </a:rPr>
            <a:t>Question: </a:t>
          </a:r>
        </a:p>
        <a:p>
          <a:r>
            <a:rPr lang="en-IN" sz="1100" b="0" i="0" u="none" strike="noStrike" baseline="0">
              <a:solidFill>
                <a:schemeClr val="dk1"/>
              </a:solidFill>
              <a:latin typeface="+mn-lt"/>
              <a:ea typeface="+mn-ea"/>
              <a:cs typeface="+mn-cs"/>
            </a:rPr>
            <a:t>Calculate the correlation coefficient between the hours spent studying and the exam scores. Interpret the value of the correlation coefficient and explain the nature of the relationship between studying hours and exam scores. </a:t>
          </a:r>
        </a:p>
        <a:p>
          <a:r>
            <a:rPr lang="en-IN" sz="1100" b="0" i="0" u="none" strike="noStrike" baseline="0">
              <a:solidFill>
                <a:schemeClr val="dk1"/>
              </a:solidFill>
              <a:latin typeface="+mn-lt"/>
              <a:ea typeface="+mn-ea"/>
              <a:cs typeface="+mn-cs"/>
            </a:rPr>
            <a:t>By analyzing the correlation coefficient, the researcher can determine the strength and direction of the relationship between studying hours and exam scores. This information can provide insights into the effectiveness of studying and help students and educators make informed decisions about study habits and academic performance. </a:t>
          </a:r>
          <a:endParaRPr lang="en-IN" sz="1100"/>
        </a:p>
      </xdr:txBody>
    </xdr:sp>
    <xdr:clientData/>
  </xdr:twoCellAnchor>
  <xdr:twoCellAnchor>
    <xdr:from>
      <xdr:col>8</xdr:col>
      <xdr:colOff>15240</xdr:colOff>
      <xdr:row>0</xdr:row>
      <xdr:rowOff>114300</xdr:rowOff>
    </xdr:from>
    <xdr:to>
      <xdr:col>15</xdr:col>
      <xdr:colOff>396240</xdr:colOff>
      <xdr:row>9</xdr:row>
      <xdr:rowOff>7620</xdr:rowOff>
    </xdr:to>
    <xdr:sp macro="" textlink="">
      <xdr:nvSpPr>
        <xdr:cNvPr id="3" name="TextBox 2">
          <a:extLst>
            <a:ext uri="{FF2B5EF4-FFF2-40B4-BE49-F238E27FC236}">
              <a16:creationId xmlns:a16="http://schemas.microsoft.com/office/drawing/2014/main" id="{7E12993A-3568-8E34-3AE7-8EBEFC072253}"/>
            </a:ext>
          </a:extLst>
        </xdr:cNvPr>
        <xdr:cNvSpPr txBox="1"/>
      </xdr:nvSpPr>
      <xdr:spPr>
        <a:xfrm>
          <a:off x="7780020" y="114300"/>
          <a:ext cx="5471160" cy="153924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Interpretation</a:t>
          </a:r>
        </a:p>
        <a:p>
          <a:r>
            <a:rPr lang="en-IN" b="1"/>
            <a:t>Strength of the Relationship</a:t>
          </a:r>
          <a:r>
            <a:rPr lang="en-IN"/>
            <a:t>: The correlation coefficient is very close to 1, indicating a </a:t>
          </a:r>
          <a:r>
            <a:rPr lang="en-IN" b="1"/>
            <a:t>very strong</a:t>
          </a:r>
          <a:r>
            <a:rPr lang="en-IN"/>
            <a:t> linear relationship between the hours spent studying and the exam scores. This suggests that as the number of hours spent studying increases, the exam scores also increase in a highly consistent manner.</a:t>
          </a:r>
        </a:p>
        <a:p>
          <a:r>
            <a:rPr lang="en-IN" b="1"/>
            <a:t>Direction of the Relationship</a:t>
          </a:r>
          <a:r>
            <a:rPr lang="en-IN"/>
            <a:t>: The positive value of the correlation coefficient indicates a </a:t>
          </a:r>
          <a:r>
            <a:rPr lang="en-IN" b="1"/>
            <a:t>positive</a:t>
          </a:r>
          <a:r>
            <a:rPr lang="en-IN"/>
            <a:t> relationship. This means that more hours spent studying are associated with higher exam scores.</a:t>
          </a:r>
        </a:p>
        <a:p>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76200</xdr:colOff>
      <xdr:row>0</xdr:row>
      <xdr:rowOff>30480</xdr:rowOff>
    </xdr:from>
    <xdr:to>
      <xdr:col>11</xdr:col>
      <xdr:colOff>594360</xdr:colOff>
      <xdr:row>23</xdr:row>
      <xdr:rowOff>7620</xdr:rowOff>
    </xdr:to>
    <xdr:sp macro="" textlink="">
      <xdr:nvSpPr>
        <xdr:cNvPr id="2" name="TextBox 1">
          <a:extLst>
            <a:ext uri="{FF2B5EF4-FFF2-40B4-BE49-F238E27FC236}">
              <a16:creationId xmlns:a16="http://schemas.microsoft.com/office/drawing/2014/main" id="{BC40312D-7A83-092C-0C3B-2C108B8A3B73}"/>
            </a:ext>
          </a:extLst>
        </xdr:cNvPr>
        <xdr:cNvSpPr txBox="1"/>
      </xdr:nvSpPr>
      <xdr:spPr>
        <a:xfrm>
          <a:off x="76200" y="30480"/>
          <a:ext cx="7223760" cy="418338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1" u="none" strike="noStrike" baseline="0">
              <a:solidFill>
                <a:schemeClr val="dk1"/>
              </a:solidFill>
              <a:latin typeface="+mn-lt"/>
              <a:ea typeface="+mn-ea"/>
              <a:cs typeface="+mn-cs"/>
            </a:rPr>
            <a:t>1) Problem: A manufacturing company wants to analyze the production output of a specific machine to understand the variability or spread in its performance. </a:t>
          </a:r>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Data: </a:t>
          </a:r>
        </a:p>
        <a:p>
          <a:r>
            <a:rPr lang="en-IN" sz="1100" b="0" i="0" u="none" strike="noStrike" baseline="0">
              <a:solidFill>
                <a:schemeClr val="dk1"/>
              </a:solidFill>
              <a:latin typeface="+mn-lt"/>
              <a:ea typeface="+mn-ea"/>
              <a:cs typeface="+mn-cs"/>
            </a:rPr>
            <a:t>Let's consider the number of units produced per hour by the machine for a sample of 10 working days: </a:t>
          </a:r>
        </a:p>
        <a:p>
          <a:r>
            <a:rPr lang="en-IN" sz="1100" b="0" i="0" u="none" strike="noStrike" baseline="0">
              <a:solidFill>
                <a:schemeClr val="dk1"/>
              </a:solidFill>
              <a:latin typeface="+mn-lt"/>
              <a:ea typeface="+mn-ea"/>
              <a:cs typeface="+mn-cs"/>
            </a:rPr>
            <a:t>Day 1: 120 units </a:t>
          </a:r>
        </a:p>
        <a:p>
          <a:r>
            <a:rPr lang="en-IN" sz="1100" b="0" i="0" u="none" strike="noStrike" baseline="0">
              <a:solidFill>
                <a:schemeClr val="dk1"/>
              </a:solidFill>
              <a:latin typeface="+mn-lt"/>
              <a:ea typeface="+mn-ea"/>
              <a:cs typeface="+mn-cs"/>
            </a:rPr>
            <a:t>Day 2: 110 units </a:t>
          </a:r>
        </a:p>
        <a:p>
          <a:r>
            <a:rPr lang="en-IN" sz="1100" b="0" i="0" u="none" strike="noStrike" baseline="0">
              <a:solidFill>
                <a:schemeClr val="dk1"/>
              </a:solidFill>
              <a:latin typeface="+mn-lt"/>
              <a:ea typeface="+mn-ea"/>
              <a:cs typeface="+mn-cs"/>
            </a:rPr>
            <a:t>Day 3: 130 units </a:t>
          </a:r>
        </a:p>
        <a:p>
          <a:r>
            <a:rPr lang="en-IN" sz="1100" b="0" i="0" u="none" strike="noStrike" baseline="0">
              <a:solidFill>
                <a:schemeClr val="dk1"/>
              </a:solidFill>
              <a:latin typeface="+mn-lt"/>
              <a:ea typeface="+mn-ea"/>
              <a:cs typeface="+mn-cs"/>
            </a:rPr>
            <a:t>Day 4: 115 units </a:t>
          </a:r>
        </a:p>
        <a:p>
          <a:r>
            <a:rPr lang="en-IN" sz="1100" b="0" i="0" u="none" strike="noStrike" baseline="0">
              <a:solidFill>
                <a:schemeClr val="dk1"/>
              </a:solidFill>
              <a:latin typeface="+mn-lt"/>
              <a:ea typeface="+mn-ea"/>
              <a:cs typeface="+mn-cs"/>
            </a:rPr>
            <a:t>Day 5: 125 units </a:t>
          </a:r>
        </a:p>
        <a:p>
          <a:r>
            <a:rPr lang="en-IN" sz="1100" b="0" i="0" u="none" strike="noStrike" baseline="0">
              <a:solidFill>
                <a:schemeClr val="dk1"/>
              </a:solidFill>
              <a:latin typeface="+mn-lt"/>
              <a:ea typeface="+mn-ea"/>
              <a:cs typeface="+mn-cs"/>
            </a:rPr>
            <a:t>Day 6: 105 units </a:t>
          </a:r>
        </a:p>
        <a:p>
          <a:r>
            <a:rPr lang="en-IN" sz="1100" b="0" i="0" u="none" strike="noStrike" baseline="0">
              <a:solidFill>
                <a:schemeClr val="dk1"/>
              </a:solidFill>
              <a:latin typeface="+mn-lt"/>
              <a:ea typeface="+mn-ea"/>
              <a:cs typeface="+mn-cs"/>
            </a:rPr>
            <a:t>Day 7: 135 units </a:t>
          </a:r>
        </a:p>
        <a:p>
          <a:r>
            <a:rPr lang="en-IN" sz="1100" b="0" i="0" u="none" strike="noStrike" baseline="0">
              <a:solidFill>
                <a:schemeClr val="dk1"/>
              </a:solidFill>
              <a:latin typeface="+mn-lt"/>
              <a:ea typeface="+mn-ea"/>
              <a:cs typeface="+mn-cs"/>
            </a:rPr>
            <a:t>Day 8: 115 units </a:t>
          </a:r>
        </a:p>
        <a:p>
          <a:r>
            <a:rPr lang="en-IN" sz="1100" b="0" i="0" u="none" strike="noStrike" baseline="0">
              <a:solidFill>
                <a:schemeClr val="dk1"/>
              </a:solidFill>
              <a:latin typeface="+mn-lt"/>
              <a:ea typeface="+mn-ea"/>
              <a:cs typeface="+mn-cs"/>
            </a:rPr>
            <a:t>Day 9: 125 units </a:t>
          </a:r>
        </a:p>
        <a:p>
          <a:r>
            <a:rPr lang="en-IN" sz="1100" b="0" i="0" u="none" strike="noStrike" baseline="0">
              <a:solidFill>
                <a:schemeClr val="dk1"/>
              </a:solidFill>
              <a:latin typeface="+mn-lt"/>
              <a:ea typeface="+mn-ea"/>
              <a:cs typeface="+mn-cs"/>
            </a:rPr>
            <a:t>Day 10: 140 units </a:t>
          </a:r>
        </a:p>
        <a:p>
          <a:r>
            <a:rPr lang="en-IN" sz="1100" b="0" i="0" u="none" strike="noStrike" baseline="0">
              <a:solidFill>
                <a:schemeClr val="dk1"/>
              </a:solidFill>
              <a:latin typeface="+mn-lt"/>
              <a:ea typeface="+mn-ea"/>
              <a:cs typeface="+mn-cs"/>
            </a:rPr>
            <a:t>Question: </a:t>
          </a:r>
        </a:p>
        <a:p>
          <a:r>
            <a:rPr lang="en-IN" sz="1100" b="0" i="0" u="none" strike="noStrike" baseline="0">
              <a:solidFill>
                <a:schemeClr val="dk1"/>
              </a:solidFill>
              <a:latin typeface="+mn-lt"/>
              <a:ea typeface="+mn-ea"/>
              <a:cs typeface="+mn-cs"/>
            </a:rPr>
            <a:t>1. Range: What is the range of the production output for the machine? </a:t>
          </a:r>
        </a:p>
        <a:p>
          <a:r>
            <a:rPr lang="en-IN" sz="1100" b="0" i="0" u="none" strike="noStrike" baseline="0">
              <a:solidFill>
                <a:schemeClr val="dk1"/>
              </a:solidFill>
              <a:latin typeface="+mn-lt"/>
              <a:ea typeface="+mn-ea"/>
              <a:cs typeface="+mn-cs"/>
            </a:rPr>
            <a:t>2. Variance: What is the variance of the production output for the machine? </a:t>
          </a:r>
        </a:p>
        <a:p>
          <a:r>
            <a:rPr lang="en-IN" sz="1100" b="0" i="0" u="none" strike="noStrike" baseline="0">
              <a:solidFill>
                <a:schemeClr val="dk1"/>
              </a:solidFill>
              <a:latin typeface="+mn-lt"/>
              <a:ea typeface="+mn-ea"/>
              <a:cs typeface="+mn-cs"/>
            </a:rPr>
            <a:t>3. Standard Deviation: What is the standard deviation of the production output for the </a:t>
          </a:r>
        </a:p>
        <a:p>
          <a:r>
            <a:rPr lang="en-IN" sz="1100" b="0" i="0" u="none" strike="noStrike" baseline="0">
              <a:solidFill>
                <a:schemeClr val="dk1"/>
              </a:solidFill>
              <a:latin typeface="+mn-lt"/>
              <a:ea typeface="+mn-ea"/>
              <a:cs typeface="+mn-cs"/>
            </a:rPr>
            <a:t>machine? </a:t>
          </a:r>
        </a:p>
        <a:p>
          <a:r>
            <a:rPr lang="en-IN" sz="1100" b="0" i="0" u="none" strike="noStrike" baseline="0">
              <a:solidFill>
                <a:schemeClr val="dk1"/>
              </a:solidFill>
              <a:latin typeface="+mn-lt"/>
              <a:ea typeface="+mn-ea"/>
              <a:cs typeface="+mn-cs"/>
            </a:rPr>
            <a:t>By answering these questions using different measures of dispersion, the manufacturing </a:t>
          </a:r>
        </a:p>
        <a:p>
          <a:r>
            <a:rPr lang="en-IN" sz="1100" b="0" i="0" u="none" strike="noStrike" baseline="0">
              <a:solidFill>
                <a:schemeClr val="dk1"/>
              </a:solidFill>
              <a:latin typeface="+mn-lt"/>
              <a:ea typeface="+mn-ea"/>
              <a:cs typeface="+mn-cs"/>
            </a:rPr>
            <a:t>company can gain insights into the variability in the machine's production output. This </a:t>
          </a:r>
        </a:p>
        <a:p>
          <a:r>
            <a:rPr lang="en-IN" sz="1100" b="0" i="0" u="none" strike="noStrike" baseline="0">
              <a:solidFill>
                <a:schemeClr val="dk1"/>
              </a:solidFill>
              <a:latin typeface="+mn-lt"/>
              <a:ea typeface="+mn-ea"/>
              <a:cs typeface="+mn-cs"/>
            </a:rPr>
            <a:t>information can help identify any fluctuations, assess the consistency of performance, </a:t>
          </a:r>
        </a:p>
        <a:p>
          <a:r>
            <a:rPr lang="en-IN" sz="1100" b="0" i="0" u="none" strike="noStrike" baseline="0">
              <a:solidFill>
                <a:schemeClr val="dk1"/>
              </a:solidFill>
              <a:latin typeface="+mn-lt"/>
              <a:ea typeface="+mn-ea"/>
              <a:cs typeface="+mn-cs"/>
            </a:rPr>
            <a:t>and make informed decisions regarding quality control, scheduling, and resource </a:t>
          </a:r>
        </a:p>
        <a:p>
          <a:r>
            <a:rPr lang="en-IN" sz="1100" b="0" i="0" u="none" strike="noStrike" baseline="0">
              <a:solidFill>
                <a:schemeClr val="dk1"/>
              </a:solidFill>
              <a:latin typeface="+mn-lt"/>
              <a:ea typeface="+mn-ea"/>
              <a:cs typeface="+mn-cs"/>
            </a:rPr>
            <a:t>allocation. </a:t>
          </a:r>
          <a:endParaRPr lang="en-IN" sz="1100"/>
        </a:p>
      </xdr:txBody>
    </xdr:sp>
    <xdr:clientData/>
  </xdr:twoCellAnchor>
  <xdr:twoCellAnchor>
    <xdr:from>
      <xdr:col>0</xdr:col>
      <xdr:colOff>76200</xdr:colOff>
      <xdr:row>23</xdr:row>
      <xdr:rowOff>60960</xdr:rowOff>
    </xdr:from>
    <xdr:to>
      <xdr:col>11</xdr:col>
      <xdr:colOff>426720</xdr:colOff>
      <xdr:row>29</xdr:row>
      <xdr:rowOff>53340</xdr:rowOff>
    </xdr:to>
    <xdr:sp macro="" textlink="">
      <xdr:nvSpPr>
        <xdr:cNvPr id="3" name="TextBox 2">
          <a:extLst>
            <a:ext uri="{FF2B5EF4-FFF2-40B4-BE49-F238E27FC236}">
              <a16:creationId xmlns:a16="http://schemas.microsoft.com/office/drawing/2014/main" id="{5D73D765-81FB-A533-4943-8A24D405CBCB}"/>
            </a:ext>
          </a:extLst>
        </xdr:cNvPr>
        <xdr:cNvSpPr txBox="1"/>
      </xdr:nvSpPr>
      <xdr:spPr>
        <a:xfrm>
          <a:off x="76200" y="4274820"/>
          <a:ext cx="7056120" cy="109728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a:t>The </a:t>
          </a:r>
          <a:r>
            <a:rPr lang="en-IN" b="1"/>
            <a:t>standard deviation</a:t>
          </a:r>
          <a:r>
            <a:rPr lang="en-IN"/>
            <a:t> of 11.75 minutes indicates a significant spread in the waiting times. This means that while some customers experience short waits, others may have to wait considerably longer.</a:t>
          </a:r>
        </a:p>
        <a:p>
          <a:r>
            <a:rPr lang="en-IN"/>
            <a:t>The </a:t>
          </a:r>
          <a:r>
            <a:rPr lang="en-IN" b="1"/>
            <a:t>sample variance</a:t>
          </a:r>
          <a:r>
            <a:rPr lang="en-IN"/>
            <a:t> of 138.1944 minutes further confirms this variability.</a:t>
          </a:r>
        </a:p>
        <a:p>
          <a:r>
            <a:rPr lang="en-IN"/>
            <a:t>The </a:t>
          </a:r>
          <a:r>
            <a:rPr lang="en-IN" b="1"/>
            <a:t>range</a:t>
          </a:r>
          <a:r>
            <a:rPr lang="en-IN"/>
            <a:t> of 35 minutes (from 10 minutes to 45 minutes) shows that there is a wide spread in the waiting times, with some customers waiting significantly longer than others.</a:t>
          </a:r>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45720</xdr:colOff>
      <xdr:row>0</xdr:row>
      <xdr:rowOff>15240</xdr:rowOff>
    </xdr:from>
    <xdr:to>
      <xdr:col>10</xdr:col>
      <xdr:colOff>220980</xdr:colOff>
      <xdr:row>14</xdr:row>
      <xdr:rowOff>83820</xdr:rowOff>
    </xdr:to>
    <xdr:sp macro="" textlink="">
      <xdr:nvSpPr>
        <xdr:cNvPr id="2" name="TextBox 1">
          <a:extLst>
            <a:ext uri="{FF2B5EF4-FFF2-40B4-BE49-F238E27FC236}">
              <a16:creationId xmlns:a16="http://schemas.microsoft.com/office/drawing/2014/main" id="{614D182C-81F5-8B28-D00A-B47D0130B1D7}"/>
            </a:ext>
          </a:extLst>
        </xdr:cNvPr>
        <xdr:cNvSpPr txBox="1"/>
      </xdr:nvSpPr>
      <xdr:spPr>
        <a:xfrm>
          <a:off x="45720" y="15240"/>
          <a:ext cx="6271260" cy="26289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1" u="none" strike="noStrike" baseline="0">
              <a:solidFill>
                <a:schemeClr val="dk1"/>
              </a:solidFill>
              <a:latin typeface="+mn-lt"/>
              <a:ea typeface="+mn-ea"/>
              <a:cs typeface="+mn-cs"/>
            </a:rPr>
            <a:t>2) Problem: A retail store wants to analyze the sales of a specific product to </a:t>
          </a:r>
          <a:endParaRPr lang="en-IN" sz="1100" b="0" i="0" u="none" strike="noStrike" baseline="0">
            <a:solidFill>
              <a:schemeClr val="dk1"/>
            </a:solidFill>
            <a:latin typeface="+mn-lt"/>
            <a:ea typeface="+mn-ea"/>
            <a:cs typeface="+mn-cs"/>
          </a:endParaRPr>
        </a:p>
        <a:p>
          <a:r>
            <a:rPr lang="en-IN" sz="1100" b="1" i="1" u="none" strike="noStrike" baseline="0">
              <a:solidFill>
                <a:schemeClr val="dk1"/>
              </a:solidFill>
              <a:latin typeface="+mn-lt"/>
              <a:ea typeface="+mn-ea"/>
              <a:cs typeface="+mn-cs"/>
            </a:rPr>
            <a:t>understand the variability in daily sales and assess its inventory management. </a:t>
          </a:r>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Data: </a:t>
          </a:r>
        </a:p>
        <a:p>
          <a:r>
            <a:rPr lang="en-IN" sz="1100" b="0" i="0" u="none" strike="noStrike" baseline="0">
              <a:solidFill>
                <a:schemeClr val="dk1"/>
              </a:solidFill>
              <a:latin typeface="+mn-lt"/>
              <a:ea typeface="+mn-ea"/>
              <a:cs typeface="+mn-cs"/>
            </a:rPr>
            <a:t>Let's consider the daily sales (in dollars) for the past 30 days: </a:t>
          </a:r>
        </a:p>
        <a:p>
          <a:r>
            <a:rPr lang="en-IN" sz="1100" b="0" i="0" u="none" strike="noStrike" baseline="0">
              <a:solidFill>
                <a:schemeClr val="dk1"/>
              </a:solidFill>
              <a:latin typeface="+mn-lt"/>
              <a:ea typeface="+mn-ea"/>
              <a:cs typeface="+mn-cs"/>
            </a:rPr>
            <a:t>$500, $700, $400, $600, $550, $750, $650, $500, $600, $550, </a:t>
          </a:r>
        </a:p>
        <a:p>
          <a:r>
            <a:rPr lang="en-IN" sz="1100" b="0" i="0" u="none" strike="noStrike" baseline="0">
              <a:solidFill>
                <a:schemeClr val="dk1"/>
              </a:solidFill>
              <a:latin typeface="+mn-lt"/>
              <a:ea typeface="+mn-ea"/>
              <a:cs typeface="+mn-cs"/>
            </a:rPr>
            <a:t>$800, $450, $700, $550, $600, $400, $650, $500, $750, $550, </a:t>
          </a:r>
        </a:p>
        <a:p>
          <a:r>
            <a:rPr lang="en-IN" sz="1100" b="0" i="0" u="none" strike="noStrike" baseline="0">
              <a:solidFill>
                <a:schemeClr val="dk1"/>
              </a:solidFill>
              <a:latin typeface="+mn-lt"/>
              <a:ea typeface="+mn-ea"/>
              <a:cs typeface="+mn-cs"/>
            </a:rPr>
            <a:t>$700, $600, $500, $800, $550, $650, $400, $600, $750, $550 </a:t>
          </a:r>
        </a:p>
        <a:p>
          <a:r>
            <a:rPr lang="en-IN" sz="1100" b="0" i="0" u="none" strike="noStrike" baseline="0">
              <a:solidFill>
                <a:schemeClr val="dk1"/>
              </a:solidFill>
              <a:latin typeface="+mn-lt"/>
              <a:ea typeface="+mn-ea"/>
              <a:cs typeface="+mn-cs"/>
            </a:rPr>
            <a:t>Questions: </a:t>
          </a:r>
        </a:p>
        <a:p>
          <a:r>
            <a:rPr lang="en-IN" sz="1100" b="0" i="0" u="none" strike="noStrike" baseline="0">
              <a:solidFill>
                <a:schemeClr val="dk1"/>
              </a:solidFill>
              <a:latin typeface="+mn-lt"/>
              <a:ea typeface="+mn-ea"/>
              <a:cs typeface="+mn-cs"/>
            </a:rPr>
            <a:t>1. Range: What is the range of the daily sales? </a:t>
          </a:r>
        </a:p>
        <a:p>
          <a:r>
            <a:rPr lang="en-IN" sz="1100" b="0" i="0" u="none" strike="noStrike" baseline="0">
              <a:solidFill>
                <a:schemeClr val="dk1"/>
              </a:solidFill>
              <a:latin typeface="+mn-lt"/>
              <a:ea typeface="+mn-ea"/>
              <a:cs typeface="+mn-cs"/>
            </a:rPr>
            <a:t>2. Variance: What is the variance of the daily sales? </a:t>
          </a:r>
        </a:p>
        <a:p>
          <a:r>
            <a:rPr lang="en-IN" sz="1100" b="0" i="0" u="none" strike="noStrike" baseline="0">
              <a:solidFill>
                <a:schemeClr val="dk1"/>
              </a:solidFill>
              <a:latin typeface="+mn-lt"/>
              <a:ea typeface="+mn-ea"/>
              <a:cs typeface="+mn-cs"/>
            </a:rPr>
            <a:t>3. Standard Deviation: What is the standard deviation of the daily sales? </a:t>
          </a:r>
        </a:p>
        <a:p>
          <a:r>
            <a:rPr lang="en-IN" sz="1100" b="0" i="0" u="none" strike="noStrike" baseline="0">
              <a:solidFill>
                <a:schemeClr val="dk1"/>
              </a:solidFill>
              <a:latin typeface="+mn-lt"/>
              <a:ea typeface="+mn-ea"/>
              <a:cs typeface="+mn-cs"/>
            </a:rPr>
            <a:t>By answering these questions using different measures of dispersion, the retail store can </a:t>
          </a:r>
        </a:p>
        <a:p>
          <a:r>
            <a:rPr lang="en-IN" sz="1100" b="0" i="0" u="none" strike="noStrike" baseline="0">
              <a:solidFill>
                <a:schemeClr val="dk1"/>
              </a:solidFill>
              <a:latin typeface="+mn-lt"/>
              <a:ea typeface="+mn-ea"/>
              <a:cs typeface="+mn-cs"/>
            </a:rPr>
            <a:t>gain insights into the variability in daily sales, assess the consistency of demand, and </a:t>
          </a:r>
        </a:p>
        <a:p>
          <a:r>
            <a:rPr lang="en-IN" sz="1100" b="0" i="0" u="none" strike="noStrike" baseline="0">
              <a:solidFill>
                <a:schemeClr val="dk1"/>
              </a:solidFill>
              <a:latin typeface="+mn-lt"/>
              <a:ea typeface="+mn-ea"/>
              <a:cs typeface="+mn-cs"/>
            </a:rPr>
            <a:t>make informed decisions regarding inventory stocking levels, sales forecasting, and </a:t>
          </a:r>
        </a:p>
        <a:p>
          <a:r>
            <a:rPr lang="en-IN" sz="1100" b="0" i="0" u="none" strike="noStrike" baseline="0">
              <a:solidFill>
                <a:schemeClr val="dk1"/>
              </a:solidFill>
              <a:latin typeface="+mn-lt"/>
              <a:ea typeface="+mn-ea"/>
              <a:cs typeface="+mn-cs"/>
            </a:rPr>
            <a:t>pricing strategies. </a:t>
          </a:r>
          <a:endParaRPr lang="en-IN" sz="1100"/>
        </a:p>
      </xdr:txBody>
    </xdr:sp>
    <xdr:clientData/>
  </xdr:twoCellAnchor>
  <xdr:twoCellAnchor>
    <xdr:from>
      <xdr:col>0</xdr:col>
      <xdr:colOff>22860</xdr:colOff>
      <xdr:row>14</xdr:row>
      <xdr:rowOff>152400</xdr:rowOff>
    </xdr:from>
    <xdr:to>
      <xdr:col>10</xdr:col>
      <xdr:colOff>7620</xdr:colOff>
      <xdr:row>26</xdr:row>
      <xdr:rowOff>129540</xdr:rowOff>
    </xdr:to>
    <xdr:sp macro="" textlink="">
      <xdr:nvSpPr>
        <xdr:cNvPr id="3" name="TextBox 2">
          <a:extLst>
            <a:ext uri="{FF2B5EF4-FFF2-40B4-BE49-F238E27FC236}">
              <a16:creationId xmlns:a16="http://schemas.microsoft.com/office/drawing/2014/main" id="{FD8E2F4F-D83E-DBD3-2A7D-31B23F5D8AE5}"/>
            </a:ext>
          </a:extLst>
        </xdr:cNvPr>
        <xdr:cNvSpPr txBox="1"/>
      </xdr:nvSpPr>
      <xdr:spPr>
        <a:xfrm>
          <a:off x="22860" y="2720340"/>
          <a:ext cx="6080760" cy="217932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Range:</a:t>
          </a:r>
          <a:endParaRPr lang="en-IN"/>
        </a:p>
        <a:p>
          <a:r>
            <a:rPr lang="en-IN"/>
            <a:t>The range of 400 indicates that the sales fluctuate significantly over the observed period. This large range suggests variability in customer demand, which needs to be managed by adjusting inventory levels accordingly.</a:t>
          </a:r>
        </a:p>
        <a:p>
          <a:r>
            <a:rPr lang="en-IN" b="1"/>
            <a:t>Variance and Standard Deviation:</a:t>
          </a:r>
          <a:endParaRPr lang="en-IN"/>
        </a:p>
        <a:p>
          <a:r>
            <a:rPr lang="en-IN"/>
            <a:t>The sample variance and standard deviation measure the dispersion of the daily sales around the mean.</a:t>
          </a:r>
        </a:p>
        <a:p>
          <a:r>
            <a:rPr lang="en-IN"/>
            <a:t>Higher values of variance and standard deviation indicate more variability in daily sales. This insight helps in understanding the inconsistency in daily sales, which is crucial for effective inventory management, sales forecasting, and pricing strategies.</a:t>
          </a:r>
        </a:p>
        <a:p>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7620</xdr:colOff>
      <xdr:row>0</xdr:row>
      <xdr:rowOff>7620</xdr:rowOff>
    </xdr:from>
    <xdr:to>
      <xdr:col>9</xdr:col>
      <xdr:colOff>15240</xdr:colOff>
      <xdr:row>17</xdr:row>
      <xdr:rowOff>114300</xdr:rowOff>
    </xdr:to>
    <xdr:sp macro="" textlink="">
      <xdr:nvSpPr>
        <xdr:cNvPr id="2" name="TextBox 1">
          <a:extLst>
            <a:ext uri="{FF2B5EF4-FFF2-40B4-BE49-F238E27FC236}">
              <a16:creationId xmlns:a16="http://schemas.microsoft.com/office/drawing/2014/main" id="{B26B0622-6D9D-671B-4E24-3C7DBFCDA763}"/>
            </a:ext>
          </a:extLst>
        </xdr:cNvPr>
        <xdr:cNvSpPr txBox="1"/>
      </xdr:nvSpPr>
      <xdr:spPr>
        <a:xfrm>
          <a:off x="7620" y="7620"/>
          <a:ext cx="5494020" cy="321564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1" u="none" strike="noStrike" baseline="0">
              <a:solidFill>
                <a:schemeClr val="dk1"/>
              </a:solidFill>
              <a:latin typeface="+mn-lt"/>
              <a:ea typeface="+mn-ea"/>
              <a:cs typeface="+mn-cs"/>
            </a:rPr>
            <a:t>3) Problem: An e-commerce platform wants to analyze the delivery times of its </a:t>
          </a:r>
          <a:endParaRPr lang="en-IN" sz="1100" b="0" i="0" u="none" strike="noStrike" baseline="0">
            <a:solidFill>
              <a:schemeClr val="dk1"/>
            </a:solidFill>
            <a:latin typeface="+mn-lt"/>
            <a:ea typeface="+mn-ea"/>
            <a:cs typeface="+mn-cs"/>
          </a:endParaRPr>
        </a:p>
        <a:p>
          <a:r>
            <a:rPr lang="en-IN" sz="1100" b="1" i="1" u="none" strike="noStrike" baseline="0">
              <a:solidFill>
                <a:schemeClr val="dk1"/>
              </a:solidFill>
              <a:latin typeface="+mn-lt"/>
              <a:ea typeface="+mn-ea"/>
              <a:cs typeface="+mn-cs"/>
            </a:rPr>
            <a:t>shipments to understand the variability in order fulfillment and optimize its </a:t>
          </a:r>
          <a:endParaRPr lang="en-IN" sz="1100" b="0" i="0" u="none" strike="noStrike" baseline="0">
            <a:solidFill>
              <a:schemeClr val="dk1"/>
            </a:solidFill>
            <a:latin typeface="+mn-lt"/>
            <a:ea typeface="+mn-ea"/>
            <a:cs typeface="+mn-cs"/>
          </a:endParaRPr>
        </a:p>
        <a:p>
          <a:r>
            <a:rPr lang="en-IN" sz="1100" b="1" i="1" u="none" strike="noStrike" baseline="0">
              <a:solidFill>
                <a:schemeClr val="dk1"/>
              </a:solidFill>
              <a:latin typeface="+mn-lt"/>
              <a:ea typeface="+mn-ea"/>
              <a:cs typeface="+mn-cs"/>
            </a:rPr>
            <a:t>logistics operations. </a:t>
          </a:r>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Data: </a:t>
          </a:r>
        </a:p>
        <a:p>
          <a:r>
            <a:rPr lang="en-IN" sz="1100" b="0" i="0" u="none" strike="noStrike" baseline="0">
              <a:solidFill>
                <a:schemeClr val="dk1"/>
              </a:solidFill>
              <a:latin typeface="+mn-lt"/>
              <a:ea typeface="+mn-ea"/>
              <a:cs typeface="+mn-cs"/>
            </a:rPr>
            <a:t>Let's consider the delivery times (in days) for a sample of 50 shipments: </a:t>
          </a:r>
        </a:p>
        <a:p>
          <a:r>
            <a:rPr lang="en-IN" sz="1100" b="0" i="0" u="none" strike="noStrike" baseline="0">
              <a:solidFill>
                <a:schemeClr val="dk1"/>
              </a:solidFill>
              <a:latin typeface="+mn-lt"/>
              <a:ea typeface="+mn-ea"/>
              <a:cs typeface="+mn-cs"/>
            </a:rPr>
            <a:t>3, 5, 2, 4, 6, 2, 3, 4, 2, 5, </a:t>
          </a:r>
        </a:p>
        <a:p>
          <a:r>
            <a:rPr lang="en-IN" sz="1100" b="0" i="0" u="none" strike="noStrike" baseline="0">
              <a:solidFill>
                <a:schemeClr val="dk1"/>
              </a:solidFill>
              <a:latin typeface="+mn-lt"/>
              <a:ea typeface="+mn-ea"/>
              <a:cs typeface="+mn-cs"/>
            </a:rPr>
            <a:t>7, 2, 3, 4, 2, 4, 2, 3, 5, 6, </a:t>
          </a:r>
        </a:p>
        <a:p>
          <a:r>
            <a:rPr lang="en-IN" sz="1100" b="0" i="0" u="none" strike="noStrike" baseline="0">
              <a:solidFill>
                <a:schemeClr val="dk1"/>
              </a:solidFill>
              <a:latin typeface="+mn-lt"/>
              <a:ea typeface="+mn-ea"/>
              <a:cs typeface="+mn-cs"/>
            </a:rPr>
            <a:t>3, 2, 1, 4, 2, 4, 5, 3, 2, 7, </a:t>
          </a:r>
        </a:p>
        <a:p>
          <a:r>
            <a:rPr lang="en-IN" sz="1100" b="0" i="0" u="none" strike="noStrike" baseline="0">
              <a:solidFill>
                <a:schemeClr val="dk1"/>
              </a:solidFill>
              <a:latin typeface="+mn-lt"/>
              <a:ea typeface="+mn-ea"/>
              <a:cs typeface="+mn-cs"/>
            </a:rPr>
            <a:t>2, 3, 4, 5, 1, 6, 2, 4, 3, 5, </a:t>
          </a:r>
        </a:p>
        <a:p>
          <a:r>
            <a:rPr lang="en-IN" sz="1100" b="0" i="0" u="none" strike="noStrike" baseline="0">
              <a:solidFill>
                <a:schemeClr val="dk1"/>
              </a:solidFill>
              <a:latin typeface="+mn-lt"/>
              <a:ea typeface="+mn-ea"/>
              <a:cs typeface="+mn-cs"/>
            </a:rPr>
            <a:t>3, 2, 4, 2, 6, 3, 2, 4, 5, 3 </a:t>
          </a:r>
        </a:p>
        <a:p>
          <a:r>
            <a:rPr lang="en-IN" sz="1100" b="0" i="0" u="none" strike="noStrike" baseline="0">
              <a:solidFill>
                <a:schemeClr val="dk1"/>
              </a:solidFill>
              <a:latin typeface="+mn-lt"/>
              <a:ea typeface="+mn-ea"/>
              <a:cs typeface="+mn-cs"/>
            </a:rPr>
            <a:t>Questions: </a:t>
          </a:r>
        </a:p>
        <a:p>
          <a:r>
            <a:rPr lang="en-IN" sz="1100" b="0" i="0" u="none" strike="noStrike" baseline="0">
              <a:solidFill>
                <a:schemeClr val="dk1"/>
              </a:solidFill>
              <a:latin typeface="+mn-lt"/>
              <a:ea typeface="+mn-ea"/>
              <a:cs typeface="+mn-cs"/>
            </a:rPr>
            <a:t>1. Range: What is the range of the delivery times? </a:t>
          </a:r>
        </a:p>
        <a:p>
          <a:r>
            <a:rPr lang="en-IN" sz="1100" b="0" i="0" u="none" strike="noStrike" baseline="0">
              <a:solidFill>
                <a:schemeClr val="dk1"/>
              </a:solidFill>
              <a:latin typeface="+mn-lt"/>
              <a:ea typeface="+mn-ea"/>
              <a:cs typeface="+mn-cs"/>
            </a:rPr>
            <a:t>2. Variance: What is the variance of the delivery times? </a:t>
          </a:r>
        </a:p>
        <a:p>
          <a:r>
            <a:rPr lang="en-IN" sz="1100" b="0" i="0" u="none" strike="noStrike" baseline="0">
              <a:solidFill>
                <a:schemeClr val="dk1"/>
              </a:solidFill>
              <a:latin typeface="+mn-lt"/>
              <a:ea typeface="+mn-ea"/>
              <a:cs typeface="+mn-cs"/>
            </a:rPr>
            <a:t>3. Standard Deviation: What is the standard deviation of the delivery times? </a:t>
          </a:r>
        </a:p>
        <a:p>
          <a:r>
            <a:rPr lang="en-IN" sz="1100" b="0" i="0" u="none" strike="noStrike" baseline="0">
              <a:solidFill>
                <a:schemeClr val="dk1"/>
              </a:solidFill>
              <a:latin typeface="+mn-lt"/>
              <a:ea typeface="+mn-ea"/>
              <a:cs typeface="+mn-cs"/>
            </a:rPr>
            <a:t>By answering these questions using different measures of dispersion, the e-commerce </a:t>
          </a:r>
        </a:p>
        <a:p>
          <a:r>
            <a:rPr lang="en-IN" sz="1100" b="0" i="0" u="none" strike="noStrike" baseline="0">
              <a:solidFill>
                <a:schemeClr val="dk1"/>
              </a:solidFill>
              <a:latin typeface="+mn-lt"/>
              <a:ea typeface="+mn-ea"/>
              <a:cs typeface="+mn-cs"/>
            </a:rPr>
            <a:t>platform can gain insights into the variability in delivery times, identify any bottlenecks in </a:t>
          </a:r>
        </a:p>
        <a:p>
          <a:r>
            <a:rPr lang="en-IN" sz="1100" b="0" i="0" u="none" strike="noStrike" baseline="0">
              <a:solidFill>
                <a:schemeClr val="dk1"/>
              </a:solidFill>
              <a:latin typeface="+mn-lt"/>
              <a:ea typeface="+mn-ea"/>
              <a:cs typeface="+mn-cs"/>
            </a:rPr>
            <a:t>the logistics process, and make informed decisions regarding shipment tracking, </a:t>
          </a:r>
        </a:p>
        <a:p>
          <a:r>
            <a:rPr lang="en-IN" sz="1100" b="0" i="0" u="none" strike="noStrike" baseline="0">
              <a:solidFill>
                <a:schemeClr val="dk1"/>
              </a:solidFill>
              <a:latin typeface="+mn-lt"/>
              <a:ea typeface="+mn-ea"/>
              <a:cs typeface="+mn-cs"/>
            </a:rPr>
            <a:t>customer expectations, and service level agreements. </a:t>
          </a:r>
          <a:endParaRPr lang="en-IN" sz="1100"/>
        </a:p>
      </xdr:txBody>
    </xdr:sp>
    <xdr:clientData/>
  </xdr:twoCellAnchor>
  <xdr:twoCellAnchor>
    <xdr:from>
      <xdr:col>0</xdr:col>
      <xdr:colOff>53340</xdr:colOff>
      <xdr:row>18</xdr:row>
      <xdr:rowOff>22860</xdr:rowOff>
    </xdr:from>
    <xdr:to>
      <xdr:col>9</xdr:col>
      <xdr:colOff>0</xdr:colOff>
      <xdr:row>31</xdr:row>
      <xdr:rowOff>83820</xdr:rowOff>
    </xdr:to>
    <xdr:sp macro="" textlink="">
      <xdr:nvSpPr>
        <xdr:cNvPr id="3" name="TextBox 2">
          <a:extLst>
            <a:ext uri="{FF2B5EF4-FFF2-40B4-BE49-F238E27FC236}">
              <a16:creationId xmlns:a16="http://schemas.microsoft.com/office/drawing/2014/main" id="{63F9DC1D-DCC0-AE16-0652-147E4F78267E}"/>
            </a:ext>
          </a:extLst>
        </xdr:cNvPr>
        <xdr:cNvSpPr txBox="1"/>
      </xdr:nvSpPr>
      <xdr:spPr>
        <a:xfrm>
          <a:off x="53340" y="3329940"/>
          <a:ext cx="5433060" cy="24384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Range:</a:t>
          </a:r>
          <a:endParaRPr lang="en-IN"/>
        </a:p>
        <a:p>
          <a:r>
            <a:rPr lang="en-IN"/>
            <a:t>The range of 6 days indicates a broad span of delivery times, suggesting there may be inconsistencies in the logistics process that the e-commerce platform needs to address. This range helps identify potential delays or faster-than-expected deliveries that might require further investigation.</a:t>
          </a:r>
        </a:p>
        <a:p>
          <a:r>
            <a:rPr lang="en-IN" b="1"/>
            <a:t>Variance and Standard Deviation:</a:t>
          </a:r>
          <a:endParaRPr lang="en-IN"/>
        </a:p>
        <a:p>
          <a:r>
            <a:rPr lang="en-IN"/>
            <a:t>Variance and standard deviation measure the dispersion around the mean delivery time.</a:t>
          </a:r>
        </a:p>
        <a:p>
          <a:r>
            <a:rPr lang="en-IN"/>
            <a:t>A higher variance and standard deviation indicate more variability in delivery times. This can imply issues in the logistics chain, such as inconsistent processing times, varying courier efficiencies, or different routes affecting delivery speed.</a:t>
          </a:r>
        </a:p>
        <a:p>
          <a:r>
            <a:rPr lang="en-IN"/>
            <a:t>For instance, if the standard deviation is high, the platform might consider improving logistics operations by streamlining processes, selecting more reliable courier services, or optimizing delivery routes.</a:t>
          </a:r>
        </a:p>
        <a:p>
          <a:endParaRPr lang="en-IN"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45720</xdr:colOff>
      <xdr:row>0</xdr:row>
      <xdr:rowOff>60960</xdr:rowOff>
    </xdr:from>
    <xdr:to>
      <xdr:col>10</xdr:col>
      <xdr:colOff>0</xdr:colOff>
      <xdr:row>12</xdr:row>
      <xdr:rowOff>22860</xdr:rowOff>
    </xdr:to>
    <xdr:sp macro="" textlink="">
      <xdr:nvSpPr>
        <xdr:cNvPr id="2" name="TextBox 1">
          <a:extLst>
            <a:ext uri="{FF2B5EF4-FFF2-40B4-BE49-F238E27FC236}">
              <a16:creationId xmlns:a16="http://schemas.microsoft.com/office/drawing/2014/main" id="{53A7B2B2-4030-971D-31A4-7AA6EC661F59}"/>
            </a:ext>
          </a:extLst>
        </xdr:cNvPr>
        <xdr:cNvSpPr txBox="1"/>
      </xdr:nvSpPr>
      <xdr:spPr>
        <a:xfrm>
          <a:off x="45720" y="60960"/>
          <a:ext cx="6050280" cy="215646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1" u="none" strike="noStrike" baseline="0">
              <a:solidFill>
                <a:schemeClr val="dk1"/>
              </a:solidFill>
              <a:latin typeface="+mn-lt"/>
              <a:ea typeface="+mn-ea"/>
              <a:cs typeface="+mn-cs"/>
            </a:rPr>
            <a:t>4) Problem : A company wants to analyze the monthly revenue generated by one of </a:t>
          </a:r>
          <a:endParaRPr lang="en-IN" sz="1100" b="0" i="0" u="none" strike="noStrike" baseline="0">
            <a:solidFill>
              <a:schemeClr val="dk1"/>
            </a:solidFill>
            <a:latin typeface="+mn-lt"/>
            <a:ea typeface="+mn-ea"/>
            <a:cs typeface="+mn-cs"/>
          </a:endParaRPr>
        </a:p>
        <a:p>
          <a:r>
            <a:rPr lang="en-IN" sz="1100" b="1" i="1" u="none" strike="noStrike" baseline="0">
              <a:solidFill>
                <a:schemeClr val="dk1"/>
              </a:solidFill>
              <a:latin typeface="+mn-lt"/>
              <a:ea typeface="+mn-ea"/>
              <a:cs typeface="+mn-cs"/>
            </a:rPr>
            <a:t>its products to understand its performance and variability. </a:t>
          </a:r>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Data: </a:t>
          </a:r>
        </a:p>
        <a:p>
          <a:r>
            <a:rPr lang="en-IN" sz="1100" b="0" i="0" u="none" strike="noStrike" baseline="0">
              <a:solidFill>
                <a:schemeClr val="dk1"/>
              </a:solidFill>
              <a:latin typeface="+mn-lt"/>
              <a:ea typeface="+mn-ea"/>
              <a:cs typeface="+mn-cs"/>
            </a:rPr>
            <a:t>Let's consider the monthly revenue (in thousands of dollars) for the past 12 months: </a:t>
          </a:r>
        </a:p>
        <a:p>
          <a:r>
            <a:rPr lang="en-IN" sz="1100" b="0" i="0" u="none" strike="noStrike" baseline="0">
              <a:solidFill>
                <a:schemeClr val="dk1"/>
              </a:solidFill>
              <a:latin typeface="+mn-lt"/>
              <a:ea typeface="+mn-ea"/>
              <a:cs typeface="+mn-cs"/>
            </a:rPr>
            <a:t>$120, $150, $110, $135, $125, $140, $130, $155, $115, $145, $135, $130 </a:t>
          </a:r>
        </a:p>
        <a:p>
          <a:r>
            <a:rPr lang="en-IN" sz="1100" b="0" i="0" u="none" strike="noStrike" baseline="0">
              <a:solidFill>
                <a:schemeClr val="dk1"/>
              </a:solidFill>
              <a:latin typeface="+mn-lt"/>
              <a:ea typeface="+mn-ea"/>
              <a:cs typeface="+mn-cs"/>
            </a:rPr>
            <a:t>Questions: </a:t>
          </a:r>
        </a:p>
        <a:p>
          <a:r>
            <a:rPr lang="en-IN" sz="1100" b="0" i="0" u="none" strike="noStrike" baseline="0">
              <a:solidFill>
                <a:schemeClr val="dk1"/>
              </a:solidFill>
              <a:latin typeface="+mn-lt"/>
              <a:ea typeface="+mn-ea"/>
              <a:cs typeface="+mn-cs"/>
            </a:rPr>
            <a:t>1. Measure of Central Tendency: What is the average monthly revenue for the product? </a:t>
          </a:r>
        </a:p>
        <a:p>
          <a:r>
            <a:rPr lang="en-IN" sz="1100" b="0" i="0" u="none" strike="noStrike" baseline="0">
              <a:solidFill>
                <a:schemeClr val="dk1"/>
              </a:solidFill>
              <a:latin typeface="+mn-lt"/>
              <a:ea typeface="+mn-ea"/>
              <a:cs typeface="+mn-cs"/>
            </a:rPr>
            <a:t>2. Measure of Dispersion: What is the range of monthly revenue for the product? </a:t>
          </a:r>
        </a:p>
        <a:p>
          <a:r>
            <a:rPr lang="en-IN" sz="1100" b="0" i="0" u="none" strike="noStrike" baseline="0">
              <a:solidFill>
                <a:schemeClr val="dk1"/>
              </a:solidFill>
              <a:latin typeface="+mn-lt"/>
              <a:ea typeface="+mn-ea"/>
              <a:cs typeface="+mn-cs"/>
            </a:rPr>
            <a:t>By answering these questions, the company can gain insights into the average revenue </a:t>
          </a:r>
        </a:p>
        <a:p>
          <a:r>
            <a:rPr lang="en-IN" sz="1100" b="0" i="0" u="none" strike="noStrike" baseline="0">
              <a:solidFill>
                <a:schemeClr val="dk1"/>
              </a:solidFill>
              <a:latin typeface="+mn-lt"/>
              <a:ea typeface="+mn-ea"/>
              <a:cs typeface="+mn-cs"/>
            </a:rPr>
            <a:t>generated by the product and understand the range or variability in its monthly revenue, </a:t>
          </a:r>
        </a:p>
        <a:p>
          <a:r>
            <a:rPr lang="en-IN" sz="1100" b="0" i="0" u="none" strike="noStrike" baseline="0">
              <a:solidFill>
                <a:schemeClr val="dk1"/>
              </a:solidFill>
              <a:latin typeface="+mn-lt"/>
              <a:ea typeface="+mn-ea"/>
              <a:cs typeface="+mn-cs"/>
            </a:rPr>
            <a:t>which can help with financial planning, forecasting, and evaluating the product's </a:t>
          </a:r>
        </a:p>
        <a:p>
          <a:r>
            <a:rPr lang="en-IN" sz="1100" b="0" i="0" u="none" strike="noStrike" baseline="0">
              <a:solidFill>
                <a:schemeClr val="dk1"/>
              </a:solidFill>
              <a:latin typeface="+mn-lt"/>
              <a:ea typeface="+mn-ea"/>
              <a:cs typeface="+mn-cs"/>
            </a:rPr>
            <a:t>performance. </a:t>
          </a:r>
          <a:endParaRPr lang="en-IN" sz="1100"/>
        </a:p>
      </xdr:txBody>
    </xdr:sp>
    <xdr:clientData/>
  </xdr:twoCellAnchor>
  <xdr:twoCellAnchor>
    <xdr:from>
      <xdr:col>0</xdr:col>
      <xdr:colOff>60960</xdr:colOff>
      <xdr:row>13</xdr:row>
      <xdr:rowOff>7620</xdr:rowOff>
    </xdr:from>
    <xdr:to>
      <xdr:col>10</xdr:col>
      <xdr:colOff>7620</xdr:colOff>
      <xdr:row>25</xdr:row>
      <xdr:rowOff>7620</xdr:rowOff>
    </xdr:to>
    <xdr:sp macro="" textlink="">
      <xdr:nvSpPr>
        <xdr:cNvPr id="3" name="TextBox 2">
          <a:extLst>
            <a:ext uri="{FF2B5EF4-FFF2-40B4-BE49-F238E27FC236}">
              <a16:creationId xmlns:a16="http://schemas.microsoft.com/office/drawing/2014/main" id="{ACDA2785-D511-31B0-6C3E-914594FA3EBD}"/>
            </a:ext>
          </a:extLst>
        </xdr:cNvPr>
        <xdr:cNvSpPr txBox="1"/>
      </xdr:nvSpPr>
      <xdr:spPr>
        <a:xfrm>
          <a:off x="60960" y="2392680"/>
          <a:ext cx="6042660" cy="220218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Mean (Average Monthly Revenue):</a:t>
          </a:r>
          <a:endParaRPr lang="en-IN"/>
        </a:p>
        <a:p>
          <a:r>
            <a:rPr lang="en-IN"/>
            <a:t>The average monthly revenue for the product over the past 12 months is $132.5 thousand.</a:t>
          </a:r>
        </a:p>
        <a:p>
          <a:r>
            <a:rPr lang="en-IN"/>
            <a:t>This value provides a central measure of the product's revenue performance, giving the company an idea of the typical monthly income generated by the product.</a:t>
          </a:r>
        </a:p>
        <a:p>
          <a:r>
            <a:rPr lang="en-IN"/>
            <a:t>The company can use this average for financial planning, forecasting, and setting revenue targets.</a:t>
          </a:r>
        </a:p>
        <a:p>
          <a:r>
            <a:rPr lang="en-IN" b="1"/>
            <a:t>Range:</a:t>
          </a:r>
          <a:endParaRPr lang="en-IN"/>
        </a:p>
        <a:p>
          <a:r>
            <a:rPr lang="en-IN"/>
            <a:t>The range of monthly revenue is $45 thousand.</a:t>
          </a:r>
        </a:p>
        <a:p>
          <a:r>
            <a:rPr lang="en-IN"/>
            <a:t>This range indicates the variability in monthly revenue. A smaller range suggests more consistent performance, while a larger range suggests greater variability.</a:t>
          </a:r>
        </a:p>
        <a:p>
          <a:r>
            <a:rPr lang="en-IN"/>
            <a:t>Understanding the range can help the company identify periods of peak performance and potential revenue drops, enabling better inventory management and marketing strategies.</a:t>
          </a:r>
        </a:p>
        <a:p>
          <a:endParaRPr lang="en-IN"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129540</xdr:colOff>
      <xdr:row>0</xdr:row>
      <xdr:rowOff>83820</xdr:rowOff>
    </xdr:from>
    <xdr:to>
      <xdr:col>8</xdr:col>
      <xdr:colOff>556260</xdr:colOff>
      <xdr:row>16</xdr:row>
      <xdr:rowOff>53340</xdr:rowOff>
    </xdr:to>
    <xdr:sp macro="" textlink="">
      <xdr:nvSpPr>
        <xdr:cNvPr id="2" name="TextBox 1">
          <a:extLst>
            <a:ext uri="{FF2B5EF4-FFF2-40B4-BE49-F238E27FC236}">
              <a16:creationId xmlns:a16="http://schemas.microsoft.com/office/drawing/2014/main" id="{EBEEBD95-1CD4-275D-D657-2DCF07DC3788}"/>
            </a:ext>
          </a:extLst>
        </xdr:cNvPr>
        <xdr:cNvSpPr txBox="1"/>
      </xdr:nvSpPr>
      <xdr:spPr>
        <a:xfrm>
          <a:off x="129540" y="83820"/>
          <a:ext cx="5303520" cy="28956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1" u="none" strike="noStrike" baseline="0">
              <a:solidFill>
                <a:schemeClr val="dk1"/>
              </a:solidFill>
              <a:latin typeface="+mn-lt"/>
              <a:ea typeface="+mn-ea"/>
              <a:cs typeface="+mn-cs"/>
            </a:rPr>
            <a:t>5) Problem : A survey was conducted to gather feedback from customers regarding </a:t>
          </a:r>
          <a:endParaRPr lang="en-IN" sz="1100" b="0" i="0" u="none" strike="noStrike" baseline="0">
            <a:solidFill>
              <a:schemeClr val="dk1"/>
            </a:solidFill>
            <a:latin typeface="+mn-lt"/>
            <a:ea typeface="+mn-ea"/>
            <a:cs typeface="+mn-cs"/>
          </a:endParaRPr>
        </a:p>
        <a:p>
          <a:r>
            <a:rPr lang="en-IN" sz="1100" b="1" i="1" u="none" strike="noStrike" baseline="0">
              <a:solidFill>
                <a:schemeClr val="dk1"/>
              </a:solidFill>
              <a:latin typeface="+mn-lt"/>
              <a:ea typeface="+mn-ea"/>
              <a:cs typeface="+mn-cs"/>
            </a:rPr>
            <a:t>their satisfaction with a particular service on a scale of 1 to 10. </a:t>
          </a:r>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Data: </a:t>
          </a:r>
        </a:p>
        <a:p>
          <a:r>
            <a:rPr lang="en-IN" sz="1100" b="0" i="0" u="none" strike="noStrike" baseline="0">
              <a:solidFill>
                <a:schemeClr val="dk1"/>
              </a:solidFill>
              <a:latin typeface="+mn-lt"/>
              <a:ea typeface="+mn-ea"/>
              <a:cs typeface="+mn-cs"/>
            </a:rPr>
            <a:t>Let's consider the satisfaction ratings from 50 customers: </a:t>
          </a:r>
        </a:p>
        <a:p>
          <a:r>
            <a:rPr lang="en-IN" sz="1100" b="0" i="0" u="none" strike="noStrike" baseline="0">
              <a:solidFill>
                <a:schemeClr val="dk1"/>
              </a:solidFill>
              <a:latin typeface="+mn-lt"/>
              <a:ea typeface="+mn-ea"/>
              <a:cs typeface="+mn-cs"/>
            </a:rPr>
            <a:t>8, 7, 9, 6, 7, 8, 9, 8, 7, 6, </a:t>
          </a:r>
        </a:p>
        <a:p>
          <a:r>
            <a:rPr lang="en-IN" sz="1100" b="0" i="0" u="none" strike="noStrike" baseline="0">
              <a:solidFill>
                <a:schemeClr val="dk1"/>
              </a:solidFill>
              <a:latin typeface="+mn-lt"/>
              <a:ea typeface="+mn-ea"/>
              <a:cs typeface="+mn-cs"/>
            </a:rPr>
            <a:t>8, 9, 7, 8, 7, 6, 8, 9, 6, 7, </a:t>
          </a:r>
        </a:p>
        <a:p>
          <a:r>
            <a:rPr lang="en-IN" sz="1100" b="0" i="0" u="none" strike="noStrike" baseline="0">
              <a:solidFill>
                <a:schemeClr val="dk1"/>
              </a:solidFill>
              <a:latin typeface="+mn-lt"/>
              <a:ea typeface="+mn-ea"/>
              <a:cs typeface="+mn-cs"/>
            </a:rPr>
            <a:t>8, 9, 7, 6, 7, 8, 9, 8, 7, 6, </a:t>
          </a:r>
        </a:p>
        <a:p>
          <a:r>
            <a:rPr lang="en-IN" sz="1100" b="0" i="0" u="none" strike="noStrike" baseline="0">
              <a:solidFill>
                <a:schemeClr val="dk1"/>
              </a:solidFill>
              <a:latin typeface="+mn-lt"/>
              <a:ea typeface="+mn-ea"/>
              <a:cs typeface="+mn-cs"/>
            </a:rPr>
            <a:t>9, 8, 7, 6, 8, 9, 7, 8, 7, 6, </a:t>
          </a:r>
        </a:p>
        <a:p>
          <a:r>
            <a:rPr lang="en-IN" sz="1100" b="0" i="0" u="none" strike="noStrike" baseline="0">
              <a:solidFill>
                <a:schemeClr val="dk1"/>
              </a:solidFill>
              <a:latin typeface="+mn-lt"/>
              <a:ea typeface="+mn-ea"/>
              <a:cs typeface="+mn-cs"/>
            </a:rPr>
            <a:t>9, 8, 7, 6, 7, 8, 9, 8, 7, 6 </a:t>
          </a:r>
        </a:p>
        <a:p>
          <a:r>
            <a:rPr lang="en-IN" sz="1100" b="0" i="0" u="none" strike="noStrike" baseline="0">
              <a:solidFill>
                <a:schemeClr val="dk1"/>
              </a:solidFill>
              <a:latin typeface="+mn-lt"/>
              <a:ea typeface="+mn-ea"/>
              <a:cs typeface="+mn-cs"/>
            </a:rPr>
            <a:t>Questions: </a:t>
          </a:r>
        </a:p>
        <a:p>
          <a:r>
            <a:rPr lang="en-IN" sz="1100" b="0" i="0" u="none" strike="noStrike" baseline="0">
              <a:solidFill>
                <a:schemeClr val="dk1"/>
              </a:solidFill>
              <a:latin typeface="+mn-lt"/>
              <a:ea typeface="+mn-ea"/>
              <a:cs typeface="+mn-cs"/>
            </a:rPr>
            <a:t>1. Measure of Central Tendency: What is the average satisfaction rating? </a:t>
          </a:r>
        </a:p>
        <a:p>
          <a:r>
            <a:rPr lang="en-IN" sz="1100" b="0" i="0" u="none" strike="noStrike" baseline="0">
              <a:solidFill>
                <a:schemeClr val="dk1"/>
              </a:solidFill>
              <a:latin typeface="+mn-lt"/>
              <a:ea typeface="+mn-ea"/>
              <a:cs typeface="+mn-cs"/>
            </a:rPr>
            <a:t>2. Measure of Dispersion: What is the standard deviation of the satisfaction ratings? </a:t>
          </a:r>
        </a:p>
        <a:p>
          <a:r>
            <a:rPr lang="en-IN" sz="1100" b="0" i="0" u="none" strike="noStrike" baseline="0">
              <a:solidFill>
                <a:schemeClr val="dk1"/>
              </a:solidFill>
              <a:latin typeface="+mn-lt"/>
              <a:ea typeface="+mn-ea"/>
              <a:cs typeface="+mn-cs"/>
            </a:rPr>
            <a:t>By answering these questions, the company can gain insights into the average </a:t>
          </a:r>
        </a:p>
        <a:p>
          <a:r>
            <a:rPr lang="en-IN" sz="1100" b="0" i="0" u="none" strike="noStrike" baseline="0">
              <a:solidFill>
                <a:schemeClr val="dk1"/>
              </a:solidFill>
              <a:latin typeface="+mn-lt"/>
              <a:ea typeface="+mn-ea"/>
              <a:cs typeface="+mn-cs"/>
            </a:rPr>
            <a:t>satisfaction rating of customers and understand the spread or variability in their ratings. </a:t>
          </a:r>
        </a:p>
        <a:p>
          <a:r>
            <a:rPr lang="en-IN" sz="1100" b="0" i="0" u="none" strike="noStrike" baseline="0">
              <a:solidFill>
                <a:schemeClr val="dk1"/>
              </a:solidFill>
              <a:latin typeface="+mn-lt"/>
              <a:ea typeface="+mn-ea"/>
              <a:cs typeface="+mn-cs"/>
            </a:rPr>
            <a:t>This information can help identify areas for improvement, evaluate customer perception, </a:t>
          </a:r>
        </a:p>
        <a:p>
          <a:r>
            <a:rPr lang="en-IN" sz="1100" b="0" i="0" u="none" strike="noStrike" baseline="0">
              <a:solidFill>
                <a:schemeClr val="dk1"/>
              </a:solidFill>
              <a:latin typeface="+mn-lt"/>
              <a:ea typeface="+mn-ea"/>
              <a:cs typeface="+mn-cs"/>
            </a:rPr>
            <a:t>and make informed decisions to enhance the service quality. </a:t>
          </a:r>
          <a:endParaRPr lang="en-IN" sz="1100"/>
        </a:p>
      </xdr:txBody>
    </xdr:sp>
    <xdr:clientData/>
  </xdr:twoCellAnchor>
  <xdr:twoCellAnchor>
    <xdr:from>
      <xdr:col>0</xdr:col>
      <xdr:colOff>167640</xdr:colOff>
      <xdr:row>17</xdr:row>
      <xdr:rowOff>30480</xdr:rowOff>
    </xdr:from>
    <xdr:to>
      <xdr:col>9</xdr:col>
      <xdr:colOff>15240</xdr:colOff>
      <xdr:row>29</xdr:row>
      <xdr:rowOff>68580</xdr:rowOff>
    </xdr:to>
    <xdr:sp macro="" textlink="">
      <xdr:nvSpPr>
        <xdr:cNvPr id="3" name="TextBox 2">
          <a:extLst>
            <a:ext uri="{FF2B5EF4-FFF2-40B4-BE49-F238E27FC236}">
              <a16:creationId xmlns:a16="http://schemas.microsoft.com/office/drawing/2014/main" id="{96C2C52A-853C-C0A1-4295-52C6C588C43F}"/>
            </a:ext>
          </a:extLst>
        </xdr:cNvPr>
        <xdr:cNvSpPr txBox="1"/>
      </xdr:nvSpPr>
      <xdr:spPr>
        <a:xfrm>
          <a:off x="167640" y="3154680"/>
          <a:ext cx="5334000" cy="223266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Mean (Average Satisfaction Rating):</a:t>
          </a:r>
        </a:p>
        <a:p>
          <a:r>
            <a:rPr lang="en-IN"/>
            <a:t>The average satisfaction rating is 7.48.</a:t>
          </a:r>
        </a:p>
        <a:p>
          <a:r>
            <a:rPr lang="en-IN"/>
            <a:t>This indicates that, on average, customers are fairly satisfied with the service, rating it between 7 and 8 on a scale of 1 to 10.</a:t>
          </a:r>
        </a:p>
        <a:p>
          <a:r>
            <a:rPr lang="en-IN"/>
            <a:t>The company can use this average to gauge overall customer satisfaction and compare it to benchmarks or past performance.</a:t>
          </a:r>
        </a:p>
        <a:p>
          <a:r>
            <a:rPr lang="en-IN" b="1"/>
            <a:t>Standard Deviation:</a:t>
          </a:r>
          <a:endParaRPr lang="en-IN"/>
        </a:p>
        <a:p>
          <a:r>
            <a:rPr lang="en-IN"/>
            <a:t>The standard deviation of the satisfaction ratings is approximately 1.043</a:t>
          </a:r>
        </a:p>
        <a:p>
          <a:r>
            <a:rPr lang="en-IN"/>
            <a:t>This relatively low standard deviation indicates that most customer ratings are close to the average rating of 7.64, suggesting consistent satisfaction among customers.</a:t>
          </a:r>
        </a:p>
        <a:p>
          <a:r>
            <a:rPr lang="en-IN"/>
            <a:t>A low standard deviation implies there are fewer outliers or extreme values, meaning customer satisfaction levels are relatively uniform.</a:t>
          </a:r>
        </a:p>
        <a:p>
          <a:endParaRPr lang="en-IN"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144780</xdr:colOff>
      <xdr:row>0</xdr:row>
      <xdr:rowOff>83820</xdr:rowOff>
    </xdr:from>
    <xdr:to>
      <xdr:col>7</xdr:col>
      <xdr:colOff>586740</xdr:colOff>
      <xdr:row>27</xdr:row>
      <xdr:rowOff>15240</xdr:rowOff>
    </xdr:to>
    <xdr:sp macro="" textlink="">
      <xdr:nvSpPr>
        <xdr:cNvPr id="2" name="TextBox 1">
          <a:extLst>
            <a:ext uri="{FF2B5EF4-FFF2-40B4-BE49-F238E27FC236}">
              <a16:creationId xmlns:a16="http://schemas.microsoft.com/office/drawing/2014/main" id="{DA315E85-2BC1-3ADA-25D9-931D8002D484}"/>
            </a:ext>
          </a:extLst>
        </xdr:cNvPr>
        <xdr:cNvSpPr txBox="1"/>
      </xdr:nvSpPr>
      <xdr:spPr>
        <a:xfrm>
          <a:off x="144780" y="83820"/>
          <a:ext cx="4709160" cy="486918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1" u="none" strike="noStrike" baseline="0">
              <a:solidFill>
                <a:schemeClr val="dk1"/>
              </a:solidFill>
              <a:latin typeface="+mn-lt"/>
              <a:ea typeface="+mn-ea"/>
              <a:cs typeface="+mn-cs"/>
            </a:rPr>
            <a:t>6) Problem :A company wants to analyze the customer wait times at its call center to assess the efficiency of its customer service operations. </a:t>
          </a:r>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Data: </a:t>
          </a:r>
        </a:p>
        <a:p>
          <a:r>
            <a:rPr lang="en-IN" sz="1100" b="0" i="0" u="none" strike="noStrike" baseline="0">
              <a:solidFill>
                <a:schemeClr val="dk1"/>
              </a:solidFill>
              <a:latin typeface="+mn-lt"/>
              <a:ea typeface="+mn-ea"/>
              <a:cs typeface="+mn-cs"/>
            </a:rPr>
            <a:t>Let's consider the wait times (in minutes) for a sample of 100 randomly selected </a:t>
          </a:r>
        </a:p>
        <a:p>
          <a:r>
            <a:rPr lang="en-IN" sz="1100" b="0" i="0" u="none" strike="noStrike" baseline="0">
              <a:solidFill>
                <a:schemeClr val="dk1"/>
              </a:solidFill>
              <a:latin typeface="+mn-lt"/>
              <a:ea typeface="+mn-ea"/>
              <a:cs typeface="+mn-cs"/>
            </a:rPr>
            <a:t>customer calls: </a:t>
          </a:r>
        </a:p>
        <a:p>
          <a:r>
            <a:rPr lang="en-IN" sz="1100" b="0" i="0" u="none" strike="noStrike" baseline="0">
              <a:solidFill>
                <a:schemeClr val="dk1"/>
              </a:solidFill>
              <a:latin typeface="+mn-lt"/>
              <a:ea typeface="+mn-ea"/>
              <a:cs typeface="+mn-cs"/>
            </a:rPr>
            <a:t>10, 15, 12, 18, 20, 25, 8, 14, 16, 22, </a:t>
          </a:r>
        </a:p>
        <a:p>
          <a:r>
            <a:rPr lang="en-IN" sz="1100" b="0" i="0" u="none" strike="noStrike" baseline="0">
              <a:solidFill>
                <a:schemeClr val="dk1"/>
              </a:solidFill>
              <a:latin typeface="+mn-lt"/>
              <a:ea typeface="+mn-ea"/>
              <a:cs typeface="+mn-cs"/>
            </a:rPr>
            <a:t>9, 17, 11, 13, 19, 23, 21, 16, 24, 27, </a:t>
          </a:r>
        </a:p>
        <a:p>
          <a:r>
            <a:rPr lang="en-IN" sz="1100" b="0" i="0" u="none" strike="noStrike" baseline="0">
              <a:solidFill>
                <a:schemeClr val="dk1"/>
              </a:solidFill>
              <a:latin typeface="+mn-lt"/>
              <a:ea typeface="+mn-ea"/>
              <a:cs typeface="+mn-cs"/>
            </a:rPr>
            <a:t>13, 10, 18, 16, 12, 14, 19, 21, 11, 17, </a:t>
          </a:r>
        </a:p>
        <a:p>
          <a:r>
            <a:rPr lang="en-IN" sz="1100" b="0" i="0" u="none" strike="noStrike" baseline="0">
              <a:solidFill>
                <a:schemeClr val="dk1"/>
              </a:solidFill>
              <a:latin typeface="+mn-lt"/>
              <a:ea typeface="+mn-ea"/>
              <a:cs typeface="+mn-cs"/>
            </a:rPr>
            <a:t>15, 20, 26, 13, 12, 14, 22, 19, 16, 11, </a:t>
          </a:r>
        </a:p>
        <a:p>
          <a:r>
            <a:rPr lang="en-IN" sz="1100" b="0" i="0" u="none" strike="noStrike" baseline="0">
              <a:solidFill>
                <a:schemeClr val="dk1"/>
              </a:solidFill>
              <a:latin typeface="+mn-lt"/>
              <a:ea typeface="+mn-ea"/>
              <a:cs typeface="+mn-cs"/>
            </a:rPr>
            <a:t>25, 18, 16, 13, 21, 20, 15, 12, 19, 17, </a:t>
          </a:r>
        </a:p>
        <a:p>
          <a:r>
            <a:rPr lang="en-IN" sz="1100" b="0" i="0" u="none" strike="noStrike" baseline="0">
              <a:solidFill>
                <a:schemeClr val="dk1"/>
              </a:solidFill>
              <a:latin typeface="+mn-lt"/>
              <a:ea typeface="+mn-ea"/>
              <a:cs typeface="+mn-cs"/>
            </a:rPr>
            <a:t>14, 16, 23, 18, 15, 11, 19, 22, 17, 12, </a:t>
          </a:r>
        </a:p>
        <a:p>
          <a:r>
            <a:rPr lang="en-IN" sz="1100" b="0" i="0" u="none" strike="noStrike" baseline="0">
              <a:solidFill>
                <a:schemeClr val="dk1"/>
              </a:solidFill>
              <a:latin typeface="+mn-lt"/>
              <a:ea typeface="+mn-ea"/>
              <a:cs typeface="+mn-cs"/>
            </a:rPr>
            <a:t>16, 14, 18, 20, 25, 13, 11, 22, 19, 17, </a:t>
          </a:r>
        </a:p>
        <a:p>
          <a:r>
            <a:rPr lang="en-IN" sz="1100" b="0" i="0" u="none" strike="noStrike" baseline="0">
              <a:solidFill>
                <a:schemeClr val="dk1"/>
              </a:solidFill>
              <a:latin typeface="+mn-lt"/>
              <a:ea typeface="+mn-ea"/>
              <a:cs typeface="+mn-cs"/>
            </a:rPr>
            <a:t>15, 16, 13, 14, 18, 20, 19, 21, 17, 12, </a:t>
          </a:r>
        </a:p>
        <a:p>
          <a:r>
            <a:rPr lang="en-IN" sz="1100" b="0" i="0" u="none" strike="noStrike" baseline="0">
              <a:solidFill>
                <a:schemeClr val="dk1"/>
              </a:solidFill>
              <a:latin typeface="+mn-lt"/>
              <a:ea typeface="+mn-ea"/>
              <a:cs typeface="+mn-cs"/>
            </a:rPr>
            <a:t>15, 13, 16, 14, 22, 21, 19, 18, 16, 11, </a:t>
          </a:r>
        </a:p>
        <a:p>
          <a:r>
            <a:rPr lang="en-IN" sz="1100" b="0" i="0" u="none" strike="noStrike" baseline="0">
              <a:solidFill>
                <a:schemeClr val="dk1"/>
              </a:solidFill>
              <a:latin typeface="+mn-lt"/>
              <a:ea typeface="+mn-ea"/>
              <a:cs typeface="+mn-cs"/>
            </a:rPr>
            <a:t>17, 14, 12, 20, 23, 19, 15, 16, 13, 18 </a:t>
          </a:r>
        </a:p>
        <a:p>
          <a:r>
            <a:rPr lang="en-IN" sz="1100" b="0" i="0" u="none" strike="noStrike" baseline="0">
              <a:solidFill>
                <a:schemeClr val="dk1"/>
              </a:solidFill>
              <a:latin typeface="+mn-lt"/>
              <a:ea typeface="+mn-ea"/>
              <a:cs typeface="+mn-cs"/>
            </a:rPr>
            <a:t>Questions: </a:t>
          </a:r>
        </a:p>
        <a:p>
          <a:r>
            <a:rPr lang="en-IN" sz="1100" b="0" i="0" u="none" strike="noStrike" baseline="0">
              <a:solidFill>
                <a:schemeClr val="dk1"/>
              </a:solidFill>
              <a:latin typeface="+mn-lt"/>
              <a:ea typeface="+mn-ea"/>
              <a:cs typeface="+mn-cs"/>
            </a:rPr>
            <a:t>1. Measure of Central Tendency: What is the average wait time for customers at the call center? </a:t>
          </a:r>
        </a:p>
        <a:p>
          <a:r>
            <a:rPr lang="en-IN" sz="1100" b="0" i="0" u="none" strike="noStrike" baseline="0">
              <a:solidFill>
                <a:schemeClr val="dk1"/>
              </a:solidFill>
              <a:latin typeface="+mn-lt"/>
              <a:ea typeface="+mn-ea"/>
              <a:cs typeface="+mn-cs"/>
            </a:rPr>
            <a:t>2. Measure of Dispersion: What is the range of wait times for customers at the call center? </a:t>
          </a:r>
        </a:p>
        <a:p>
          <a:r>
            <a:rPr lang="en-IN" sz="1100" b="0" i="0" u="none" strike="noStrike" baseline="0">
              <a:solidFill>
                <a:schemeClr val="dk1"/>
              </a:solidFill>
              <a:latin typeface="+mn-lt"/>
              <a:ea typeface="+mn-ea"/>
              <a:cs typeface="+mn-cs"/>
            </a:rPr>
            <a:t>3. Measure of Dispersion: What is the standard deviation of the wait times for customers at the call center? </a:t>
          </a:r>
        </a:p>
        <a:p>
          <a:r>
            <a:rPr lang="en-IN" sz="1100" b="0" i="0" u="none" strike="noStrike" baseline="0">
              <a:solidFill>
                <a:schemeClr val="dk1"/>
              </a:solidFill>
              <a:latin typeface="+mn-lt"/>
              <a:ea typeface="+mn-ea"/>
              <a:cs typeface="+mn-cs"/>
            </a:rPr>
            <a:t>By answering these questions, the company can gain insights into the average wait time experienced by customers, assess the variability or spread in the wait times, and make informed decisions regarding staffing levels, call center efficiency, and customer satisfaction. </a:t>
          </a:r>
          <a:endParaRPr lang="en-IN" sz="1100"/>
        </a:p>
      </xdr:txBody>
    </xdr:sp>
    <xdr:clientData/>
  </xdr:twoCellAnchor>
  <xdr:twoCellAnchor>
    <xdr:from>
      <xdr:col>13</xdr:col>
      <xdr:colOff>152400</xdr:colOff>
      <xdr:row>1</xdr:row>
      <xdr:rowOff>38100</xdr:rowOff>
    </xdr:from>
    <xdr:to>
      <xdr:col>20</xdr:col>
      <xdr:colOff>518160</xdr:colOff>
      <xdr:row>19</xdr:row>
      <xdr:rowOff>144780</xdr:rowOff>
    </xdr:to>
    <xdr:sp macro="" textlink="">
      <xdr:nvSpPr>
        <xdr:cNvPr id="3" name="TextBox 2">
          <a:extLst>
            <a:ext uri="{FF2B5EF4-FFF2-40B4-BE49-F238E27FC236}">
              <a16:creationId xmlns:a16="http://schemas.microsoft.com/office/drawing/2014/main" id="{2DF9E231-41D4-FDC2-84B9-B471CE732EA8}"/>
            </a:ext>
          </a:extLst>
        </xdr:cNvPr>
        <xdr:cNvSpPr txBox="1"/>
      </xdr:nvSpPr>
      <xdr:spPr>
        <a:xfrm>
          <a:off x="9364980" y="220980"/>
          <a:ext cx="4632960" cy="341376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Mean (Average Wait Time):</a:t>
          </a:r>
          <a:endParaRPr lang="en-IN"/>
        </a:p>
        <a:p>
          <a:r>
            <a:rPr lang="en-IN"/>
            <a:t>The average wait time for customers at the call center is 16.55 minutes.</a:t>
          </a:r>
        </a:p>
        <a:p>
          <a:r>
            <a:rPr lang="en-IN"/>
            <a:t>This indicates that, on average, customers are waiting around 16 to 17 minutes before their calls are answered.</a:t>
          </a:r>
        </a:p>
        <a:p>
          <a:r>
            <a:rPr lang="en-IN"/>
            <a:t>The company can use this average to benchmark its current performance against industry standards or internal goals.</a:t>
          </a:r>
        </a:p>
        <a:p>
          <a:r>
            <a:rPr lang="en-IN" b="1"/>
            <a:t>Range:</a:t>
          </a:r>
          <a:endParaRPr lang="en-IN"/>
        </a:p>
        <a:p>
          <a:r>
            <a:rPr lang="en-IN"/>
            <a:t>The range of wait times is 19 minutes, with the shortest wait time being 8 minutes and the longest being 27 minutes.</a:t>
          </a:r>
        </a:p>
        <a:p>
          <a:r>
            <a:rPr lang="en-IN"/>
            <a:t>This large range suggests there is significant variability in customer wait times, which might indicate periods of high call volume or insufficient staffing at peak times.</a:t>
          </a:r>
        </a:p>
        <a:p>
          <a:r>
            <a:rPr lang="en-IN" b="1"/>
            <a:t>Standard Deviation:</a:t>
          </a:r>
          <a:endParaRPr lang="en-IN"/>
        </a:p>
        <a:p>
          <a:r>
            <a:rPr lang="en-IN"/>
            <a:t>The standard deviation of the wait times is approximately 3.64 minutes.</a:t>
          </a:r>
        </a:p>
        <a:p>
          <a:r>
            <a:rPr lang="en-IN"/>
            <a:t>This relatively moderate standard deviation suggests that while there is some variability in wait times, most wait times are close to the average of 16.55 minutes.</a:t>
          </a:r>
        </a:p>
        <a:p>
          <a:r>
            <a:rPr lang="en-IN"/>
            <a:t>A moderate standard deviation indicates that there may be some consistency in customer wait times, but there are also outliers that need to be addressed.</a:t>
          </a:r>
        </a:p>
        <a:p>
          <a:endParaRPr lang="en-IN"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121920</xdr:colOff>
      <xdr:row>0</xdr:row>
      <xdr:rowOff>106680</xdr:rowOff>
    </xdr:from>
    <xdr:to>
      <xdr:col>8</xdr:col>
      <xdr:colOff>518160</xdr:colOff>
      <xdr:row>19</xdr:row>
      <xdr:rowOff>106680</xdr:rowOff>
    </xdr:to>
    <xdr:sp macro="" textlink="">
      <xdr:nvSpPr>
        <xdr:cNvPr id="2" name="TextBox 1">
          <a:extLst>
            <a:ext uri="{FF2B5EF4-FFF2-40B4-BE49-F238E27FC236}">
              <a16:creationId xmlns:a16="http://schemas.microsoft.com/office/drawing/2014/main" id="{BB5F35B4-6A6C-F574-F503-9571F554AC1A}"/>
            </a:ext>
          </a:extLst>
        </xdr:cNvPr>
        <xdr:cNvSpPr txBox="1"/>
      </xdr:nvSpPr>
      <xdr:spPr>
        <a:xfrm>
          <a:off x="121920" y="106680"/>
          <a:ext cx="5273040" cy="347472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1" u="none" strike="noStrike" baseline="0">
              <a:solidFill>
                <a:schemeClr val="dk1"/>
              </a:solidFill>
              <a:latin typeface="+mn-lt"/>
              <a:ea typeface="+mn-ea"/>
              <a:cs typeface="+mn-cs"/>
            </a:rPr>
            <a:t>7) Problem : A transportation company wants to analyze the fuel efficiency of its </a:t>
          </a:r>
          <a:endParaRPr lang="en-IN" sz="1100" b="0" i="0" u="none" strike="noStrike" baseline="0">
            <a:solidFill>
              <a:schemeClr val="dk1"/>
            </a:solidFill>
            <a:latin typeface="+mn-lt"/>
            <a:ea typeface="+mn-ea"/>
            <a:cs typeface="+mn-cs"/>
          </a:endParaRPr>
        </a:p>
        <a:p>
          <a:r>
            <a:rPr lang="en-IN" sz="1100" b="1" i="1" u="none" strike="noStrike" baseline="0">
              <a:solidFill>
                <a:schemeClr val="dk1"/>
              </a:solidFill>
              <a:latin typeface="+mn-lt"/>
              <a:ea typeface="+mn-ea"/>
              <a:cs typeface="+mn-cs"/>
            </a:rPr>
            <a:t>vehicle fleet to identify any variations across different vehicle models. </a:t>
          </a:r>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Data: </a:t>
          </a:r>
        </a:p>
        <a:p>
          <a:r>
            <a:rPr lang="en-IN" sz="1100" b="0" i="0" u="none" strike="noStrike" baseline="0">
              <a:solidFill>
                <a:schemeClr val="dk1"/>
              </a:solidFill>
              <a:latin typeface="+mn-lt"/>
              <a:ea typeface="+mn-ea"/>
              <a:cs typeface="+mn-cs"/>
            </a:rPr>
            <a:t>Let's consider the fuel efficiency (in miles per gallon, mpg) for a sample of 50 vehicles: </a:t>
          </a:r>
        </a:p>
        <a:p>
          <a:r>
            <a:rPr lang="en-IN" sz="1100" b="0" i="0" u="none" strike="noStrike" baseline="0">
              <a:solidFill>
                <a:schemeClr val="dk1"/>
              </a:solidFill>
              <a:latin typeface="+mn-lt"/>
              <a:ea typeface="+mn-ea"/>
              <a:cs typeface="+mn-cs"/>
            </a:rPr>
            <a:t>Model A: 30, 32, 33, 28, 31, 30, 29, 30, 32, 31, </a:t>
          </a:r>
        </a:p>
        <a:p>
          <a:r>
            <a:rPr lang="en-IN" sz="1100" b="0" i="0" u="none" strike="noStrike" baseline="0">
              <a:solidFill>
                <a:schemeClr val="dk1"/>
              </a:solidFill>
              <a:latin typeface="+mn-lt"/>
              <a:ea typeface="+mn-ea"/>
              <a:cs typeface="+mn-cs"/>
            </a:rPr>
            <a:t>Model B: 25, 27, 26, 23, 28, 24, 26, 25, 27, 28, </a:t>
          </a:r>
        </a:p>
        <a:p>
          <a:r>
            <a:rPr lang="en-IN" sz="1100" b="0" i="0" u="none" strike="noStrike" baseline="0">
              <a:solidFill>
                <a:schemeClr val="dk1"/>
              </a:solidFill>
              <a:latin typeface="+mn-lt"/>
              <a:ea typeface="+mn-ea"/>
              <a:cs typeface="+mn-cs"/>
            </a:rPr>
            <a:t>Model C: 22, 23, 20, 25, 21, 24, 23, 22, 25, 24, </a:t>
          </a:r>
        </a:p>
        <a:p>
          <a:r>
            <a:rPr lang="en-IN" sz="1100" b="0" i="0" u="none" strike="noStrike" baseline="0">
              <a:solidFill>
                <a:schemeClr val="dk1"/>
              </a:solidFill>
              <a:latin typeface="+mn-lt"/>
              <a:ea typeface="+mn-ea"/>
              <a:cs typeface="+mn-cs"/>
            </a:rPr>
            <a:t>Model D: 18, 17, 19, 20, 21, 18, 19, 17, 20, 19, </a:t>
          </a:r>
        </a:p>
        <a:p>
          <a:r>
            <a:rPr lang="en-IN" sz="1100" b="0" i="0" u="none" strike="noStrike" baseline="0">
              <a:solidFill>
                <a:schemeClr val="dk1"/>
              </a:solidFill>
              <a:latin typeface="+mn-lt"/>
              <a:ea typeface="+mn-ea"/>
              <a:cs typeface="+mn-cs"/>
            </a:rPr>
            <a:t>Model E: 35, 36, 34, 35, 33, 34, 32, 33, 36, 34 </a:t>
          </a:r>
        </a:p>
        <a:p>
          <a:r>
            <a:rPr lang="en-IN" sz="1100" b="0" i="0" u="none" strike="noStrike" baseline="0">
              <a:solidFill>
                <a:schemeClr val="dk1"/>
              </a:solidFill>
              <a:latin typeface="+mn-lt"/>
              <a:ea typeface="+mn-ea"/>
              <a:cs typeface="+mn-cs"/>
            </a:rPr>
            <a:t>Questions: </a:t>
          </a:r>
        </a:p>
        <a:p>
          <a:r>
            <a:rPr lang="en-IN" sz="1100" b="0" i="0" u="none" strike="noStrike" baseline="0">
              <a:solidFill>
                <a:schemeClr val="dk1"/>
              </a:solidFill>
              <a:latin typeface="+mn-lt"/>
              <a:ea typeface="+mn-ea"/>
              <a:cs typeface="+mn-cs"/>
            </a:rPr>
            <a:t>1. Measure of Central Tendency: What is the average fuel efficiency for each vehicle </a:t>
          </a:r>
        </a:p>
        <a:p>
          <a:r>
            <a:rPr lang="en-IN" sz="1100" b="0" i="0" u="none" strike="noStrike" baseline="0">
              <a:solidFill>
                <a:schemeClr val="dk1"/>
              </a:solidFill>
              <a:latin typeface="+mn-lt"/>
              <a:ea typeface="+mn-ea"/>
              <a:cs typeface="+mn-cs"/>
            </a:rPr>
            <a:t>model? </a:t>
          </a:r>
        </a:p>
        <a:p>
          <a:r>
            <a:rPr lang="en-IN" sz="1100" b="0" i="0" u="none" strike="noStrike" baseline="0">
              <a:solidFill>
                <a:schemeClr val="dk1"/>
              </a:solidFill>
              <a:latin typeface="+mn-lt"/>
              <a:ea typeface="+mn-ea"/>
              <a:cs typeface="+mn-cs"/>
            </a:rPr>
            <a:t>2. Measure of Dispersion: What is the range of fuel efficiency for each vehicle model? </a:t>
          </a:r>
        </a:p>
        <a:p>
          <a:r>
            <a:rPr lang="en-IN" sz="1100" b="0" i="0" u="none" strike="noStrike" baseline="0">
              <a:solidFill>
                <a:schemeClr val="dk1"/>
              </a:solidFill>
              <a:latin typeface="+mn-lt"/>
              <a:ea typeface="+mn-ea"/>
              <a:cs typeface="+mn-cs"/>
            </a:rPr>
            <a:t>3. Measure of Dispersion: What is the variance of the fuel efficiency for each vehicle </a:t>
          </a:r>
        </a:p>
        <a:p>
          <a:r>
            <a:rPr lang="en-IN" sz="1100" b="0" i="0" u="none" strike="noStrike" baseline="0">
              <a:solidFill>
                <a:schemeClr val="dk1"/>
              </a:solidFill>
              <a:latin typeface="+mn-lt"/>
              <a:ea typeface="+mn-ea"/>
              <a:cs typeface="+mn-cs"/>
            </a:rPr>
            <a:t>model? </a:t>
          </a:r>
        </a:p>
        <a:p>
          <a:r>
            <a:rPr lang="en-IN" sz="1100" b="0" i="0" u="none" strike="noStrike" baseline="0">
              <a:solidFill>
                <a:schemeClr val="dk1"/>
              </a:solidFill>
              <a:latin typeface="+mn-lt"/>
              <a:ea typeface="+mn-ea"/>
              <a:cs typeface="+mn-cs"/>
            </a:rPr>
            <a:t>By answering these questions, the transportation company can gain insights into the average fuel efficiency of different vehicle models, understand the variations or spread in the fuel efficiency, and make informed decisions regarding fleet management, vehicle selection, and fuel consumption optimization. </a:t>
          </a:r>
          <a:endParaRPr lang="en-IN" sz="1100"/>
        </a:p>
      </xdr:txBody>
    </xdr:sp>
    <xdr:clientData/>
  </xdr:twoCellAnchor>
  <xdr:twoCellAnchor>
    <xdr:from>
      <xdr:col>15</xdr:col>
      <xdr:colOff>129540</xdr:colOff>
      <xdr:row>0</xdr:row>
      <xdr:rowOff>167640</xdr:rowOff>
    </xdr:from>
    <xdr:to>
      <xdr:col>23</xdr:col>
      <xdr:colOff>7620</xdr:colOff>
      <xdr:row>22</xdr:row>
      <xdr:rowOff>22860</xdr:rowOff>
    </xdr:to>
    <xdr:sp macro="" textlink="">
      <xdr:nvSpPr>
        <xdr:cNvPr id="3" name="TextBox 2">
          <a:extLst>
            <a:ext uri="{FF2B5EF4-FFF2-40B4-BE49-F238E27FC236}">
              <a16:creationId xmlns:a16="http://schemas.microsoft.com/office/drawing/2014/main" id="{3FF4CC66-BDD6-451E-0969-053F3FB02425}"/>
            </a:ext>
          </a:extLst>
        </xdr:cNvPr>
        <xdr:cNvSpPr txBox="1"/>
      </xdr:nvSpPr>
      <xdr:spPr>
        <a:xfrm>
          <a:off x="9273540" y="167640"/>
          <a:ext cx="4754880" cy="387858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Category 1 (Mean: 30.6, Range: 5, Variance: 2.27):</a:t>
          </a:r>
          <a:endParaRPr lang="en-IN"/>
        </a:p>
        <a:p>
          <a:r>
            <a:rPr lang="en-IN"/>
            <a:t>This category has the second-highest mean.</a:t>
          </a:r>
        </a:p>
        <a:p>
          <a:r>
            <a:rPr lang="en-IN"/>
            <a:t>The range and variance indicate moderate variability, suggesting some level of inconsistency.</a:t>
          </a:r>
        </a:p>
        <a:p>
          <a:r>
            <a:rPr lang="en-IN" b="1"/>
            <a:t>Category 2 (Mean: 25.9, Range: 5, Variance: 2.77):</a:t>
          </a:r>
          <a:endParaRPr lang="en-IN"/>
        </a:p>
        <a:p>
          <a:r>
            <a:rPr lang="en-IN"/>
            <a:t>This category has a lower mean compared to the first, with a higher variance indicating more variability in the data points.</a:t>
          </a:r>
        </a:p>
        <a:p>
          <a:r>
            <a:rPr lang="en-IN"/>
            <a:t>Despite the same range as Category 1, the higher variance suggests more spread out data around the mean.</a:t>
          </a:r>
        </a:p>
        <a:p>
          <a:r>
            <a:rPr lang="en-IN" b="1"/>
            <a:t>Category 3 (Mean: 22.9, Range: 5, Variance: 2.77):</a:t>
          </a:r>
          <a:endParaRPr lang="en-IN"/>
        </a:p>
        <a:p>
          <a:r>
            <a:rPr lang="en-IN"/>
            <a:t>Similar to Category 2 in terms of range and variance, but with a lower mean.</a:t>
          </a:r>
        </a:p>
        <a:p>
          <a:r>
            <a:rPr lang="en-IN"/>
            <a:t>This category exhibits significant variability, implying that the data points are widely spread around the mean.</a:t>
          </a:r>
        </a:p>
        <a:p>
          <a:r>
            <a:rPr lang="en-IN" b="1"/>
            <a:t>Category 4 (Mean: 18.8, Range: 3, Variance: 1.73):</a:t>
          </a:r>
          <a:endParaRPr lang="en-IN"/>
        </a:p>
        <a:p>
          <a:r>
            <a:rPr lang="en-IN"/>
            <a:t>This category has the lowest mean, indicating the lowest performance or values.</a:t>
          </a:r>
        </a:p>
        <a:p>
          <a:r>
            <a:rPr lang="en-IN"/>
            <a:t>It also has the lowest range and variance, suggesting the most consistent performance among the categories.</a:t>
          </a:r>
        </a:p>
        <a:p>
          <a:r>
            <a:rPr lang="en-IN" sz="1100" b="1">
              <a:solidFill>
                <a:schemeClr val="dk1"/>
              </a:solidFill>
              <a:effectLst/>
              <a:latin typeface="+mn-lt"/>
              <a:ea typeface="+mn-ea"/>
              <a:cs typeface="+mn-cs"/>
            </a:rPr>
            <a:t>Category 5 (Mean: 34.2, Range: 4, Variance: 1.73):</a:t>
          </a:r>
          <a:endParaRPr lang="en-IN">
            <a:effectLst/>
          </a:endParaRPr>
        </a:p>
        <a:p>
          <a:r>
            <a:rPr lang="en-IN" sz="1100">
              <a:solidFill>
                <a:schemeClr val="dk1"/>
              </a:solidFill>
              <a:effectLst/>
              <a:latin typeface="+mn-lt"/>
              <a:ea typeface="+mn-ea"/>
              <a:cs typeface="+mn-cs"/>
            </a:rPr>
            <a:t>This category has the highest mean, indicating the best performance or highest values.</a:t>
          </a:r>
          <a:endParaRPr lang="en-IN">
            <a:effectLst/>
          </a:endParaRPr>
        </a:p>
        <a:p>
          <a:r>
            <a:rPr lang="en-IN" sz="1100">
              <a:solidFill>
                <a:schemeClr val="dk1"/>
              </a:solidFill>
              <a:effectLst/>
              <a:latin typeface="+mn-lt"/>
              <a:ea typeface="+mn-ea"/>
              <a:cs typeface="+mn-cs"/>
            </a:rPr>
            <a:t>It also has a relatively low range and variance, suggesting that the values are not only high but also consistent.</a:t>
          </a:r>
          <a:endParaRPr lang="en-IN">
            <a:effectLst/>
          </a:endParaRPr>
        </a:p>
        <a:p>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YEY" refreshedDate="45455.025730787034" createdVersion="8" refreshedVersion="8" minRefreshableVersion="3" recordCount="99" xr:uid="{0D2E79EE-3312-4F04-8C0A-5B544DD478F8}">
  <cacheSource type="worksheet">
    <worksheetSource ref="I2:I101" sheet="8"/>
  </cacheSource>
  <cacheFields count="1">
    <cacheField name="28" numFmtId="0">
      <sharedItems containsSemiMixedTypes="0" containsString="0" containsNumber="1" containsInteger="1" minValue="27" maxValue="45" count="19">
        <n v="37"/>
        <n v="39"/>
        <n v="35"/>
        <n v="31"/>
        <n v="38"/>
        <n v="45"/>
        <n v="32"/>
        <n v="44"/>
        <n v="27"/>
        <n v="29"/>
        <n v="34"/>
        <n v="42"/>
        <n v="33"/>
        <n v="40"/>
        <n v="30"/>
        <n v="36"/>
        <n v="43"/>
        <n v="28"/>
        <n v="41"/>
      </sharedItems>
      <fieldGroup base="0">
        <rangePr startNum="27" endNum="45" groupInterval="3"/>
        <groupItems count="8">
          <s v="&lt;27"/>
          <s v="27-29"/>
          <s v="30-32"/>
          <s v="33-35"/>
          <s v="36-38"/>
          <s v="39-41"/>
          <s v="42-45"/>
          <s v="&gt;45"/>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YEY" refreshedDate="45455.039692129627" createdVersion="8" refreshedVersion="8" minRefreshableVersion="3" recordCount="49" xr:uid="{8D9845F5-5AC0-4597-802C-0E94AF314BCB}">
  <cacheSource type="worksheet">
    <worksheetSource ref="J2:J51" sheet="9"/>
  </cacheSource>
  <cacheFields count="1">
    <cacheField name="56" numFmtId="0">
      <sharedItems containsSemiMixedTypes="0" containsString="0" containsNumber="1" containsInteger="1" minValue="28" maxValue="73" count="28">
        <n v="52"/>
        <n v="59"/>
        <n v="58"/>
        <n v="40"/>
        <n v="44"/>
        <n v="63"/>
        <n v="45"/>
        <n v="62"/>
        <n v="28"/>
        <n v="38"/>
        <n v="41"/>
        <n v="47"/>
        <n v="49"/>
        <n v="73"/>
        <n v="60"/>
        <n v="48"/>
        <n v="51"/>
        <n v="56"/>
        <n v="55"/>
        <n v="65"/>
        <n v="61"/>
        <n v="42"/>
        <n v="35"/>
        <n v="36"/>
        <n v="39"/>
        <n v="68"/>
        <n v="43"/>
        <n v="57"/>
      </sharedItems>
      <fieldGroup base="0">
        <rangePr startNum="28" endNum="73" groupInterval="9"/>
        <groupItems count="7">
          <s v="&lt;28"/>
          <s v="28-36"/>
          <s v="37-45"/>
          <s v="46-54"/>
          <s v="55-63"/>
          <s v="64-73"/>
          <s v="&gt;7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x v="0"/>
  </r>
  <r>
    <x v="1"/>
  </r>
  <r>
    <x v="2"/>
  </r>
  <r>
    <x v="3"/>
  </r>
  <r>
    <x v="1"/>
  </r>
  <r>
    <x v="4"/>
  </r>
  <r>
    <x v="5"/>
  </r>
  <r>
    <x v="1"/>
  </r>
  <r>
    <x v="4"/>
  </r>
  <r>
    <x v="6"/>
  </r>
  <r>
    <x v="3"/>
  </r>
  <r>
    <x v="5"/>
  </r>
  <r>
    <x v="7"/>
  </r>
  <r>
    <x v="0"/>
  </r>
  <r>
    <x v="8"/>
  </r>
  <r>
    <x v="7"/>
  </r>
  <r>
    <x v="9"/>
  </r>
  <r>
    <x v="8"/>
  </r>
  <r>
    <x v="7"/>
  </r>
  <r>
    <x v="2"/>
  </r>
  <r>
    <x v="10"/>
  </r>
  <r>
    <x v="9"/>
  </r>
  <r>
    <x v="6"/>
  </r>
  <r>
    <x v="11"/>
  </r>
  <r>
    <x v="2"/>
  </r>
  <r>
    <x v="0"/>
  </r>
  <r>
    <x v="12"/>
  </r>
  <r>
    <x v="2"/>
  </r>
  <r>
    <x v="0"/>
  </r>
  <r>
    <x v="13"/>
  </r>
  <r>
    <x v="9"/>
  </r>
  <r>
    <x v="12"/>
  </r>
  <r>
    <x v="1"/>
  </r>
  <r>
    <x v="9"/>
  </r>
  <r>
    <x v="14"/>
  </r>
  <r>
    <x v="12"/>
  </r>
  <r>
    <x v="4"/>
  </r>
  <r>
    <x v="14"/>
  </r>
  <r>
    <x v="12"/>
  </r>
  <r>
    <x v="11"/>
  </r>
  <r>
    <x v="15"/>
  </r>
  <r>
    <x v="0"/>
  </r>
  <r>
    <x v="15"/>
  </r>
  <r>
    <x v="10"/>
  </r>
  <r>
    <x v="16"/>
  </r>
  <r>
    <x v="2"/>
  </r>
  <r>
    <x v="10"/>
  </r>
  <r>
    <x v="16"/>
  </r>
  <r>
    <x v="2"/>
  </r>
  <r>
    <x v="17"/>
  </r>
  <r>
    <x v="16"/>
  </r>
  <r>
    <x v="13"/>
  </r>
  <r>
    <x v="14"/>
  </r>
  <r>
    <x v="13"/>
  </r>
  <r>
    <x v="9"/>
  </r>
  <r>
    <x v="18"/>
  </r>
  <r>
    <x v="6"/>
  </r>
  <r>
    <x v="9"/>
  </r>
  <r>
    <x v="18"/>
  </r>
  <r>
    <x v="12"/>
  </r>
  <r>
    <x v="1"/>
  </r>
  <r>
    <x v="15"/>
  </r>
  <r>
    <x v="12"/>
  </r>
  <r>
    <x v="3"/>
  </r>
  <r>
    <x v="6"/>
  </r>
  <r>
    <x v="14"/>
  </r>
  <r>
    <x v="2"/>
  </r>
  <r>
    <x v="6"/>
  </r>
  <r>
    <x v="14"/>
  </r>
  <r>
    <x v="4"/>
  </r>
  <r>
    <x v="8"/>
  </r>
  <r>
    <x v="9"/>
  </r>
  <r>
    <x v="17"/>
  </r>
  <r>
    <x v="12"/>
  </r>
  <r>
    <x v="15"/>
  </r>
  <r>
    <x v="3"/>
  </r>
  <r>
    <x v="3"/>
  </r>
  <r>
    <x v="15"/>
  </r>
  <r>
    <x v="3"/>
  </r>
  <r>
    <x v="14"/>
  </r>
  <r>
    <x v="2"/>
  </r>
  <r>
    <x v="3"/>
  </r>
  <r>
    <x v="18"/>
  </r>
  <r>
    <x v="4"/>
  </r>
  <r>
    <x v="3"/>
  </r>
  <r>
    <x v="1"/>
  </r>
  <r>
    <x v="13"/>
  </r>
  <r>
    <x v="3"/>
  </r>
  <r>
    <x v="1"/>
  </r>
  <r>
    <x v="18"/>
  </r>
  <r>
    <x v="3"/>
  </r>
  <r>
    <x v="4"/>
  </r>
  <r>
    <x v="2"/>
  </r>
  <r>
    <x v="15"/>
  </r>
  <r>
    <x v="13"/>
  </r>
  <r>
    <x v="17"/>
  </r>
  <r>
    <x v="15"/>
  </r>
  <r>
    <x v="13"/>
  </r>
  <r>
    <x v="1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r>
  <r>
    <x v="0"/>
  </r>
  <r>
    <x v="1"/>
  </r>
  <r>
    <x v="2"/>
  </r>
  <r>
    <x v="3"/>
  </r>
  <r>
    <x v="4"/>
  </r>
  <r>
    <x v="5"/>
  </r>
  <r>
    <x v="6"/>
  </r>
  <r>
    <x v="7"/>
  </r>
  <r>
    <x v="8"/>
  </r>
  <r>
    <x v="9"/>
  </r>
  <r>
    <x v="10"/>
  </r>
  <r>
    <x v="11"/>
  </r>
  <r>
    <x v="12"/>
  </r>
  <r>
    <x v="13"/>
  </r>
  <r>
    <x v="14"/>
  </r>
  <r>
    <x v="15"/>
  </r>
  <r>
    <x v="16"/>
  </r>
  <r>
    <x v="1"/>
  </r>
  <r>
    <x v="0"/>
  </r>
  <r>
    <x v="17"/>
  </r>
  <r>
    <x v="18"/>
  </r>
  <r>
    <x v="19"/>
  </r>
  <r>
    <x v="6"/>
  </r>
  <r>
    <x v="20"/>
  </r>
  <r>
    <x v="3"/>
  </r>
  <r>
    <x v="21"/>
  </r>
  <r>
    <x v="10"/>
  </r>
  <r>
    <x v="11"/>
  </r>
  <r>
    <x v="22"/>
  </r>
  <r>
    <x v="23"/>
  </r>
  <r>
    <x v="24"/>
  </r>
  <r>
    <x v="15"/>
  </r>
  <r>
    <x v="16"/>
  </r>
  <r>
    <x v="3"/>
  </r>
  <r>
    <x v="12"/>
  </r>
  <r>
    <x v="2"/>
  </r>
  <r>
    <x v="18"/>
  </r>
  <r>
    <x v="19"/>
  </r>
  <r>
    <x v="11"/>
  </r>
  <r>
    <x v="25"/>
  </r>
  <r>
    <x v="7"/>
  </r>
  <r>
    <x v="21"/>
  </r>
  <r>
    <x v="26"/>
  </r>
  <r>
    <x v="19"/>
  </r>
  <r>
    <x v="27"/>
  </r>
  <r>
    <x v="12"/>
  </r>
  <r>
    <x v="24"/>
  </r>
  <r>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4424F3-6F2B-4739-B671-8C2D1CCA46B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20:L27" firstHeaderRow="1" firstDataRow="1" firstDataCol="1"/>
  <pivotFields count="1">
    <pivotField axis="axisRow" dataField="1" showAll="0">
      <items count="9">
        <item x="0"/>
        <item x="1"/>
        <item x="2"/>
        <item x="3"/>
        <item x="4"/>
        <item x="5"/>
        <item x="6"/>
        <item x="7"/>
        <item t="default"/>
      </items>
    </pivotField>
  </pivotFields>
  <rowFields count="1">
    <field x="0"/>
  </rowFields>
  <rowItems count="7">
    <i>
      <x v="1"/>
    </i>
    <i>
      <x v="2"/>
    </i>
    <i>
      <x v="3"/>
    </i>
    <i>
      <x v="4"/>
    </i>
    <i>
      <x v="5"/>
    </i>
    <i>
      <x v="6"/>
    </i>
    <i t="grand">
      <x/>
    </i>
  </rowItems>
  <colItems count="1">
    <i/>
  </colItems>
  <dataFields count="1">
    <dataField name="Count of 28" fld="0" subtotal="count" baseField="0" baseItem="0"/>
  </dataFields>
  <formats count="5">
    <format dxfId="9">
      <pivotArea type="all" dataOnly="0" outline="0" fieldPosition="0"/>
    </format>
    <format dxfId="8">
      <pivotArea outline="0" collapsedLevelsAreSubtotals="1" fieldPosition="0"/>
    </format>
    <format dxfId="7">
      <pivotArea field="0" type="button" dataOnly="0" labelOnly="1" outline="0" axis="axisRow" fieldPosition="0"/>
    </format>
    <format dxfId="6">
      <pivotArea dataOnly="0" labelOnly="1" grandRow="1" outline="0" fieldPosition="0"/>
    </format>
    <format dxfId="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194894-5F00-4A8A-AF1C-971541410464}"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16:M22" firstHeaderRow="1" firstDataRow="1" firstDataCol="1"/>
  <pivotFields count="1">
    <pivotField axis="axisRow" dataField="1" showAll="0">
      <items count="8">
        <item x="0"/>
        <item x="1"/>
        <item x="2"/>
        <item x="3"/>
        <item x="4"/>
        <item x="5"/>
        <item x="6"/>
        <item t="default"/>
      </items>
    </pivotField>
  </pivotFields>
  <rowFields count="1">
    <field x="0"/>
  </rowFields>
  <rowItems count="6">
    <i>
      <x v="1"/>
    </i>
    <i>
      <x v="2"/>
    </i>
    <i>
      <x v="3"/>
    </i>
    <i>
      <x v="4"/>
    </i>
    <i>
      <x v="5"/>
    </i>
    <i t="grand">
      <x/>
    </i>
  </rowItems>
  <colItems count="1">
    <i/>
  </colItems>
  <dataFields count="1">
    <dataField name="Count of 56" fld="0" subtotal="count" baseField="0" baseItem="0"/>
  </dataFields>
  <formats count="5">
    <format dxfId="4">
      <pivotArea type="all" dataOnly="0" outline="0" fieldPosition="0"/>
    </format>
    <format dxfId="3">
      <pivotArea outline="0" collapsedLevelsAreSubtotals="1" fieldPosition="0"/>
    </format>
    <format dxfId="2">
      <pivotArea field="0" type="button" dataOnly="0" labelOnly="1" outline="0" axis="axisRow" fieldPosition="0"/>
    </format>
    <format dxfId="1">
      <pivotArea dataOnly="0" labelOnly="1" grandRow="1" outline="0"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2.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05856-2F7C-4972-BD84-82439501E084}">
  <dimension ref="A18:M40"/>
  <sheetViews>
    <sheetView tabSelected="1" workbookViewId="0">
      <selection activeCell="I20" sqref="I20"/>
    </sheetView>
  </sheetViews>
  <sheetFormatPr defaultRowHeight="14.4" x14ac:dyDescent="0.3"/>
  <sheetData>
    <row r="18" spans="1:12" x14ac:dyDescent="0.3">
      <c r="L18">
        <v>15</v>
      </c>
    </row>
    <row r="19" spans="1:12" x14ac:dyDescent="0.3">
      <c r="A19" s="1" t="s">
        <v>0</v>
      </c>
      <c r="B19">
        <v>50</v>
      </c>
      <c r="L19" s="1">
        <v>10</v>
      </c>
    </row>
    <row r="20" spans="1:12" x14ac:dyDescent="0.3">
      <c r="A20" s="1" t="s">
        <v>1</v>
      </c>
      <c r="B20">
        <v>60</v>
      </c>
      <c r="L20">
        <v>20</v>
      </c>
    </row>
    <row r="21" spans="1:12" x14ac:dyDescent="0.3">
      <c r="A21" s="1" t="s">
        <v>2</v>
      </c>
      <c r="B21">
        <v>55</v>
      </c>
      <c r="L21">
        <v>25</v>
      </c>
    </row>
    <row r="22" spans="1:12" x14ac:dyDescent="0.3">
      <c r="A22" s="1" t="s">
        <v>3</v>
      </c>
      <c r="B22">
        <v>70</v>
      </c>
      <c r="L22">
        <v>15</v>
      </c>
    </row>
    <row r="23" spans="1:12" x14ac:dyDescent="0.3">
      <c r="A23" s="5" t="s">
        <v>4</v>
      </c>
      <c r="B23" s="4">
        <f>AVERAGE(B19:B22)</f>
        <v>58.75</v>
      </c>
      <c r="L23">
        <v>10</v>
      </c>
    </row>
    <row r="24" spans="1:12" x14ac:dyDescent="0.3">
      <c r="A24" s="5" t="s">
        <v>5</v>
      </c>
      <c r="B24" s="4">
        <f>MEDIAN(B19:B22)</f>
        <v>57.5</v>
      </c>
      <c r="L24">
        <v>30</v>
      </c>
    </row>
    <row r="25" spans="1:12" x14ac:dyDescent="0.3">
      <c r="A25" s="5" t="s">
        <v>6</v>
      </c>
      <c r="B25" s="4" t="e">
        <f>MODE(B19:B22)</f>
        <v>#N/A</v>
      </c>
      <c r="L25">
        <v>20</v>
      </c>
    </row>
    <row r="26" spans="1:12" x14ac:dyDescent="0.3">
      <c r="L26">
        <v>15</v>
      </c>
    </row>
    <row r="27" spans="1:12" x14ac:dyDescent="0.3">
      <c r="L27">
        <v>10</v>
      </c>
    </row>
    <row r="28" spans="1:12" x14ac:dyDescent="0.3">
      <c r="L28">
        <v>10</v>
      </c>
    </row>
    <row r="29" spans="1:12" x14ac:dyDescent="0.3">
      <c r="L29">
        <v>25</v>
      </c>
    </row>
    <row r="30" spans="1:12" x14ac:dyDescent="0.3">
      <c r="L30">
        <v>15</v>
      </c>
    </row>
    <row r="31" spans="1:12" x14ac:dyDescent="0.3">
      <c r="L31">
        <v>20</v>
      </c>
    </row>
    <row r="32" spans="1:12" x14ac:dyDescent="0.3">
      <c r="L32">
        <v>20</v>
      </c>
    </row>
    <row r="33" spans="12:13" x14ac:dyDescent="0.3">
      <c r="L33">
        <v>15</v>
      </c>
    </row>
    <row r="34" spans="12:13" x14ac:dyDescent="0.3">
      <c r="L34">
        <v>10</v>
      </c>
    </row>
    <row r="35" spans="12:13" x14ac:dyDescent="0.3">
      <c r="L35">
        <v>10</v>
      </c>
    </row>
    <row r="36" spans="12:13" x14ac:dyDescent="0.3">
      <c r="L36">
        <v>20</v>
      </c>
    </row>
    <row r="37" spans="12:13" x14ac:dyDescent="0.3">
      <c r="L37">
        <v>25</v>
      </c>
    </row>
    <row r="38" spans="12:13" x14ac:dyDescent="0.3">
      <c r="L38" s="4" t="s">
        <v>4</v>
      </c>
      <c r="M38" s="4">
        <f>AVERAGE(L18:L37)</f>
        <v>17</v>
      </c>
    </row>
    <row r="39" spans="12:13" x14ac:dyDescent="0.3">
      <c r="L39" s="4" t="s">
        <v>5</v>
      </c>
      <c r="M39" s="4">
        <f>MEDIAN(L18:L37)</f>
        <v>15</v>
      </c>
    </row>
    <row r="40" spans="12:13" x14ac:dyDescent="0.3">
      <c r="L40" s="4" t="s">
        <v>6</v>
      </c>
      <c r="M40" s="4">
        <f>MODE(L18:L37)</f>
        <v>10</v>
      </c>
    </row>
  </sheetData>
  <phoneticPr fontId="2"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0B4C2-2F17-4739-B1D7-12C1B46896D3}">
  <dimension ref="I1:S101"/>
  <sheetViews>
    <sheetView workbookViewId="0">
      <selection activeCell="M22" sqref="M22"/>
    </sheetView>
  </sheetViews>
  <sheetFormatPr defaultRowHeight="14.4" x14ac:dyDescent="0.3"/>
  <cols>
    <col min="11" max="11" width="12.5546875" bestFit="1" customWidth="1"/>
    <col min="12" max="12" width="10.77734375" bestFit="1" customWidth="1"/>
    <col min="13" max="13" width="12.5546875" bestFit="1" customWidth="1"/>
    <col min="14" max="14" width="10.77734375" bestFit="1" customWidth="1"/>
  </cols>
  <sheetData>
    <row r="1" spans="9:19" x14ac:dyDescent="0.3">
      <c r="I1" t="s">
        <v>46</v>
      </c>
    </row>
    <row r="2" spans="9:19" x14ac:dyDescent="0.3">
      <c r="I2" s="1">
        <v>28</v>
      </c>
      <c r="S2" t="s">
        <v>35</v>
      </c>
    </row>
    <row r="3" spans="9:19" ht="15" thickBot="1" x14ac:dyDescent="0.35">
      <c r="I3" s="1">
        <v>37</v>
      </c>
      <c r="S3" t="s">
        <v>35</v>
      </c>
    </row>
    <row r="4" spans="9:19" x14ac:dyDescent="0.3">
      <c r="I4" s="1">
        <v>39</v>
      </c>
      <c r="K4" s="3" t="s">
        <v>37</v>
      </c>
      <c r="L4" s="3"/>
      <c r="S4" t="s">
        <v>35</v>
      </c>
    </row>
    <row r="5" spans="9:19" x14ac:dyDescent="0.3">
      <c r="I5" s="1">
        <v>35</v>
      </c>
      <c r="S5" t="s">
        <v>35</v>
      </c>
    </row>
    <row r="6" spans="9:19" x14ac:dyDescent="0.3">
      <c r="I6" s="1">
        <v>31</v>
      </c>
      <c r="K6" t="s">
        <v>8</v>
      </c>
      <c r="L6">
        <v>34.99</v>
      </c>
      <c r="S6" t="s">
        <v>35</v>
      </c>
    </row>
    <row r="7" spans="9:19" x14ac:dyDescent="0.3">
      <c r="I7" s="1">
        <v>39</v>
      </c>
      <c r="K7" t="s">
        <v>9</v>
      </c>
      <c r="L7">
        <v>0.48147395746516991</v>
      </c>
      <c r="S7" t="s">
        <v>35</v>
      </c>
    </row>
    <row r="8" spans="9:19" x14ac:dyDescent="0.3">
      <c r="I8" s="1">
        <v>38</v>
      </c>
      <c r="K8" s="4" t="s">
        <v>10</v>
      </c>
      <c r="L8" s="4">
        <v>35</v>
      </c>
      <c r="S8" t="s">
        <v>35</v>
      </c>
    </row>
    <row r="9" spans="9:19" x14ac:dyDescent="0.3">
      <c r="I9" s="1">
        <v>45</v>
      </c>
      <c r="K9" s="4" t="s">
        <v>11</v>
      </c>
      <c r="L9" s="4">
        <v>31</v>
      </c>
      <c r="S9" t="s">
        <v>35</v>
      </c>
    </row>
    <row r="10" spans="9:19" x14ac:dyDescent="0.3">
      <c r="I10" s="1">
        <v>39</v>
      </c>
      <c r="K10" t="s">
        <v>12</v>
      </c>
      <c r="L10">
        <v>4.814739574651699</v>
      </c>
      <c r="S10" t="s">
        <v>35</v>
      </c>
    </row>
    <row r="11" spans="9:19" x14ac:dyDescent="0.3">
      <c r="I11" s="1">
        <v>38</v>
      </c>
      <c r="K11" t="s">
        <v>13</v>
      </c>
      <c r="L11">
        <v>23.181717171717224</v>
      </c>
    </row>
    <row r="12" spans="9:19" x14ac:dyDescent="0.3">
      <c r="I12">
        <v>32</v>
      </c>
      <c r="K12" t="s">
        <v>14</v>
      </c>
      <c r="L12">
        <v>-0.9290208409666536</v>
      </c>
    </row>
    <row r="13" spans="9:19" x14ac:dyDescent="0.3">
      <c r="I13">
        <v>31</v>
      </c>
      <c r="K13" t="s">
        <v>15</v>
      </c>
      <c r="L13">
        <v>0.22180236398615372</v>
      </c>
    </row>
    <row r="14" spans="9:19" x14ac:dyDescent="0.3">
      <c r="I14">
        <v>45</v>
      </c>
      <c r="K14" s="4" t="s">
        <v>16</v>
      </c>
      <c r="L14" s="4">
        <v>18</v>
      </c>
    </row>
    <row r="15" spans="9:19" x14ac:dyDescent="0.3">
      <c r="I15">
        <v>44</v>
      </c>
      <c r="K15" t="s">
        <v>17</v>
      </c>
      <c r="L15">
        <v>27</v>
      </c>
    </row>
    <row r="16" spans="9:19" x14ac:dyDescent="0.3">
      <c r="I16">
        <v>37</v>
      </c>
      <c r="K16" t="s">
        <v>18</v>
      </c>
      <c r="L16">
        <v>45</v>
      </c>
    </row>
    <row r="17" spans="9:12" x14ac:dyDescent="0.3">
      <c r="I17">
        <v>27</v>
      </c>
      <c r="K17" t="s">
        <v>19</v>
      </c>
      <c r="L17">
        <v>3499</v>
      </c>
    </row>
    <row r="18" spans="9:12" ht="15" thickBot="1" x14ac:dyDescent="0.35">
      <c r="I18">
        <v>44</v>
      </c>
      <c r="K18" s="2" t="s">
        <v>20</v>
      </c>
      <c r="L18" s="2">
        <v>100</v>
      </c>
    </row>
    <row r="19" spans="9:12" x14ac:dyDescent="0.3">
      <c r="I19">
        <v>29</v>
      </c>
      <c r="K19" t="s">
        <v>50</v>
      </c>
    </row>
    <row r="20" spans="9:12" x14ac:dyDescent="0.3">
      <c r="I20">
        <v>27</v>
      </c>
      <c r="K20" s="4" t="s">
        <v>47</v>
      </c>
      <c r="L20" s="4" t="s">
        <v>49</v>
      </c>
    </row>
    <row r="21" spans="9:12" x14ac:dyDescent="0.3">
      <c r="I21">
        <v>44</v>
      </c>
      <c r="K21" s="6" t="s">
        <v>51</v>
      </c>
      <c r="L21" s="4">
        <v>14</v>
      </c>
    </row>
    <row r="22" spans="9:12" x14ac:dyDescent="0.3">
      <c r="I22">
        <v>35</v>
      </c>
      <c r="K22" s="6" t="s">
        <v>52</v>
      </c>
      <c r="L22" s="4">
        <v>21</v>
      </c>
    </row>
    <row r="23" spans="9:12" x14ac:dyDescent="0.3">
      <c r="I23">
        <v>34</v>
      </c>
      <c r="K23" s="6" t="s">
        <v>53</v>
      </c>
      <c r="L23" s="4">
        <v>19</v>
      </c>
    </row>
    <row r="24" spans="9:12" x14ac:dyDescent="0.3">
      <c r="I24">
        <v>29</v>
      </c>
      <c r="K24" s="6" t="s">
        <v>54</v>
      </c>
      <c r="L24" s="4">
        <v>18</v>
      </c>
    </row>
    <row r="25" spans="9:12" x14ac:dyDescent="0.3">
      <c r="I25">
        <v>32</v>
      </c>
      <c r="K25" s="6" t="s">
        <v>55</v>
      </c>
      <c r="L25" s="4">
        <v>17</v>
      </c>
    </row>
    <row r="26" spans="9:12" x14ac:dyDescent="0.3">
      <c r="I26">
        <v>42</v>
      </c>
      <c r="K26" s="6" t="s">
        <v>56</v>
      </c>
      <c r="L26" s="4">
        <v>10</v>
      </c>
    </row>
    <row r="27" spans="9:12" x14ac:dyDescent="0.3">
      <c r="I27">
        <v>35</v>
      </c>
      <c r="K27" s="6" t="s">
        <v>48</v>
      </c>
      <c r="L27" s="4">
        <v>99</v>
      </c>
    </row>
    <row r="28" spans="9:12" x14ac:dyDescent="0.3">
      <c r="I28">
        <v>37</v>
      </c>
    </row>
    <row r="29" spans="9:12" x14ac:dyDescent="0.3">
      <c r="I29">
        <v>33</v>
      </c>
    </row>
    <row r="30" spans="9:12" x14ac:dyDescent="0.3">
      <c r="I30">
        <v>35</v>
      </c>
    </row>
    <row r="31" spans="9:12" x14ac:dyDescent="0.3">
      <c r="I31">
        <v>37</v>
      </c>
    </row>
    <row r="32" spans="9:12" x14ac:dyDescent="0.3">
      <c r="I32">
        <v>40</v>
      </c>
    </row>
    <row r="33" spans="9:9" x14ac:dyDescent="0.3">
      <c r="I33">
        <v>29</v>
      </c>
    </row>
    <row r="34" spans="9:9" x14ac:dyDescent="0.3">
      <c r="I34">
        <v>33</v>
      </c>
    </row>
    <row r="35" spans="9:9" x14ac:dyDescent="0.3">
      <c r="I35">
        <v>39</v>
      </c>
    </row>
    <row r="36" spans="9:9" x14ac:dyDescent="0.3">
      <c r="I36">
        <v>29</v>
      </c>
    </row>
    <row r="37" spans="9:9" x14ac:dyDescent="0.3">
      <c r="I37">
        <v>30</v>
      </c>
    </row>
    <row r="38" spans="9:9" x14ac:dyDescent="0.3">
      <c r="I38">
        <v>33</v>
      </c>
    </row>
    <row r="39" spans="9:9" x14ac:dyDescent="0.3">
      <c r="I39">
        <v>38</v>
      </c>
    </row>
    <row r="40" spans="9:9" x14ac:dyDescent="0.3">
      <c r="I40">
        <v>30</v>
      </c>
    </row>
    <row r="41" spans="9:9" x14ac:dyDescent="0.3">
      <c r="I41">
        <v>33</v>
      </c>
    </row>
    <row r="42" spans="9:9" x14ac:dyDescent="0.3">
      <c r="I42">
        <v>42</v>
      </c>
    </row>
    <row r="43" spans="9:9" x14ac:dyDescent="0.3">
      <c r="I43">
        <v>36</v>
      </c>
    </row>
    <row r="44" spans="9:9" x14ac:dyDescent="0.3">
      <c r="I44">
        <v>37</v>
      </c>
    </row>
    <row r="45" spans="9:9" x14ac:dyDescent="0.3">
      <c r="I45">
        <v>36</v>
      </c>
    </row>
    <row r="46" spans="9:9" x14ac:dyDescent="0.3">
      <c r="I46">
        <v>34</v>
      </c>
    </row>
    <row r="47" spans="9:9" x14ac:dyDescent="0.3">
      <c r="I47">
        <v>43</v>
      </c>
    </row>
    <row r="48" spans="9:9" x14ac:dyDescent="0.3">
      <c r="I48">
        <v>35</v>
      </c>
    </row>
    <row r="49" spans="9:9" x14ac:dyDescent="0.3">
      <c r="I49">
        <v>34</v>
      </c>
    </row>
    <row r="50" spans="9:9" x14ac:dyDescent="0.3">
      <c r="I50">
        <v>43</v>
      </c>
    </row>
    <row r="51" spans="9:9" x14ac:dyDescent="0.3">
      <c r="I51">
        <v>35</v>
      </c>
    </row>
    <row r="52" spans="9:9" x14ac:dyDescent="0.3">
      <c r="I52">
        <v>28</v>
      </c>
    </row>
    <row r="53" spans="9:9" x14ac:dyDescent="0.3">
      <c r="I53">
        <v>43</v>
      </c>
    </row>
    <row r="54" spans="9:9" x14ac:dyDescent="0.3">
      <c r="I54">
        <v>40</v>
      </c>
    </row>
    <row r="55" spans="9:9" x14ac:dyDescent="0.3">
      <c r="I55">
        <v>30</v>
      </c>
    </row>
    <row r="56" spans="9:9" x14ac:dyDescent="0.3">
      <c r="I56">
        <v>40</v>
      </c>
    </row>
    <row r="57" spans="9:9" x14ac:dyDescent="0.3">
      <c r="I57">
        <v>29</v>
      </c>
    </row>
    <row r="58" spans="9:9" x14ac:dyDescent="0.3">
      <c r="I58">
        <v>41</v>
      </c>
    </row>
    <row r="59" spans="9:9" x14ac:dyDescent="0.3">
      <c r="I59">
        <v>32</v>
      </c>
    </row>
    <row r="60" spans="9:9" x14ac:dyDescent="0.3">
      <c r="I60">
        <v>29</v>
      </c>
    </row>
    <row r="61" spans="9:9" x14ac:dyDescent="0.3">
      <c r="I61">
        <v>41</v>
      </c>
    </row>
    <row r="62" spans="9:9" x14ac:dyDescent="0.3">
      <c r="I62">
        <v>33</v>
      </c>
    </row>
    <row r="63" spans="9:9" x14ac:dyDescent="0.3">
      <c r="I63">
        <v>39</v>
      </c>
    </row>
    <row r="64" spans="9:9" x14ac:dyDescent="0.3">
      <c r="I64">
        <v>36</v>
      </c>
    </row>
    <row r="65" spans="9:9" x14ac:dyDescent="0.3">
      <c r="I65">
        <v>33</v>
      </c>
    </row>
    <row r="66" spans="9:9" x14ac:dyDescent="0.3">
      <c r="I66">
        <v>31</v>
      </c>
    </row>
    <row r="67" spans="9:9" x14ac:dyDescent="0.3">
      <c r="I67">
        <v>32</v>
      </c>
    </row>
    <row r="68" spans="9:9" x14ac:dyDescent="0.3">
      <c r="I68">
        <v>30</v>
      </c>
    </row>
    <row r="69" spans="9:9" x14ac:dyDescent="0.3">
      <c r="I69">
        <v>35</v>
      </c>
    </row>
    <row r="70" spans="9:9" x14ac:dyDescent="0.3">
      <c r="I70">
        <v>32</v>
      </c>
    </row>
    <row r="71" spans="9:9" x14ac:dyDescent="0.3">
      <c r="I71">
        <v>30</v>
      </c>
    </row>
    <row r="72" spans="9:9" x14ac:dyDescent="0.3">
      <c r="I72">
        <v>38</v>
      </c>
    </row>
    <row r="73" spans="9:9" x14ac:dyDescent="0.3">
      <c r="I73">
        <v>27</v>
      </c>
    </row>
    <row r="74" spans="9:9" x14ac:dyDescent="0.3">
      <c r="I74">
        <v>29</v>
      </c>
    </row>
    <row r="75" spans="9:9" x14ac:dyDescent="0.3">
      <c r="I75">
        <v>28</v>
      </c>
    </row>
    <row r="76" spans="9:9" x14ac:dyDescent="0.3">
      <c r="I76">
        <v>33</v>
      </c>
    </row>
    <row r="77" spans="9:9" x14ac:dyDescent="0.3">
      <c r="I77">
        <v>36</v>
      </c>
    </row>
    <row r="78" spans="9:9" x14ac:dyDescent="0.3">
      <c r="I78">
        <v>31</v>
      </c>
    </row>
    <row r="79" spans="9:9" x14ac:dyDescent="0.3">
      <c r="I79">
        <v>31</v>
      </c>
    </row>
    <row r="80" spans="9:9" x14ac:dyDescent="0.3">
      <c r="I80">
        <v>36</v>
      </c>
    </row>
    <row r="81" spans="9:9" x14ac:dyDescent="0.3">
      <c r="I81">
        <v>31</v>
      </c>
    </row>
    <row r="82" spans="9:9" x14ac:dyDescent="0.3">
      <c r="I82">
        <v>30</v>
      </c>
    </row>
    <row r="83" spans="9:9" x14ac:dyDescent="0.3">
      <c r="I83">
        <v>35</v>
      </c>
    </row>
    <row r="84" spans="9:9" x14ac:dyDescent="0.3">
      <c r="I84">
        <v>31</v>
      </c>
    </row>
    <row r="85" spans="9:9" x14ac:dyDescent="0.3">
      <c r="I85">
        <v>41</v>
      </c>
    </row>
    <row r="86" spans="9:9" x14ac:dyDescent="0.3">
      <c r="I86">
        <v>38</v>
      </c>
    </row>
    <row r="87" spans="9:9" x14ac:dyDescent="0.3">
      <c r="I87">
        <v>31</v>
      </c>
    </row>
    <row r="88" spans="9:9" x14ac:dyDescent="0.3">
      <c r="I88">
        <v>39</v>
      </c>
    </row>
    <row r="89" spans="9:9" x14ac:dyDescent="0.3">
      <c r="I89">
        <v>40</v>
      </c>
    </row>
    <row r="90" spans="9:9" x14ac:dyDescent="0.3">
      <c r="I90">
        <v>31</v>
      </c>
    </row>
    <row r="91" spans="9:9" x14ac:dyDescent="0.3">
      <c r="I91">
        <v>39</v>
      </c>
    </row>
    <row r="92" spans="9:9" x14ac:dyDescent="0.3">
      <c r="I92">
        <v>41</v>
      </c>
    </row>
    <row r="93" spans="9:9" x14ac:dyDescent="0.3">
      <c r="I93">
        <v>31</v>
      </c>
    </row>
    <row r="94" spans="9:9" x14ac:dyDescent="0.3">
      <c r="I94">
        <v>38</v>
      </c>
    </row>
    <row r="95" spans="9:9" x14ac:dyDescent="0.3">
      <c r="I95">
        <v>35</v>
      </c>
    </row>
    <row r="96" spans="9:9" x14ac:dyDescent="0.3">
      <c r="I96">
        <v>36</v>
      </c>
    </row>
    <row r="97" spans="9:9" x14ac:dyDescent="0.3">
      <c r="I97">
        <v>40</v>
      </c>
    </row>
    <row r="98" spans="9:9" x14ac:dyDescent="0.3">
      <c r="I98">
        <v>28</v>
      </c>
    </row>
    <row r="99" spans="9:9" x14ac:dyDescent="0.3">
      <c r="I99">
        <v>36</v>
      </c>
    </row>
    <row r="100" spans="9:9" x14ac:dyDescent="0.3">
      <c r="I100">
        <v>40</v>
      </c>
    </row>
    <row r="101" spans="9:9" x14ac:dyDescent="0.3">
      <c r="I101">
        <v>28</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3ED19-2E2A-421E-A506-C78BFE05C2C6}">
  <dimension ref="J1:T51"/>
  <sheetViews>
    <sheetView workbookViewId="0">
      <selection activeCell="N21" sqref="N21"/>
    </sheetView>
  </sheetViews>
  <sheetFormatPr defaultRowHeight="14.4" x14ac:dyDescent="0.3"/>
  <cols>
    <col min="12" max="12" width="12.5546875" bestFit="1" customWidth="1"/>
    <col min="13" max="13" width="10.77734375" bestFit="1" customWidth="1"/>
  </cols>
  <sheetData>
    <row r="1" spans="10:20" x14ac:dyDescent="0.3">
      <c r="J1" t="s">
        <v>57</v>
      </c>
      <c r="L1" s="3" t="s">
        <v>37</v>
      </c>
      <c r="M1" s="3"/>
    </row>
    <row r="2" spans="10:20" x14ac:dyDescent="0.3">
      <c r="J2" s="1">
        <v>56</v>
      </c>
      <c r="T2" t="s">
        <v>35</v>
      </c>
    </row>
    <row r="3" spans="10:20" x14ac:dyDescent="0.3">
      <c r="J3" s="1">
        <v>52</v>
      </c>
      <c r="L3" t="s">
        <v>8</v>
      </c>
      <c r="M3">
        <v>50.7</v>
      </c>
      <c r="T3" t="s">
        <v>35</v>
      </c>
    </row>
    <row r="4" spans="10:20" x14ac:dyDescent="0.3">
      <c r="J4" s="1">
        <v>52</v>
      </c>
      <c r="L4" t="s">
        <v>9</v>
      </c>
      <c r="M4">
        <v>1.3959854978487711</v>
      </c>
      <c r="T4" t="s">
        <v>35</v>
      </c>
    </row>
    <row r="5" spans="10:20" x14ac:dyDescent="0.3">
      <c r="J5" s="1">
        <v>59</v>
      </c>
      <c r="L5" s="4" t="s">
        <v>10</v>
      </c>
      <c r="M5" s="4">
        <v>50</v>
      </c>
      <c r="T5" t="s">
        <v>35</v>
      </c>
    </row>
    <row r="6" spans="10:20" x14ac:dyDescent="0.3">
      <c r="J6" s="1">
        <v>58</v>
      </c>
      <c r="L6" s="4" t="s">
        <v>11</v>
      </c>
      <c r="M6" s="4">
        <v>52</v>
      </c>
    </row>
    <row r="7" spans="10:20" x14ac:dyDescent="0.3">
      <c r="J7">
        <v>40</v>
      </c>
      <c r="L7" t="s">
        <v>12</v>
      </c>
      <c r="M7">
        <v>9.8711081196694472</v>
      </c>
    </row>
    <row r="8" spans="10:20" x14ac:dyDescent="0.3">
      <c r="J8">
        <v>44</v>
      </c>
      <c r="L8" t="s">
        <v>13</v>
      </c>
      <c r="M8">
        <v>97.438775510204081</v>
      </c>
    </row>
    <row r="9" spans="10:20" x14ac:dyDescent="0.3">
      <c r="J9">
        <v>63</v>
      </c>
      <c r="L9" t="s">
        <v>14</v>
      </c>
      <c r="M9">
        <v>-0.58897234451789293</v>
      </c>
    </row>
    <row r="10" spans="10:20" x14ac:dyDescent="0.3">
      <c r="J10">
        <v>45</v>
      </c>
      <c r="L10" t="s">
        <v>15</v>
      </c>
      <c r="M10">
        <v>5.6612504165657877E-2</v>
      </c>
    </row>
    <row r="11" spans="10:20" x14ac:dyDescent="0.3">
      <c r="J11">
        <v>62</v>
      </c>
      <c r="L11" t="s">
        <v>16</v>
      </c>
      <c r="M11">
        <v>45</v>
      </c>
    </row>
    <row r="12" spans="10:20" x14ac:dyDescent="0.3">
      <c r="J12">
        <v>28</v>
      </c>
      <c r="L12" t="s">
        <v>17</v>
      </c>
      <c r="M12">
        <v>28</v>
      </c>
    </row>
    <row r="13" spans="10:20" x14ac:dyDescent="0.3">
      <c r="J13">
        <v>38</v>
      </c>
      <c r="L13" t="s">
        <v>18</v>
      </c>
      <c r="M13">
        <v>73</v>
      </c>
    </row>
    <row r="14" spans="10:20" x14ac:dyDescent="0.3">
      <c r="J14">
        <v>41</v>
      </c>
      <c r="L14" t="s">
        <v>19</v>
      </c>
      <c r="M14">
        <v>2535</v>
      </c>
    </row>
    <row r="15" spans="10:20" ht="15" thickBot="1" x14ac:dyDescent="0.35">
      <c r="J15">
        <v>47</v>
      </c>
      <c r="L15" s="2" t="s">
        <v>20</v>
      </c>
      <c r="M15" s="2">
        <v>50</v>
      </c>
    </row>
    <row r="16" spans="10:20" x14ac:dyDescent="0.3">
      <c r="J16">
        <v>49</v>
      </c>
      <c r="L16" s="4" t="s">
        <v>47</v>
      </c>
      <c r="M16" s="4" t="s">
        <v>58</v>
      </c>
    </row>
    <row r="17" spans="10:13" x14ac:dyDescent="0.3">
      <c r="J17">
        <v>73</v>
      </c>
      <c r="L17" s="6" t="s">
        <v>62</v>
      </c>
      <c r="M17" s="4">
        <v>3</v>
      </c>
    </row>
    <row r="18" spans="10:13" x14ac:dyDescent="0.3">
      <c r="J18">
        <v>60</v>
      </c>
      <c r="L18" s="6" t="s">
        <v>63</v>
      </c>
      <c r="M18" s="4">
        <v>14</v>
      </c>
    </row>
    <row r="19" spans="10:13" x14ac:dyDescent="0.3">
      <c r="J19">
        <v>48</v>
      </c>
      <c r="L19" s="6" t="s">
        <v>64</v>
      </c>
      <c r="M19" s="4">
        <v>13</v>
      </c>
    </row>
    <row r="20" spans="10:13" x14ac:dyDescent="0.3">
      <c r="J20">
        <v>51</v>
      </c>
      <c r="L20" s="6" t="s">
        <v>65</v>
      </c>
      <c r="M20" s="4">
        <v>14</v>
      </c>
    </row>
    <row r="21" spans="10:13" x14ac:dyDescent="0.3">
      <c r="J21">
        <v>59</v>
      </c>
      <c r="L21" s="6" t="s">
        <v>66</v>
      </c>
      <c r="M21" s="4">
        <v>5</v>
      </c>
    </row>
    <row r="22" spans="10:13" x14ac:dyDescent="0.3">
      <c r="J22">
        <v>52</v>
      </c>
      <c r="L22" s="6" t="s">
        <v>48</v>
      </c>
      <c r="M22" s="4">
        <v>49</v>
      </c>
    </row>
    <row r="23" spans="10:13" x14ac:dyDescent="0.3">
      <c r="J23">
        <v>56</v>
      </c>
    </row>
    <row r="24" spans="10:13" x14ac:dyDescent="0.3">
      <c r="J24">
        <v>55</v>
      </c>
      <c r="L24" s="6" t="s">
        <v>59</v>
      </c>
      <c r="M24" s="4">
        <f>QUARTILE(J2:J51,1)</f>
        <v>42.25</v>
      </c>
    </row>
    <row r="25" spans="10:13" x14ac:dyDescent="0.3">
      <c r="J25">
        <v>65</v>
      </c>
      <c r="L25" s="6" t="s">
        <v>60</v>
      </c>
      <c r="M25" s="4">
        <f>QUARTILE(J3:J52,3)</f>
        <v>58</v>
      </c>
    </row>
    <row r="26" spans="10:13" x14ac:dyDescent="0.3">
      <c r="J26">
        <v>45</v>
      </c>
      <c r="L26" s="6" t="s">
        <v>61</v>
      </c>
      <c r="M26" s="4">
        <f>M25-M24</f>
        <v>15.75</v>
      </c>
    </row>
    <row r="27" spans="10:13" x14ac:dyDescent="0.3">
      <c r="J27">
        <v>61</v>
      </c>
    </row>
    <row r="28" spans="10:13" x14ac:dyDescent="0.3">
      <c r="J28">
        <v>40</v>
      </c>
    </row>
    <row r="29" spans="10:13" x14ac:dyDescent="0.3">
      <c r="J29">
        <v>42</v>
      </c>
    </row>
    <row r="30" spans="10:13" x14ac:dyDescent="0.3">
      <c r="J30">
        <v>41</v>
      </c>
    </row>
    <row r="31" spans="10:13" x14ac:dyDescent="0.3">
      <c r="J31">
        <v>47</v>
      </c>
    </row>
    <row r="32" spans="10:13" x14ac:dyDescent="0.3">
      <c r="J32">
        <v>35</v>
      </c>
    </row>
    <row r="33" spans="10:10" x14ac:dyDescent="0.3">
      <c r="J33">
        <v>36</v>
      </c>
    </row>
    <row r="34" spans="10:10" x14ac:dyDescent="0.3">
      <c r="J34">
        <v>39</v>
      </c>
    </row>
    <row r="35" spans="10:10" x14ac:dyDescent="0.3">
      <c r="J35">
        <v>48</v>
      </c>
    </row>
    <row r="36" spans="10:10" x14ac:dyDescent="0.3">
      <c r="J36">
        <v>51</v>
      </c>
    </row>
    <row r="37" spans="10:10" x14ac:dyDescent="0.3">
      <c r="J37">
        <v>40</v>
      </c>
    </row>
    <row r="38" spans="10:10" x14ac:dyDescent="0.3">
      <c r="J38">
        <v>49</v>
      </c>
    </row>
    <row r="39" spans="10:10" x14ac:dyDescent="0.3">
      <c r="J39">
        <v>58</v>
      </c>
    </row>
    <row r="40" spans="10:10" x14ac:dyDescent="0.3">
      <c r="J40">
        <v>55</v>
      </c>
    </row>
    <row r="41" spans="10:10" x14ac:dyDescent="0.3">
      <c r="J41">
        <v>65</v>
      </c>
    </row>
    <row r="42" spans="10:10" x14ac:dyDescent="0.3">
      <c r="J42">
        <v>47</v>
      </c>
    </row>
    <row r="43" spans="10:10" x14ac:dyDescent="0.3">
      <c r="J43">
        <v>68</v>
      </c>
    </row>
    <row r="44" spans="10:10" x14ac:dyDescent="0.3">
      <c r="J44">
        <v>62</v>
      </c>
    </row>
    <row r="45" spans="10:10" x14ac:dyDescent="0.3">
      <c r="J45">
        <v>42</v>
      </c>
    </row>
    <row r="46" spans="10:10" x14ac:dyDescent="0.3">
      <c r="J46">
        <v>43</v>
      </c>
    </row>
    <row r="47" spans="10:10" x14ac:dyDescent="0.3">
      <c r="J47">
        <v>65</v>
      </c>
    </row>
    <row r="48" spans="10:10" x14ac:dyDescent="0.3">
      <c r="J48">
        <v>57</v>
      </c>
    </row>
    <row r="49" spans="10:10" x14ac:dyDescent="0.3">
      <c r="J49">
        <v>49</v>
      </c>
    </row>
    <row r="50" spans="10:10" x14ac:dyDescent="0.3">
      <c r="J50">
        <v>39</v>
      </c>
    </row>
    <row r="51" spans="10:10" x14ac:dyDescent="0.3">
      <c r="J51">
        <v>58</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AD116-745B-43B3-B885-00F3482C7F42}">
  <dimension ref="I2:J9"/>
  <sheetViews>
    <sheetView workbookViewId="0">
      <selection activeCell="S19" sqref="S19"/>
    </sheetView>
  </sheetViews>
  <sheetFormatPr defaultRowHeight="14.4" x14ac:dyDescent="0.3"/>
  <sheetData>
    <row r="2" spans="9:10" x14ac:dyDescent="0.3">
      <c r="I2" t="s">
        <v>67</v>
      </c>
      <c r="J2" t="s">
        <v>75</v>
      </c>
    </row>
    <row r="3" spans="9:10" x14ac:dyDescent="0.3">
      <c r="I3" t="s">
        <v>68</v>
      </c>
      <c r="J3">
        <v>30</v>
      </c>
    </row>
    <row r="4" spans="9:10" x14ac:dyDescent="0.3">
      <c r="I4" t="s">
        <v>69</v>
      </c>
      <c r="J4">
        <v>40</v>
      </c>
    </row>
    <row r="5" spans="9:10" x14ac:dyDescent="0.3">
      <c r="I5" t="s">
        <v>70</v>
      </c>
      <c r="J5">
        <v>20</v>
      </c>
    </row>
    <row r="6" spans="9:10" x14ac:dyDescent="0.3">
      <c r="I6" t="s">
        <v>72</v>
      </c>
      <c r="J6">
        <v>10</v>
      </c>
    </row>
    <row r="7" spans="9:10" x14ac:dyDescent="0.3">
      <c r="I7" t="s">
        <v>71</v>
      </c>
      <c r="J7">
        <v>45</v>
      </c>
    </row>
    <row r="8" spans="9:10" x14ac:dyDescent="0.3">
      <c r="I8" t="s">
        <v>73</v>
      </c>
      <c r="J8">
        <v>25</v>
      </c>
    </row>
    <row r="9" spans="9:10" x14ac:dyDescent="0.3">
      <c r="I9" t="s">
        <v>74</v>
      </c>
      <c r="J9">
        <v>30</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12664-04AD-48D7-9EDF-49F8473A41B7}">
  <dimension ref="I1:S101"/>
  <sheetViews>
    <sheetView topLeftCell="A6" workbookViewId="0">
      <selection activeCell="S29" sqref="S29"/>
    </sheetView>
  </sheetViews>
  <sheetFormatPr defaultRowHeight="14.4" x14ac:dyDescent="0.3"/>
  <sheetData>
    <row r="1" spans="9:19" x14ac:dyDescent="0.3">
      <c r="I1" t="s">
        <v>76</v>
      </c>
    </row>
    <row r="2" spans="9:19" x14ac:dyDescent="0.3">
      <c r="I2" s="1">
        <v>4</v>
      </c>
      <c r="S2" t="s">
        <v>35</v>
      </c>
    </row>
    <row r="3" spans="9:19" x14ac:dyDescent="0.3">
      <c r="I3" s="1">
        <v>5</v>
      </c>
      <c r="S3" t="s">
        <v>35</v>
      </c>
    </row>
    <row r="4" spans="9:19" x14ac:dyDescent="0.3">
      <c r="I4" s="1">
        <v>4</v>
      </c>
      <c r="S4" t="s">
        <v>35</v>
      </c>
    </row>
    <row r="5" spans="9:19" x14ac:dyDescent="0.3">
      <c r="I5" s="1">
        <v>3</v>
      </c>
      <c r="S5" t="s">
        <v>35</v>
      </c>
    </row>
    <row r="6" spans="9:19" x14ac:dyDescent="0.3">
      <c r="I6" s="1">
        <v>3</v>
      </c>
      <c r="S6" t="s">
        <v>35</v>
      </c>
    </row>
    <row r="7" spans="9:19" x14ac:dyDescent="0.3">
      <c r="I7" s="1">
        <v>5</v>
      </c>
      <c r="S7" t="s">
        <v>35</v>
      </c>
    </row>
    <row r="8" spans="9:19" x14ac:dyDescent="0.3">
      <c r="I8" s="1">
        <v>3</v>
      </c>
      <c r="S8" t="s">
        <v>35</v>
      </c>
    </row>
    <row r="9" spans="9:19" x14ac:dyDescent="0.3">
      <c r="I9" s="1">
        <v>3</v>
      </c>
      <c r="S9" t="s">
        <v>35</v>
      </c>
    </row>
    <row r="10" spans="9:19" x14ac:dyDescent="0.3">
      <c r="I10" s="1">
        <v>5</v>
      </c>
      <c r="S10" t="s">
        <v>35</v>
      </c>
    </row>
    <row r="11" spans="9:19" x14ac:dyDescent="0.3">
      <c r="I11" s="1">
        <v>3</v>
      </c>
    </row>
    <row r="12" spans="9:19" x14ac:dyDescent="0.3">
      <c r="I12">
        <v>5</v>
      </c>
    </row>
    <row r="13" spans="9:19" x14ac:dyDescent="0.3">
      <c r="I13">
        <v>4</v>
      </c>
    </row>
    <row r="14" spans="9:19" x14ac:dyDescent="0.3">
      <c r="I14">
        <v>3</v>
      </c>
    </row>
    <row r="15" spans="9:19" x14ac:dyDescent="0.3">
      <c r="I15">
        <v>4</v>
      </c>
    </row>
    <row r="16" spans="9:19" x14ac:dyDescent="0.3">
      <c r="I16">
        <v>4</v>
      </c>
    </row>
    <row r="17" spans="9:10" x14ac:dyDescent="0.3">
      <c r="I17">
        <v>4</v>
      </c>
      <c r="J17" s="4" t="s">
        <v>6</v>
      </c>
    </row>
    <row r="18" spans="9:10" x14ac:dyDescent="0.3">
      <c r="I18">
        <v>4</v>
      </c>
      <c r="J18" s="4">
        <f>MODE(I2:I101)</f>
        <v>4</v>
      </c>
    </row>
    <row r="19" spans="9:10" x14ac:dyDescent="0.3">
      <c r="I19">
        <v>4</v>
      </c>
    </row>
    <row r="20" spans="9:10" x14ac:dyDescent="0.3">
      <c r="I20">
        <v>4</v>
      </c>
    </row>
    <row r="21" spans="9:10" x14ac:dyDescent="0.3">
      <c r="I21">
        <v>4</v>
      </c>
    </row>
    <row r="22" spans="9:10" x14ac:dyDescent="0.3">
      <c r="I22">
        <v>3</v>
      </c>
    </row>
    <row r="23" spans="9:10" x14ac:dyDescent="0.3">
      <c r="I23">
        <v>2</v>
      </c>
    </row>
    <row r="24" spans="9:10" x14ac:dyDescent="0.3">
      <c r="I24">
        <v>2</v>
      </c>
    </row>
    <row r="25" spans="9:10" x14ac:dyDescent="0.3">
      <c r="I25">
        <v>5</v>
      </c>
    </row>
    <row r="26" spans="9:10" x14ac:dyDescent="0.3">
      <c r="I26">
        <v>5</v>
      </c>
    </row>
    <row r="27" spans="9:10" x14ac:dyDescent="0.3">
      <c r="I27">
        <v>3</v>
      </c>
    </row>
    <row r="28" spans="9:10" x14ac:dyDescent="0.3">
      <c r="I28">
        <v>5</v>
      </c>
    </row>
    <row r="29" spans="9:10" x14ac:dyDescent="0.3">
      <c r="I29">
        <v>5</v>
      </c>
    </row>
    <row r="30" spans="9:10" x14ac:dyDescent="0.3">
      <c r="I30">
        <v>3</v>
      </c>
    </row>
    <row r="31" spans="9:10" x14ac:dyDescent="0.3">
      <c r="I31">
        <v>5</v>
      </c>
    </row>
    <row r="32" spans="9:10" x14ac:dyDescent="0.3">
      <c r="I32">
        <v>4</v>
      </c>
    </row>
    <row r="33" spans="9:9" x14ac:dyDescent="0.3">
      <c r="I33">
        <v>3</v>
      </c>
    </row>
    <row r="34" spans="9:9" x14ac:dyDescent="0.3">
      <c r="I34">
        <v>4</v>
      </c>
    </row>
    <row r="35" spans="9:9" x14ac:dyDescent="0.3">
      <c r="I35">
        <v>2</v>
      </c>
    </row>
    <row r="36" spans="9:9" x14ac:dyDescent="0.3">
      <c r="I36">
        <v>4</v>
      </c>
    </row>
    <row r="37" spans="9:9" x14ac:dyDescent="0.3">
      <c r="I37">
        <v>4</v>
      </c>
    </row>
    <row r="38" spans="9:9" x14ac:dyDescent="0.3">
      <c r="I38">
        <v>2</v>
      </c>
    </row>
    <row r="39" spans="9:9" x14ac:dyDescent="0.3">
      <c r="I39">
        <v>4</v>
      </c>
    </row>
    <row r="40" spans="9:9" x14ac:dyDescent="0.3">
      <c r="I40">
        <v>4</v>
      </c>
    </row>
    <row r="41" spans="9:9" x14ac:dyDescent="0.3">
      <c r="I41">
        <v>2</v>
      </c>
    </row>
    <row r="42" spans="9:9" x14ac:dyDescent="0.3">
      <c r="I42">
        <v>4</v>
      </c>
    </row>
    <row r="43" spans="9:9" x14ac:dyDescent="0.3">
      <c r="I43">
        <v>4</v>
      </c>
    </row>
    <row r="44" spans="9:9" x14ac:dyDescent="0.3">
      <c r="I44">
        <v>5</v>
      </c>
    </row>
    <row r="45" spans="9:9" x14ac:dyDescent="0.3">
      <c r="I45">
        <v>3</v>
      </c>
    </row>
    <row r="46" spans="9:9" x14ac:dyDescent="0.3">
      <c r="I46">
        <v>2</v>
      </c>
    </row>
    <row r="47" spans="9:9" x14ac:dyDescent="0.3">
      <c r="I47">
        <v>5</v>
      </c>
    </row>
    <row r="48" spans="9:9" x14ac:dyDescent="0.3">
      <c r="I48">
        <v>3</v>
      </c>
    </row>
    <row r="49" spans="9:9" x14ac:dyDescent="0.3">
      <c r="I49">
        <v>2</v>
      </c>
    </row>
    <row r="50" spans="9:9" x14ac:dyDescent="0.3">
      <c r="I50">
        <v>5</v>
      </c>
    </row>
    <row r="51" spans="9:9" x14ac:dyDescent="0.3">
      <c r="I51">
        <v>3</v>
      </c>
    </row>
    <row r="52" spans="9:9" x14ac:dyDescent="0.3">
      <c r="I52">
        <v>3</v>
      </c>
    </row>
    <row r="53" spans="9:9" x14ac:dyDescent="0.3">
      <c r="I53">
        <v>5</v>
      </c>
    </row>
    <row r="54" spans="9:9" x14ac:dyDescent="0.3">
      <c r="I54">
        <v>3</v>
      </c>
    </row>
    <row r="55" spans="9:9" x14ac:dyDescent="0.3">
      <c r="I55">
        <v>4</v>
      </c>
    </row>
    <row r="56" spans="9:9" x14ac:dyDescent="0.3">
      <c r="I56">
        <v>3</v>
      </c>
    </row>
    <row r="57" spans="9:9" x14ac:dyDescent="0.3">
      <c r="I57">
        <v>3</v>
      </c>
    </row>
    <row r="58" spans="9:9" x14ac:dyDescent="0.3">
      <c r="I58">
        <v>4</v>
      </c>
    </row>
    <row r="59" spans="9:9" x14ac:dyDescent="0.3">
      <c r="I59">
        <v>3</v>
      </c>
    </row>
    <row r="60" spans="9:9" x14ac:dyDescent="0.3">
      <c r="I60">
        <v>3</v>
      </c>
    </row>
    <row r="61" spans="9:9" x14ac:dyDescent="0.3">
      <c r="I61">
        <v>4</v>
      </c>
    </row>
    <row r="62" spans="9:9" x14ac:dyDescent="0.3">
      <c r="I62">
        <v>2</v>
      </c>
    </row>
    <row r="63" spans="9:9" x14ac:dyDescent="0.3">
      <c r="I63">
        <v>3</v>
      </c>
    </row>
    <row r="64" spans="9:9" x14ac:dyDescent="0.3">
      <c r="I64">
        <v>4</v>
      </c>
    </row>
    <row r="65" spans="9:9" x14ac:dyDescent="0.3">
      <c r="I65">
        <v>4</v>
      </c>
    </row>
    <row r="66" spans="9:9" x14ac:dyDescent="0.3">
      <c r="I66">
        <v>4</v>
      </c>
    </row>
    <row r="67" spans="9:9" x14ac:dyDescent="0.3">
      <c r="I67">
        <v>4</v>
      </c>
    </row>
    <row r="68" spans="9:9" x14ac:dyDescent="0.3">
      <c r="I68">
        <v>4</v>
      </c>
    </row>
    <row r="69" spans="9:9" x14ac:dyDescent="0.3">
      <c r="I69">
        <v>4</v>
      </c>
    </row>
    <row r="70" spans="9:9" x14ac:dyDescent="0.3">
      <c r="I70">
        <v>4</v>
      </c>
    </row>
    <row r="71" spans="9:9" x14ac:dyDescent="0.3">
      <c r="I71">
        <v>4</v>
      </c>
    </row>
    <row r="72" spans="9:9" x14ac:dyDescent="0.3">
      <c r="I72">
        <v>5</v>
      </c>
    </row>
    <row r="73" spans="9:9" x14ac:dyDescent="0.3">
      <c r="I73">
        <v>4</v>
      </c>
    </row>
    <row r="74" spans="9:9" x14ac:dyDescent="0.3">
      <c r="I74">
        <v>5</v>
      </c>
    </row>
    <row r="75" spans="9:9" x14ac:dyDescent="0.3">
      <c r="I75">
        <v>3</v>
      </c>
    </row>
    <row r="76" spans="9:9" x14ac:dyDescent="0.3">
      <c r="I76">
        <v>5</v>
      </c>
    </row>
    <row r="77" spans="9:9" x14ac:dyDescent="0.3">
      <c r="I77">
        <v>5</v>
      </c>
    </row>
    <row r="78" spans="9:9" x14ac:dyDescent="0.3">
      <c r="I78">
        <v>3</v>
      </c>
    </row>
    <row r="79" spans="9:9" x14ac:dyDescent="0.3">
      <c r="I79">
        <v>5</v>
      </c>
    </row>
    <row r="80" spans="9:9" x14ac:dyDescent="0.3">
      <c r="I80">
        <v>5</v>
      </c>
    </row>
    <row r="81" spans="9:9" x14ac:dyDescent="0.3">
      <c r="I81">
        <v>3</v>
      </c>
    </row>
    <row r="82" spans="9:9" x14ac:dyDescent="0.3">
      <c r="I82">
        <v>4</v>
      </c>
    </row>
    <row r="83" spans="9:9" x14ac:dyDescent="0.3">
      <c r="I83">
        <v>5</v>
      </c>
    </row>
    <row r="84" spans="9:9" x14ac:dyDescent="0.3">
      <c r="I84">
        <v>4</v>
      </c>
    </row>
    <row r="85" spans="9:9" x14ac:dyDescent="0.3">
      <c r="I85">
        <v>5</v>
      </c>
    </row>
    <row r="86" spans="9:9" x14ac:dyDescent="0.3">
      <c r="I86">
        <v>3</v>
      </c>
    </row>
    <row r="87" spans="9:9" x14ac:dyDescent="0.3">
      <c r="I87">
        <v>4</v>
      </c>
    </row>
    <row r="88" spans="9:9" x14ac:dyDescent="0.3">
      <c r="I88">
        <v>5</v>
      </c>
    </row>
    <row r="89" spans="9:9" x14ac:dyDescent="0.3">
      <c r="I89">
        <v>3</v>
      </c>
    </row>
    <row r="90" spans="9:9" x14ac:dyDescent="0.3">
      <c r="I90">
        <v>4</v>
      </c>
    </row>
    <row r="91" spans="9:9" x14ac:dyDescent="0.3">
      <c r="I91">
        <v>5</v>
      </c>
    </row>
    <row r="92" spans="9:9" x14ac:dyDescent="0.3">
      <c r="I92">
        <v>3</v>
      </c>
    </row>
    <row r="93" spans="9:9" x14ac:dyDescent="0.3">
      <c r="I93">
        <v>3</v>
      </c>
    </row>
    <row r="94" spans="9:9" x14ac:dyDescent="0.3">
      <c r="I94">
        <v>3</v>
      </c>
    </row>
    <row r="95" spans="9:9" x14ac:dyDescent="0.3">
      <c r="I95">
        <v>4</v>
      </c>
    </row>
    <row r="96" spans="9:9" x14ac:dyDescent="0.3">
      <c r="I96">
        <v>4</v>
      </c>
    </row>
    <row r="97" spans="9:9" x14ac:dyDescent="0.3">
      <c r="I97">
        <v>3</v>
      </c>
    </row>
    <row r="98" spans="9:9" x14ac:dyDescent="0.3">
      <c r="I98">
        <v>4</v>
      </c>
    </row>
    <row r="99" spans="9:9" x14ac:dyDescent="0.3">
      <c r="I99">
        <v>4</v>
      </c>
    </row>
    <row r="100" spans="9:9" x14ac:dyDescent="0.3">
      <c r="I100">
        <v>3</v>
      </c>
    </row>
    <row r="101" spans="9:9" x14ac:dyDescent="0.3">
      <c r="I101">
        <v>4</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96A7D-030D-4B49-AC6A-1D6BBC64E7FE}">
  <dimension ref="I1:S51"/>
  <sheetViews>
    <sheetView workbookViewId="0">
      <selection activeCell="S12" sqref="S12"/>
    </sheetView>
  </sheetViews>
  <sheetFormatPr defaultRowHeight="14.4" x14ac:dyDescent="0.3"/>
  <sheetData>
    <row r="1" spans="9:19" x14ac:dyDescent="0.3">
      <c r="I1" t="s">
        <v>77</v>
      </c>
    </row>
    <row r="2" spans="9:19" x14ac:dyDescent="0.3">
      <c r="I2" s="1">
        <v>35</v>
      </c>
      <c r="S2" t="s">
        <v>35</v>
      </c>
    </row>
    <row r="3" spans="9:19" x14ac:dyDescent="0.3">
      <c r="I3" s="1">
        <v>47</v>
      </c>
      <c r="S3" t="s">
        <v>35</v>
      </c>
    </row>
    <row r="4" spans="9:19" x14ac:dyDescent="0.3">
      <c r="I4" s="1">
        <v>36</v>
      </c>
      <c r="S4" t="s">
        <v>35</v>
      </c>
    </row>
    <row r="5" spans="9:19" x14ac:dyDescent="0.3">
      <c r="I5" s="1">
        <v>37</v>
      </c>
      <c r="S5" t="s">
        <v>35</v>
      </c>
    </row>
    <row r="6" spans="9:19" x14ac:dyDescent="0.3">
      <c r="I6" s="1">
        <v>31</v>
      </c>
    </row>
    <row r="7" spans="9:19" x14ac:dyDescent="0.3">
      <c r="I7">
        <v>28</v>
      </c>
    </row>
    <row r="8" spans="9:19" x14ac:dyDescent="0.3">
      <c r="I8">
        <v>31</v>
      </c>
    </row>
    <row r="9" spans="9:19" x14ac:dyDescent="0.3">
      <c r="I9">
        <v>40</v>
      </c>
    </row>
    <row r="10" spans="9:19" x14ac:dyDescent="0.3">
      <c r="I10">
        <v>34</v>
      </c>
    </row>
    <row r="11" spans="9:19" x14ac:dyDescent="0.3">
      <c r="I11">
        <v>37</v>
      </c>
    </row>
    <row r="12" spans="9:19" x14ac:dyDescent="0.3">
      <c r="I12">
        <v>32</v>
      </c>
    </row>
    <row r="13" spans="9:19" x14ac:dyDescent="0.3">
      <c r="I13">
        <v>39</v>
      </c>
    </row>
    <row r="14" spans="9:19" x14ac:dyDescent="0.3">
      <c r="I14">
        <v>42</v>
      </c>
    </row>
    <row r="15" spans="9:19" x14ac:dyDescent="0.3">
      <c r="I15">
        <v>46</v>
      </c>
    </row>
    <row r="16" spans="9:19" x14ac:dyDescent="0.3">
      <c r="I16">
        <v>40</v>
      </c>
    </row>
    <row r="17" spans="9:11" x14ac:dyDescent="0.3">
      <c r="I17">
        <v>45</v>
      </c>
      <c r="J17" s="4" t="s">
        <v>4</v>
      </c>
      <c r="K17" s="4">
        <f>AVERAGE(I2:I51)</f>
        <v>36.14</v>
      </c>
    </row>
    <row r="18" spans="9:11" x14ac:dyDescent="0.3">
      <c r="I18">
        <v>43</v>
      </c>
    </row>
    <row r="19" spans="9:11" x14ac:dyDescent="0.3">
      <c r="I19">
        <v>29</v>
      </c>
    </row>
    <row r="20" spans="9:11" x14ac:dyDescent="0.3">
      <c r="I20">
        <v>30</v>
      </c>
    </row>
    <row r="21" spans="9:11" x14ac:dyDescent="0.3">
      <c r="I21">
        <v>42</v>
      </c>
    </row>
    <row r="22" spans="9:11" x14ac:dyDescent="0.3">
      <c r="I22">
        <v>38</v>
      </c>
    </row>
    <row r="23" spans="9:11" x14ac:dyDescent="0.3">
      <c r="I23">
        <v>37</v>
      </c>
    </row>
    <row r="24" spans="9:11" x14ac:dyDescent="0.3">
      <c r="I24">
        <v>31</v>
      </c>
    </row>
    <row r="25" spans="9:11" x14ac:dyDescent="0.3">
      <c r="I25">
        <v>39</v>
      </c>
    </row>
    <row r="26" spans="9:11" x14ac:dyDescent="0.3">
      <c r="I26">
        <v>33</v>
      </c>
    </row>
    <row r="27" spans="9:11" x14ac:dyDescent="0.3">
      <c r="I27">
        <v>29</v>
      </c>
    </row>
    <row r="28" spans="9:11" x14ac:dyDescent="0.3">
      <c r="I28">
        <v>30</v>
      </c>
    </row>
    <row r="29" spans="9:11" x14ac:dyDescent="0.3">
      <c r="I29">
        <v>45</v>
      </c>
    </row>
    <row r="30" spans="9:11" x14ac:dyDescent="0.3">
      <c r="I30">
        <v>43</v>
      </c>
    </row>
    <row r="31" spans="9:11" x14ac:dyDescent="0.3">
      <c r="I31">
        <v>39</v>
      </c>
    </row>
    <row r="32" spans="9:11" x14ac:dyDescent="0.3">
      <c r="I32">
        <v>42</v>
      </c>
    </row>
    <row r="33" spans="9:9" x14ac:dyDescent="0.3">
      <c r="I33">
        <v>34</v>
      </c>
    </row>
    <row r="34" spans="9:9" x14ac:dyDescent="0.3">
      <c r="I34">
        <v>38</v>
      </c>
    </row>
    <row r="35" spans="9:9" x14ac:dyDescent="0.3">
      <c r="I35">
        <v>28</v>
      </c>
    </row>
    <row r="36" spans="9:9" x14ac:dyDescent="0.3">
      <c r="I36">
        <v>28</v>
      </c>
    </row>
    <row r="37" spans="9:9" x14ac:dyDescent="0.3">
      <c r="I37">
        <v>30</v>
      </c>
    </row>
    <row r="38" spans="9:9" x14ac:dyDescent="0.3">
      <c r="I38">
        <v>39</v>
      </c>
    </row>
    <row r="39" spans="9:9" x14ac:dyDescent="0.3">
      <c r="I39">
        <v>33</v>
      </c>
    </row>
    <row r="40" spans="9:9" x14ac:dyDescent="0.3">
      <c r="I40">
        <v>32</v>
      </c>
    </row>
    <row r="41" spans="9:9" x14ac:dyDescent="0.3">
      <c r="I41">
        <v>35</v>
      </c>
    </row>
    <row r="42" spans="9:9" x14ac:dyDescent="0.3">
      <c r="I42">
        <v>36</v>
      </c>
    </row>
    <row r="43" spans="9:9" x14ac:dyDescent="0.3">
      <c r="I43">
        <v>28</v>
      </c>
    </row>
    <row r="44" spans="9:9" x14ac:dyDescent="0.3">
      <c r="I44">
        <v>41</v>
      </c>
    </row>
    <row r="45" spans="9:9" x14ac:dyDescent="0.3">
      <c r="I45">
        <v>36</v>
      </c>
    </row>
    <row r="46" spans="9:9" x14ac:dyDescent="0.3">
      <c r="I46">
        <v>38</v>
      </c>
    </row>
    <row r="47" spans="9:9" x14ac:dyDescent="0.3">
      <c r="I47">
        <v>41</v>
      </c>
    </row>
    <row r="48" spans="9:9" x14ac:dyDescent="0.3">
      <c r="I48">
        <v>33</v>
      </c>
    </row>
    <row r="49" spans="9:9" x14ac:dyDescent="0.3">
      <c r="I49">
        <v>35</v>
      </c>
    </row>
    <row r="50" spans="9:9" x14ac:dyDescent="0.3">
      <c r="I50">
        <v>29</v>
      </c>
    </row>
    <row r="51" spans="9:9" x14ac:dyDescent="0.3">
      <c r="I51">
        <v>43</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08610-E515-4EEC-901B-C8D3412D84CA}">
  <dimension ref="I1:S101"/>
  <sheetViews>
    <sheetView topLeftCell="A5" workbookViewId="0">
      <selection activeCell="R14" sqref="R14"/>
    </sheetView>
  </sheetViews>
  <sheetFormatPr defaultRowHeight="14.4" x14ac:dyDescent="0.3"/>
  <sheetData>
    <row r="1" spans="9:19" x14ac:dyDescent="0.3">
      <c r="I1" t="s">
        <v>78</v>
      </c>
    </row>
    <row r="2" spans="9:19" x14ac:dyDescent="0.3">
      <c r="I2" s="1">
        <v>125</v>
      </c>
      <c r="S2" t="s">
        <v>35</v>
      </c>
    </row>
    <row r="3" spans="9:19" x14ac:dyDescent="0.3">
      <c r="I3" s="1">
        <v>118</v>
      </c>
      <c r="S3" t="s">
        <v>35</v>
      </c>
    </row>
    <row r="4" spans="9:19" x14ac:dyDescent="0.3">
      <c r="I4" s="1">
        <v>136</v>
      </c>
      <c r="S4" t="s">
        <v>35</v>
      </c>
    </row>
    <row r="5" spans="9:19" x14ac:dyDescent="0.3">
      <c r="I5" s="1">
        <v>130</v>
      </c>
      <c r="S5" t="s">
        <v>35</v>
      </c>
    </row>
    <row r="6" spans="9:19" x14ac:dyDescent="0.3">
      <c r="I6" s="1">
        <v>136</v>
      </c>
      <c r="S6" t="s">
        <v>35</v>
      </c>
    </row>
    <row r="7" spans="9:19" x14ac:dyDescent="0.3">
      <c r="I7" s="1">
        <v>130</v>
      </c>
      <c r="S7" t="s">
        <v>35</v>
      </c>
    </row>
    <row r="8" spans="9:19" x14ac:dyDescent="0.3">
      <c r="I8" s="1">
        <v>136</v>
      </c>
      <c r="S8" t="s">
        <v>35</v>
      </c>
    </row>
    <row r="9" spans="9:19" x14ac:dyDescent="0.3">
      <c r="I9" s="1">
        <v>130</v>
      </c>
      <c r="S9" t="s">
        <v>35</v>
      </c>
    </row>
    <row r="10" spans="9:19" x14ac:dyDescent="0.3">
      <c r="I10" s="1">
        <v>136</v>
      </c>
      <c r="S10" t="s">
        <v>35</v>
      </c>
    </row>
    <row r="11" spans="9:19" x14ac:dyDescent="0.3">
      <c r="I11" s="1">
        <v>130</v>
      </c>
    </row>
    <row r="12" spans="9:19" x14ac:dyDescent="0.3">
      <c r="I12">
        <v>148</v>
      </c>
    </row>
    <row r="13" spans="9:19" x14ac:dyDescent="0.3">
      <c r="I13">
        <v>125</v>
      </c>
    </row>
    <row r="14" spans="9:19" x14ac:dyDescent="0.3">
      <c r="I14">
        <v>127</v>
      </c>
    </row>
    <row r="15" spans="9:19" x14ac:dyDescent="0.3">
      <c r="I15">
        <v>134</v>
      </c>
    </row>
    <row r="16" spans="9:19" x14ac:dyDescent="0.3">
      <c r="I16">
        <v>127</v>
      </c>
    </row>
    <row r="17" spans="9:11" x14ac:dyDescent="0.3">
      <c r="I17">
        <v>134</v>
      </c>
    </row>
    <row r="18" spans="9:11" x14ac:dyDescent="0.3">
      <c r="I18">
        <v>127</v>
      </c>
    </row>
    <row r="19" spans="9:11" x14ac:dyDescent="0.3">
      <c r="I19">
        <v>134</v>
      </c>
      <c r="J19" s="4" t="s">
        <v>10</v>
      </c>
      <c r="K19" s="4">
        <f>MEDIAN(I2:I101)</f>
        <v>130.5</v>
      </c>
    </row>
    <row r="20" spans="9:11" x14ac:dyDescent="0.3">
      <c r="I20">
        <v>127</v>
      </c>
    </row>
    <row r="21" spans="9:11" x14ac:dyDescent="0.3">
      <c r="I21">
        <v>134</v>
      </c>
    </row>
    <row r="22" spans="9:11" x14ac:dyDescent="0.3">
      <c r="I22">
        <v>137</v>
      </c>
    </row>
    <row r="23" spans="9:11" x14ac:dyDescent="0.3">
      <c r="I23">
        <v>132</v>
      </c>
    </row>
    <row r="24" spans="9:11" x14ac:dyDescent="0.3">
      <c r="I24">
        <v>130</v>
      </c>
    </row>
    <row r="25" spans="9:11" x14ac:dyDescent="0.3">
      <c r="I25">
        <v>141</v>
      </c>
    </row>
    <row r="26" spans="9:11" x14ac:dyDescent="0.3">
      <c r="I26">
        <v>130</v>
      </c>
    </row>
    <row r="27" spans="9:11" x14ac:dyDescent="0.3">
      <c r="I27">
        <v>141</v>
      </c>
    </row>
    <row r="28" spans="9:11" x14ac:dyDescent="0.3">
      <c r="I28">
        <v>130</v>
      </c>
    </row>
    <row r="29" spans="9:11" x14ac:dyDescent="0.3">
      <c r="I29">
        <v>141</v>
      </c>
    </row>
    <row r="30" spans="9:11" x14ac:dyDescent="0.3">
      <c r="I30">
        <v>130</v>
      </c>
    </row>
    <row r="31" spans="9:11" x14ac:dyDescent="0.3">
      <c r="I31">
        <v>141</v>
      </c>
    </row>
    <row r="32" spans="9:11" x14ac:dyDescent="0.3">
      <c r="I32">
        <v>120</v>
      </c>
    </row>
    <row r="33" spans="9:9" x14ac:dyDescent="0.3">
      <c r="I33">
        <v>136</v>
      </c>
    </row>
    <row r="34" spans="9:9" x14ac:dyDescent="0.3">
      <c r="I34">
        <v>122</v>
      </c>
    </row>
    <row r="35" spans="9:9" x14ac:dyDescent="0.3">
      <c r="I35">
        <v>119</v>
      </c>
    </row>
    <row r="36" spans="9:9" x14ac:dyDescent="0.3">
      <c r="I36">
        <v>122</v>
      </c>
    </row>
    <row r="37" spans="9:9" x14ac:dyDescent="0.3">
      <c r="I37">
        <v>119</v>
      </c>
    </row>
    <row r="38" spans="9:9" x14ac:dyDescent="0.3">
      <c r="I38">
        <v>122</v>
      </c>
    </row>
    <row r="39" spans="9:9" x14ac:dyDescent="0.3">
      <c r="I39">
        <v>119</v>
      </c>
    </row>
    <row r="40" spans="9:9" x14ac:dyDescent="0.3">
      <c r="I40">
        <v>122</v>
      </c>
    </row>
    <row r="41" spans="9:9" x14ac:dyDescent="0.3">
      <c r="I41">
        <v>119</v>
      </c>
    </row>
    <row r="42" spans="9:9" x14ac:dyDescent="0.3">
      <c r="I42">
        <v>135</v>
      </c>
    </row>
    <row r="43" spans="9:9" x14ac:dyDescent="0.3">
      <c r="I43">
        <v>128</v>
      </c>
    </row>
    <row r="44" spans="9:9" x14ac:dyDescent="0.3">
      <c r="I44">
        <v>125</v>
      </c>
    </row>
    <row r="45" spans="9:9" x14ac:dyDescent="0.3">
      <c r="I45">
        <v>125</v>
      </c>
    </row>
    <row r="46" spans="9:9" x14ac:dyDescent="0.3">
      <c r="I46">
        <v>125</v>
      </c>
    </row>
    <row r="47" spans="9:9" x14ac:dyDescent="0.3">
      <c r="I47">
        <v>125</v>
      </c>
    </row>
    <row r="48" spans="9:9" x14ac:dyDescent="0.3">
      <c r="I48">
        <v>125</v>
      </c>
    </row>
    <row r="49" spans="9:9" x14ac:dyDescent="0.3">
      <c r="I49">
        <v>125</v>
      </c>
    </row>
    <row r="50" spans="9:9" x14ac:dyDescent="0.3">
      <c r="I50">
        <v>125</v>
      </c>
    </row>
    <row r="51" spans="9:9" x14ac:dyDescent="0.3">
      <c r="I51">
        <v>125</v>
      </c>
    </row>
    <row r="52" spans="9:9" x14ac:dyDescent="0.3">
      <c r="I52">
        <v>132</v>
      </c>
    </row>
    <row r="53" spans="9:9" x14ac:dyDescent="0.3">
      <c r="I53">
        <v>123</v>
      </c>
    </row>
    <row r="54" spans="9:9" x14ac:dyDescent="0.3">
      <c r="I54">
        <v>133</v>
      </c>
    </row>
    <row r="55" spans="9:9" x14ac:dyDescent="0.3">
      <c r="I55">
        <v>131</v>
      </c>
    </row>
    <row r="56" spans="9:9" x14ac:dyDescent="0.3">
      <c r="I56">
        <v>133</v>
      </c>
    </row>
    <row r="57" spans="9:9" x14ac:dyDescent="0.3">
      <c r="I57">
        <v>131</v>
      </c>
    </row>
    <row r="58" spans="9:9" x14ac:dyDescent="0.3">
      <c r="I58">
        <v>133</v>
      </c>
    </row>
    <row r="59" spans="9:9" x14ac:dyDescent="0.3">
      <c r="I59">
        <v>131</v>
      </c>
    </row>
    <row r="60" spans="9:9" x14ac:dyDescent="0.3">
      <c r="I60">
        <v>133</v>
      </c>
    </row>
    <row r="61" spans="9:9" x14ac:dyDescent="0.3">
      <c r="I61">
        <v>131</v>
      </c>
    </row>
    <row r="62" spans="9:9" x14ac:dyDescent="0.3">
      <c r="I62">
        <v>145</v>
      </c>
    </row>
    <row r="63" spans="9:9" x14ac:dyDescent="0.3">
      <c r="I63">
        <v>132</v>
      </c>
    </row>
    <row r="64" spans="9:9" x14ac:dyDescent="0.3">
      <c r="I64">
        <v>140</v>
      </c>
    </row>
    <row r="65" spans="9:9" x14ac:dyDescent="0.3">
      <c r="I65">
        <v>136</v>
      </c>
    </row>
    <row r="66" spans="9:9" x14ac:dyDescent="0.3">
      <c r="I66">
        <v>140</v>
      </c>
    </row>
    <row r="67" spans="9:9" x14ac:dyDescent="0.3">
      <c r="I67">
        <v>136</v>
      </c>
    </row>
    <row r="68" spans="9:9" x14ac:dyDescent="0.3">
      <c r="I68">
        <v>140</v>
      </c>
    </row>
    <row r="69" spans="9:9" x14ac:dyDescent="0.3">
      <c r="I69">
        <v>136</v>
      </c>
    </row>
    <row r="70" spans="9:9" x14ac:dyDescent="0.3">
      <c r="I70">
        <v>140</v>
      </c>
    </row>
    <row r="71" spans="9:9" x14ac:dyDescent="0.3">
      <c r="I71">
        <v>136</v>
      </c>
    </row>
    <row r="72" spans="9:9" x14ac:dyDescent="0.3">
      <c r="I72">
        <v>122</v>
      </c>
    </row>
    <row r="73" spans="9:9" x14ac:dyDescent="0.3">
      <c r="I73">
        <v>138</v>
      </c>
    </row>
    <row r="74" spans="9:9" x14ac:dyDescent="0.3">
      <c r="I74">
        <v>126</v>
      </c>
    </row>
    <row r="75" spans="9:9" x14ac:dyDescent="0.3">
      <c r="I75">
        <v>128</v>
      </c>
    </row>
    <row r="76" spans="9:9" x14ac:dyDescent="0.3">
      <c r="I76">
        <v>126</v>
      </c>
    </row>
    <row r="77" spans="9:9" x14ac:dyDescent="0.3">
      <c r="I77">
        <v>128</v>
      </c>
    </row>
    <row r="78" spans="9:9" x14ac:dyDescent="0.3">
      <c r="I78">
        <v>126</v>
      </c>
    </row>
    <row r="79" spans="9:9" x14ac:dyDescent="0.3">
      <c r="I79">
        <v>128</v>
      </c>
    </row>
    <row r="80" spans="9:9" x14ac:dyDescent="0.3">
      <c r="I80">
        <v>126</v>
      </c>
    </row>
    <row r="81" spans="9:9" x14ac:dyDescent="0.3">
      <c r="I81">
        <v>128</v>
      </c>
    </row>
    <row r="82" spans="9:9" x14ac:dyDescent="0.3">
      <c r="I82">
        <v>130</v>
      </c>
    </row>
    <row r="83" spans="9:9" x14ac:dyDescent="0.3">
      <c r="I83">
        <v>126</v>
      </c>
    </row>
    <row r="84" spans="9:9" x14ac:dyDescent="0.3">
      <c r="I84">
        <v>133</v>
      </c>
    </row>
    <row r="85" spans="9:9" x14ac:dyDescent="0.3">
      <c r="I85">
        <v>124</v>
      </c>
    </row>
    <row r="86" spans="9:9" x14ac:dyDescent="0.3">
      <c r="I86">
        <v>133</v>
      </c>
    </row>
    <row r="87" spans="9:9" x14ac:dyDescent="0.3">
      <c r="I87">
        <v>124</v>
      </c>
    </row>
    <row r="88" spans="9:9" x14ac:dyDescent="0.3">
      <c r="I88">
        <v>133</v>
      </c>
    </row>
    <row r="89" spans="9:9" x14ac:dyDescent="0.3">
      <c r="I89">
        <v>124</v>
      </c>
    </row>
    <row r="90" spans="9:9" x14ac:dyDescent="0.3">
      <c r="I90">
        <v>133</v>
      </c>
    </row>
    <row r="91" spans="9:9" x14ac:dyDescent="0.3">
      <c r="I91">
        <v>124</v>
      </c>
    </row>
    <row r="92" spans="9:9" x14ac:dyDescent="0.3">
      <c r="I92">
        <v>141</v>
      </c>
    </row>
    <row r="93" spans="9:9" x14ac:dyDescent="0.3">
      <c r="I93">
        <v>129</v>
      </c>
    </row>
    <row r="94" spans="9:9" x14ac:dyDescent="0.3">
      <c r="I94">
        <v>135</v>
      </c>
    </row>
    <row r="95" spans="9:9" x14ac:dyDescent="0.3">
      <c r="I95">
        <v>132</v>
      </c>
    </row>
    <row r="96" spans="9:9" x14ac:dyDescent="0.3">
      <c r="I96">
        <v>135</v>
      </c>
    </row>
    <row r="97" spans="9:9" x14ac:dyDescent="0.3">
      <c r="I97">
        <v>132</v>
      </c>
    </row>
    <row r="98" spans="9:9" x14ac:dyDescent="0.3">
      <c r="I98">
        <v>135</v>
      </c>
    </row>
    <row r="99" spans="9:9" x14ac:dyDescent="0.3">
      <c r="I99">
        <v>132</v>
      </c>
    </row>
    <row r="100" spans="9:9" x14ac:dyDescent="0.3">
      <c r="I100">
        <v>135</v>
      </c>
    </row>
    <row r="101" spans="9:9" x14ac:dyDescent="0.3">
      <c r="I101">
        <v>132</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ED7AF-E4C5-4240-B76C-52EEB7FA56D3}">
  <dimension ref="I2:K19"/>
  <sheetViews>
    <sheetView workbookViewId="0">
      <selection activeCell="L28" sqref="L28"/>
    </sheetView>
  </sheetViews>
  <sheetFormatPr defaultRowHeight="14.4" x14ac:dyDescent="0.3"/>
  <sheetData>
    <row r="2" spans="9:11" x14ac:dyDescent="0.3">
      <c r="I2" t="s">
        <v>79</v>
      </c>
      <c r="J2" t="s">
        <v>80</v>
      </c>
      <c r="K2" t="s">
        <v>81</v>
      </c>
    </row>
    <row r="3" spans="9:11" x14ac:dyDescent="0.3">
      <c r="I3">
        <v>45</v>
      </c>
      <c r="J3">
        <v>32</v>
      </c>
      <c r="K3">
        <v>40</v>
      </c>
    </row>
    <row r="4" spans="9:11" x14ac:dyDescent="0.3">
      <c r="I4">
        <v>35</v>
      </c>
      <c r="J4">
        <v>28</v>
      </c>
      <c r="K4">
        <v>39</v>
      </c>
    </row>
    <row r="5" spans="9:11" x14ac:dyDescent="0.3">
      <c r="I5">
        <v>40</v>
      </c>
      <c r="J5">
        <v>30</v>
      </c>
      <c r="K5">
        <v>42</v>
      </c>
    </row>
    <row r="6" spans="9:11" x14ac:dyDescent="0.3">
      <c r="I6">
        <v>38</v>
      </c>
      <c r="J6">
        <v>34</v>
      </c>
      <c r="K6">
        <v>41</v>
      </c>
    </row>
    <row r="7" spans="9:11" x14ac:dyDescent="0.3">
      <c r="I7">
        <v>42</v>
      </c>
      <c r="J7">
        <v>33</v>
      </c>
      <c r="K7">
        <v>38</v>
      </c>
    </row>
    <row r="8" spans="9:11" x14ac:dyDescent="0.3">
      <c r="I8">
        <v>37</v>
      </c>
      <c r="J8">
        <v>35</v>
      </c>
      <c r="K8">
        <v>43</v>
      </c>
    </row>
    <row r="9" spans="9:11" x14ac:dyDescent="0.3">
      <c r="I9">
        <v>39</v>
      </c>
      <c r="J9">
        <v>31</v>
      </c>
      <c r="K9">
        <v>45</v>
      </c>
    </row>
    <row r="10" spans="9:11" x14ac:dyDescent="0.3">
      <c r="I10">
        <v>43</v>
      </c>
      <c r="J10">
        <v>29</v>
      </c>
      <c r="K10">
        <v>44</v>
      </c>
    </row>
    <row r="11" spans="9:11" x14ac:dyDescent="0.3">
      <c r="I11">
        <v>44</v>
      </c>
      <c r="J11">
        <v>36</v>
      </c>
      <c r="K11">
        <v>41</v>
      </c>
    </row>
    <row r="12" spans="9:11" x14ac:dyDescent="0.3">
      <c r="I12">
        <v>41</v>
      </c>
      <c r="J12">
        <v>37</v>
      </c>
      <c r="K12">
        <v>37</v>
      </c>
    </row>
    <row r="13" spans="9:11" x14ac:dyDescent="0.3">
      <c r="I13" s="4" t="s">
        <v>10</v>
      </c>
      <c r="J13" s="4"/>
      <c r="K13" s="4"/>
    </row>
    <row r="14" spans="9:11" x14ac:dyDescent="0.3">
      <c r="I14" s="4">
        <f>AVERAGE(I3:I12)</f>
        <v>40.4</v>
      </c>
      <c r="J14" s="4">
        <f>AVERAGE(J3:J12)</f>
        <v>32.5</v>
      </c>
      <c r="K14" s="4">
        <f>AVERAGE(K3:K12)</f>
        <v>41</v>
      </c>
    </row>
    <row r="15" spans="9:11" x14ac:dyDescent="0.3">
      <c r="I15" s="4" t="s">
        <v>82</v>
      </c>
      <c r="J15" s="4"/>
      <c r="K15" s="4"/>
    </row>
    <row r="16" spans="9:11" x14ac:dyDescent="0.3">
      <c r="I16" s="4">
        <f>I18-I19</f>
        <v>10</v>
      </c>
      <c r="J16" s="4">
        <f t="shared" ref="J16:K16" si="0">J18-J19</f>
        <v>9</v>
      </c>
      <c r="K16" s="4">
        <f t="shared" si="0"/>
        <v>8</v>
      </c>
    </row>
    <row r="17" spans="9:11" x14ac:dyDescent="0.3">
      <c r="I17" t="s">
        <v>83</v>
      </c>
    </row>
    <row r="18" spans="9:11" x14ac:dyDescent="0.3">
      <c r="I18">
        <f>MAX(I3:I12)</f>
        <v>45</v>
      </c>
      <c r="J18">
        <f t="shared" ref="J18:K18" si="1">MAX(J3:J12)</f>
        <v>37</v>
      </c>
      <c r="K18">
        <f t="shared" si="1"/>
        <v>45</v>
      </c>
    </row>
    <row r="19" spans="9:11" x14ac:dyDescent="0.3">
      <c r="I19">
        <f>MIN(I3:I12)</f>
        <v>35</v>
      </c>
      <c r="J19">
        <f t="shared" ref="J19:K19" si="2">MIN(J3:J12)</f>
        <v>28</v>
      </c>
      <c r="K19">
        <f t="shared" si="2"/>
        <v>37</v>
      </c>
    </row>
  </sheetData>
  <phoneticPr fontId="2"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6530C-1456-4A7C-AB1E-1EBA766C582B}">
  <dimension ref="J1:T51"/>
  <sheetViews>
    <sheetView workbookViewId="0">
      <selection activeCell="D24" sqref="D24"/>
    </sheetView>
  </sheetViews>
  <sheetFormatPr defaultRowHeight="14.4" x14ac:dyDescent="0.3"/>
  <cols>
    <col min="11" max="11" width="16.5546875" customWidth="1"/>
  </cols>
  <sheetData>
    <row r="1" spans="10:20" ht="15" thickBot="1" x14ac:dyDescent="0.35">
      <c r="J1" t="s">
        <v>84</v>
      </c>
    </row>
    <row r="2" spans="10:20" x14ac:dyDescent="0.3">
      <c r="J2" s="1">
        <v>-2.5</v>
      </c>
      <c r="K2" s="3" t="s">
        <v>37</v>
      </c>
      <c r="L2" s="3"/>
      <c r="T2" t="s">
        <v>35</v>
      </c>
    </row>
    <row r="3" spans="10:20" x14ac:dyDescent="0.3">
      <c r="J3" s="1">
        <v>-0.7</v>
      </c>
      <c r="T3" t="s">
        <v>35</v>
      </c>
    </row>
    <row r="4" spans="10:20" x14ac:dyDescent="0.3">
      <c r="J4" s="1">
        <v>1.9</v>
      </c>
      <c r="K4" t="s">
        <v>8</v>
      </c>
      <c r="L4">
        <v>0.23599999999999999</v>
      </c>
      <c r="T4" t="s">
        <v>35</v>
      </c>
    </row>
    <row r="5" spans="10:20" x14ac:dyDescent="0.3">
      <c r="J5" s="1">
        <v>-1.8</v>
      </c>
      <c r="K5" t="s">
        <v>9</v>
      </c>
      <c r="L5">
        <v>0.21813233205032734</v>
      </c>
      <c r="T5" t="s">
        <v>35</v>
      </c>
    </row>
    <row r="6" spans="10:20" x14ac:dyDescent="0.3">
      <c r="J6" s="1">
        <v>-1</v>
      </c>
      <c r="K6" t="s">
        <v>10</v>
      </c>
      <c r="L6">
        <v>0.1</v>
      </c>
    </row>
    <row r="7" spans="10:20" x14ac:dyDescent="0.3">
      <c r="J7">
        <v>1.3</v>
      </c>
      <c r="K7" t="s">
        <v>11</v>
      </c>
      <c r="L7">
        <v>-0.9</v>
      </c>
    </row>
    <row r="8" spans="10:20" x14ac:dyDescent="0.3">
      <c r="J8">
        <v>1.2</v>
      </c>
      <c r="K8" t="s">
        <v>12</v>
      </c>
      <c r="L8">
        <v>1.5424285118882215</v>
      </c>
    </row>
    <row r="9" spans="10:20" x14ac:dyDescent="0.3">
      <c r="J9">
        <v>-1.1000000000000001</v>
      </c>
      <c r="K9" t="s">
        <v>13</v>
      </c>
      <c r="L9">
        <v>2.3790857142857136</v>
      </c>
    </row>
    <row r="10" spans="10:20" x14ac:dyDescent="0.3">
      <c r="J10">
        <v>1.5</v>
      </c>
      <c r="K10" s="4" t="s">
        <v>14</v>
      </c>
      <c r="L10" s="4">
        <v>-1.3042496425917365</v>
      </c>
    </row>
    <row r="11" spans="10:20" x14ac:dyDescent="0.3">
      <c r="J11">
        <v>1.7</v>
      </c>
      <c r="K11" s="4" t="s">
        <v>15</v>
      </c>
      <c r="L11" s="4">
        <v>5.4546017084340565E-2</v>
      </c>
    </row>
    <row r="12" spans="10:20" x14ac:dyDescent="0.3">
      <c r="J12">
        <v>-0.8</v>
      </c>
      <c r="K12" t="s">
        <v>16</v>
      </c>
      <c r="L12">
        <v>5.3</v>
      </c>
    </row>
    <row r="13" spans="10:20" x14ac:dyDescent="0.3">
      <c r="J13">
        <v>-1.5</v>
      </c>
      <c r="K13" t="s">
        <v>17</v>
      </c>
      <c r="L13">
        <v>-2.5</v>
      </c>
    </row>
    <row r="14" spans="10:20" x14ac:dyDescent="0.3">
      <c r="J14">
        <v>-0.4</v>
      </c>
      <c r="K14" t="s">
        <v>18</v>
      </c>
      <c r="L14">
        <v>2.8</v>
      </c>
    </row>
    <row r="15" spans="10:20" x14ac:dyDescent="0.3">
      <c r="J15">
        <v>-0.2</v>
      </c>
      <c r="K15" t="s">
        <v>19</v>
      </c>
      <c r="L15">
        <v>11.799999999999999</v>
      </c>
    </row>
    <row r="16" spans="10:20" ht="15" thickBot="1" x14ac:dyDescent="0.35">
      <c r="J16">
        <v>-0.9</v>
      </c>
      <c r="K16" s="2" t="s">
        <v>20</v>
      </c>
      <c r="L16" s="2">
        <v>50</v>
      </c>
    </row>
    <row r="17" spans="10:10" x14ac:dyDescent="0.3">
      <c r="J17">
        <v>-1.9</v>
      </c>
    </row>
    <row r="18" spans="10:10" x14ac:dyDescent="0.3">
      <c r="J18">
        <v>-0.3</v>
      </c>
    </row>
    <row r="19" spans="10:10" x14ac:dyDescent="0.3">
      <c r="J19">
        <v>2.2000000000000002</v>
      </c>
    </row>
    <row r="20" spans="10:10" x14ac:dyDescent="0.3">
      <c r="J20">
        <v>-2.1</v>
      </c>
    </row>
    <row r="21" spans="10:10" x14ac:dyDescent="0.3">
      <c r="J21">
        <v>-2</v>
      </c>
    </row>
    <row r="22" spans="10:10" x14ac:dyDescent="0.3">
      <c r="J22">
        <v>2.1</v>
      </c>
    </row>
    <row r="23" spans="10:10" x14ac:dyDescent="0.3">
      <c r="J23">
        <v>2.6</v>
      </c>
    </row>
    <row r="24" spans="10:10" x14ac:dyDescent="0.3">
      <c r="J24">
        <v>-0.9</v>
      </c>
    </row>
    <row r="25" spans="10:10" x14ac:dyDescent="0.3">
      <c r="J25">
        <v>2.8</v>
      </c>
    </row>
    <row r="26" spans="10:10" x14ac:dyDescent="0.3">
      <c r="J26">
        <v>2.7</v>
      </c>
    </row>
    <row r="27" spans="10:10" x14ac:dyDescent="0.3">
      <c r="J27">
        <v>0.5</v>
      </c>
    </row>
    <row r="28" spans="10:10" x14ac:dyDescent="0.3">
      <c r="J28">
        <v>1.1000000000000001</v>
      </c>
    </row>
    <row r="29" spans="10:10" x14ac:dyDescent="0.3">
      <c r="J29">
        <v>1.6</v>
      </c>
    </row>
    <row r="30" spans="10:10" x14ac:dyDescent="0.3">
      <c r="J30">
        <v>0.8</v>
      </c>
    </row>
    <row r="31" spans="10:10" x14ac:dyDescent="0.3">
      <c r="J31">
        <v>0.6</v>
      </c>
    </row>
    <row r="32" spans="10:10" x14ac:dyDescent="0.3">
      <c r="J32">
        <v>-1.2</v>
      </c>
    </row>
    <row r="33" spans="10:10" x14ac:dyDescent="0.3">
      <c r="J33">
        <v>-1.7</v>
      </c>
    </row>
    <row r="34" spans="10:10" x14ac:dyDescent="0.3">
      <c r="J34">
        <v>-0.6</v>
      </c>
    </row>
    <row r="35" spans="10:10" x14ac:dyDescent="0.3">
      <c r="J35">
        <v>-1.6</v>
      </c>
    </row>
    <row r="36" spans="10:10" x14ac:dyDescent="0.3">
      <c r="J36">
        <v>-1.4</v>
      </c>
    </row>
    <row r="37" spans="10:10" x14ac:dyDescent="0.3">
      <c r="J37">
        <v>1.8</v>
      </c>
    </row>
    <row r="38" spans="10:10" x14ac:dyDescent="0.3">
      <c r="J38">
        <v>0.9</v>
      </c>
    </row>
    <row r="39" spans="10:10" x14ac:dyDescent="0.3">
      <c r="J39">
        <v>-1.3</v>
      </c>
    </row>
    <row r="40" spans="10:10" x14ac:dyDescent="0.3">
      <c r="J40">
        <v>1.4</v>
      </c>
    </row>
    <row r="41" spans="10:10" x14ac:dyDescent="0.3">
      <c r="J41">
        <v>1.1000000000000001</v>
      </c>
    </row>
    <row r="42" spans="10:10" x14ac:dyDescent="0.3">
      <c r="J42">
        <v>-0.5</v>
      </c>
    </row>
    <row r="43" spans="10:10" x14ac:dyDescent="0.3">
      <c r="J43">
        <v>-1.4</v>
      </c>
    </row>
    <row r="44" spans="10:10" x14ac:dyDescent="0.3">
      <c r="J44">
        <v>2.4</v>
      </c>
    </row>
    <row r="45" spans="10:10" x14ac:dyDescent="0.3">
      <c r="J45">
        <v>-0.1</v>
      </c>
    </row>
    <row r="46" spans="10:10" x14ac:dyDescent="0.3">
      <c r="J46">
        <v>-0.3</v>
      </c>
    </row>
    <row r="47" spans="10:10" x14ac:dyDescent="0.3">
      <c r="J47">
        <v>2.2999999999999998</v>
      </c>
    </row>
    <row r="48" spans="10:10" x14ac:dyDescent="0.3">
      <c r="J48">
        <v>0.3</v>
      </c>
    </row>
    <row r="49" spans="10:10" x14ac:dyDescent="0.3">
      <c r="J49">
        <v>0.7</v>
      </c>
    </row>
    <row r="50" spans="10:10" x14ac:dyDescent="0.3">
      <c r="J50">
        <v>2.5</v>
      </c>
    </row>
    <row r="51" spans="10:10" x14ac:dyDescent="0.3">
      <c r="J51">
        <v>2</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85B92-870C-4BB4-8C33-9CF520F06F28}">
  <dimension ref="J1:L97"/>
  <sheetViews>
    <sheetView workbookViewId="0">
      <selection activeCell="N16" sqref="N16"/>
    </sheetView>
  </sheetViews>
  <sheetFormatPr defaultRowHeight="14.4" x14ac:dyDescent="0.3"/>
  <cols>
    <col min="11" max="11" width="20.21875" customWidth="1"/>
  </cols>
  <sheetData>
    <row r="1" spans="10:12" ht="15" thickBot="1" x14ac:dyDescent="0.35">
      <c r="J1" s="1" t="s">
        <v>85</v>
      </c>
    </row>
    <row r="2" spans="10:12" x14ac:dyDescent="0.3">
      <c r="J2" s="1">
        <v>2.5</v>
      </c>
      <c r="K2" s="3" t="s">
        <v>37</v>
      </c>
      <c r="L2" s="3"/>
    </row>
    <row r="3" spans="10:12" x14ac:dyDescent="0.3">
      <c r="J3">
        <v>4.8</v>
      </c>
    </row>
    <row r="4" spans="10:12" x14ac:dyDescent="0.3">
      <c r="J4">
        <v>3.2</v>
      </c>
      <c r="K4" t="s">
        <v>8</v>
      </c>
      <c r="L4">
        <v>3.379166666666666</v>
      </c>
    </row>
    <row r="5" spans="10:12" x14ac:dyDescent="0.3">
      <c r="J5">
        <v>2.1</v>
      </c>
      <c r="K5" t="s">
        <v>9</v>
      </c>
      <c r="L5">
        <v>8.0567023785401773E-2</v>
      </c>
    </row>
    <row r="6" spans="10:12" x14ac:dyDescent="0.3">
      <c r="J6">
        <v>4.5</v>
      </c>
      <c r="K6" t="s">
        <v>10</v>
      </c>
      <c r="L6">
        <v>3.3</v>
      </c>
    </row>
    <row r="7" spans="10:12" x14ac:dyDescent="0.3">
      <c r="J7">
        <v>2.9</v>
      </c>
      <c r="K7" t="s">
        <v>11</v>
      </c>
      <c r="L7">
        <v>3.3</v>
      </c>
    </row>
    <row r="8" spans="10:12" x14ac:dyDescent="0.3">
      <c r="J8">
        <v>2.2999999999999998</v>
      </c>
      <c r="K8" t="s">
        <v>12</v>
      </c>
      <c r="L8">
        <v>0.78939239347563983</v>
      </c>
    </row>
    <row r="9" spans="10:12" x14ac:dyDescent="0.3">
      <c r="J9">
        <v>3.1</v>
      </c>
      <c r="K9" t="s">
        <v>13</v>
      </c>
      <c r="L9">
        <v>0.62314035087719943</v>
      </c>
    </row>
    <row r="10" spans="10:12" x14ac:dyDescent="0.3">
      <c r="J10">
        <v>4.2</v>
      </c>
      <c r="K10" s="4" t="s">
        <v>14</v>
      </c>
      <c r="L10" s="4">
        <v>-0.93120912452529181</v>
      </c>
    </row>
    <row r="11" spans="10:12" x14ac:dyDescent="0.3">
      <c r="J11">
        <v>3.9</v>
      </c>
      <c r="K11" s="4" t="s">
        <v>15</v>
      </c>
      <c r="L11" s="4">
        <v>0.22402536454542335</v>
      </c>
    </row>
    <row r="12" spans="10:12" x14ac:dyDescent="0.3">
      <c r="J12">
        <v>2.8</v>
      </c>
      <c r="K12" t="s">
        <v>16</v>
      </c>
      <c r="L12">
        <v>2.9000000000000004</v>
      </c>
    </row>
    <row r="13" spans="10:12" x14ac:dyDescent="0.3">
      <c r="J13">
        <v>4.0999999999999996</v>
      </c>
      <c r="K13" t="s">
        <v>17</v>
      </c>
      <c r="L13">
        <v>2</v>
      </c>
    </row>
    <row r="14" spans="10:12" x14ac:dyDescent="0.3">
      <c r="J14">
        <v>2.6</v>
      </c>
      <c r="K14" t="s">
        <v>18</v>
      </c>
      <c r="L14">
        <v>4.9000000000000004</v>
      </c>
    </row>
    <row r="15" spans="10:12" x14ac:dyDescent="0.3">
      <c r="J15">
        <v>2.4</v>
      </c>
      <c r="K15" t="s">
        <v>19</v>
      </c>
      <c r="L15">
        <v>324.39999999999992</v>
      </c>
    </row>
    <row r="16" spans="10:12" ht="15" thickBot="1" x14ac:dyDescent="0.35">
      <c r="J16">
        <v>4.7</v>
      </c>
      <c r="K16" s="2" t="s">
        <v>20</v>
      </c>
      <c r="L16" s="2">
        <v>96</v>
      </c>
    </row>
    <row r="17" spans="10:10" x14ac:dyDescent="0.3">
      <c r="J17">
        <v>3.3</v>
      </c>
    </row>
    <row r="18" spans="10:10" x14ac:dyDescent="0.3">
      <c r="J18">
        <v>2.7</v>
      </c>
    </row>
    <row r="19" spans="10:10" x14ac:dyDescent="0.3">
      <c r="J19">
        <v>3</v>
      </c>
    </row>
    <row r="20" spans="10:10" x14ac:dyDescent="0.3">
      <c r="J20">
        <v>4.3</v>
      </c>
    </row>
    <row r="21" spans="10:10" x14ac:dyDescent="0.3">
      <c r="J21">
        <v>3.7</v>
      </c>
    </row>
    <row r="22" spans="10:10" x14ac:dyDescent="0.3">
      <c r="J22">
        <v>2.2000000000000002</v>
      </c>
    </row>
    <row r="23" spans="10:10" x14ac:dyDescent="0.3">
      <c r="J23">
        <v>3.6</v>
      </c>
    </row>
    <row r="24" spans="10:10" x14ac:dyDescent="0.3">
      <c r="J24">
        <v>4</v>
      </c>
    </row>
    <row r="25" spans="10:10" x14ac:dyDescent="0.3">
      <c r="J25">
        <v>2.7</v>
      </c>
    </row>
    <row r="26" spans="10:10" x14ac:dyDescent="0.3">
      <c r="J26">
        <v>3.8</v>
      </c>
    </row>
    <row r="27" spans="10:10" x14ac:dyDescent="0.3">
      <c r="J27">
        <v>3.5</v>
      </c>
    </row>
    <row r="28" spans="10:10" x14ac:dyDescent="0.3">
      <c r="J28">
        <v>3.2</v>
      </c>
    </row>
    <row r="29" spans="10:10" x14ac:dyDescent="0.3">
      <c r="J29">
        <v>4.4000000000000004</v>
      </c>
    </row>
    <row r="30" spans="10:10" x14ac:dyDescent="0.3">
      <c r="J30">
        <v>2</v>
      </c>
    </row>
    <row r="31" spans="10:10" x14ac:dyDescent="0.3">
      <c r="J31">
        <v>3.4</v>
      </c>
    </row>
    <row r="32" spans="10:10" x14ac:dyDescent="0.3">
      <c r="J32">
        <v>3.1</v>
      </c>
    </row>
    <row r="33" spans="10:10" x14ac:dyDescent="0.3">
      <c r="J33">
        <v>2.9</v>
      </c>
    </row>
    <row r="34" spans="10:10" x14ac:dyDescent="0.3">
      <c r="J34">
        <v>4.5999999999999996</v>
      </c>
    </row>
    <row r="35" spans="10:10" x14ac:dyDescent="0.3">
      <c r="J35">
        <v>3.3</v>
      </c>
    </row>
    <row r="36" spans="10:10" x14ac:dyDescent="0.3">
      <c r="J36">
        <v>2.5</v>
      </c>
    </row>
    <row r="37" spans="10:10" x14ac:dyDescent="0.3">
      <c r="J37">
        <v>4.9000000000000004</v>
      </c>
    </row>
    <row r="38" spans="10:10" x14ac:dyDescent="0.3">
      <c r="J38">
        <v>2.8</v>
      </c>
    </row>
    <row r="39" spans="10:10" x14ac:dyDescent="0.3">
      <c r="J39">
        <v>3</v>
      </c>
    </row>
    <row r="40" spans="10:10" x14ac:dyDescent="0.3">
      <c r="J40">
        <v>4.2</v>
      </c>
    </row>
    <row r="41" spans="10:10" x14ac:dyDescent="0.3">
      <c r="J41">
        <v>3.9</v>
      </c>
    </row>
    <row r="42" spans="10:10" x14ac:dyDescent="0.3">
      <c r="J42">
        <v>2.8</v>
      </c>
    </row>
    <row r="43" spans="10:10" x14ac:dyDescent="0.3">
      <c r="J43">
        <v>4.0999999999999996</v>
      </c>
    </row>
    <row r="44" spans="10:10" x14ac:dyDescent="0.3">
      <c r="J44">
        <v>2.6</v>
      </c>
    </row>
    <row r="45" spans="10:10" x14ac:dyDescent="0.3">
      <c r="J45">
        <v>2.4</v>
      </c>
    </row>
    <row r="46" spans="10:10" x14ac:dyDescent="0.3">
      <c r="J46">
        <v>4.7</v>
      </c>
    </row>
    <row r="47" spans="10:10" x14ac:dyDescent="0.3">
      <c r="J47">
        <v>3.3</v>
      </c>
    </row>
    <row r="48" spans="10:10" x14ac:dyDescent="0.3">
      <c r="J48">
        <v>2.7</v>
      </c>
    </row>
    <row r="49" spans="10:10" x14ac:dyDescent="0.3">
      <c r="J49">
        <v>3</v>
      </c>
    </row>
    <row r="50" spans="10:10" x14ac:dyDescent="0.3">
      <c r="J50">
        <v>4.3</v>
      </c>
    </row>
    <row r="51" spans="10:10" x14ac:dyDescent="0.3">
      <c r="J51">
        <v>3.7</v>
      </c>
    </row>
    <row r="52" spans="10:10" x14ac:dyDescent="0.3">
      <c r="J52">
        <v>2.2000000000000002</v>
      </c>
    </row>
    <row r="53" spans="10:10" x14ac:dyDescent="0.3">
      <c r="J53">
        <v>3.6</v>
      </c>
    </row>
    <row r="54" spans="10:10" x14ac:dyDescent="0.3">
      <c r="J54">
        <v>4</v>
      </c>
    </row>
    <row r="55" spans="10:10" x14ac:dyDescent="0.3">
      <c r="J55">
        <v>2.7</v>
      </c>
    </row>
    <row r="56" spans="10:10" x14ac:dyDescent="0.3">
      <c r="J56">
        <v>3.8</v>
      </c>
    </row>
    <row r="57" spans="10:10" x14ac:dyDescent="0.3">
      <c r="J57">
        <v>3.5</v>
      </c>
    </row>
    <row r="58" spans="10:10" x14ac:dyDescent="0.3">
      <c r="J58">
        <v>3.2</v>
      </c>
    </row>
    <row r="59" spans="10:10" x14ac:dyDescent="0.3">
      <c r="J59">
        <v>4.4000000000000004</v>
      </c>
    </row>
    <row r="60" spans="10:10" x14ac:dyDescent="0.3">
      <c r="J60" s="1">
        <v>2</v>
      </c>
    </row>
    <row r="61" spans="10:10" x14ac:dyDescent="0.3">
      <c r="J61">
        <v>3.4</v>
      </c>
    </row>
    <row r="62" spans="10:10" x14ac:dyDescent="0.3">
      <c r="J62">
        <v>3.1</v>
      </c>
    </row>
    <row r="63" spans="10:10" x14ac:dyDescent="0.3">
      <c r="J63">
        <v>2.9</v>
      </c>
    </row>
    <row r="64" spans="10:10" x14ac:dyDescent="0.3">
      <c r="J64">
        <v>4.5999999999999996</v>
      </c>
    </row>
    <row r="65" spans="10:10" x14ac:dyDescent="0.3">
      <c r="J65">
        <v>3.3</v>
      </c>
    </row>
    <row r="66" spans="10:10" x14ac:dyDescent="0.3">
      <c r="J66">
        <v>2.5</v>
      </c>
    </row>
    <row r="67" spans="10:10" x14ac:dyDescent="0.3">
      <c r="J67">
        <v>4.9000000000000004</v>
      </c>
    </row>
    <row r="68" spans="10:10" x14ac:dyDescent="0.3">
      <c r="J68">
        <v>2.8</v>
      </c>
    </row>
    <row r="69" spans="10:10" x14ac:dyDescent="0.3">
      <c r="J69">
        <v>3</v>
      </c>
    </row>
    <row r="70" spans="10:10" x14ac:dyDescent="0.3">
      <c r="J70">
        <v>4.2</v>
      </c>
    </row>
    <row r="71" spans="10:10" x14ac:dyDescent="0.3">
      <c r="J71">
        <v>3.9</v>
      </c>
    </row>
    <row r="72" spans="10:10" x14ac:dyDescent="0.3">
      <c r="J72">
        <v>2.8</v>
      </c>
    </row>
    <row r="73" spans="10:10" x14ac:dyDescent="0.3">
      <c r="J73">
        <v>4.0999999999999996</v>
      </c>
    </row>
    <row r="74" spans="10:10" x14ac:dyDescent="0.3">
      <c r="J74">
        <v>2.6</v>
      </c>
    </row>
    <row r="75" spans="10:10" x14ac:dyDescent="0.3">
      <c r="J75">
        <v>2.4</v>
      </c>
    </row>
    <row r="76" spans="10:10" x14ac:dyDescent="0.3">
      <c r="J76">
        <v>4.7</v>
      </c>
    </row>
    <row r="77" spans="10:10" x14ac:dyDescent="0.3">
      <c r="J77">
        <v>3.3</v>
      </c>
    </row>
    <row r="78" spans="10:10" x14ac:dyDescent="0.3">
      <c r="J78">
        <v>2.7</v>
      </c>
    </row>
    <row r="79" spans="10:10" x14ac:dyDescent="0.3">
      <c r="J79">
        <v>3</v>
      </c>
    </row>
    <row r="80" spans="10:10" x14ac:dyDescent="0.3">
      <c r="J80">
        <v>4.3</v>
      </c>
    </row>
    <row r="81" spans="10:10" x14ac:dyDescent="0.3">
      <c r="J81">
        <v>3.7</v>
      </c>
    </row>
    <row r="82" spans="10:10" x14ac:dyDescent="0.3">
      <c r="J82">
        <v>2.2000000000000002</v>
      </c>
    </row>
    <row r="83" spans="10:10" x14ac:dyDescent="0.3">
      <c r="J83">
        <v>3.6</v>
      </c>
    </row>
    <row r="84" spans="10:10" x14ac:dyDescent="0.3">
      <c r="J84">
        <v>4</v>
      </c>
    </row>
    <row r="85" spans="10:10" x14ac:dyDescent="0.3">
      <c r="J85">
        <v>2.7</v>
      </c>
    </row>
    <row r="86" spans="10:10" x14ac:dyDescent="0.3">
      <c r="J86">
        <v>3.8</v>
      </c>
    </row>
    <row r="87" spans="10:10" x14ac:dyDescent="0.3">
      <c r="J87">
        <v>3.5</v>
      </c>
    </row>
    <row r="88" spans="10:10" x14ac:dyDescent="0.3">
      <c r="J88">
        <v>3.2</v>
      </c>
    </row>
    <row r="89" spans="10:10" x14ac:dyDescent="0.3">
      <c r="J89">
        <v>4.4000000000000004</v>
      </c>
    </row>
    <row r="90" spans="10:10" x14ac:dyDescent="0.3">
      <c r="J90">
        <v>2</v>
      </c>
    </row>
    <row r="91" spans="10:10" x14ac:dyDescent="0.3">
      <c r="J91">
        <v>3.4</v>
      </c>
    </row>
    <row r="92" spans="10:10" x14ac:dyDescent="0.3">
      <c r="J92">
        <v>3.1</v>
      </c>
    </row>
    <row r="93" spans="10:10" x14ac:dyDescent="0.3">
      <c r="J93">
        <v>2.9</v>
      </c>
    </row>
    <row r="94" spans="10:10" x14ac:dyDescent="0.3">
      <c r="J94">
        <v>4.5999999999999996</v>
      </c>
    </row>
    <row r="95" spans="10:10" x14ac:dyDescent="0.3">
      <c r="J95">
        <v>3.3</v>
      </c>
    </row>
    <row r="96" spans="10:10" x14ac:dyDescent="0.3">
      <c r="J96">
        <v>2.5</v>
      </c>
    </row>
    <row r="97" spans="10:10" x14ac:dyDescent="0.3">
      <c r="J97">
        <v>4.9000000000000004</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E3760-5120-4F94-A45B-3ABEB8BE5536}">
  <dimension ref="J1:T108"/>
  <sheetViews>
    <sheetView topLeftCell="A2" workbookViewId="0">
      <selection activeCell="Q17" sqref="Q17"/>
    </sheetView>
  </sheetViews>
  <sheetFormatPr defaultRowHeight="14.4" x14ac:dyDescent="0.3"/>
  <cols>
    <col min="12" max="12" width="17" customWidth="1"/>
  </cols>
  <sheetData>
    <row r="1" spans="10:20" x14ac:dyDescent="0.3">
      <c r="J1" t="s">
        <v>86</v>
      </c>
    </row>
    <row r="2" spans="10:20" x14ac:dyDescent="0.3">
      <c r="J2" s="1">
        <v>4</v>
      </c>
      <c r="T2" t="s">
        <v>35</v>
      </c>
    </row>
    <row r="3" spans="10:20" ht="15" thickBot="1" x14ac:dyDescent="0.35">
      <c r="J3" s="1">
        <v>5</v>
      </c>
      <c r="T3" t="s">
        <v>35</v>
      </c>
    </row>
    <row r="4" spans="10:20" x14ac:dyDescent="0.3">
      <c r="J4" s="1">
        <v>4</v>
      </c>
      <c r="L4" s="3" t="s">
        <v>37</v>
      </c>
      <c r="M4" s="3"/>
      <c r="T4" t="s">
        <v>35</v>
      </c>
    </row>
    <row r="5" spans="10:20" x14ac:dyDescent="0.3">
      <c r="J5" s="1">
        <v>3</v>
      </c>
      <c r="T5" t="s">
        <v>35</v>
      </c>
    </row>
    <row r="6" spans="10:20" x14ac:dyDescent="0.3">
      <c r="J6" s="1">
        <v>3</v>
      </c>
      <c r="L6" t="s">
        <v>8</v>
      </c>
      <c r="M6">
        <v>3.7570093457943927</v>
      </c>
      <c r="T6" t="s">
        <v>35</v>
      </c>
    </row>
    <row r="7" spans="10:20" x14ac:dyDescent="0.3">
      <c r="J7" s="1">
        <v>5</v>
      </c>
      <c r="L7" t="s">
        <v>9</v>
      </c>
      <c r="M7">
        <v>8.6916172262491084E-2</v>
      </c>
      <c r="T7" t="s">
        <v>35</v>
      </c>
    </row>
    <row r="8" spans="10:20" x14ac:dyDescent="0.3">
      <c r="J8" s="1">
        <v>3</v>
      </c>
      <c r="L8" t="s">
        <v>10</v>
      </c>
      <c r="M8">
        <v>4</v>
      </c>
      <c r="T8" t="s">
        <v>35</v>
      </c>
    </row>
    <row r="9" spans="10:20" x14ac:dyDescent="0.3">
      <c r="J9" s="1">
        <v>3</v>
      </c>
      <c r="L9" t="s">
        <v>11</v>
      </c>
      <c r="M9">
        <v>4</v>
      </c>
      <c r="T9" t="s">
        <v>35</v>
      </c>
    </row>
    <row r="10" spans="10:20" x14ac:dyDescent="0.3">
      <c r="J10" s="1">
        <v>5</v>
      </c>
      <c r="L10" t="s">
        <v>12</v>
      </c>
      <c r="M10">
        <v>0.89906787679331734</v>
      </c>
      <c r="T10" t="s">
        <v>35</v>
      </c>
    </row>
    <row r="11" spans="10:20" x14ac:dyDescent="0.3">
      <c r="J11" s="1">
        <v>3</v>
      </c>
      <c r="L11" t="s">
        <v>13</v>
      </c>
      <c r="M11">
        <v>0.80832304708164371</v>
      </c>
    </row>
    <row r="12" spans="10:20" x14ac:dyDescent="0.3">
      <c r="J12">
        <v>5</v>
      </c>
      <c r="L12" s="4" t="s">
        <v>14</v>
      </c>
      <c r="M12" s="4">
        <v>-0.73810295009805671</v>
      </c>
    </row>
    <row r="13" spans="10:20" x14ac:dyDescent="0.3">
      <c r="J13">
        <v>4</v>
      </c>
      <c r="L13" s="4" t="s">
        <v>15</v>
      </c>
      <c r="M13" s="4">
        <v>-0.21172098147071325</v>
      </c>
    </row>
    <row r="14" spans="10:20" x14ac:dyDescent="0.3">
      <c r="J14">
        <v>3</v>
      </c>
      <c r="L14" t="s">
        <v>16</v>
      </c>
      <c r="M14">
        <v>3</v>
      </c>
    </row>
    <row r="15" spans="10:20" x14ac:dyDescent="0.3">
      <c r="J15">
        <v>4</v>
      </c>
      <c r="L15" t="s">
        <v>17</v>
      </c>
      <c r="M15">
        <v>2</v>
      </c>
    </row>
    <row r="16" spans="10:20" x14ac:dyDescent="0.3">
      <c r="J16">
        <v>4</v>
      </c>
      <c r="L16" t="s">
        <v>18</v>
      </c>
      <c r="M16">
        <v>5</v>
      </c>
    </row>
    <row r="17" spans="10:13" x14ac:dyDescent="0.3">
      <c r="J17">
        <v>4</v>
      </c>
      <c r="L17" t="s">
        <v>19</v>
      </c>
      <c r="M17">
        <v>402</v>
      </c>
    </row>
    <row r="18" spans="10:13" ht="15" thickBot="1" x14ac:dyDescent="0.35">
      <c r="J18">
        <v>4</v>
      </c>
      <c r="L18" s="2" t="s">
        <v>20</v>
      </c>
      <c r="M18" s="2">
        <v>107</v>
      </c>
    </row>
    <row r="19" spans="10:13" x14ac:dyDescent="0.3">
      <c r="J19">
        <v>4</v>
      </c>
    </row>
    <row r="20" spans="10:13" x14ac:dyDescent="0.3">
      <c r="J20">
        <v>4</v>
      </c>
    </row>
    <row r="21" spans="10:13" x14ac:dyDescent="0.3">
      <c r="J21">
        <v>4</v>
      </c>
    </row>
    <row r="22" spans="10:13" x14ac:dyDescent="0.3">
      <c r="J22">
        <v>3</v>
      </c>
    </row>
    <row r="23" spans="10:13" x14ac:dyDescent="0.3">
      <c r="J23">
        <v>4</v>
      </c>
    </row>
    <row r="24" spans="10:13" x14ac:dyDescent="0.3">
      <c r="J24">
        <v>4</v>
      </c>
    </row>
    <row r="25" spans="10:13" x14ac:dyDescent="0.3">
      <c r="J25">
        <v>3</v>
      </c>
    </row>
    <row r="26" spans="10:13" x14ac:dyDescent="0.3">
      <c r="J26">
        <v>2</v>
      </c>
    </row>
    <row r="27" spans="10:13" x14ac:dyDescent="0.3">
      <c r="J27">
        <v>5</v>
      </c>
    </row>
    <row r="28" spans="10:13" x14ac:dyDescent="0.3">
      <c r="J28">
        <v>4</v>
      </c>
    </row>
    <row r="29" spans="10:13" x14ac:dyDescent="0.3">
      <c r="J29">
        <v>3</v>
      </c>
    </row>
    <row r="30" spans="10:13" x14ac:dyDescent="0.3">
      <c r="J30">
        <v>2</v>
      </c>
    </row>
    <row r="31" spans="10:13" x14ac:dyDescent="0.3">
      <c r="J31">
        <v>2</v>
      </c>
    </row>
    <row r="32" spans="10:13" x14ac:dyDescent="0.3">
      <c r="J32">
        <v>5</v>
      </c>
    </row>
    <row r="33" spans="10:10" x14ac:dyDescent="0.3">
      <c r="J33">
        <v>5</v>
      </c>
    </row>
    <row r="34" spans="10:10" x14ac:dyDescent="0.3">
      <c r="J34">
        <v>3</v>
      </c>
    </row>
    <row r="35" spans="10:10" x14ac:dyDescent="0.3">
      <c r="J35">
        <v>5</v>
      </c>
    </row>
    <row r="36" spans="10:10" x14ac:dyDescent="0.3">
      <c r="J36">
        <v>5</v>
      </c>
    </row>
    <row r="37" spans="10:10" x14ac:dyDescent="0.3">
      <c r="J37">
        <v>3</v>
      </c>
    </row>
    <row r="38" spans="10:10" x14ac:dyDescent="0.3">
      <c r="J38">
        <v>5</v>
      </c>
    </row>
    <row r="39" spans="10:10" x14ac:dyDescent="0.3">
      <c r="J39">
        <v>4</v>
      </c>
    </row>
    <row r="40" spans="10:10" x14ac:dyDescent="0.3">
      <c r="J40">
        <v>3</v>
      </c>
    </row>
    <row r="41" spans="10:10" x14ac:dyDescent="0.3">
      <c r="J41">
        <v>4</v>
      </c>
    </row>
    <row r="42" spans="10:10" x14ac:dyDescent="0.3">
      <c r="J42">
        <v>2</v>
      </c>
    </row>
    <row r="43" spans="10:10" x14ac:dyDescent="0.3">
      <c r="J43">
        <v>4</v>
      </c>
    </row>
    <row r="44" spans="10:10" x14ac:dyDescent="0.3">
      <c r="J44">
        <v>4</v>
      </c>
    </row>
    <row r="45" spans="10:10" x14ac:dyDescent="0.3">
      <c r="J45">
        <v>2</v>
      </c>
    </row>
    <row r="46" spans="10:10" x14ac:dyDescent="0.3">
      <c r="J46">
        <v>4</v>
      </c>
    </row>
    <row r="47" spans="10:10" x14ac:dyDescent="0.3">
      <c r="J47">
        <v>4</v>
      </c>
    </row>
    <row r="48" spans="10:10" x14ac:dyDescent="0.3">
      <c r="J48">
        <v>2</v>
      </c>
    </row>
    <row r="49" spans="10:10" x14ac:dyDescent="0.3">
      <c r="J49">
        <v>4</v>
      </c>
    </row>
    <row r="50" spans="10:10" x14ac:dyDescent="0.3">
      <c r="J50">
        <v>4</v>
      </c>
    </row>
    <row r="51" spans="10:10" x14ac:dyDescent="0.3">
      <c r="J51">
        <v>5</v>
      </c>
    </row>
    <row r="52" spans="10:10" x14ac:dyDescent="0.3">
      <c r="J52">
        <v>3</v>
      </c>
    </row>
    <row r="53" spans="10:10" x14ac:dyDescent="0.3">
      <c r="J53">
        <v>2</v>
      </c>
    </row>
    <row r="54" spans="10:10" x14ac:dyDescent="0.3">
      <c r="J54">
        <v>5</v>
      </c>
    </row>
    <row r="55" spans="10:10" x14ac:dyDescent="0.3">
      <c r="J55">
        <v>3</v>
      </c>
    </row>
    <row r="56" spans="10:10" x14ac:dyDescent="0.3">
      <c r="J56">
        <v>2</v>
      </c>
    </row>
    <row r="57" spans="10:10" x14ac:dyDescent="0.3">
      <c r="J57">
        <v>5</v>
      </c>
    </row>
    <row r="58" spans="10:10" x14ac:dyDescent="0.3">
      <c r="J58">
        <v>3</v>
      </c>
    </row>
    <row r="59" spans="10:10" x14ac:dyDescent="0.3">
      <c r="J59">
        <v>3</v>
      </c>
    </row>
    <row r="60" spans="10:10" x14ac:dyDescent="0.3">
      <c r="J60">
        <v>5</v>
      </c>
    </row>
    <row r="61" spans="10:10" x14ac:dyDescent="0.3">
      <c r="J61">
        <v>3</v>
      </c>
    </row>
    <row r="62" spans="10:10" x14ac:dyDescent="0.3">
      <c r="J62">
        <v>4</v>
      </c>
    </row>
    <row r="63" spans="10:10" x14ac:dyDescent="0.3">
      <c r="J63">
        <v>3</v>
      </c>
    </row>
    <row r="64" spans="10:10" x14ac:dyDescent="0.3">
      <c r="J64">
        <v>3</v>
      </c>
    </row>
    <row r="65" spans="10:10" x14ac:dyDescent="0.3">
      <c r="J65">
        <v>4</v>
      </c>
    </row>
    <row r="66" spans="10:10" x14ac:dyDescent="0.3">
      <c r="J66">
        <v>3</v>
      </c>
    </row>
    <row r="67" spans="10:10" x14ac:dyDescent="0.3">
      <c r="J67">
        <v>3</v>
      </c>
    </row>
    <row r="68" spans="10:10" x14ac:dyDescent="0.3">
      <c r="J68">
        <v>4</v>
      </c>
    </row>
    <row r="69" spans="10:10" x14ac:dyDescent="0.3">
      <c r="J69">
        <v>2</v>
      </c>
    </row>
    <row r="70" spans="10:10" x14ac:dyDescent="0.3">
      <c r="J70">
        <v>3</v>
      </c>
    </row>
    <row r="71" spans="10:10" x14ac:dyDescent="0.3">
      <c r="J71">
        <v>4</v>
      </c>
    </row>
    <row r="72" spans="10:10" x14ac:dyDescent="0.3">
      <c r="J72">
        <v>4</v>
      </c>
    </row>
    <row r="73" spans="10:10" x14ac:dyDescent="0.3">
      <c r="J73">
        <v>4</v>
      </c>
    </row>
    <row r="74" spans="10:10" x14ac:dyDescent="0.3">
      <c r="J74">
        <v>4</v>
      </c>
    </row>
    <row r="75" spans="10:10" x14ac:dyDescent="0.3">
      <c r="J75">
        <v>4</v>
      </c>
    </row>
    <row r="76" spans="10:10" x14ac:dyDescent="0.3">
      <c r="J76">
        <v>4</v>
      </c>
    </row>
    <row r="77" spans="10:10" x14ac:dyDescent="0.3">
      <c r="J77">
        <v>4</v>
      </c>
    </row>
    <row r="78" spans="10:10" x14ac:dyDescent="0.3">
      <c r="J78">
        <v>4</v>
      </c>
    </row>
    <row r="79" spans="10:10" x14ac:dyDescent="0.3">
      <c r="J79">
        <v>5</v>
      </c>
    </row>
    <row r="80" spans="10:10" x14ac:dyDescent="0.3">
      <c r="J80">
        <v>4</v>
      </c>
    </row>
    <row r="81" spans="10:10" x14ac:dyDescent="0.3">
      <c r="J81">
        <v>5</v>
      </c>
    </row>
    <row r="82" spans="10:10" x14ac:dyDescent="0.3">
      <c r="J82">
        <v>3</v>
      </c>
    </row>
    <row r="83" spans="10:10" x14ac:dyDescent="0.3">
      <c r="J83">
        <v>5</v>
      </c>
    </row>
    <row r="84" spans="10:10" x14ac:dyDescent="0.3">
      <c r="J84">
        <v>5</v>
      </c>
    </row>
    <row r="85" spans="10:10" x14ac:dyDescent="0.3">
      <c r="J85">
        <v>3</v>
      </c>
    </row>
    <row r="86" spans="10:10" x14ac:dyDescent="0.3">
      <c r="J86">
        <v>5</v>
      </c>
    </row>
    <row r="87" spans="10:10" x14ac:dyDescent="0.3">
      <c r="J87">
        <v>5</v>
      </c>
    </row>
    <row r="88" spans="10:10" x14ac:dyDescent="0.3">
      <c r="J88">
        <v>3</v>
      </c>
    </row>
    <row r="89" spans="10:10" x14ac:dyDescent="0.3">
      <c r="J89">
        <v>4</v>
      </c>
    </row>
    <row r="90" spans="10:10" x14ac:dyDescent="0.3">
      <c r="J90">
        <v>5</v>
      </c>
    </row>
    <row r="91" spans="10:10" x14ac:dyDescent="0.3">
      <c r="J91">
        <v>4</v>
      </c>
    </row>
    <row r="92" spans="10:10" x14ac:dyDescent="0.3">
      <c r="J92">
        <v>5</v>
      </c>
    </row>
    <row r="93" spans="10:10" x14ac:dyDescent="0.3">
      <c r="J93">
        <v>3</v>
      </c>
    </row>
    <row r="94" spans="10:10" x14ac:dyDescent="0.3">
      <c r="J94">
        <v>4</v>
      </c>
    </row>
    <row r="95" spans="10:10" x14ac:dyDescent="0.3">
      <c r="J95">
        <v>5</v>
      </c>
    </row>
    <row r="96" spans="10:10" x14ac:dyDescent="0.3">
      <c r="J96">
        <v>3</v>
      </c>
    </row>
    <row r="97" spans="10:10" x14ac:dyDescent="0.3">
      <c r="J97">
        <v>4</v>
      </c>
    </row>
    <row r="98" spans="10:10" x14ac:dyDescent="0.3">
      <c r="J98">
        <v>5</v>
      </c>
    </row>
    <row r="99" spans="10:10" x14ac:dyDescent="0.3">
      <c r="J99">
        <v>3</v>
      </c>
    </row>
    <row r="100" spans="10:10" x14ac:dyDescent="0.3">
      <c r="J100">
        <v>3</v>
      </c>
    </row>
    <row r="101" spans="10:10" x14ac:dyDescent="0.3">
      <c r="J101">
        <v>3</v>
      </c>
    </row>
    <row r="102" spans="10:10" x14ac:dyDescent="0.3">
      <c r="J102">
        <v>4</v>
      </c>
    </row>
    <row r="103" spans="10:10" x14ac:dyDescent="0.3">
      <c r="J103">
        <v>4</v>
      </c>
    </row>
    <row r="104" spans="10:10" x14ac:dyDescent="0.3">
      <c r="J104">
        <v>3</v>
      </c>
    </row>
    <row r="105" spans="10:10" x14ac:dyDescent="0.3">
      <c r="J105">
        <v>4</v>
      </c>
    </row>
    <row r="106" spans="10:10" x14ac:dyDescent="0.3">
      <c r="J106">
        <v>4</v>
      </c>
    </row>
    <row r="107" spans="10:10" x14ac:dyDescent="0.3">
      <c r="J107">
        <v>3</v>
      </c>
    </row>
    <row r="108" spans="10:10" x14ac:dyDescent="0.3">
      <c r="J108">
        <v>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BBFF7-241B-477A-9F7F-BDA0F31FECAA}">
  <dimension ref="L1:Q51"/>
  <sheetViews>
    <sheetView workbookViewId="0">
      <selection activeCell="L22" sqref="L22"/>
    </sheetView>
  </sheetViews>
  <sheetFormatPr defaultRowHeight="14.4" x14ac:dyDescent="0.3"/>
  <cols>
    <col min="16" max="16" width="16.5546875" bestFit="1" customWidth="1"/>
  </cols>
  <sheetData>
    <row r="1" spans="13:17" x14ac:dyDescent="0.3">
      <c r="M1" t="s">
        <v>7</v>
      </c>
    </row>
    <row r="2" spans="13:17" x14ac:dyDescent="0.3">
      <c r="M2">
        <v>3</v>
      </c>
    </row>
    <row r="3" spans="13:17" x14ac:dyDescent="0.3">
      <c r="M3">
        <v>2</v>
      </c>
    </row>
    <row r="4" spans="13:17" ht="15" thickBot="1" x14ac:dyDescent="0.35">
      <c r="M4">
        <v>5</v>
      </c>
    </row>
    <row r="5" spans="13:17" x14ac:dyDescent="0.3">
      <c r="M5">
        <v>4</v>
      </c>
      <c r="P5" s="3">
        <v>3</v>
      </c>
      <c r="Q5" s="3"/>
    </row>
    <row r="6" spans="13:17" x14ac:dyDescent="0.3">
      <c r="M6">
        <v>7</v>
      </c>
    </row>
    <row r="7" spans="13:17" x14ac:dyDescent="0.3">
      <c r="M7">
        <v>2</v>
      </c>
      <c r="P7" s="4" t="s">
        <v>8</v>
      </c>
      <c r="Q7" s="4">
        <v>3.4489795918367347</v>
      </c>
    </row>
    <row r="8" spans="13:17" x14ac:dyDescent="0.3">
      <c r="M8">
        <v>3</v>
      </c>
      <c r="P8" t="s">
        <v>9</v>
      </c>
      <c r="Q8">
        <v>0.22972407378495854</v>
      </c>
    </row>
    <row r="9" spans="13:17" x14ac:dyDescent="0.3">
      <c r="M9">
        <v>3</v>
      </c>
      <c r="P9" s="4" t="s">
        <v>10</v>
      </c>
      <c r="Q9" s="4">
        <v>3</v>
      </c>
    </row>
    <row r="10" spans="13:17" x14ac:dyDescent="0.3">
      <c r="M10">
        <v>1</v>
      </c>
      <c r="P10" s="4" t="s">
        <v>11</v>
      </c>
      <c r="Q10" s="4">
        <v>2</v>
      </c>
    </row>
    <row r="11" spans="13:17" x14ac:dyDescent="0.3">
      <c r="M11">
        <v>6</v>
      </c>
      <c r="P11" t="s">
        <v>12</v>
      </c>
      <c r="Q11">
        <v>1.6080685164947097</v>
      </c>
    </row>
    <row r="12" spans="13:17" x14ac:dyDescent="0.3">
      <c r="M12">
        <v>4</v>
      </c>
      <c r="P12" t="s">
        <v>13</v>
      </c>
      <c r="Q12">
        <v>2.5858843537414962</v>
      </c>
    </row>
    <row r="13" spans="13:17" x14ac:dyDescent="0.3">
      <c r="M13">
        <v>2</v>
      </c>
      <c r="P13" t="s">
        <v>14</v>
      </c>
      <c r="Q13">
        <v>-0.61847296028574927</v>
      </c>
    </row>
    <row r="14" spans="13:17" x14ac:dyDescent="0.3">
      <c r="M14">
        <v>3</v>
      </c>
      <c r="P14" t="s">
        <v>15</v>
      </c>
      <c r="Q14">
        <v>0.44073956995650937</v>
      </c>
    </row>
    <row r="15" spans="13:17" x14ac:dyDescent="0.3">
      <c r="M15">
        <v>5</v>
      </c>
      <c r="P15" t="s">
        <v>16</v>
      </c>
      <c r="Q15">
        <v>6</v>
      </c>
    </row>
    <row r="16" spans="13:17" x14ac:dyDescent="0.3">
      <c r="M16">
        <v>2</v>
      </c>
      <c r="P16" t="s">
        <v>17</v>
      </c>
      <c r="Q16">
        <v>1</v>
      </c>
    </row>
    <row r="17" spans="12:17" x14ac:dyDescent="0.3">
      <c r="M17">
        <v>4</v>
      </c>
      <c r="P17" t="s">
        <v>18</v>
      </c>
      <c r="Q17">
        <v>7</v>
      </c>
    </row>
    <row r="18" spans="12:17" x14ac:dyDescent="0.3">
      <c r="M18">
        <v>2</v>
      </c>
      <c r="P18" t="s">
        <v>19</v>
      </c>
      <c r="Q18">
        <v>169</v>
      </c>
    </row>
    <row r="19" spans="12:17" ht="15" thickBot="1" x14ac:dyDescent="0.35">
      <c r="M19">
        <v>1</v>
      </c>
      <c r="P19" s="2" t="s">
        <v>20</v>
      </c>
      <c r="Q19" s="2">
        <v>49</v>
      </c>
    </row>
    <row r="20" spans="12:17" x14ac:dyDescent="0.3">
      <c r="M20">
        <v>3</v>
      </c>
    </row>
    <row r="21" spans="12:17" x14ac:dyDescent="0.3">
      <c r="M21">
        <v>5</v>
      </c>
    </row>
    <row r="22" spans="12:17" x14ac:dyDescent="0.3">
      <c r="L22">
        <v>3</v>
      </c>
      <c r="M22">
        <v>6</v>
      </c>
    </row>
    <row r="23" spans="12:17" x14ac:dyDescent="0.3">
      <c r="M23">
        <v>3</v>
      </c>
    </row>
    <row r="24" spans="12:17" x14ac:dyDescent="0.3">
      <c r="M24">
        <v>2</v>
      </c>
    </row>
    <row r="25" spans="12:17" x14ac:dyDescent="0.3">
      <c r="M25">
        <v>1</v>
      </c>
    </row>
    <row r="26" spans="12:17" x14ac:dyDescent="0.3">
      <c r="M26">
        <v>4</v>
      </c>
    </row>
    <row r="27" spans="12:17" x14ac:dyDescent="0.3">
      <c r="M27">
        <v>2</v>
      </c>
    </row>
    <row r="28" spans="12:17" x14ac:dyDescent="0.3">
      <c r="M28">
        <v>4</v>
      </c>
    </row>
    <row r="29" spans="12:17" x14ac:dyDescent="0.3">
      <c r="M29">
        <v>5</v>
      </c>
    </row>
    <row r="30" spans="12:17" x14ac:dyDescent="0.3">
      <c r="M30">
        <v>3</v>
      </c>
    </row>
    <row r="31" spans="12:17" x14ac:dyDescent="0.3">
      <c r="M31">
        <v>2</v>
      </c>
    </row>
    <row r="32" spans="12:17" x14ac:dyDescent="0.3">
      <c r="M32">
        <v>7</v>
      </c>
    </row>
    <row r="33" spans="13:13" x14ac:dyDescent="0.3">
      <c r="M33">
        <v>2</v>
      </c>
    </row>
    <row r="34" spans="13:13" x14ac:dyDescent="0.3">
      <c r="M34">
        <v>3</v>
      </c>
    </row>
    <row r="35" spans="13:13" x14ac:dyDescent="0.3">
      <c r="M35">
        <v>4</v>
      </c>
    </row>
    <row r="36" spans="13:13" x14ac:dyDescent="0.3">
      <c r="M36">
        <v>5</v>
      </c>
    </row>
    <row r="37" spans="13:13" x14ac:dyDescent="0.3">
      <c r="M37">
        <v>1</v>
      </c>
    </row>
    <row r="38" spans="13:13" x14ac:dyDescent="0.3">
      <c r="M38">
        <v>6</v>
      </c>
    </row>
    <row r="39" spans="13:13" x14ac:dyDescent="0.3">
      <c r="M39">
        <v>2</v>
      </c>
    </row>
    <row r="40" spans="13:13" x14ac:dyDescent="0.3">
      <c r="M40">
        <v>4</v>
      </c>
    </row>
    <row r="41" spans="13:13" x14ac:dyDescent="0.3">
      <c r="M41">
        <v>3</v>
      </c>
    </row>
    <row r="42" spans="13:13" x14ac:dyDescent="0.3">
      <c r="M42">
        <v>5</v>
      </c>
    </row>
    <row r="43" spans="13:13" x14ac:dyDescent="0.3">
      <c r="M43">
        <v>3</v>
      </c>
    </row>
    <row r="44" spans="13:13" x14ac:dyDescent="0.3">
      <c r="M44">
        <v>2</v>
      </c>
    </row>
    <row r="45" spans="13:13" x14ac:dyDescent="0.3">
      <c r="M45">
        <v>4</v>
      </c>
    </row>
    <row r="46" spans="13:13" x14ac:dyDescent="0.3">
      <c r="M46">
        <v>2</v>
      </c>
    </row>
    <row r="47" spans="13:13" x14ac:dyDescent="0.3">
      <c r="M47">
        <v>6</v>
      </c>
    </row>
    <row r="48" spans="13:13" x14ac:dyDescent="0.3">
      <c r="M48">
        <v>3</v>
      </c>
    </row>
    <row r="49" spans="13:13" x14ac:dyDescent="0.3">
      <c r="M49">
        <v>2</v>
      </c>
    </row>
    <row r="50" spans="13:13" x14ac:dyDescent="0.3">
      <c r="M50">
        <v>4</v>
      </c>
    </row>
    <row r="51" spans="13:13" x14ac:dyDescent="0.3">
      <c r="M51">
        <v>5</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17620-433B-4A51-86A9-220F7AB6B238}">
  <dimension ref="J1:T101"/>
  <sheetViews>
    <sheetView topLeftCell="A4" workbookViewId="0">
      <selection activeCell="K13" sqref="K13:L14"/>
    </sheetView>
  </sheetViews>
  <sheetFormatPr defaultRowHeight="14.4" x14ac:dyDescent="0.3"/>
  <cols>
    <col min="11" max="11" width="16.33203125" customWidth="1"/>
  </cols>
  <sheetData>
    <row r="1" spans="10:20" x14ac:dyDescent="0.3">
      <c r="J1" t="s">
        <v>87</v>
      </c>
    </row>
    <row r="2" spans="10:20" x14ac:dyDescent="0.3">
      <c r="J2" s="1">
        <v>280</v>
      </c>
      <c r="T2" t="s">
        <v>35</v>
      </c>
    </row>
    <row r="3" spans="10:20" x14ac:dyDescent="0.3">
      <c r="J3" s="1">
        <v>270</v>
      </c>
      <c r="T3" t="s">
        <v>35</v>
      </c>
    </row>
    <row r="4" spans="10:20" ht="15" thickBot="1" x14ac:dyDescent="0.35">
      <c r="J4" s="1">
        <v>270</v>
      </c>
      <c r="T4" t="s">
        <v>35</v>
      </c>
    </row>
    <row r="5" spans="10:20" x14ac:dyDescent="0.3">
      <c r="J5" s="1">
        <v>270</v>
      </c>
      <c r="K5" s="3" t="s">
        <v>37</v>
      </c>
      <c r="L5" s="3"/>
      <c r="T5" t="s">
        <v>35</v>
      </c>
    </row>
    <row r="6" spans="10:20" x14ac:dyDescent="0.3">
      <c r="J6" s="1">
        <v>270</v>
      </c>
      <c r="T6" t="s">
        <v>35</v>
      </c>
    </row>
    <row r="7" spans="10:20" x14ac:dyDescent="0.3">
      <c r="J7" s="1">
        <v>270</v>
      </c>
      <c r="K7" t="s">
        <v>8</v>
      </c>
      <c r="L7">
        <v>317.7</v>
      </c>
      <c r="T7" t="s">
        <v>35</v>
      </c>
    </row>
    <row r="8" spans="10:20" x14ac:dyDescent="0.3">
      <c r="J8" s="1">
        <v>270</v>
      </c>
      <c r="K8" t="s">
        <v>9</v>
      </c>
      <c r="L8">
        <v>3.234457786355724</v>
      </c>
      <c r="T8" t="s">
        <v>35</v>
      </c>
    </row>
    <row r="9" spans="10:20" x14ac:dyDescent="0.3">
      <c r="J9" s="1">
        <v>270</v>
      </c>
      <c r="K9" t="s">
        <v>10</v>
      </c>
      <c r="L9">
        <v>315</v>
      </c>
      <c r="T9" t="s">
        <v>35</v>
      </c>
    </row>
    <row r="10" spans="10:20" x14ac:dyDescent="0.3">
      <c r="J10" s="1">
        <v>270</v>
      </c>
      <c r="K10" t="s">
        <v>11</v>
      </c>
      <c r="L10">
        <v>350</v>
      </c>
      <c r="T10" t="s">
        <v>35</v>
      </c>
    </row>
    <row r="11" spans="10:20" x14ac:dyDescent="0.3">
      <c r="J11" s="1">
        <v>270</v>
      </c>
      <c r="K11" t="s">
        <v>12</v>
      </c>
      <c r="L11">
        <v>32.344577863557241</v>
      </c>
    </row>
    <row r="12" spans="10:20" x14ac:dyDescent="0.3">
      <c r="J12">
        <v>350</v>
      </c>
      <c r="K12" t="s">
        <v>13</v>
      </c>
      <c r="L12">
        <v>1046.1717171717171</v>
      </c>
    </row>
    <row r="13" spans="10:20" x14ac:dyDescent="0.3">
      <c r="J13">
        <v>350</v>
      </c>
      <c r="K13" s="4" t="s">
        <v>14</v>
      </c>
      <c r="L13" s="4">
        <v>-1.0374244845101948</v>
      </c>
    </row>
    <row r="14" spans="10:20" x14ac:dyDescent="0.3">
      <c r="J14">
        <v>350</v>
      </c>
      <c r="K14" s="4" t="s">
        <v>15</v>
      </c>
      <c r="L14" s="4">
        <v>0.20921862479740636</v>
      </c>
    </row>
    <row r="15" spans="10:20" x14ac:dyDescent="0.3">
      <c r="J15">
        <v>350</v>
      </c>
      <c r="K15" t="s">
        <v>16</v>
      </c>
      <c r="L15">
        <v>120</v>
      </c>
    </row>
    <row r="16" spans="10:20" x14ac:dyDescent="0.3">
      <c r="J16">
        <v>350</v>
      </c>
      <c r="K16" t="s">
        <v>17</v>
      </c>
      <c r="L16">
        <v>270</v>
      </c>
    </row>
    <row r="17" spans="10:12" x14ac:dyDescent="0.3">
      <c r="J17">
        <v>350</v>
      </c>
      <c r="K17" t="s">
        <v>18</v>
      </c>
      <c r="L17">
        <v>390</v>
      </c>
    </row>
    <row r="18" spans="10:12" x14ac:dyDescent="0.3">
      <c r="J18">
        <v>350</v>
      </c>
      <c r="K18" t="s">
        <v>19</v>
      </c>
      <c r="L18">
        <v>31770</v>
      </c>
    </row>
    <row r="19" spans="10:12" ht="15" thickBot="1" x14ac:dyDescent="0.35">
      <c r="J19">
        <v>350</v>
      </c>
      <c r="K19" s="2" t="s">
        <v>20</v>
      </c>
      <c r="L19" s="2">
        <v>100</v>
      </c>
    </row>
    <row r="20" spans="10:12" x14ac:dyDescent="0.3">
      <c r="J20">
        <v>350</v>
      </c>
    </row>
    <row r="21" spans="10:12" x14ac:dyDescent="0.3">
      <c r="J21">
        <v>350</v>
      </c>
    </row>
    <row r="22" spans="10:12" x14ac:dyDescent="0.3">
      <c r="J22">
        <v>310</v>
      </c>
    </row>
    <row r="23" spans="10:12" x14ac:dyDescent="0.3">
      <c r="J23">
        <v>300</v>
      </c>
    </row>
    <row r="24" spans="10:12" x14ac:dyDescent="0.3">
      <c r="J24">
        <v>300</v>
      </c>
    </row>
    <row r="25" spans="10:12" x14ac:dyDescent="0.3">
      <c r="J25">
        <v>300</v>
      </c>
    </row>
    <row r="26" spans="10:12" x14ac:dyDescent="0.3">
      <c r="J26">
        <v>300</v>
      </c>
    </row>
    <row r="27" spans="10:12" x14ac:dyDescent="0.3">
      <c r="J27">
        <v>300</v>
      </c>
    </row>
    <row r="28" spans="10:12" x14ac:dyDescent="0.3">
      <c r="J28">
        <v>300</v>
      </c>
    </row>
    <row r="29" spans="10:12" x14ac:dyDescent="0.3">
      <c r="J29">
        <v>300</v>
      </c>
    </row>
    <row r="30" spans="10:12" x14ac:dyDescent="0.3">
      <c r="J30">
        <v>300</v>
      </c>
    </row>
    <row r="31" spans="10:12" x14ac:dyDescent="0.3">
      <c r="J31">
        <v>300</v>
      </c>
    </row>
    <row r="32" spans="10:12" x14ac:dyDescent="0.3">
      <c r="J32">
        <v>270</v>
      </c>
    </row>
    <row r="33" spans="10:10" x14ac:dyDescent="0.3">
      <c r="J33">
        <v>330</v>
      </c>
    </row>
    <row r="34" spans="10:10" x14ac:dyDescent="0.3">
      <c r="J34">
        <v>330</v>
      </c>
    </row>
    <row r="35" spans="10:10" x14ac:dyDescent="0.3">
      <c r="J35">
        <v>330</v>
      </c>
    </row>
    <row r="36" spans="10:10" x14ac:dyDescent="0.3">
      <c r="J36">
        <v>330</v>
      </c>
    </row>
    <row r="37" spans="10:10" x14ac:dyDescent="0.3">
      <c r="J37">
        <v>330</v>
      </c>
    </row>
    <row r="38" spans="10:10" x14ac:dyDescent="0.3">
      <c r="J38">
        <v>330</v>
      </c>
    </row>
    <row r="39" spans="10:10" x14ac:dyDescent="0.3">
      <c r="J39">
        <v>330</v>
      </c>
    </row>
    <row r="40" spans="10:10" x14ac:dyDescent="0.3">
      <c r="J40">
        <v>330</v>
      </c>
    </row>
    <row r="41" spans="10:10" x14ac:dyDescent="0.3">
      <c r="J41">
        <v>330</v>
      </c>
    </row>
    <row r="42" spans="10:10" x14ac:dyDescent="0.3">
      <c r="J42">
        <v>390</v>
      </c>
    </row>
    <row r="43" spans="10:10" x14ac:dyDescent="0.3">
      <c r="J43">
        <v>370</v>
      </c>
    </row>
    <row r="44" spans="10:10" x14ac:dyDescent="0.3">
      <c r="J44">
        <v>370</v>
      </c>
    </row>
    <row r="45" spans="10:10" x14ac:dyDescent="0.3">
      <c r="J45">
        <v>370</v>
      </c>
    </row>
    <row r="46" spans="10:10" x14ac:dyDescent="0.3">
      <c r="J46">
        <v>370</v>
      </c>
    </row>
    <row r="47" spans="10:10" x14ac:dyDescent="0.3">
      <c r="J47">
        <v>370</v>
      </c>
    </row>
    <row r="48" spans="10:10" x14ac:dyDescent="0.3">
      <c r="J48">
        <v>370</v>
      </c>
    </row>
    <row r="49" spans="10:10" x14ac:dyDescent="0.3">
      <c r="J49">
        <v>370</v>
      </c>
    </row>
    <row r="50" spans="10:10" x14ac:dyDescent="0.3">
      <c r="J50">
        <v>370</v>
      </c>
    </row>
    <row r="51" spans="10:10" x14ac:dyDescent="0.3">
      <c r="J51">
        <v>370</v>
      </c>
    </row>
    <row r="52" spans="10:10" x14ac:dyDescent="0.3">
      <c r="J52">
        <v>320</v>
      </c>
    </row>
    <row r="53" spans="10:10" x14ac:dyDescent="0.3">
      <c r="J53">
        <v>310</v>
      </c>
    </row>
    <row r="54" spans="10:10" x14ac:dyDescent="0.3">
      <c r="J54">
        <v>310</v>
      </c>
    </row>
    <row r="55" spans="10:10" x14ac:dyDescent="0.3">
      <c r="J55">
        <v>310</v>
      </c>
    </row>
    <row r="56" spans="10:10" x14ac:dyDescent="0.3">
      <c r="J56">
        <v>310</v>
      </c>
    </row>
    <row r="57" spans="10:10" x14ac:dyDescent="0.3">
      <c r="J57">
        <v>310</v>
      </c>
    </row>
    <row r="58" spans="10:10" x14ac:dyDescent="0.3">
      <c r="J58">
        <v>310</v>
      </c>
    </row>
    <row r="59" spans="10:10" x14ac:dyDescent="0.3">
      <c r="J59">
        <v>310</v>
      </c>
    </row>
    <row r="60" spans="10:10" x14ac:dyDescent="0.3">
      <c r="J60">
        <v>310</v>
      </c>
    </row>
    <row r="61" spans="10:10" x14ac:dyDescent="0.3">
      <c r="J61">
        <v>310</v>
      </c>
    </row>
    <row r="62" spans="10:10" x14ac:dyDescent="0.3">
      <c r="J62">
        <v>290</v>
      </c>
    </row>
    <row r="63" spans="10:10" x14ac:dyDescent="0.3">
      <c r="J63">
        <v>280</v>
      </c>
    </row>
    <row r="64" spans="10:10" x14ac:dyDescent="0.3">
      <c r="J64">
        <v>280</v>
      </c>
    </row>
    <row r="65" spans="10:10" x14ac:dyDescent="0.3">
      <c r="J65">
        <v>280</v>
      </c>
    </row>
    <row r="66" spans="10:10" x14ac:dyDescent="0.3">
      <c r="J66">
        <v>280</v>
      </c>
    </row>
    <row r="67" spans="10:10" x14ac:dyDescent="0.3">
      <c r="J67">
        <v>280</v>
      </c>
    </row>
    <row r="68" spans="10:10" x14ac:dyDescent="0.3">
      <c r="J68">
        <v>280</v>
      </c>
    </row>
    <row r="69" spans="10:10" x14ac:dyDescent="0.3">
      <c r="J69">
        <v>280</v>
      </c>
    </row>
    <row r="70" spans="10:10" x14ac:dyDescent="0.3">
      <c r="J70">
        <v>280</v>
      </c>
    </row>
    <row r="71" spans="10:10" x14ac:dyDescent="0.3">
      <c r="J71">
        <v>280</v>
      </c>
    </row>
    <row r="72" spans="10:10" x14ac:dyDescent="0.3">
      <c r="J72">
        <v>340</v>
      </c>
    </row>
    <row r="73" spans="10:10" x14ac:dyDescent="0.3">
      <c r="J73">
        <v>320</v>
      </c>
    </row>
    <row r="74" spans="10:10" x14ac:dyDescent="0.3">
      <c r="J74">
        <v>320</v>
      </c>
    </row>
    <row r="75" spans="10:10" x14ac:dyDescent="0.3">
      <c r="J75">
        <v>320</v>
      </c>
    </row>
    <row r="76" spans="10:10" x14ac:dyDescent="0.3">
      <c r="J76">
        <v>320</v>
      </c>
    </row>
    <row r="77" spans="10:10" x14ac:dyDescent="0.3">
      <c r="J77">
        <v>320</v>
      </c>
    </row>
    <row r="78" spans="10:10" x14ac:dyDescent="0.3">
      <c r="J78">
        <v>320</v>
      </c>
    </row>
    <row r="79" spans="10:10" x14ac:dyDescent="0.3">
      <c r="J79">
        <v>320</v>
      </c>
    </row>
    <row r="80" spans="10:10" x14ac:dyDescent="0.3">
      <c r="J80">
        <v>320</v>
      </c>
    </row>
    <row r="81" spans="10:10" x14ac:dyDescent="0.3">
      <c r="J81">
        <v>320</v>
      </c>
    </row>
    <row r="82" spans="10:10" x14ac:dyDescent="0.3">
      <c r="J82">
        <v>310</v>
      </c>
    </row>
    <row r="83" spans="10:10" x14ac:dyDescent="0.3">
      <c r="J83">
        <v>350</v>
      </c>
    </row>
    <row r="84" spans="10:10" x14ac:dyDescent="0.3">
      <c r="J84">
        <v>350</v>
      </c>
    </row>
    <row r="85" spans="10:10" x14ac:dyDescent="0.3">
      <c r="J85">
        <v>350</v>
      </c>
    </row>
    <row r="86" spans="10:10" x14ac:dyDescent="0.3">
      <c r="J86">
        <v>350</v>
      </c>
    </row>
    <row r="87" spans="10:10" x14ac:dyDescent="0.3">
      <c r="J87">
        <v>350</v>
      </c>
    </row>
    <row r="88" spans="10:10" x14ac:dyDescent="0.3">
      <c r="J88">
        <v>350</v>
      </c>
    </row>
    <row r="89" spans="10:10" x14ac:dyDescent="0.3">
      <c r="J89">
        <v>350</v>
      </c>
    </row>
    <row r="90" spans="10:10" x14ac:dyDescent="0.3">
      <c r="J90">
        <v>350</v>
      </c>
    </row>
    <row r="91" spans="10:10" x14ac:dyDescent="0.3">
      <c r="J91">
        <v>350</v>
      </c>
    </row>
    <row r="92" spans="10:10" x14ac:dyDescent="0.3">
      <c r="J92">
        <v>380</v>
      </c>
    </row>
    <row r="93" spans="10:10" x14ac:dyDescent="0.3">
      <c r="J93">
        <v>290</v>
      </c>
    </row>
    <row r="94" spans="10:10" x14ac:dyDescent="0.3">
      <c r="J94">
        <v>290</v>
      </c>
    </row>
    <row r="95" spans="10:10" x14ac:dyDescent="0.3">
      <c r="J95">
        <v>290</v>
      </c>
    </row>
    <row r="96" spans="10:10" x14ac:dyDescent="0.3">
      <c r="J96">
        <v>290</v>
      </c>
    </row>
    <row r="97" spans="10:10" x14ac:dyDescent="0.3">
      <c r="J97">
        <v>290</v>
      </c>
    </row>
    <row r="98" spans="10:10" x14ac:dyDescent="0.3">
      <c r="J98">
        <v>290</v>
      </c>
    </row>
    <row r="99" spans="10:10" x14ac:dyDescent="0.3">
      <c r="J99">
        <v>290</v>
      </c>
    </row>
    <row r="100" spans="10:10" x14ac:dyDescent="0.3">
      <c r="J100">
        <v>290</v>
      </c>
    </row>
    <row r="101" spans="10:10" x14ac:dyDescent="0.3">
      <c r="J101">
        <v>290</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C77C-ED23-4B5F-8F7E-60A337C23F3A}">
  <dimension ref="J1:T101"/>
  <sheetViews>
    <sheetView topLeftCell="A5" workbookViewId="0">
      <selection activeCell="K15" sqref="K15:L16"/>
    </sheetView>
  </sheetViews>
  <sheetFormatPr defaultRowHeight="14.4" x14ac:dyDescent="0.3"/>
  <cols>
    <col min="11" max="11" width="17.44140625" customWidth="1"/>
  </cols>
  <sheetData>
    <row r="1" spans="10:20" x14ac:dyDescent="0.3">
      <c r="J1" t="s">
        <v>88</v>
      </c>
    </row>
    <row r="2" spans="10:20" x14ac:dyDescent="0.3">
      <c r="J2" s="1">
        <v>12</v>
      </c>
      <c r="T2" t="s">
        <v>35</v>
      </c>
    </row>
    <row r="3" spans="10:20" x14ac:dyDescent="0.3">
      <c r="J3" s="1">
        <v>22</v>
      </c>
      <c r="T3" t="s">
        <v>35</v>
      </c>
    </row>
    <row r="4" spans="10:20" x14ac:dyDescent="0.3">
      <c r="J4" s="1">
        <v>14</v>
      </c>
      <c r="T4" t="s">
        <v>35</v>
      </c>
    </row>
    <row r="5" spans="10:20" x14ac:dyDescent="0.3">
      <c r="J5" s="1">
        <v>12</v>
      </c>
      <c r="T5" t="s">
        <v>35</v>
      </c>
    </row>
    <row r="6" spans="10:20" ht="15" thickBot="1" x14ac:dyDescent="0.35">
      <c r="J6" s="1">
        <v>22</v>
      </c>
      <c r="T6" t="s">
        <v>35</v>
      </c>
    </row>
    <row r="7" spans="10:20" x14ac:dyDescent="0.3">
      <c r="J7" s="1">
        <v>14</v>
      </c>
      <c r="K7" s="3" t="s">
        <v>37</v>
      </c>
      <c r="L7" s="3"/>
      <c r="T7" t="s">
        <v>35</v>
      </c>
    </row>
    <row r="8" spans="10:20" x14ac:dyDescent="0.3">
      <c r="J8" s="1">
        <v>12</v>
      </c>
      <c r="T8" t="s">
        <v>35</v>
      </c>
    </row>
    <row r="9" spans="10:20" x14ac:dyDescent="0.3">
      <c r="J9" s="1">
        <v>22</v>
      </c>
      <c r="K9" t="s">
        <v>8</v>
      </c>
      <c r="L9">
        <v>18.09</v>
      </c>
      <c r="T9" t="s">
        <v>35</v>
      </c>
    </row>
    <row r="10" spans="10:20" x14ac:dyDescent="0.3">
      <c r="J10" s="1">
        <v>14</v>
      </c>
      <c r="K10" t="s">
        <v>9</v>
      </c>
      <c r="L10">
        <v>0.29166709956677805</v>
      </c>
      <c r="T10" t="s">
        <v>35</v>
      </c>
    </row>
    <row r="11" spans="10:20" x14ac:dyDescent="0.3">
      <c r="J11" s="1">
        <v>12</v>
      </c>
      <c r="K11" t="s">
        <v>10</v>
      </c>
      <c r="L11">
        <v>18</v>
      </c>
    </row>
    <row r="12" spans="10:20" x14ac:dyDescent="0.3">
      <c r="J12">
        <v>18</v>
      </c>
      <c r="K12" t="s">
        <v>11</v>
      </c>
      <c r="L12">
        <v>22</v>
      </c>
    </row>
    <row r="13" spans="10:20" x14ac:dyDescent="0.3">
      <c r="J13">
        <v>19</v>
      </c>
      <c r="K13" t="s">
        <v>12</v>
      </c>
      <c r="L13">
        <v>2.9166709956677805</v>
      </c>
    </row>
    <row r="14" spans="10:20" x14ac:dyDescent="0.3">
      <c r="J14">
        <v>20</v>
      </c>
      <c r="K14" t="s">
        <v>13</v>
      </c>
      <c r="L14">
        <v>8.5069696969696835</v>
      </c>
    </row>
    <row r="15" spans="10:20" x14ac:dyDescent="0.3">
      <c r="J15">
        <v>18</v>
      </c>
      <c r="K15" s="4" t="s">
        <v>14</v>
      </c>
      <c r="L15" s="4">
        <v>-0.881011446690108</v>
      </c>
    </row>
    <row r="16" spans="10:20" x14ac:dyDescent="0.3">
      <c r="J16">
        <v>19</v>
      </c>
      <c r="K16" s="4" t="s">
        <v>15</v>
      </c>
      <c r="L16" s="4">
        <v>-0.33501287221882114</v>
      </c>
    </row>
    <row r="17" spans="10:12" x14ac:dyDescent="0.3">
      <c r="J17">
        <v>20</v>
      </c>
      <c r="K17" t="s">
        <v>16</v>
      </c>
      <c r="L17">
        <v>10</v>
      </c>
    </row>
    <row r="18" spans="10:12" x14ac:dyDescent="0.3">
      <c r="J18">
        <v>18</v>
      </c>
      <c r="K18" t="s">
        <v>17</v>
      </c>
      <c r="L18">
        <v>12</v>
      </c>
    </row>
    <row r="19" spans="10:12" x14ac:dyDescent="0.3">
      <c r="J19">
        <v>19</v>
      </c>
      <c r="K19" t="s">
        <v>18</v>
      </c>
      <c r="L19">
        <v>22</v>
      </c>
    </row>
    <row r="20" spans="10:12" x14ac:dyDescent="0.3">
      <c r="J20">
        <v>20</v>
      </c>
      <c r="K20" t="s">
        <v>19</v>
      </c>
      <c r="L20">
        <v>1809</v>
      </c>
    </row>
    <row r="21" spans="10:12" ht="15" thickBot="1" x14ac:dyDescent="0.35">
      <c r="J21">
        <v>18</v>
      </c>
      <c r="K21" s="2" t="s">
        <v>20</v>
      </c>
      <c r="L21" s="2">
        <v>100</v>
      </c>
    </row>
    <row r="22" spans="10:12" x14ac:dyDescent="0.3">
      <c r="J22">
        <v>15</v>
      </c>
    </row>
    <row r="23" spans="10:12" x14ac:dyDescent="0.3">
      <c r="J23">
        <v>13</v>
      </c>
    </row>
    <row r="24" spans="10:12" x14ac:dyDescent="0.3">
      <c r="J24">
        <v>19</v>
      </c>
    </row>
    <row r="25" spans="10:12" x14ac:dyDescent="0.3">
      <c r="J25">
        <v>15</v>
      </c>
    </row>
    <row r="26" spans="10:12" x14ac:dyDescent="0.3">
      <c r="J26">
        <v>13</v>
      </c>
    </row>
    <row r="27" spans="10:12" x14ac:dyDescent="0.3">
      <c r="J27">
        <v>19</v>
      </c>
    </row>
    <row r="28" spans="10:12" x14ac:dyDescent="0.3">
      <c r="J28">
        <v>15</v>
      </c>
    </row>
    <row r="29" spans="10:12" x14ac:dyDescent="0.3">
      <c r="J29">
        <v>13</v>
      </c>
    </row>
    <row r="30" spans="10:12" x14ac:dyDescent="0.3">
      <c r="J30">
        <v>19</v>
      </c>
    </row>
    <row r="31" spans="10:12" x14ac:dyDescent="0.3">
      <c r="J31">
        <v>15</v>
      </c>
    </row>
    <row r="32" spans="10:12" x14ac:dyDescent="0.3">
      <c r="J32">
        <v>22</v>
      </c>
    </row>
    <row r="33" spans="10:10" x14ac:dyDescent="0.3">
      <c r="J33">
        <v>16</v>
      </c>
    </row>
    <row r="34" spans="10:10" x14ac:dyDescent="0.3">
      <c r="J34">
        <v>17</v>
      </c>
    </row>
    <row r="35" spans="10:10" x14ac:dyDescent="0.3">
      <c r="J35">
        <v>22</v>
      </c>
    </row>
    <row r="36" spans="10:10" x14ac:dyDescent="0.3">
      <c r="J36">
        <v>16</v>
      </c>
    </row>
    <row r="37" spans="10:10" x14ac:dyDescent="0.3">
      <c r="J37">
        <v>17</v>
      </c>
    </row>
    <row r="38" spans="10:10" x14ac:dyDescent="0.3">
      <c r="J38">
        <v>22</v>
      </c>
    </row>
    <row r="39" spans="10:10" x14ac:dyDescent="0.3">
      <c r="J39">
        <v>16</v>
      </c>
    </row>
    <row r="40" spans="10:10" x14ac:dyDescent="0.3">
      <c r="J40">
        <v>17</v>
      </c>
    </row>
    <row r="41" spans="10:10" x14ac:dyDescent="0.3">
      <c r="J41">
        <v>22</v>
      </c>
    </row>
    <row r="42" spans="10:10" x14ac:dyDescent="0.3">
      <c r="J42">
        <v>20</v>
      </c>
    </row>
    <row r="43" spans="10:10" x14ac:dyDescent="0.3">
      <c r="J43">
        <v>21</v>
      </c>
    </row>
    <row r="44" spans="10:10" x14ac:dyDescent="0.3">
      <c r="J44">
        <v>22</v>
      </c>
    </row>
    <row r="45" spans="10:10" x14ac:dyDescent="0.3">
      <c r="J45">
        <v>20</v>
      </c>
    </row>
    <row r="46" spans="10:10" x14ac:dyDescent="0.3">
      <c r="J46">
        <v>21</v>
      </c>
    </row>
    <row r="47" spans="10:10" x14ac:dyDescent="0.3">
      <c r="J47">
        <v>22</v>
      </c>
    </row>
    <row r="48" spans="10:10" x14ac:dyDescent="0.3">
      <c r="J48">
        <v>20</v>
      </c>
    </row>
    <row r="49" spans="10:10" x14ac:dyDescent="0.3">
      <c r="J49">
        <v>21</v>
      </c>
    </row>
    <row r="50" spans="10:10" x14ac:dyDescent="0.3">
      <c r="J50">
        <v>22</v>
      </c>
    </row>
    <row r="51" spans="10:10" x14ac:dyDescent="0.3">
      <c r="J51">
        <v>20</v>
      </c>
    </row>
    <row r="52" spans="10:10" x14ac:dyDescent="0.3">
      <c r="J52">
        <v>14</v>
      </c>
    </row>
    <row r="53" spans="10:10" x14ac:dyDescent="0.3">
      <c r="J53">
        <v>22</v>
      </c>
    </row>
    <row r="54" spans="10:10" x14ac:dyDescent="0.3">
      <c r="J54">
        <v>18</v>
      </c>
    </row>
    <row r="55" spans="10:10" x14ac:dyDescent="0.3">
      <c r="J55">
        <v>14</v>
      </c>
    </row>
    <row r="56" spans="10:10" x14ac:dyDescent="0.3">
      <c r="J56">
        <v>22</v>
      </c>
    </row>
    <row r="57" spans="10:10" x14ac:dyDescent="0.3">
      <c r="J57">
        <v>18</v>
      </c>
    </row>
    <row r="58" spans="10:10" x14ac:dyDescent="0.3">
      <c r="J58">
        <v>14</v>
      </c>
    </row>
    <row r="59" spans="10:10" x14ac:dyDescent="0.3">
      <c r="J59">
        <v>22</v>
      </c>
    </row>
    <row r="60" spans="10:10" x14ac:dyDescent="0.3">
      <c r="J60">
        <v>18</v>
      </c>
    </row>
    <row r="61" spans="10:10" x14ac:dyDescent="0.3">
      <c r="J61">
        <v>14</v>
      </c>
    </row>
    <row r="62" spans="10:10" x14ac:dyDescent="0.3">
      <c r="J62">
        <v>16</v>
      </c>
    </row>
    <row r="63" spans="10:10" x14ac:dyDescent="0.3">
      <c r="J63">
        <v>17</v>
      </c>
    </row>
    <row r="64" spans="10:10" x14ac:dyDescent="0.3">
      <c r="J64">
        <v>15</v>
      </c>
    </row>
    <row r="65" spans="10:10" x14ac:dyDescent="0.3">
      <c r="J65">
        <v>16</v>
      </c>
    </row>
    <row r="66" spans="10:10" x14ac:dyDescent="0.3">
      <c r="J66">
        <v>17</v>
      </c>
    </row>
    <row r="67" spans="10:10" x14ac:dyDescent="0.3">
      <c r="J67">
        <v>15</v>
      </c>
    </row>
    <row r="68" spans="10:10" x14ac:dyDescent="0.3">
      <c r="J68">
        <v>16</v>
      </c>
    </row>
    <row r="69" spans="10:10" x14ac:dyDescent="0.3">
      <c r="J69">
        <v>17</v>
      </c>
    </row>
    <row r="70" spans="10:10" x14ac:dyDescent="0.3">
      <c r="J70">
        <v>15</v>
      </c>
    </row>
    <row r="71" spans="10:10" x14ac:dyDescent="0.3">
      <c r="J71">
        <v>16</v>
      </c>
    </row>
    <row r="72" spans="10:10" x14ac:dyDescent="0.3">
      <c r="J72">
        <v>21</v>
      </c>
    </row>
    <row r="73" spans="10:10" x14ac:dyDescent="0.3">
      <c r="J73">
        <v>19</v>
      </c>
    </row>
    <row r="74" spans="10:10" x14ac:dyDescent="0.3">
      <c r="J74">
        <v>21</v>
      </c>
    </row>
    <row r="75" spans="10:10" x14ac:dyDescent="0.3">
      <c r="J75">
        <v>21</v>
      </c>
    </row>
    <row r="76" spans="10:10" x14ac:dyDescent="0.3">
      <c r="J76">
        <v>19</v>
      </c>
    </row>
    <row r="77" spans="10:10" x14ac:dyDescent="0.3">
      <c r="J77">
        <v>21</v>
      </c>
    </row>
    <row r="78" spans="10:10" x14ac:dyDescent="0.3">
      <c r="J78">
        <v>21</v>
      </c>
    </row>
    <row r="79" spans="10:10" x14ac:dyDescent="0.3">
      <c r="J79">
        <v>19</v>
      </c>
    </row>
    <row r="80" spans="10:10" x14ac:dyDescent="0.3">
      <c r="J80">
        <v>21</v>
      </c>
    </row>
    <row r="81" spans="10:10" x14ac:dyDescent="0.3">
      <c r="J81">
        <v>21</v>
      </c>
    </row>
    <row r="82" spans="10:10" x14ac:dyDescent="0.3">
      <c r="J82">
        <v>19</v>
      </c>
    </row>
    <row r="83" spans="10:10" x14ac:dyDescent="0.3">
      <c r="J83">
        <v>22</v>
      </c>
    </row>
    <row r="84" spans="10:10" x14ac:dyDescent="0.3">
      <c r="J84">
        <v>20</v>
      </c>
    </row>
    <row r="85" spans="10:10" x14ac:dyDescent="0.3">
      <c r="J85">
        <v>19</v>
      </c>
    </row>
    <row r="86" spans="10:10" x14ac:dyDescent="0.3">
      <c r="J86">
        <v>22</v>
      </c>
    </row>
    <row r="87" spans="10:10" x14ac:dyDescent="0.3">
      <c r="J87">
        <v>20</v>
      </c>
    </row>
    <row r="88" spans="10:10" x14ac:dyDescent="0.3">
      <c r="J88">
        <v>19</v>
      </c>
    </row>
    <row r="89" spans="10:10" x14ac:dyDescent="0.3">
      <c r="J89">
        <v>22</v>
      </c>
    </row>
    <row r="90" spans="10:10" x14ac:dyDescent="0.3">
      <c r="J90">
        <v>20</v>
      </c>
    </row>
    <row r="91" spans="10:10" x14ac:dyDescent="0.3">
      <c r="J91">
        <v>19</v>
      </c>
    </row>
    <row r="92" spans="10:10" x14ac:dyDescent="0.3">
      <c r="J92">
        <v>17</v>
      </c>
    </row>
    <row r="93" spans="10:10" x14ac:dyDescent="0.3">
      <c r="J93">
        <v>18</v>
      </c>
    </row>
    <row r="94" spans="10:10" x14ac:dyDescent="0.3">
      <c r="J94">
        <v>16</v>
      </c>
    </row>
    <row r="95" spans="10:10" x14ac:dyDescent="0.3">
      <c r="J95">
        <v>17</v>
      </c>
    </row>
    <row r="96" spans="10:10" x14ac:dyDescent="0.3">
      <c r="J96">
        <v>18</v>
      </c>
    </row>
    <row r="97" spans="10:10" x14ac:dyDescent="0.3">
      <c r="J97">
        <v>16</v>
      </c>
    </row>
    <row r="98" spans="10:10" x14ac:dyDescent="0.3">
      <c r="J98">
        <v>17</v>
      </c>
    </row>
    <row r="99" spans="10:10" x14ac:dyDescent="0.3">
      <c r="J99">
        <v>18</v>
      </c>
    </row>
    <row r="100" spans="10:10" x14ac:dyDescent="0.3">
      <c r="J100">
        <v>16</v>
      </c>
    </row>
    <row r="101" spans="10:10" x14ac:dyDescent="0.3">
      <c r="J101">
        <v>17</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2AA0B-2462-4917-8F15-58B63CD0BC9E}">
  <dimension ref="I1:S101"/>
  <sheetViews>
    <sheetView workbookViewId="0">
      <selection activeCell="K9" sqref="K9"/>
    </sheetView>
  </sheetViews>
  <sheetFormatPr defaultRowHeight="14.4" x14ac:dyDescent="0.3"/>
  <cols>
    <col min="10" max="10" width="13.77734375" customWidth="1"/>
  </cols>
  <sheetData>
    <row r="1" spans="9:19" x14ac:dyDescent="0.3">
      <c r="I1" t="s">
        <v>89</v>
      </c>
    </row>
    <row r="2" spans="9:19" x14ac:dyDescent="0.3">
      <c r="I2" s="1">
        <v>40</v>
      </c>
      <c r="S2" t="s">
        <v>35</v>
      </c>
    </row>
    <row r="3" spans="9:19" x14ac:dyDescent="0.3">
      <c r="I3" s="1">
        <v>75</v>
      </c>
      <c r="J3" s="4" t="s">
        <v>59</v>
      </c>
      <c r="K3" s="4">
        <f>QUARTILE(I2:I101,1)</f>
        <v>128.75</v>
      </c>
      <c r="S3" t="s">
        <v>35</v>
      </c>
    </row>
    <row r="4" spans="9:19" x14ac:dyDescent="0.3">
      <c r="I4" s="1">
        <v>105</v>
      </c>
      <c r="J4" s="4" t="s">
        <v>90</v>
      </c>
      <c r="K4" s="4">
        <f>QUARTILE(I3:I102,2)</f>
        <v>255</v>
      </c>
      <c r="S4" t="s">
        <v>35</v>
      </c>
    </row>
    <row r="5" spans="9:19" x14ac:dyDescent="0.3">
      <c r="I5" s="1">
        <v>155</v>
      </c>
      <c r="J5" s="4" t="s">
        <v>60</v>
      </c>
      <c r="K5" s="4">
        <f>QUARTILE(I4:I103,3)</f>
        <v>378.75</v>
      </c>
      <c r="S5" t="s">
        <v>35</v>
      </c>
    </row>
    <row r="6" spans="9:19" x14ac:dyDescent="0.3">
      <c r="I6" s="1">
        <v>205</v>
      </c>
      <c r="J6" s="4" t="s">
        <v>91</v>
      </c>
      <c r="K6" s="4">
        <f>PERCENTILE(I2:I101,0.1)</f>
        <v>74.7</v>
      </c>
      <c r="S6" t="s">
        <v>35</v>
      </c>
    </row>
    <row r="7" spans="9:19" x14ac:dyDescent="0.3">
      <c r="I7" s="1">
        <v>255</v>
      </c>
      <c r="J7" s="4" t="s">
        <v>92</v>
      </c>
      <c r="K7" s="4">
        <f>PERCENTILE(I2:I102,0.25)</f>
        <v>128.75</v>
      </c>
      <c r="S7" t="s">
        <v>35</v>
      </c>
    </row>
    <row r="8" spans="9:19" x14ac:dyDescent="0.3">
      <c r="I8" s="1">
        <v>305</v>
      </c>
      <c r="J8" s="4" t="s">
        <v>93</v>
      </c>
      <c r="K8" s="4">
        <f>PERCENTILE(I2:I101,0.75)</f>
        <v>376.25</v>
      </c>
      <c r="S8" t="s">
        <v>35</v>
      </c>
    </row>
    <row r="9" spans="9:19" x14ac:dyDescent="0.3">
      <c r="I9" s="1">
        <v>355</v>
      </c>
      <c r="J9" s="4" t="s">
        <v>94</v>
      </c>
      <c r="K9" s="4">
        <f>PERCENTILE(I2:I101,0.9)</f>
        <v>450.50000000000006</v>
      </c>
      <c r="S9" t="s">
        <v>35</v>
      </c>
    </row>
    <row r="10" spans="9:19" x14ac:dyDescent="0.3">
      <c r="I10" s="1">
        <v>405</v>
      </c>
      <c r="S10" t="s">
        <v>35</v>
      </c>
    </row>
    <row r="11" spans="9:19" x14ac:dyDescent="0.3">
      <c r="I11" s="1">
        <v>455</v>
      </c>
    </row>
    <row r="12" spans="9:19" x14ac:dyDescent="0.3">
      <c r="I12">
        <v>45</v>
      </c>
    </row>
    <row r="13" spans="9:19" x14ac:dyDescent="0.3">
      <c r="I13">
        <v>78</v>
      </c>
    </row>
    <row r="14" spans="9:19" x14ac:dyDescent="0.3">
      <c r="I14">
        <v>110</v>
      </c>
    </row>
    <row r="15" spans="9:19" x14ac:dyDescent="0.3">
      <c r="I15">
        <v>160</v>
      </c>
    </row>
    <row r="16" spans="9:19" x14ac:dyDescent="0.3">
      <c r="I16">
        <v>210</v>
      </c>
    </row>
    <row r="17" spans="9:9" x14ac:dyDescent="0.3">
      <c r="I17">
        <v>260</v>
      </c>
    </row>
    <row r="18" spans="9:9" x14ac:dyDescent="0.3">
      <c r="I18">
        <v>310</v>
      </c>
    </row>
    <row r="19" spans="9:9" x14ac:dyDescent="0.3">
      <c r="I19">
        <v>360</v>
      </c>
    </row>
    <row r="20" spans="9:9" x14ac:dyDescent="0.3">
      <c r="I20">
        <v>410</v>
      </c>
    </row>
    <row r="21" spans="9:9" x14ac:dyDescent="0.3">
      <c r="I21">
        <v>460</v>
      </c>
    </row>
    <row r="22" spans="9:9" x14ac:dyDescent="0.3">
      <c r="I22">
        <v>50</v>
      </c>
    </row>
    <row r="23" spans="9:9" x14ac:dyDescent="0.3">
      <c r="I23">
        <v>80</v>
      </c>
    </row>
    <row r="24" spans="9:9" x14ac:dyDescent="0.3">
      <c r="I24">
        <v>115</v>
      </c>
    </row>
    <row r="25" spans="9:9" x14ac:dyDescent="0.3">
      <c r="I25">
        <v>165</v>
      </c>
    </row>
    <row r="26" spans="9:9" x14ac:dyDescent="0.3">
      <c r="I26">
        <v>215</v>
      </c>
    </row>
    <row r="27" spans="9:9" x14ac:dyDescent="0.3">
      <c r="I27">
        <v>265</v>
      </c>
    </row>
    <row r="28" spans="9:9" x14ac:dyDescent="0.3">
      <c r="I28">
        <v>315</v>
      </c>
    </row>
    <row r="29" spans="9:9" x14ac:dyDescent="0.3">
      <c r="I29">
        <v>365</v>
      </c>
    </row>
    <row r="30" spans="9:9" x14ac:dyDescent="0.3">
      <c r="I30">
        <v>415</v>
      </c>
    </row>
    <row r="31" spans="9:9" x14ac:dyDescent="0.3">
      <c r="I31">
        <v>465</v>
      </c>
    </row>
    <row r="32" spans="9:9" x14ac:dyDescent="0.3">
      <c r="I32">
        <v>55</v>
      </c>
    </row>
    <row r="33" spans="9:9" x14ac:dyDescent="0.3">
      <c r="I33">
        <v>82</v>
      </c>
    </row>
    <row r="34" spans="9:9" x14ac:dyDescent="0.3">
      <c r="I34">
        <v>120</v>
      </c>
    </row>
    <row r="35" spans="9:9" x14ac:dyDescent="0.3">
      <c r="I35">
        <v>170</v>
      </c>
    </row>
    <row r="36" spans="9:9" x14ac:dyDescent="0.3">
      <c r="I36">
        <v>220</v>
      </c>
    </row>
    <row r="37" spans="9:9" x14ac:dyDescent="0.3">
      <c r="I37">
        <v>270</v>
      </c>
    </row>
    <row r="38" spans="9:9" x14ac:dyDescent="0.3">
      <c r="I38">
        <v>320</v>
      </c>
    </row>
    <row r="39" spans="9:9" x14ac:dyDescent="0.3">
      <c r="I39">
        <v>370</v>
      </c>
    </row>
    <row r="40" spans="9:9" x14ac:dyDescent="0.3">
      <c r="I40">
        <v>420</v>
      </c>
    </row>
    <row r="41" spans="9:9" x14ac:dyDescent="0.3">
      <c r="I41">
        <v>470</v>
      </c>
    </row>
    <row r="42" spans="9:9" x14ac:dyDescent="0.3">
      <c r="I42">
        <v>60</v>
      </c>
    </row>
    <row r="43" spans="9:9" x14ac:dyDescent="0.3">
      <c r="I43">
        <v>85</v>
      </c>
    </row>
    <row r="44" spans="9:9" x14ac:dyDescent="0.3">
      <c r="I44">
        <v>125</v>
      </c>
    </row>
    <row r="45" spans="9:9" x14ac:dyDescent="0.3">
      <c r="I45">
        <v>175</v>
      </c>
    </row>
    <row r="46" spans="9:9" x14ac:dyDescent="0.3">
      <c r="I46">
        <v>225</v>
      </c>
    </row>
    <row r="47" spans="9:9" x14ac:dyDescent="0.3">
      <c r="I47">
        <v>275</v>
      </c>
    </row>
    <row r="48" spans="9:9" x14ac:dyDescent="0.3">
      <c r="I48">
        <v>325</v>
      </c>
    </row>
    <row r="49" spans="9:9" x14ac:dyDescent="0.3">
      <c r="I49">
        <v>375</v>
      </c>
    </row>
    <row r="50" spans="9:9" x14ac:dyDescent="0.3">
      <c r="I50">
        <v>425</v>
      </c>
    </row>
    <row r="51" spans="9:9" x14ac:dyDescent="0.3">
      <c r="I51">
        <v>475</v>
      </c>
    </row>
    <row r="52" spans="9:9" x14ac:dyDescent="0.3">
      <c r="I52">
        <v>62</v>
      </c>
    </row>
    <row r="53" spans="9:9" x14ac:dyDescent="0.3">
      <c r="I53">
        <v>88</v>
      </c>
    </row>
    <row r="54" spans="9:9" x14ac:dyDescent="0.3">
      <c r="I54">
        <v>130</v>
      </c>
    </row>
    <row r="55" spans="9:9" x14ac:dyDescent="0.3">
      <c r="I55">
        <v>180</v>
      </c>
    </row>
    <row r="56" spans="9:9" x14ac:dyDescent="0.3">
      <c r="I56">
        <v>230</v>
      </c>
    </row>
    <row r="57" spans="9:9" x14ac:dyDescent="0.3">
      <c r="I57">
        <v>280</v>
      </c>
    </row>
    <row r="58" spans="9:9" x14ac:dyDescent="0.3">
      <c r="I58">
        <v>330</v>
      </c>
    </row>
    <row r="59" spans="9:9" x14ac:dyDescent="0.3">
      <c r="I59">
        <v>380</v>
      </c>
    </row>
    <row r="60" spans="9:9" x14ac:dyDescent="0.3">
      <c r="I60">
        <v>430</v>
      </c>
    </row>
    <row r="61" spans="9:9" x14ac:dyDescent="0.3">
      <c r="I61">
        <v>480</v>
      </c>
    </row>
    <row r="62" spans="9:9" x14ac:dyDescent="0.3">
      <c r="I62">
        <v>65</v>
      </c>
    </row>
    <row r="63" spans="9:9" x14ac:dyDescent="0.3">
      <c r="I63">
        <v>90</v>
      </c>
    </row>
    <row r="64" spans="9:9" x14ac:dyDescent="0.3">
      <c r="I64">
        <v>135</v>
      </c>
    </row>
    <row r="65" spans="9:9" x14ac:dyDescent="0.3">
      <c r="I65">
        <v>185</v>
      </c>
    </row>
    <row r="66" spans="9:9" x14ac:dyDescent="0.3">
      <c r="I66">
        <v>235</v>
      </c>
    </row>
    <row r="67" spans="9:9" x14ac:dyDescent="0.3">
      <c r="I67">
        <v>285</v>
      </c>
    </row>
    <row r="68" spans="9:9" x14ac:dyDescent="0.3">
      <c r="I68">
        <v>335</v>
      </c>
    </row>
    <row r="69" spans="9:9" x14ac:dyDescent="0.3">
      <c r="I69">
        <v>385</v>
      </c>
    </row>
    <row r="70" spans="9:9" x14ac:dyDescent="0.3">
      <c r="I70">
        <v>435</v>
      </c>
    </row>
    <row r="71" spans="9:9" x14ac:dyDescent="0.3">
      <c r="I71">
        <v>485</v>
      </c>
    </row>
    <row r="72" spans="9:9" x14ac:dyDescent="0.3">
      <c r="I72">
        <v>68</v>
      </c>
    </row>
    <row r="73" spans="9:9" x14ac:dyDescent="0.3">
      <c r="I73">
        <v>92</v>
      </c>
    </row>
    <row r="74" spans="9:9" x14ac:dyDescent="0.3">
      <c r="I74">
        <v>140</v>
      </c>
    </row>
    <row r="75" spans="9:9" x14ac:dyDescent="0.3">
      <c r="I75">
        <v>190</v>
      </c>
    </row>
    <row r="76" spans="9:9" x14ac:dyDescent="0.3">
      <c r="I76">
        <v>240</v>
      </c>
    </row>
    <row r="77" spans="9:9" x14ac:dyDescent="0.3">
      <c r="I77">
        <v>290</v>
      </c>
    </row>
    <row r="78" spans="9:9" x14ac:dyDescent="0.3">
      <c r="I78">
        <v>340</v>
      </c>
    </row>
    <row r="79" spans="9:9" x14ac:dyDescent="0.3">
      <c r="I79">
        <v>390</v>
      </c>
    </row>
    <row r="80" spans="9:9" x14ac:dyDescent="0.3">
      <c r="I80">
        <v>440</v>
      </c>
    </row>
    <row r="81" spans="9:9" x14ac:dyDescent="0.3">
      <c r="I81">
        <v>490</v>
      </c>
    </row>
    <row r="82" spans="9:9" x14ac:dyDescent="0.3">
      <c r="I82">
        <v>70</v>
      </c>
    </row>
    <row r="83" spans="9:9" x14ac:dyDescent="0.3">
      <c r="I83">
        <v>95</v>
      </c>
    </row>
    <row r="84" spans="9:9" x14ac:dyDescent="0.3">
      <c r="I84">
        <v>145</v>
      </c>
    </row>
    <row r="85" spans="9:9" x14ac:dyDescent="0.3">
      <c r="I85">
        <v>195</v>
      </c>
    </row>
    <row r="86" spans="9:9" x14ac:dyDescent="0.3">
      <c r="I86">
        <v>245</v>
      </c>
    </row>
    <row r="87" spans="9:9" x14ac:dyDescent="0.3">
      <c r="I87">
        <v>295</v>
      </c>
    </row>
    <row r="88" spans="9:9" x14ac:dyDescent="0.3">
      <c r="I88">
        <v>345</v>
      </c>
    </row>
    <row r="89" spans="9:9" x14ac:dyDescent="0.3">
      <c r="I89">
        <v>395</v>
      </c>
    </row>
    <row r="90" spans="9:9" x14ac:dyDescent="0.3">
      <c r="I90">
        <v>445</v>
      </c>
    </row>
    <row r="91" spans="9:9" x14ac:dyDescent="0.3">
      <c r="I91">
        <v>495</v>
      </c>
    </row>
    <row r="92" spans="9:9" x14ac:dyDescent="0.3">
      <c r="I92">
        <v>72</v>
      </c>
    </row>
    <row r="93" spans="9:9" x14ac:dyDescent="0.3">
      <c r="I93">
        <v>100</v>
      </c>
    </row>
    <row r="94" spans="9:9" x14ac:dyDescent="0.3">
      <c r="I94">
        <v>150</v>
      </c>
    </row>
    <row r="95" spans="9:9" x14ac:dyDescent="0.3">
      <c r="I95">
        <v>200</v>
      </c>
    </row>
    <row r="96" spans="9:9" x14ac:dyDescent="0.3">
      <c r="I96">
        <v>250</v>
      </c>
    </row>
    <row r="97" spans="9:9" x14ac:dyDescent="0.3">
      <c r="I97">
        <v>300</v>
      </c>
    </row>
    <row r="98" spans="9:9" x14ac:dyDescent="0.3">
      <c r="I98">
        <v>350</v>
      </c>
    </row>
    <row r="99" spans="9:9" x14ac:dyDescent="0.3">
      <c r="I99">
        <v>400</v>
      </c>
    </row>
    <row r="100" spans="9:9" x14ac:dyDescent="0.3">
      <c r="I100">
        <v>450</v>
      </c>
    </row>
    <row r="101" spans="9:9" x14ac:dyDescent="0.3">
      <c r="I101">
        <v>500</v>
      </c>
    </row>
  </sheetData>
  <phoneticPr fontId="2" type="noConversion"/>
  <pageMargins left="0.7" right="0.7" top="0.75" bottom="0.75" header="0.3" footer="0.3"/>
  <ignoredErrors>
    <ignoredError sqref="K4:K5" formulaRange="1"/>
  </ignoredErrors>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AEFE8-FB3A-41CA-B725-4665C8679280}">
  <dimension ref="J2:V102"/>
  <sheetViews>
    <sheetView workbookViewId="0">
      <selection activeCell="N21" sqref="N21"/>
    </sheetView>
  </sheetViews>
  <sheetFormatPr defaultRowHeight="14.4" x14ac:dyDescent="0.3"/>
  <cols>
    <col min="9" max="9" width="13.5546875" customWidth="1"/>
    <col min="10" max="10" width="12.109375" customWidth="1"/>
    <col min="11" max="11" width="13.6640625" customWidth="1"/>
  </cols>
  <sheetData>
    <row r="2" spans="10:12" x14ac:dyDescent="0.3">
      <c r="J2" t="s">
        <v>95</v>
      </c>
      <c r="K2" s="4" t="s">
        <v>59</v>
      </c>
      <c r="L2" s="4">
        <f>QUARTILE(J3:J102,1)</f>
        <v>143.75</v>
      </c>
    </row>
    <row r="3" spans="10:12" x14ac:dyDescent="0.3">
      <c r="J3" s="1">
        <v>55</v>
      </c>
      <c r="K3" s="4" t="s">
        <v>90</v>
      </c>
      <c r="L3" s="4">
        <f>QUARTILE(J3:J103,2)</f>
        <v>267.5</v>
      </c>
    </row>
    <row r="4" spans="10:12" x14ac:dyDescent="0.3">
      <c r="J4" s="1">
        <v>82</v>
      </c>
      <c r="K4" s="4" t="s">
        <v>60</v>
      </c>
      <c r="L4" s="4">
        <f>QUARTILE(J3:J104,3)</f>
        <v>391.25</v>
      </c>
    </row>
    <row r="5" spans="10:12" x14ac:dyDescent="0.3">
      <c r="J5" s="1">
        <v>120</v>
      </c>
      <c r="K5" s="4" t="s">
        <v>96</v>
      </c>
      <c r="L5" s="4">
        <f>PERCENTILE(J3:J102,0.15)</f>
        <v>94.55</v>
      </c>
    </row>
    <row r="6" spans="10:12" x14ac:dyDescent="0.3">
      <c r="J6" s="1">
        <v>170</v>
      </c>
      <c r="K6" s="4" t="s">
        <v>97</v>
      </c>
      <c r="L6" s="4">
        <f>PERCENTILE(J3:J103,0.5)</f>
        <v>267.5</v>
      </c>
    </row>
    <row r="7" spans="10:12" x14ac:dyDescent="0.3">
      <c r="J7" s="1">
        <v>220</v>
      </c>
      <c r="K7" s="4" t="s">
        <v>98</v>
      </c>
      <c r="L7" s="4">
        <f>PERCENTILE(J3:J104,0.85)</f>
        <v>440.74999999999994</v>
      </c>
    </row>
    <row r="8" spans="10:12" x14ac:dyDescent="0.3">
      <c r="J8" s="1">
        <v>270</v>
      </c>
    </row>
    <row r="9" spans="10:12" x14ac:dyDescent="0.3">
      <c r="J9" s="1">
        <v>320</v>
      </c>
    </row>
    <row r="10" spans="10:12" x14ac:dyDescent="0.3">
      <c r="J10" s="1">
        <v>370</v>
      </c>
    </row>
    <row r="11" spans="10:12" x14ac:dyDescent="0.3">
      <c r="J11" s="1">
        <v>420</v>
      </c>
    </row>
    <row r="12" spans="10:12" x14ac:dyDescent="0.3">
      <c r="J12" s="1">
        <v>470</v>
      </c>
    </row>
    <row r="13" spans="10:12" x14ac:dyDescent="0.3">
      <c r="J13">
        <v>60</v>
      </c>
    </row>
    <row r="14" spans="10:12" x14ac:dyDescent="0.3">
      <c r="J14">
        <v>85</v>
      </c>
    </row>
    <row r="15" spans="10:12" x14ac:dyDescent="0.3">
      <c r="J15">
        <v>125</v>
      </c>
    </row>
    <row r="16" spans="10:12" x14ac:dyDescent="0.3">
      <c r="J16">
        <v>175</v>
      </c>
    </row>
    <row r="17" spans="10:22" x14ac:dyDescent="0.3">
      <c r="J17">
        <v>225</v>
      </c>
    </row>
    <row r="18" spans="10:22" x14ac:dyDescent="0.3">
      <c r="J18">
        <v>275</v>
      </c>
    </row>
    <row r="19" spans="10:22" x14ac:dyDescent="0.3">
      <c r="J19">
        <v>325</v>
      </c>
    </row>
    <row r="20" spans="10:22" x14ac:dyDescent="0.3">
      <c r="J20">
        <v>375</v>
      </c>
    </row>
    <row r="21" spans="10:22" x14ac:dyDescent="0.3">
      <c r="J21">
        <v>425</v>
      </c>
      <c r="V21" t="s">
        <v>35</v>
      </c>
    </row>
    <row r="22" spans="10:22" x14ac:dyDescent="0.3">
      <c r="J22">
        <v>475</v>
      </c>
      <c r="V22" t="s">
        <v>35</v>
      </c>
    </row>
    <row r="23" spans="10:22" x14ac:dyDescent="0.3">
      <c r="J23">
        <v>62</v>
      </c>
      <c r="V23" t="s">
        <v>35</v>
      </c>
    </row>
    <row r="24" spans="10:22" x14ac:dyDescent="0.3">
      <c r="J24">
        <v>88</v>
      </c>
      <c r="V24" t="s">
        <v>35</v>
      </c>
    </row>
    <row r="25" spans="10:22" x14ac:dyDescent="0.3">
      <c r="J25">
        <v>130</v>
      </c>
      <c r="V25" t="s">
        <v>35</v>
      </c>
    </row>
    <row r="26" spans="10:22" x14ac:dyDescent="0.3">
      <c r="J26">
        <v>180</v>
      </c>
      <c r="V26" t="s">
        <v>35</v>
      </c>
    </row>
    <row r="27" spans="10:22" x14ac:dyDescent="0.3">
      <c r="J27">
        <v>230</v>
      </c>
      <c r="V27" t="s">
        <v>35</v>
      </c>
    </row>
    <row r="28" spans="10:22" x14ac:dyDescent="0.3">
      <c r="J28">
        <v>280</v>
      </c>
      <c r="V28" t="s">
        <v>35</v>
      </c>
    </row>
    <row r="29" spans="10:22" x14ac:dyDescent="0.3">
      <c r="J29">
        <v>330</v>
      </c>
      <c r="V29" t="s">
        <v>35</v>
      </c>
    </row>
    <row r="30" spans="10:22" x14ac:dyDescent="0.3">
      <c r="J30">
        <v>380</v>
      </c>
    </row>
    <row r="31" spans="10:22" x14ac:dyDescent="0.3">
      <c r="J31">
        <v>430</v>
      </c>
    </row>
    <row r="32" spans="10:22" x14ac:dyDescent="0.3">
      <c r="J32">
        <v>480</v>
      </c>
    </row>
    <row r="33" spans="10:10" x14ac:dyDescent="0.3">
      <c r="J33">
        <v>65</v>
      </c>
    </row>
    <row r="34" spans="10:10" x14ac:dyDescent="0.3">
      <c r="J34">
        <v>90</v>
      </c>
    </row>
    <row r="35" spans="10:10" x14ac:dyDescent="0.3">
      <c r="J35">
        <v>135</v>
      </c>
    </row>
    <row r="36" spans="10:10" x14ac:dyDescent="0.3">
      <c r="J36">
        <v>185</v>
      </c>
    </row>
    <row r="37" spans="10:10" x14ac:dyDescent="0.3">
      <c r="J37">
        <v>235</v>
      </c>
    </row>
    <row r="38" spans="10:10" x14ac:dyDescent="0.3">
      <c r="J38">
        <v>285</v>
      </c>
    </row>
    <row r="39" spans="10:10" x14ac:dyDescent="0.3">
      <c r="J39">
        <v>335</v>
      </c>
    </row>
    <row r="40" spans="10:10" x14ac:dyDescent="0.3">
      <c r="J40">
        <v>385</v>
      </c>
    </row>
    <row r="41" spans="10:10" x14ac:dyDescent="0.3">
      <c r="J41">
        <v>435</v>
      </c>
    </row>
    <row r="42" spans="10:10" x14ac:dyDescent="0.3">
      <c r="J42">
        <v>485</v>
      </c>
    </row>
    <row r="43" spans="10:10" x14ac:dyDescent="0.3">
      <c r="J43">
        <v>68</v>
      </c>
    </row>
    <row r="44" spans="10:10" x14ac:dyDescent="0.3">
      <c r="J44">
        <v>92</v>
      </c>
    </row>
    <row r="45" spans="10:10" x14ac:dyDescent="0.3">
      <c r="J45">
        <v>140</v>
      </c>
    </row>
    <row r="46" spans="10:10" x14ac:dyDescent="0.3">
      <c r="J46">
        <v>190</v>
      </c>
    </row>
    <row r="47" spans="10:10" x14ac:dyDescent="0.3">
      <c r="J47">
        <v>240</v>
      </c>
    </row>
    <row r="48" spans="10:10" x14ac:dyDescent="0.3">
      <c r="J48">
        <v>290</v>
      </c>
    </row>
    <row r="49" spans="10:10" x14ac:dyDescent="0.3">
      <c r="J49">
        <v>340</v>
      </c>
    </row>
    <row r="50" spans="10:10" x14ac:dyDescent="0.3">
      <c r="J50">
        <v>390</v>
      </c>
    </row>
    <row r="51" spans="10:10" x14ac:dyDescent="0.3">
      <c r="J51">
        <v>440</v>
      </c>
    </row>
    <row r="52" spans="10:10" x14ac:dyDescent="0.3">
      <c r="J52">
        <v>490</v>
      </c>
    </row>
    <row r="53" spans="10:10" x14ac:dyDescent="0.3">
      <c r="J53">
        <v>70</v>
      </c>
    </row>
    <row r="54" spans="10:10" x14ac:dyDescent="0.3">
      <c r="J54">
        <v>95</v>
      </c>
    </row>
    <row r="55" spans="10:10" x14ac:dyDescent="0.3">
      <c r="J55">
        <v>145</v>
      </c>
    </row>
    <row r="56" spans="10:10" x14ac:dyDescent="0.3">
      <c r="J56">
        <v>195</v>
      </c>
    </row>
    <row r="57" spans="10:10" x14ac:dyDescent="0.3">
      <c r="J57">
        <v>245</v>
      </c>
    </row>
    <row r="58" spans="10:10" x14ac:dyDescent="0.3">
      <c r="J58">
        <v>295</v>
      </c>
    </row>
    <row r="59" spans="10:10" x14ac:dyDescent="0.3">
      <c r="J59">
        <v>345</v>
      </c>
    </row>
    <row r="60" spans="10:10" x14ac:dyDescent="0.3">
      <c r="J60">
        <v>395</v>
      </c>
    </row>
    <row r="61" spans="10:10" x14ac:dyDescent="0.3">
      <c r="J61">
        <v>445</v>
      </c>
    </row>
    <row r="62" spans="10:10" x14ac:dyDescent="0.3">
      <c r="J62">
        <v>495</v>
      </c>
    </row>
    <row r="63" spans="10:10" x14ac:dyDescent="0.3">
      <c r="J63">
        <v>72</v>
      </c>
    </row>
    <row r="64" spans="10:10" x14ac:dyDescent="0.3">
      <c r="J64">
        <v>100</v>
      </c>
    </row>
    <row r="65" spans="10:10" x14ac:dyDescent="0.3">
      <c r="J65">
        <v>150</v>
      </c>
    </row>
    <row r="66" spans="10:10" x14ac:dyDescent="0.3">
      <c r="J66">
        <v>200</v>
      </c>
    </row>
    <row r="67" spans="10:10" x14ac:dyDescent="0.3">
      <c r="J67">
        <v>250</v>
      </c>
    </row>
    <row r="68" spans="10:10" x14ac:dyDescent="0.3">
      <c r="J68">
        <v>300</v>
      </c>
    </row>
    <row r="69" spans="10:10" x14ac:dyDescent="0.3">
      <c r="J69">
        <v>350</v>
      </c>
    </row>
    <row r="70" spans="10:10" x14ac:dyDescent="0.3">
      <c r="J70">
        <v>400</v>
      </c>
    </row>
    <row r="71" spans="10:10" x14ac:dyDescent="0.3">
      <c r="J71">
        <v>450</v>
      </c>
    </row>
    <row r="72" spans="10:10" x14ac:dyDescent="0.3">
      <c r="J72">
        <v>500</v>
      </c>
    </row>
    <row r="73" spans="10:10" x14ac:dyDescent="0.3">
      <c r="J73">
        <v>75</v>
      </c>
    </row>
    <row r="74" spans="10:10" x14ac:dyDescent="0.3">
      <c r="J74">
        <v>105</v>
      </c>
    </row>
    <row r="75" spans="10:10" x14ac:dyDescent="0.3">
      <c r="J75">
        <v>155</v>
      </c>
    </row>
    <row r="76" spans="10:10" x14ac:dyDescent="0.3">
      <c r="J76">
        <v>205</v>
      </c>
    </row>
    <row r="77" spans="10:10" x14ac:dyDescent="0.3">
      <c r="J77">
        <v>255</v>
      </c>
    </row>
    <row r="78" spans="10:10" x14ac:dyDescent="0.3">
      <c r="J78">
        <v>305</v>
      </c>
    </row>
    <row r="79" spans="10:10" x14ac:dyDescent="0.3">
      <c r="J79">
        <v>355</v>
      </c>
    </row>
    <row r="80" spans="10:10" x14ac:dyDescent="0.3">
      <c r="J80">
        <v>405</v>
      </c>
    </row>
    <row r="81" spans="10:10" x14ac:dyDescent="0.3">
      <c r="J81">
        <v>455</v>
      </c>
    </row>
    <row r="82" spans="10:10" x14ac:dyDescent="0.3">
      <c r="J82">
        <v>505</v>
      </c>
    </row>
    <row r="83" spans="10:10" x14ac:dyDescent="0.3">
      <c r="J83">
        <v>78</v>
      </c>
    </row>
    <row r="84" spans="10:10" x14ac:dyDescent="0.3">
      <c r="J84">
        <v>110</v>
      </c>
    </row>
    <row r="85" spans="10:10" x14ac:dyDescent="0.3">
      <c r="J85">
        <v>160</v>
      </c>
    </row>
    <row r="86" spans="10:10" x14ac:dyDescent="0.3">
      <c r="J86">
        <v>210</v>
      </c>
    </row>
    <row r="87" spans="10:10" x14ac:dyDescent="0.3">
      <c r="J87">
        <v>260</v>
      </c>
    </row>
    <row r="88" spans="10:10" x14ac:dyDescent="0.3">
      <c r="J88">
        <v>310</v>
      </c>
    </row>
    <row r="89" spans="10:10" x14ac:dyDescent="0.3">
      <c r="J89">
        <v>360</v>
      </c>
    </row>
    <row r="90" spans="10:10" x14ac:dyDescent="0.3">
      <c r="J90">
        <v>410</v>
      </c>
    </row>
    <row r="91" spans="10:10" x14ac:dyDescent="0.3">
      <c r="J91">
        <v>460</v>
      </c>
    </row>
    <row r="92" spans="10:10" x14ac:dyDescent="0.3">
      <c r="J92">
        <v>510</v>
      </c>
    </row>
    <row r="93" spans="10:10" x14ac:dyDescent="0.3">
      <c r="J93">
        <v>80</v>
      </c>
    </row>
    <row r="94" spans="10:10" x14ac:dyDescent="0.3">
      <c r="J94">
        <v>115</v>
      </c>
    </row>
    <row r="95" spans="10:10" x14ac:dyDescent="0.3">
      <c r="J95">
        <v>165</v>
      </c>
    </row>
    <row r="96" spans="10:10" x14ac:dyDescent="0.3">
      <c r="J96">
        <v>215</v>
      </c>
    </row>
    <row r="97" spans="10:10" x14ac:dyDescent="0.3">
      <c r="J97">
        <v>265</v>
      </c>
    </row>
    <row r="98" spans="10:10" x14ac:dyDescent="0.3">
      <c r="J98">
        <v>315</v>
      </c>
    </row>
    <row r="99" spans="10:10" x14ac:dyDescent="0.3">
      <c r="J99">
        <v>365</v>
      </c>
    </row>
    <row r="100" spans="10:10" x14ac:dyDescent="0.3">
      <c r="J100">
        <v>415</v>
      </c>
    </row>
    <row r="101" spans="10:10" x14ac:dyDescent="0.3">
      <c r="J101">
        <v>465</v>
      </c>
    </row>
    <row r="102" spans="10:10" x14ac:dyDescent="0.3">
      <c r="J102">
        <v>515</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E9075-6074-4BFC-BADD-BB9C288ACB7B}">
  <dimension ref="J1:L111"/>
  <sheetViews>
    <sheetView workbookViewId="0">
      <selection activeCell="P21" sqref="P21"/>
    </sheetView>
  </sheetViews>
  <sheetFormatPr defaultRowHeight="14.4" x14ac:dyDescent="0.3"/>
  <cols>
    <col min="9" max="9" width="13.5546875" customWidth="1"/>
    <col min="10" max="10" width="12.109375" customWidth="1"/>
    <col min="11" max="11" width="13.6640625" customWidth="1"/>
  </cols>
  <sheetData>
    <row r="1" spans="10:12" x14ac:dyDescent="0.3">
      <c r="J1" t="s">
        <v>99</v>
      </c>
    </row>
    <row r="2" spans="10:12" x14ac:dyDescent="0.3">
      <c r="J2" s="1">
        <v>20</v>
      </c>
      <c r="K2" s="4" t="s">
        <v>59</v>
      </c>
      <c r="L2" s="4">
        <f>QUARTILE($J$2:$J$111,1)</f>
        <v>156.25</v>
      </c>
    </row>
    <row r="3" spans="10:12" x14ac:dyDescent="0.3">
      <c r="J3" s="1">
        <v>70</v>
      </c>
      <c r="K3" s="4" t="s">
        <v>90</v>
      </c>
      <c r="L3" s="4">
        <f>QUARTILE($J$2:$J$111,2)</f>
        <v>292.5</v>
      </c>
    </row>
    <row r="4" spans="10:12" x14ac:dyDescent="0.3">
      <c r="J4" s="1">
        <v>120</v>
      </c>
      <c r="K4" s="4" t="s">
        <v>60</v>
      </c>
      <c r="L4" s="4">
        <f>QUARTILE($J$2:$J$111,3)</f>
        <v>428.75</v>
      </c>
    </row>
    <row r="5" spans="10:12" x14ac:dyDescent="0.3">
      <c r="J5" s="1">
        <v>170</v>
      </c>
      <c r="K5" s="4" t="s">
        <v>100</v>
      </c>
      <c r="L5" s="4">
        <f>PERCENTILE($J$2:$J$111,0.2)</f>
        <v>129</v>
      </c>
    </row>
    <row r="6" spans="10:12" x14ac:dyDescent="0.3">
      <c r="J6" s="1">
        <v>220</v>
      </c>
      <c r="K6" s="4" t="s">
        <v>101</v>
      </c>
      <c r="L6" s="4">
        <f>PERCENTILE($J$2:$J$111,0.4)</f>
        <v>238</v>
      </c>
    </row>
    <row r="7" spans="10:12" x14ac:dyDescent="0.3">
      <c r="J7" s="1">
        <v>270</v>
      </c>
      <c r="K7" s="4" t="s">
        <v>102</v>
      </c>
      <c r="L7" s="4">
        <f>PERCENTILE($J$2:$J$111,0.8)</f>
        <v>456</v>
      </c>
    </row>
    <row r="8" spans="10:12" x14ac:dyDescent="0.3">
      <c r="J8" s="1">
        <v>320</v>
      </c>
    </row>
    <row r="9" spans="10:12" x14ac:dyDescent="0.3">
      <c r="J9" s="1">
        <v>370</v>
      </c>
    </row>
    <row r="10" spans="10:12" x14ac:dyDescent="0.3">
      <c r="J10" s="1">
        <v>420</v>
      </c>
    </row>
    <row r="11" spans="10:12" x14ac:dyDescent="0.3">
      <c r="J11" s="1">
        <v>470</v>
      </c>
    </row>
    <row r="12" spans="10:12" x14ac:dyDescent="0.3">
      <c r="J12" s="1">
        <v>520</v>
      </c>
    </row>
    <row r="13" spans="10:12" x14ac:dyDescent="0.3">
      <c r="J13">
        <v>25</v>
      </c>
    </row>
    <row r="14" spans="10:12" x14ac:dyDescent="0.3">
      <c r="J14">
        <v>75</v>
      </c>
    </row>
    <row r="15" spans="10:12" x14ac:dyDescent="0.3">
      <c r="J15">
        <v>125</v>
      </c>
    </row>
    <row r="16" spans="10:12" x14ac:dyDescent="0.3">
      <c r="J16">
        <v>175</v>
      </c>
    </row>
    <row r="17" spans="10:10" x14ac:dyDescent="0.3">
      <c r="J17">
        <v>225</v>
      </c>
    </row>
    <row r="18" spans="10:10" x14ac:dyDescent="0.3">
      <c r="J18">
        <v>275</v>
      </c>
    </row>
    <row r="19" spans="10:10" x14ac:dyDescent="0.3">
      <c r="J19">
        <v>325</v>
      </c>
    </row>
    <row r="20" spans="10:10" x14ac:dyDescent="0.3">
      <c r="J20">
        <v>375</v>
      </c>
    </row>
    <row r="21" spans="10:10" x14ac:dyDescent="0.3">
      <c r="J21">
        <v>425</v>
      </c>
    </row>
    <row r="22" spans="10:10" x14ac:dyDescent="0.3">
      <c r="J22">
        <v>475</v>
      </c>
    </row>
    <row r="23" spans="10:10" x14ac:dyDescent="0.3">
      <c r="J23">
        <v>525</v>
      </c>
    </row>
    <row r="24" spans="10:10" x14ac:dyDescent="0.3">
      <c r="J24">
        <v>30</v>
      </c>
    </row>
    <row r="25" spans="10:10" x14ac:dyDescent="0.3">
      <c r="J25">
        <v>80</v>
      </c>
    </row>
    <row r="26" spans="10:10" x14ac:dyDescent="0.3">
      <c r="J26">
        <v>130</v>
      </c>
    </row>
    <row r="27" spans="10:10" x14ac:dyDescent="0.3">
      <c r="J27">
        <v>180</v>
      </c>
    </row>
    <row r="28" spans="10:10" x14ac:dyDescent="0.3">
      <c r="J28">
        <v>230</v>
      </c>
    </row>
    <row r="29" spans="10:10" x14ac:dyDescent="0.3">
      <c r="J29">
        <v>280</v>
      </c>
    </row>
    <row r="30" spans="10:10" x14ac:dyDescent="0.3">
      <c r="J30">
        <v>330</v>
      </c>
    </row>
    <row r="31" spans="10:10" x14ac:dyDescent="0.3">
      <c r="J31">
        <v>380</v>
      </c>
    </row>
    <row r="32" spans="10:10" x14ac:dyDescent="0.3">
      <c r="J32">
        <v>430</v>
      </c>
    </row>
    <row r="33" spans="10:10" x14ac:dyDescent="0.3">
      <c r="J33">
        <v>480</v>
      </c>
    </row>
    <row r="34" spans="10:10" x14ac:dyDescent="0.3">
      <c r="J34">
        <v>530</v>
      </c>
    </row>
    <row r="35" spans="10:10" x14ac:dyDescent="0.3">
      <c r="J35">
        <v>35</v>
      </c>
    </row>
    <row r="36" spans="10:10" x14ac:dyDescent="0.3">
      <c r="J36">
        <v>85</v>
      </c>
    </row>
    <row r="37" spans="10:10" x14ac:dyDescent="0.3">
      <c r="J37">
        <v>135</v>
      </c>
    </row>
    <row r="38" spans="10:10" x14ac:dyDescent="0.3">
      <c r="J38">
        <v>185</v>
      </c>
    </row>
    <row r="39" spans="10:10" x14ac:dyDescent="0.3">
      <c r="J39">
        <v>235</v>
      </c>
    </row>
    <row r="40" spans="10:10" x14ac:dyDescent="0.3">
      <c r="J40">
        <v>285</v>
      </c>
    </row>
    <row r="41" spans="10:10" x14ac:dyDescent="0.3">
      <c r="J41">
        <v>335</v>
      </c>
    </row>
    <row r="42" spans="10:10" x14ac:dyDescent="0.3">
      <c r="J42">
        <v>385</v>
      </c>
    </row>
    <row r="43" spans="10:10" x14ac:dyDescent="0.3">
      <c r="J43">
        <v>435</v>
      </c>
    </row>
    <row r="44" spans="10:10" x14ac:dyDescent="0.3">
      <c r="J44">
        <v>485</v>
      </c>
    </row>
    <row r="45" spans="10:10" x14ac:dyDescent="0.3">
      <c r="J45">
        <v>535</v>
      </c>
    </row>
    <row r="46" spans="10:10" x14ac:dyDescent="0.3">
      <c r="J46">
        <v>40</v>
      </c>
    </row>
    <row r="47" spans="10:10" x14ac:dyDescent="0.3">
      <c r="J47">
        <v>90</v>
      </c>
    </row>
    <row r="48" spans="10:10" x14ac:dyDescent="0.3">
      <c r="J48">
        <v>140</v>
      </c>
    </row>
    <row r="49" spans="10:10" x14ac:dyDescent="0.3">
      <c r="J49">
        <v>190</v>
      </c>
    </row>
    <row r="50" spans="10:10" x14ac:dyDescent="0.3">
      <c r="J50">
        <v>240</v>
      </c>
    </row>
    <row r="51" spans="10:10" x14ac:dyDescent="0.3">
      <c r="J51">
        <v>290</v>
      </c>
    </row>
    <row r="52" spans="10:10" x14ac:dyDescent="0.3">
      <c r="J52">
        <v>340</v>
      </c>
    </row>
    <row r="53" spans="10:10" x14ac:dyDescent="0.3">
      <c r="J53">
        <v>390</v>
      </c>
    </row>
    <row r="54" spans="10:10" x14ac:dyDescent="0.3">
      <c r="J54">
        <v>440</v>
      </c>
    </row>
    <row r="55" spans="10:10" x14ac:dyDescent="0.3">
      <c r="J55">
        <v>490</v>
      </c>
    </row>
    <row r="56" spans="10:10" x14ac:dyDescent="0.3">
      <c r="J56">
        <v>540</v>
      </c>
    </row>
    <row r="57" spans="10:10" x14ac:dyDescent="0.3">
      <c r="J57">
        <v>45</v>
      </c>
    </row>
    <row r="58" spans="10:10" x14ac:dyDescent="0.3">
      <c r="J58">
        <v>95</v>
      </c>
    </row>
    <row r="59" spans="10:10" x14ac:dyDescent="0.3">
      <c r="J59">
        <v>145</v>
      </c>
    </row>
    <row r="60" spans="10:10" x14ac:dyDescent="0.3">
      <c r="J60">
        <v>195</v>
      </c>
    </row>
    <row r="61" spans="10:10" x14ac:dyDescent="0.3">
      <c r="J61">
        <v>245</v>
      </c>
    </row>
    <row r="62" spans="10:10" x14ac:dyDescent="0.3">
      <c r="J62">
        <v>295</v>
      </c>
    </row>
    <row r="63" spans="10:10" x14ac:dyDescent="0.3">
      <c r="J63">
        <v>345</v>
      </c>
    </row>
    <row r="64" spans="10:10" x14ac:dyDescent="0.3">
      <c r="J64">
        <v>395</v>
      </c>
    </row>
    <row r="65" spans="10:10" x14ac:dyDescent="0.3">
      <c r="J65">
        <v>445</v>
      </c>
    </row>
    <row r="66" spans="10:10" x14ac:dyDescent="0.3">
      <c r="J66">
        <v>495</v>
      </c>
    </row>
    <row r="67" spans="10:10" x14ac:dyDescent="0.3">
      <c r="J67">
        <v>545</v>
      </c>
    </row>
    <row r="68" spans="10:10" x14ac:dyDescent="0.3">
      <c r="J68">
        <v>50</v>
      </c>
    </row>
    <row r="69" spans="10:10" x14ac:dyDescent="0.3">
      <c r="J69">
        <v>100</v>
      </c>
    </row>
    <row r="70" spans="10:10" x14ac:dyDescent="0.3">
      <c r="J70">
        <v>150</v>
      </c>
    </row>
    <row r="71" spans="10:10" x14ac:dyDescent="0.3">
      <c r="J71">
        <v>200</v>
      </c>
    </row>
    <row r="72" spans="10:10" x14ac:dyDescent="0.3">
      <c r="J72">
        <v>250</v>
      </c>
    </row>
    <row r="73" spans="10:10" x14ac:dyDescent="0.3">
      <c r="J73">
        <v>300</v>
      </c>
    </row>
    <row r="74" spans="10:10" x14ac:dyDescent="0.3">
      <c r="J74">
        <v>350</v>
      </c>
    </row>
    <row r="75" spans="10:10" x14ac:dyDescent="0.3">
      <c r="J75">
        <v>400</v>
      </c>
    </row>
    <row r="76" spans="10:10" x14ac:dyDescent="0.3">
      <c r="J76">
        <v>450</v>
      </c>
    </row>
    <row r="77" spans="10:10" x14ac:dyDescent="0.3">
      <c r="J77">
        <v>500</v>
      </c>
    </row>
    <row r="78" spans="10:10" x14ac:dyDescent="0.3">
      <c r="J78">
        <v>550</v>
      </c>
    </row>
    <row r="79" spans="10:10" x14ac:dyDescent="0.3">
      <c r="J79">
        <v>55</v>
      </c>
    </row>
    <row r="80" spans="10:10" x14ac:dyDescent="0.3">
      <c r="J80">
        <v>105</v>
      </c>
    </row>
    <row r="81" spans="10:10" x14ac:dyDescent="0.3">
      <c r="J81">
        <v>155</v>
      </c>
    </row>
    <row r="82" spans="10:10" x14ac:dyDescent="0.3">
      <c r="J82">
        <v>205</v>
      </c>
    </row>
    <row r="83" spans="10:10" x14ac:dyDescent="0.3">
      <c r="J83">
        <v>255</v>
      </c>
    </row>
    <row r="84" spans="10:10" x14ac:dyDescent="0.3">
      <c r="J84">
        <v>305</v>
      </c>
    </row>
    <row r="85" spans="10:10" x14ac:dyDescent="0.3">
      <c r="J85">
        <v>355</v>
      </c>
    </row>
    <row r="86" spans="10:10" x14ac:dyDescent="0.3">
      <c r="J86">
        <v>405</v>
      </c>
    </row>
    <row r="87" spans="10:10" x14ac:dyDescent="0.3">
      <c r="J87">
        <v>455</v>
      </c>
    </row>
    <row r="88" spans="10:10" x14ac:dyDescent="0.3">
      <c r="J88">
        <v>505</v>
      </c>
    </row>
    <row r="89" spans="10:10" x14ac:dyDescent="0.3">
      <c r="J89">
        <v>555</v>
      </c>
    </row>
    <row r="90" spans="10:10" x14ac:dyDescent="0.3">
      <c r="J90">
        <v>60</v>
      </c>
    </row>
    <row r="91" spans="10:10" x14ac:dyDescent="0.3">
      <c r="J91">
        <v>110</v>
      </c>
    </row>
    <row r="92" spans="10:10" x14ac:dyDescent="0.3">
      <c r="J92">
        <v>160</v>
      </c>
    </row>
    <row r="93" spans="10:10" x14ac:dyDescent="0.3">
      <c r="J93">
        <v>210</v>
      </c>
    </row>
    <row r="94" spans="10:10" x14ac:dyDescent="0.3">
      <c r="J94">
        <v>260</v>
      </c>
    </row>
    <row r="95" spans="10:10" x14ac:dyDescent="0.3">
      <c r="J95">
        <v>310</v>
      </c>
    </row>
    <row r="96" spans="10:10" x14ac:dyDescent="0.3">
      <c r="J96">
        <v>360</v>
      </c>
    </row>
    <row r="97" spans="10:10" x14ac:dyDescent="0.3">
      <c r="J97">
        <v>410</v>
      </c>
    </row>
    <row r="98" spans="10:10" x14ac:dyDescent="0.3">
      <c r="J98">
        <v>460</v>
      </c>
    </row>
    <row r="99" spans="10:10" x14ac:dyDescent="0.3">
      <c r="J99">
        <v>510</v>
      </c>
    </row>
    <row r="100" spans="10:10" x14ac:dyDescent="0.3">
      <c r="J100">
        <v>560</v>
      </c>
    </row>
    <row r="101" spans="10:10" x14ac:dyDescent="0.3">
      <c r="J101">
        <v>65</v>
      </c>
    </row>
    <row r="102" spans="10:10" x14ac:dyDescent="0.3">
      <c r="J102">
        <v>115</v>
      </c>
    </row>
    <row r="103" spans="10:10" x14ac:dyDescent="0.3">
      <c r="J103">
        <v>165</v>
      </c>
    </row>
    <row r="104" spans="10:10" x14ac:dyDescent="0.3">
      <c r="J104">
        <v>215</v>
      </c>
    </row>
    <row r="105" spans="10:10" x14ac:dyDescent="0.3">
      <c r="J105">
        <v>265</v>
      </c>
    </row>
    <row r="106" spans="10:10" x14ac:dyDescent="0.3">
      <c r="J106">
        <v>315</v>
      </c>
    </row>
    <row r="107" spans="10:10" x14ac:dyDescent="0.3">
      <c r="J107">
        <v>365</v>
      </c>
    </row>
    <row r="108" spans="10:10" x14ac:dyDescent="0.3">
      <c r="J108">
        <v>415</v>
      </c>
    </row>
    <row r="109" spans="10:10" x14ac:dyDescent="0.3">
      <c r="J109">
        <v>465</v>
      </c>
    </row>
    <row r="110" spans="10:10" x14ac:dyDescent="0.3">
      <c r="J110">
        <v>515</v>
      </c>
    </row>
    <row r="111" spans="10:10" x14ac:dyDescent="0.3">
      <c r="J111">
        <v>565</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9B10B-84FD-4D7E-96B6-79C88145FBD3}">
  <dimension ref="J1:U121"/>
  <sheetViews>
    <sheetView workbookViewId="0">
      <selection activeCell="M18" sqref="M18"/>
    </sheetView>
  </sheetViews>
  <sheetFormatPr defaultRowHeight="14.4" x14ac:dyDescent="0.3"/>
  <cols>
    <col min="9" max="9" width="13.5546875" customWidth="1"/>
    <col min="10" max="10" width="12.109375" customWidth="1"/>
    <col min="11" max="11" width="13.6640625" customWidth="1"/>
  </cols>
  <sheetData>
    <row r="1" spans="10:12" x14ac:dyDescent="0.3">
      <c r="J1" t="s">
        <v>103</v>
      </c>
    </row>
    <row r="2" spans="10:12" x14ac:dyDescent="0.3">
      <c r="J2" s="1">
        <v>15</v>
      </c>
      <c r="K2" s="4" t="s">
        <v>59</v>
      </c>
      <c r="L2" s="4">
        <f>QUARTILE($J$2:$J$121,1)</f>
        <v>163.75</v>
      </c>
    </row>
    <row r="3" spans="10:12" x14ac:dyDescent="0.3">
      <c r="J3" s="1">
        <v>65</v>
      </c>
      <c r="K3" s="4" t="s">
        <v>90</v>
      </c>
      <c r="L3" s="4">
        <f>QUARTILE($J$2:$J$121,2)</f>
        <v>312.5</v>
      </c>
    </row>
    <row r="4" spans="10:12" x14ac:dyDescent="0.3">
      <c r="J4" s="1">
        <v>115</v>
      </c>
      <c r="K4" s="4" t="s">
        <v>60</v>
      </c>
      <c r="L4" s="4">
        <f>QUARTILE($J$2:$J$121,3)</f>
        <v>461.25</v>
      </c>
    </row>
    <row r="5" spans="10:12" x14ac:dyDescent="0.3">
      <c r="J5" s="1">
        <v>165</v>
      </c>
      <c r="K5" s="4" t="s">
        <v>104</v>
      </c>
      <c r="L5" s="4">
        <f>PERCENTILE($J$2:$J$121,0.3)</f>
        <v>193.49999999999997</v>
      </c>
    </row>
    <row r="6" spans="10:12" x14ac:dyDescent="0.3">
      <c r="J6" s="1">
        <v>215</v>
      </c>
      <c r="K6" s="4" t="s">
        <v>97</v>
      </c>
      <c r="L6" s="4">
        <f>PERCENTILE($J$2:$J$121,0.5)</f>
        <v>312.5</v>
      </c>
    </row>
    <row r="7" spans="10:12" x14ac:dyDescent="0.3">
      <c r="J7" s="1">
        <v>265</v>
      </c>
      <c r="K7" s="4" t="s">
        <v>105</v>
      </c>
      <c r="L7" s="4">
        <f>PERCENTILE($J$2:$J$121,0.7)</f>
        <v>431.5</v>
      </c>
    </row>
    <row r="8" spans="10:12" x14ac:dyDescent="0.3">
      <c r="J8" s="1">
        <v>315</v>
      </c>
    </row>
    <row r="9" spans="10:12" x14ac:dyDescent="0.3">
      <c r="J9" s="1">
        <v>365</v>
      </c>
    </row>
    <row r="10" spans="10:12" x14ac:dyDescent="0.3">
      <c r="J10" s="1">
        <v>415</v>
      </c>
    </row>
    <row r="11" spans="10:12" x14ac:dyDescent="0.3">
      <c r="J11" s="1">
        <v>465</v>
      </c>
    </row>
    <row r="12" spans="10:12" x14ac:dyDescent="0.3">
      <c r="J12" s="1">
        <v>515</v>
      </c>
    </row>
    <row r="13" spans="10:12" x14ac:dyDescent="0.3">
      <c r="J13" s="1">
        <v>565</v>
      </c>
    </row>
    <row r="14" spans="10:12" x14ac:dyDescent="0.3">
      <c r="J14">
        <v>20</v>
      </c>
    </row>
    <row r="15" spans="10:12" x14ac:dyDescent="0.3">
      <c r="J15">
        <v>70</v>
      </c>
    </row>
    <row r="16" spans="10:12" x14ac:dyDescent="0.3">
      <c r="J16">
        <v>120</v>
      </c>
    </row>
    <row r="17" spans="10:21" x14ac:dyDescent="0.3">
      <c r="J17">
        <v>170</v>
      </c>
    </row>
    <row r="18" spans="10:21" x14ac:dyDescent="0.3">
      <c r="J18">
        <v>220</v>
      </c>
    </row>
    <row r="19" spans="10:21" x14ac:dyDescent="0.3">
      <c r="J19">
        <v>270</v>
      </c>
    </row>
    <row r="20" spans="10:21" x14ac:dyDescent="0.3">
      <c r="J20">
        <v>320</v>
      </c>
    </row>
    <row r="21" spans="10:21" x14ac:dyDescent="0.3">
      <c r="J21">
        <v>370</v>
      </c>
      <c r="U21" t="s">
        <v>35</v>
      </c>
    </row>
    <row r="22" spans="10:21" x14ac:dyDescent="0.3">
      <c r="J22">
        <v>420</v>
      </c>
      <c r="U22" t="s">
        <v>35</v>
      </c>
    </row>
    <row r="23" spans="10:21" x14ac:dyDescent="0.3">
      <c r="J23">
        <v>470</v>
      </c>
      <c r="U23" t="s">
        <v>35</v>
      </c>
    </row>
    <row r="24" spans="10:21" x14ac:dyDescent="0.3">
      <c r="J24">
        <v>520</v>
      </c>
      <c r="U24" t="s">
        <v>35</v>
      </c>
    </row>
    <row r="25" spans="10:21" x14ac:dyDescent="0.3">
      <c r="J25">
        <v>570</v>
      </c>
      <c r="U25" t="s">
        <v>35</v>
      </c>
    </row>
    <row r="26" spans="10:21" x14ac:dyDescent="0.3">
      <c r="J26">
        <v>25</v>
      </c>
      <c r="U26" t="s">
        <v>35</v>
      </c>
    </row>
    <row r="27" spans="10:21" x14ac:dyDescent="0.3">
      <c r="J27">
        <v>75</v>
      </c>
      <c r="U27" t="s">
        <v>35</v>
      </c>
    </row>
    <row r="28" spans="10:21" x14ac:dyDescent="0.3">
      <c r="J28">
        <v>125</v>
      </c>
      <c r="U28" t="s">
        <v>35</v>
      </c>
    </row>
    <row r="29" spans="10:21" x14ac:dyDescent="0.3">
      <c r="J29">
        <v>175</v>
      </c>
      <c r="U29" t="s">
        <v>35</v>
      </c>
    </row>
    <row r="30" spans="10:21" x14ac:dyDescent="0.3">
      <c r="J30">
        <v>225</v>
      </c>
      <c r="U30" t="s">
        <v>35</v>
      </c>
    </row>
    <row r="31" spans="10:21" x14ac:dyDescent="0.3">
      <c r="J31">
        <v>275</v>
      </c>
      <c r="U31" t="s">
        <v>35</v>
      </c>
    </row>
    <row r="32" spans="10:21" x14ac:dyDescent="0.3">
      <c r="J32">
        <v>325</v>
      </c>
    </row>
    <row r="33" spans="10:10" x14ac:dyDescent="0.3">
      <c r="J33">
        <v>375</v>
      </c>
    </row>
    <row r="34" spans="10:10" x14ac:dyDescent="0.3">
      <c r="J34">
        <v>425</v>
      </c>
    </row>
    <row r="35" spans="10:10" x14ac:dyDescent="0.3">
      <c r="J35">
        <v>475</v>
      </c>
    </row>
    <row r="36" spans="10:10" x14ac:dyDescent="0.3">
      <c r="J36">
        <v>525</v>
      </c>
    </row>
    <row r="37" spans="10:10" x14ac:dyDescent="0.3">
      <c r="J37">
        <v>575</v>
      </c>
    </row>
    <row r="38" spans="10:10" x14ac:dyDescent="0.3">
      <c r="J38">
        <v>30</v>
      </c>
    </row>
    <row r="39" spans="10:10" x14ac:dyDescent="0.3">
      <c r="J39">
        <v>80</v>
      </c>
    </row>
    <row r="40" spans="10:10" x14ac:dyDescent="0.3">
      <c r="J40">
        <v>130</v>
      </c>
    </row>
    <row r="41" spans="10:10" x14ac:dyDescent="0.3">
      <c r="J41">
        <v>180</v>
      </c>
    </row>
    <row r="42" spans="10:10" x14ac:dyDescent="0.3">
      <c r="J42">
        <v>230</v>
      </c>
    </row>
    <row r="43" spans="10:10" x14ac:dyDescent="0.3">
      <c r="J43">
        <v>280</v>
      </c>
    </row>
    <row r="44" spans="10:10" x14ac:dyDescent="0.3">
      <c r="J44">
        <v>330</v>
      </c>
    </row>
    <row r="45" spans="10:10" x14ac:dyDescent="0.3">
      <c r="J45">
        <v>380</v>
      </c>
    </row>
    <row r="46" spans="10:10" x14ac:dyDescent="0.3">
      <c r="J46">
        <v>430</v>
      </c>
    </row>
    <row r="47" spans="10:10" x14ac:dyDescent="0.3">
      <c r="J47">
        <v>480</v>
      </c>
    </row>
    <row r="48" spans="10:10" x14ac:dyDescent="0.3">
      <c r="J48">
        <v>530</v>
      </c>
    </row>
    <row r="49" spans="10:10" x14ac:dyDescent="0.3">
      <c r="J49">
        <v>580</v>
      </c>
    </row>
    <row r="50" spans="10:10" x14ac:dyDescent="0.3">
      <c r="J50">
        <v>35</v>
      </c>
    </row>
    <row r="51" spans="10:10" x14ac:dyDescent="0.3">
      <c r="J51">
        <v>85</v>
      </c>
    </row>
    <row r="52" spans="10:10" x14ac:dyDescent="0.3">
      <c r="J52">
        <v>135</v>
      </c>
    </row>
    <row r="53" spans="10:10" x14ac:dyDescent="0.3">
      <c r="J53">
        <v>185</v>
      </c>
    </row>
    <row r="54" spans="10:10" x14ac:dyDescent="0.3">
      <c r="J54">
        <v>235</v>
      </c>
    </row>
    <row r="55" spans="10:10" x14ac:dyDescent="0.3">
      <c r="J55">
        <v>285</v>
      </c>
    </row>
    <row r="56" spans="10:10" x14ac:dyDescent="0.3">
      <c r="J56">
        <v>335</v>
      </c>
    </row>
    <row r="57" spans="10:10" x14ac:dyDescent="0.3">
      <c r="J57">
        <v>385</v>
      </c>
    </row>
    <row r="58" spans="10:10" x14ac:dyDescent="0.3">
      <c r="J58">
        <v>435</v>
      </c>
    </row>
    <row r="59" spans="10:10" x14ac:dyDescent="0.3">
      <c r="J59">
        <v>485</v>
      </c>
    </row>
    <row r="60" spans="10:10" x14ac:dyDescent="0.3">
      <c r="J60">
        <v>535</v>
      </c>
    </row>
    <row r="61" spans="10:10" x14ac:dyDescent="0.3">
      <c r="J61">
        <v>585</v>
      </c>
    </row>
    <row r="62" spans="10:10" x14ac:dyDescent="0.3">
      <c r="J62">
        <v>40</v>
      </c>
    </row>
    <row r="63" spans="10:10" x14ac:dyDescent="0.3">
      <c r="J63">
        <v>90</v>
      </c>
    </row>
    <row r="64" spans="10:10" x14ac:dyDescent="0.3">
      <c r="J64">
        <v>140</v>
      </c>
    </row>
    <row r="65" spans="10:10" x14ac:dyDescent="0.3">
      <c r="J65">
        <v>190</v>
      </c>
    </row>
    <row r="66" spans="10:10" x14ac:dyDescent="0.3">
      <c r="J66">
        <v>240</v>
      </c>
    </row>
    <row r="67" spans="10:10" x14ac:dyDescent="0.3">
      <c r="J67">
        <v>290</v>
      </c>
    </row>
    <row r="68" spans="10:10" x14ac:dyDescent="0.3">
      <c r="J68">
        <v>340</v>
      </c>
    </row>
    <row r="69" spans="10:10" x14ac:dyDescent="0.3">
      <c r="J69">
        <v>390</v>
      </c>
    </row>
    <row r="70" spans="10:10" x14ac:dyDescent="0.3">
      <c r="J70">
        <v>440</v>
      </c>
    </row>
    <row r="71" spans="10:10" x14ac:dyDescent="0.3">
      <c r="J71">
        <v>490</v>
      </c>
    </row>
    <row r="72" spans="10:10" x14ac:dyDescent="0.3">
      <c r="J72">
        <v>540</v>
      </c>
    </row>
    <row r="73" spans="10:10" x14ac:dyDescent="0.3">
      <c r="J73">
        <v>590</v>
      </c>
    </row>
    <row r="74" spans="10:10" x14ac:dyDescent="0.3">
      <c r="J74">
        <v>45</v>
      </c>
    </row>
    <row r="75" spans="10:10" x14ac:dyDescent="0.3">
      <c r="J75">
        <v>95</v>
      </c>
    </row>
    <row r="76" spans="10:10" x14ac:dyDescent="0.3">
      <c r="J76">
        <v>145</v>
      </c>
    </row>
    <row r="77" spans="10:10" x14ac:dyDescent="0.3">
      <c r="J77">
        <v>195</v>
      </c>
    </row>
    <row r="78" spans="10:10" x14ac:dyDescent="0.3">
      <c r="J78">
        <v>245</v>
      </c>
    </row>
    <row r="79" spans="10:10" x14ac:dyDescent="0.3">
      <c r="J79">
        <v>295</v>
      </c>
    </row>
    <row r="80" spans="10:10" x14ac:dyDescent="0.3">
      <c r="J80">
        <v>345</v>
      </c>
    </row>
    <row r="81" spans="10:10" x14ac:dyDescent="0.3">
      <c r="J81">
        <v>395</v>
      </c>
    </row>
    <row r="82" spans="10:10" x14ac:dyDescent="0.3">
      <c r="J82">
        <v>445</v>
      </c>
    </row>
    <row r="83" spans="10:10" x14ac:dyDescent="0.3">
      <c r="J83">
        <v>495</v>
      </c>
    </row>
    <row r="84" spans="10:10" x14ac:dyDescent="0.3">
      <c r="J84">
        <v>545</v>
      </c>
    </row>
    <row r="85" spans="10:10" x14ac:dyDescent="0.3">
      <c r="J85">
        <v>595</v>
      </c>
    </row>
    <row r="86" spans="10:10" x14ac:dyDescent="0.3">
      <c r="J86">
        <v>50</v>
      </c>
    </row>
    <row r="87" spans="10:10" x14ac:dyDescent="0.3">
      <c r="J87">
        <v>100</v>
      </c>
    </row>
    <row r="88" spans="10:10" x14ac:dyDescent="0.3">
      <c r="J88">
        <v>150</v>
      </c>
    </row>
    <row r="89" spans="10:10" x14ac:dyDescent="0.3">
      <c r="J89">
        <v>200</v>
      </c>
    </row>
    <row r="90" spans="10:10" x14ac:dyDescent="0.3">
      <c r="J90">
        <v>250</v>
      </c>
    </row>
    <row r="91" spans="10:10" x14ac:dyDescent="0.3">
      <c r="J91">
        <v>300</v>
      </c>
    </row>
    <row r="92" spans="10:10" x14ac:dyDescent="0.3">
      <c r="J92">
        <v>350</v>
      </c>
    </row>
    <row r="93" spans="10:10" x14ac:dyDescent="0.3">
      <c r="J93">
        <v>400</v>
      </c>
    </row>
    <row r="94" spans="10:10" x14ac:dyDescent="0.3">
      <c r="J94">
        <v>450</v>
      </c>
    </row>
    <row r="95" spans="10:10" x14ac:dyDescent="0.3">
      <c r="J95">
        <v>500</v>
      </c>
    </row>
    <row r="96" spans="10:10" x14ac:dyDescent="0.3">
      <c r="J96">
        <v>550</v>
      </c>
    </row>
    <row r="97" spans="10:10" x14ac:dyDescent="0.3">
      <c r="J97">
        <v>600</v>
      </c>
    </row>
    <row r="98" spans="10:10" x14ac:dyDescent="0.3">
      <c r="J98">
        <v>55</v>
      </c>
    </row>
    <row r="99" spans="10:10" x14ac:dyDescent="0.3">
      <c r="J99">
        <v>105</v>
      </c>
    </row>
    <row r="100" spans="10:10" x14ac:dyDescent="0.3">
      <c r="J100">
        <v>155</v>
      </c>
    </row>
    <row r="101" spans="10:10" x14ac:dyDescent="0.3">
      <c r="J101">
        <v>205</v>
      </c>
    </row>
    <row r="102" spans="10:10" x14ac:dyDescent="0.3">
      <c r="J102">
        <v>255</v>
      </c>
    </row>
    <row r="103" spans="10:10" x14ac:dyDescent="0.3">
      <c r="J103">
        <v>305</v>
      </c>
    </row>
    <row r="104" spans="10:10" x14ac:dyDescent="0.3">
      <c r="J104">
        <v>355</v>
      </c>
    </row>
    <row r="105" spans="10:10" x14ac:dyDescent="0.3">
      <c r="J105">
        <v>405</v>
      </c>
    </row>
    <row r="106" spans="10:10" x14ac:dyDescent="0.3">
      <c r="J106">
        <v>455</v>
      </c>
    </row>
    <row r="107" spans="10:10" x14ac:dyDescent="0.3">
      <c r="J107">
        <v>505</v>
      </c>
    </row>
    <row r="108" spans="10:10" x14ac:dyDescent="0.3">
      <c r="J108">
        <v>555</v>
      </c>
    </row>
    <row r="109" spans="10:10" x14ac:dyDescent="0.3">
      <c r="J109">
        <v>605</v>
      </c>
    </row>
    <row r="110" spans="10:10" x14ac:dyDescent="0.3">
      <c r="J110">
        <v>60</v>
      </c>
    </row>
    <row r="111" spans="10:10" x14ac:dyDescent="0.3">
      <c r="J111">
        <v>110</v>
      </c>
    </row>
    <row r="112" spans="10:10" x14ac:dyDescent="0.3">
      <c r="J112">
        <v>160</v>
      </c>
    </row>
    <row r="113" spans="10:10" x14ac:dyDescent="0.3">
      <c r="J113">
        <v>210</v>
      </c>
    </row>
    <row r="114" spans="10:10" x14ac:dyDescent="0.3">
      <c r="J114">
        <v>260</v>
      </c>
    </row>
    <row r="115" spans="10:10" x14ac:dyDescent="0.3">
      <c r="J115">
        <v>310</v>
      </c>
    </row>
    <row r="116" spans="10:10" x14ac:dyDescent="0.3">
      <c r="J116">
        <v>360</v>
      </c>
    </row>
    <row r="117" spans="10:10" x14ac:dyDescent="0.3">
      <c r="J117">
        <v>410</v>
      </c>
    </row>
    <row r="118" spans="10:10" x14ac:dyDescent="0.3">
      <c r="J118">
        <v>460</v>
      </c>
    </row>
    <row r="119" spans="10:10" x14ac:dyDescent="0.3">
      <c r="J119">
        <v>510</v>
      </c>
    </row>
    <row r="120" spans="10:10" x14ac:dyDescent="0.3">
      <c r="J120">
        <v>560</v>
      </c>
    </row>
    <row r="121" spans="10:10" x14ac:dyDescent="0.3">
      <c r="J121">
        <v>610</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B193C-2DFC-4CD6-8B51-1B214ED31626}">
  <dimension ref="J1:M138"/>
  <sheetViews>
    <sheetView workbookViewId="0">
      <selection activeCell="P17" sqref="P17"/>
    </sheetView>
  </sheetViews>
  <sheetFormatPr defaultRowHeight="14.4" x14ac:dyDescent="0.3"/>
  <cols>
    <col min="9" max="9" width="13.5546875" customWidth="1"/>
    <col min="10" max="10" width="12.109375" customWidth="1"/>
    <col min="11" max="11" width="13.6640625" customWidth="1"/>
  </cols>
  <sheetData>
    <row r="1" spans="10:12" x14ac:dyDescent="0.3">
      <c r="J1" t="s">
        <v>106</v>
      </c>
    </row>
    <row r="2" spans="10:12" x14ac:dyDescent="0.3">
      <c r="J2" s="1">
        <v>0.5</v>
      </c>
      <c r="K2" s="4" t="s">
        <v>59</v>
      </c>
      <c r="L2" s="4">
        <f>QUARTILE($J$2:$J$123,1)</f>
        <v>0.4</v>
      </c>
    </row>
    <row r="3" spans="10:12" x14ac:dyDescent="0.3">
      <c r="J3" s="1">
        <v>0.8</v>
      </c>
      <c r="K3" s="4" t="s">
        <v>90</v>
      </c>
      <c r="L3" s="4">
        <f>QUARTILE($J$2:$J$123,2)</f>
        <v>0.7</v>
      </c>
    </row>
    <row r="4" spans="10:12" x14ac:dyDescent="0.3">
      <c r="J4" s="1">
        <v>0.8</v>
      </c>
      <c r="K4" s="4" t="s">
        <v>60</v>
      </c>
      <c r="L4" s="4">
        <f>QUARTILE($J$2:$J$123,3)</f>
        <v>0.9</v>
      </c>
    </row>
    <row r="5" spans="10:12" x14ac:dyDescent="0.3">
      <c r="J5" s="1">
        <v>0.6</v>
      </c>
      <c r="K5" s="4" t="s">
        <v>92</v>
      </c>
      <c r="L5" s="4">
        <f>PERCENTILE($J$2:$J$123,0.25)</f>
        <v>0.4</v>
      </c>
    </row>
    <row r="6" spans="10:12" x14ac:dyDescent="0.3">
      <c r="J6" s="1">
        <v>0.7</v>
      </c>
      <c r="K6" s="4" t="s">
        <v>97</v>
      </c>
      <c r="L6" s="4">
        <f>PERCENTILE($J$2:$J$123,0.5)</f>
        <v>0.7</v>
      </c>
    </row>
    <row r="7" spans="10:12" x14ac:dyDescent="0.3">
      <c r="J7" s="1">
        <v>0.6</v>
      </c>
      <c r="K7" s="4" t="s">
        <v>93</v>
      </c>
      <c r="L7" s="4">
        <f>PERCENTILE($J$2:$J$123,0.75)</f>
        <v>0.9</v>
      </c>
    </row>
    <row r="8" spans="10:12" x14ac:dyDescent="0.3">
      <c r="J8" s="1">
        <v>0.4</v>
      </c>
    </row>
    <row r="9" spans="10:12" x14ac:dyDescent="0.3">
      <c r="J9" s="1">
        <v>0.9</v>
      </c>
    </row>
    <row r="10" spans="10:12" x14ac:dyDescent="0.3">
      <c r="J10" s="1">
        <v>0.8</v>
      </c>
    </row>
    <row r="11" spans="10:12" x14ac:dyDescent="0.3">
      <c r="J11" s="1">
        <v>0.5</v>
      </c>
    </row>
    <row r="12" spans="10:12" x14ac:dyDescent="0.3">
      <c r="J12" s="1">
        <v>0.4</v>
      </c>
    </row>
    <row r="13" spans="10:12" x14ac:dyDescent="0.3">
      <c r="J13" s="1">
        <v>0.9</v>
      </c>
    </row>
    <row r="14" spans="10:12" x14ac:dyDescent="0.3">
      <c r="J14">
        <v>1</v>
      </c>
    </row>
    <row r="15" spans="10:12" x14ac:dyDescent="0.3">
      <c r="J15">
        <v>0.5</v>
      </c>
    </row>
    <row r="16" spans="10:12" x14ac:dyDescent="0.3">
      <c r="J16">
        <v>0.6</v>
      </c>
    </row>
    <row r="17" spans="10:10" x14ac:dyDescent="0.3">
      <c r="J17">
        <v>0.4</v>
      </c>
    </row>
    <row r="18" spans="10:10" x14ac:dyDescent="0.3">
      <c r="J18">
        <v>0.9</v>
      </c>
    </row>
    <row r="19" spans="10:10" x14ac:dyDescent="0.3">
      <c r="J19">
        <v>0.4</v>
      </c>
    </row>
    <row r="20" spans="10:10" x14ac:dyDescent="0.3">
      <c r="J20">
        <v>0.7</v>
      </c>
    </row>
    <row r="21" spans="10:10" x14ac:dyDescent="0.3">
      <c r="J21">
        <v>1.1000000000000001</v>
      </c>
    </row>
    <row r="22" spans="10:10" x14ac:dyDescent="0.3">
      <c r="J22">
        <v>0.3</v>
      </c>
    </row>
    <row r="23" spans="10:10" x14ac:dyDescent="0.3">
      <c r="J23">
        <v>0.6</v>
      </c>
    </row>
    <row r="24" spans="10:10" x14ac:dyDescent="0.3">
      <c r="J24">
        <v>0.7</v>
      </c>
    </row>
    <row r="25" spans="10:10" x14ac:dyDescent="0.3">
      <c r="J25">
        <v>1</v>
      </c>
    </row>
    <row r="26" spans="10:10" x14ac:dyDescent="0.3">
      <c r="J26">
        <v>0.2</v>
      </c>
    </row>
    <row r="27" spans="10:10" x14ac:dyDescent="0.3">
      <c r="J27">
        <v>0.3</v>
      </c>
    </row>
    <row r="28" spans="10:10" x14ac:dyDescent="0.3">
      <c r="J28">
        <v>0.4</v>
      </c>
    </row>
    <row r="29" spans="10:10" x14ac:dyDescent="0.3">
      <c r="J29">
        <v>0.7</v>
      </c>
    </row>
    <row r="30" spans="10:10" x14ac:dyDescent="0.3">
      <c r="J30">
        <v>1.1000000000000001</v>
      </c>
    </row>
    <row r="31" spans="10:10" x14ac:dyDescent="0.3">
      <c r="J31">
        <v>0.7</v>
      </c>
    </row>
    <row r="32" spans="10:10" x14ac:dyDescent="0.3">
      <c r="J32">
        <v>0.9</v>
      </c>
    </row>
    <row r="33" spans="10:10" x14ac:dyDescent="0.3">
      <c r="J33">
        <v>0.8</v>
      </c>
    </row>
    <row r="34" spans="10:10" x14ac:dyDescent="0.3">
      <c r="J34">
        <v>0.5</v>
      </c>
    </row>
    <row r="35" spans="10:10" x14ac:dyDescent="0.3">
      <c r="J35">
        <v>0.4</v>
      </c>
    </row>
    <row r="36" spans="10:10" x14ac:dyDescent="0.3">
      <c r="J36">
        <v>0.9</v>
      </c>
    </row>
    <row r="37" spans="10:10" x14ac:dyDescent="0.3">
      <c r="J37">
        <v>0.8</v>
      </c>
    </row>
    <row r="38" spans="10:10" x14ac:dyDescent="0.3">
      <c r="J38">
        <v>0.7</v>
      </c>
    </row>
    <row r="39" spans="10:10" x14ac:dyDescent="0.3">
      <c r="J39">
        <v>0.6</v>
      </c>
    </row>
    <row r="40" spans="10:10" x14ac:dyDescent="0.3">
      <c r="J40">
        <v>0.7</v>
      </c>
    </row>
    <row r="41" spans="10:10" x14ac:dyDescent="0.3">
      <c r="J41">
        <v>0.9</v>
      </c>
    </row>
    <row r="42" spans="10:10" x14ac:dyDescent="0.3">
      <c r="J42">
        <v>0.3</v>
      </c>
    </row>
    <row r="43" spans="10:10" x14ac:dyDescent="0.3">
      <c r="J43">
        <v>1</v>
      </c>
    </row>
    <row r="44" spans="10:10" x14ac:dyDescent="0.3">
      <c r="J44">
        <v>1</v>
      </c>
    </row>
    <row r="45" spans="10:10" x14ac:dyDescent="0.3">
      <c r="J45">
        <v>0.3</v>
      </c>
    </row>
    <row r="46" spans="10:10" x14ac:dyDescent="0.3">
      <c r="J46">
        <v>0.6</v>
      </c>
    </row>
    <row r="47" spans="10:10" x14ac:dyDescent="0.3">
      <c r="J47">
        <v>0.7</v>
      </c>
    </row>
    <row r="48" spans="10:10" x14ac:dyDescent="0.3">
      <c r="J48">
        <v>1.1000000000000001</v>
      </c>
    </row>
    <row r="49" spans="10:10" x14ac:dyDescent="0.3">
      <c r="J49">
        <v>0.3</v>
      </c>
    </row>
    <row r="50" spans="10:10" x14ac:dyDescent="0.3">
      <c r="J50">
        <v>0.3</v>
      </c>
    </row>
    <row r="51" spans="10:10" x14ac:dyDescent="0.3">
      <c r="J51">
        <v>1</v>
      </c>
    </row>
    <row r="52" spans="10:10" x14ac:dyDescent="0.3">
      <c r="J52">
        <v>0.9</v>
      </c>
    </row>
    <row r="53" spans="10:10" x14ac:dyDescent="0.3">
      <c r="J53">
        <v>1.2</v>
      </c>
    </row>
    <row r="54" spans="10:10" x14ac:dyDescent="0.3">
      <c r="J54">
        <v>1.4</v>
      </c>
    </row>
    <row r="55" spans="10:10" x14ac:dyDescent="0.3">
      <c r="J55">
        <v>0.8</v>
      </c>
    </row>
    <row r="56" spans="10:10" x14ac:dyDescent="0.3">
      <c r="J56">
        <v>0.8</v>
      </c>
    </row>
    <row r="57" spans="10:10" x14ac:dyDescent="0.3">
      <c r="J57">
        <v>0.5</v>
      </c>
    </row>
    <row r="58" spans="10:10" x14ac:dyDescent="0.3">
      <c r="J58">
        <v>0.4</v>
      </c>
    </row>
    <row r="59" spans="10:10" x14ac:dyDescent="0.3">
      <c r="J59">
        <v>0.9</v>
      </c>
    </row>
    <row r="60" spans="10:10" x14ac:dyDescent="0.3">
      <c r="J60">
        <v>0.8</v>
      </c>
    </row>
    <row r="61" spans="10:10" x14ac:dyDescent="0.3">
      <c r="J61">
        <v>0.5</v>
      </c>
    </row>
    <row r="62" spans="10:10" x14ac:dyDescent="0.3">
      <c r="J62">
        <v>0.9</v>
      </c>
    </row>
    <row r="63" spans="10:10" x14ac:dyDescent="0.3">
      <c r="J63">
        <v>0.4</v>
      </c>
    </row>
    <row r="64" spans="10:10" x14ac:dyDescent="0.3">
      <c r="J64">
        <v>0.5</v>
      </c>
    </row>
    <row r="65" spans="10:10" x14ac:dyDescent="0.3">
      <c r="J65">
        <v>0.8</v>
      </c>
    </row>
    <row r="66" spans="10:10" x14ac:dyDescent="0.3">
      <c r="J66">
        <v>0</v>
      </c>
    </row>
    <row r="67" spans="10:10" x14ac:dyDescent="0.3">
      <c r="J67">
        <v>0.3</v>
      </c>
    </row>
    <row r="68" spans="10:10" x14ac:dyDescent="0.3">
      <c r="J68">
        <v>0.3</v>
      </c>
    </row>
    <row r="69" spans="10:10" x14ac:dyDescent="0.3">
      <c r="J69">
        <v>0.6</v>
      </c>
    </row>
    <row r="70" spans="10:10" x14ac:dyDescent="0.3">
      <c r="J70">
        <v>0.7</v>
      </c>
    </row>
    <row r="71" spans="10:10" x14ac:dyDescent="0.3">
      <c r="J71">
        <v>1</v>
      </c>
    </row>
    <row r="72" spans="10:10" x14ac:dyDescent="0.3">
      <c r="J72">
        <v>0.3</v>
      </c>
    </row>
    <row r="73" spans="10:10" x14ac:dyDescent="0.3">
      <c r="J73">
        <v>0.6</v>
      </c>
    </row>
    <row r="74" spans="10:10" x14ac:dyDescent="0.3">
      <c r="J74">
        <v>1.2</v>
      </c>
    </row>
    <row r="75" spans="10:10" x14ac:dyDescent="0.3">
      <c r="J75">
        <v>0.5</v>
      </c>
    </row>
    <row r="76" spans="10:10" x14ac:dyDescent="0.3">
      <c r="J76">
        <v>0.2</v>
      </c>
    </row>
    <row r="77" spans="10:10" x14ac:dyDescent="0.3">
      <c r="J77">
        <v>0.3</v>
      </c>
    </row>
    <row r="78" spans="10:10" x14ac:dyDescent="0.3">
      <c r="J78">
        <v>9</v>
      </c>
    </row>
    <row r="79" spans="10:10" x14ac:dyDescent="0.3">
      <c r="J79">
        <v>0.5</v>
      </c>
    </row>
    <row r="80" spans="10:10" x14ac:dyDescent="0.3">
      <c r="J80">
        <v>0.5</v>
      </c>
    </row>
    <row r="81" spans="10:10" x14ac:dyDescent="0.3">
      <c r="J81">
        <v>0.4</v>
      </c>
    </row>
    <row r="82" spans="10:10" x14ac:dyDescent="0.3">
      <c r="J82">
        <v>0.9</v>
      </c>
    </row>
    <row r="83" spans="10:10" x14ac:dyDescent="0.3">
      <c r="J83">
        <v>0.8</v>
      </c>
    </row>
    <row r="84" spans="10:10" x14ac:dyDescent="0.3">
      <c r="J84">
        <v>0.5</v>
      </c>
    </row>
    <row r="85" spans="10:10" x14ac:dyDescent="0.3">
      <c r="J85">
        <v>0.4</v>
      </c>
    </row>
    <row r="86" spans="10:10" x14ac:dyDescent="0.3">
      <c r="J86">
        <v>0.6</v>
      </c>
    </row>
    <row r="87" spans="10:10" x14ac:dyDescent="0.3">
      <c r="J87">
        <v>0.7</v>
      </c>
    </row>
    <row r="88" spans="10:10" x14ac:dyDescent="0.3">
      <c r="J88">
        <v>1</v>
      </c>
    </row>
    <row r="89" spans="10:10" x14ac:dyDescent="0.3">
      <c r="J89">
        <v>0.6</v>
      </c>
    </row>
    <row r="90" spans="10:10" x14ac:dyDescent="0.3">
      <c r="J90">
        <v>0.6</v>
      </c>
    </row>
    <row r="91" spans="10:10" x14ac:dyDescent="0.3">
      <c r="J91">
        <v>0.8</v>
      </c>
    </row>
    <row r="92" spans="10:10" x14ac:dyDescent="0.3">
      <c r="J92">
        <v>0.6</v>
      </c>
    </row>
    <row r="93" spans="10:10" x14ac:dyDescent="0.3">
      <c r="J93">
        <v>0.7</v>
      </c>
    </row>
    <row r="94" spans="10:10" x14ac:dyDescent="0.3">
      <c r="J94">
        <v>1.1000000000000001</v>
      </c>
    </row>
    <row r="95" spans="10:10" x14ac:dyDescent="0.3">
      <c r="J95">
        <v>0.3</v>
      </c>
    </row>
    <row r="96" spans="10:10" x14ac:dyDescent="0.3">
      <c r="J96">
        <v>0.6</v>
      </c>
    </row>
    <row r="97" spans="10:10" x14ac:dyDescent="0.3">
      <c r="J97">
        <v>0.7</v>
      </c>
    </row>
    <row r="98" spans="10:10" x14ac:dyDescent="0.3">
      <c r="J98">
        <v>0.4</v>
      </c>
    </row>
    <row r="99" spans="10:10" x14ac:dyDescent="0.3">
      <c r="J99">
        <v>0.9</v>
      </c>
    </row>
    <row r="100" spans="10:10" x14ac:dyDescent="0.3">
      <c r="J100">
        <v>0.8</v>
      </c>
    </row>
    <row r="101" spans="10:10" x14ac:dyDescent="0.3">
      <c r="J101">
        <v>0.5</v>
      </c>
    </row>
    <row r="102" spans="10:10" x14ac:dyDescent="0.3">
      <c r="J102">
        <v>0.2</v>
      </c>
    </row>
    <row r="103" spans="10:10" x14ac:dyDescent="0.3">
      <c r="J103">
        <v>0.6</v>
      </c>
    </row>
    <row r="104" spans="10:10" x14ac:dyDescent="0.3">
      <c r="J104">
        <v>0.4</v>
      </c>
    </row>
    <row r="105" spans="10:10" x14ac:dyDescent="0.3">
      <c r="J105">
        <v>0.9</v>
      </c>
    </row>
    <row r="106" spans="10:10" x14ac:dyDescent="0.3">
      <c r="J106">
        <v>0.8</v>
      </c>
    </row>
    <row r="107" spans="10:10" x14ac:dyDescent="0.3">
      <c r="J107">
        <v>0.5</v>
      </c>
    </row>
    <row r="108" spans="10:10" x14ac:dyDescent="0.3">
      <c r="J108">
        <v>0.4</v>
      </c>
    </row>
    <row r="109" spans="10:10" x14ac:dyDescent="0.3">
      <c r="J109">
        <v>0.9</v>
      </c>
    </row>
    <row r="110" spans="10:10" x14ac:dyDescent="0.3">
      <c r="J110">
        <v>1.1000000000000001</v>
      </c>
    </row>
    <row r="111" spans="10:10" x14ac:dyDescent="0.3">
      <c r="J111">
        <v>1.3</v>
      </c>
    </row>
    <row r="112" spans="10:10" x14ac:dyDescent="0.3">
      <c r="J112">
        <v>0.3</v>
      </c>
    </row>
    <row r="113" spans="10:13" x14ac:dyDescent="0.3">
      <c r="J113">
        <v>0.4</v>
      </c>
    </row>
    <row r="114" spans="10:13" x14ac:dyDescent="0.3">
      <c r="J114">
        <v>1.5</v>
      </c>
    </row>
    <row r="115" spans="10:13" x14ac:dyDescent="0.3">
      <c r="J115">
        <v>0.3</v>
      </c>
    </row>
    <row r="116" spans="10:13" x14ac:dyDescent="0.3">
      <c r="J116">
        <v>0.7</v>
      </c>
    </row>
    <row r="117" spans="10:13" x14ac:dyDescent="0.3">
      <c r="J117">
        <v>1</v>
      </c>
    </row>
    <row r="118" spans="10:13" x14ac:dyDescent="0.3">
      <c r="J118">
        <v>0.3</v>
      </c>
    </row>
    <row r="119" spans="10:13" x14ac:dyDescent="0.3">
      <c r="J119">
        <v>0.6</v>
      </c>
    </row>
    <row r="120" spans="10:13" x14ac:dyDescent="0.3">
      <c r="J120">
        <v>0.7</v>
      </c>
    </row>
    <row r="121" spans="10:13" x14ac:dyDescent="0.3">
      <c r="J121">
        <v>1.1000000000000001</v>
      </c>
    </row>
    <row r="122" spans="10:13" x14ac:dyDescent="0.3">
      <c r="J122">
        <v>1</v>
      </c>
    </row>
    <row r="123" spans="10:13" x14ac:dyDescent="0.3">
      <c r="J123">
        <v>0.9</v>
      </c>
    </row>
    <row r="128" spans="10:13" x14ac:dyDescent="0.3">
      <c r="M128" t="s">
        <v>35</v>
      </c>
    </row>
    <row r="129" spans="13:13" x14ac:dyDescent="0.3">
      <c r="M129" t="s">
        <v>35</v>
      </c>
    </row>
    <row r="130" spans="13:13" x14ac:dyDescent="0.3">
      <c r="M130" t="s">
        <v>35</v>
      </c>
    </row>
    <row r="131" spans="13:13" x14ac:dyDescent="0.3">
      <c r="M131" t="s">
        <v>35</v>
      </c>
    </row>
    <row r="134" spans="13:13" x14ac:dyDescent="0.3">
      <c r="M134" t="s">
        <v>35</v>
      </c>
    </row>
    <row r="135" spans="13:13" x14ac:dyDescent="0.3">
      <c r="M135" t="s">
        <v>35</v>
      </c>
    </row>
    <row r="136" spans="13:13" x14ac:dyDescent="0.3">
      <c r="M136" t="s">
        <v>35</v>
      </c>
    </row>
    <row r="137" spans="13:13" x14ac:dyDescent="0.3">
      <c r="M137" t="s">
        <v>35</v>
      </c>
    </row>
    <row r="138" spans="13:13" x14ac:dyDescent="0.3">
      <c r="M138" t="s">
        <v>35</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793E7-46E3-4FF4-AAC5-4EBFA178EE88}">
  <dimension ref="I1:K22"/>
  <sheetViews>
    <sheetView workbookViewId="0">
      <selection activeCell="O12" sqref="O12"/>
    </sheetView>
  </sheetViews>
  <sheetFormatPr defaultRowHeight="14.4" x14ac:dyDescent="0.3"/>
  <cols>
    <col min="9" max="9" width="19.44140625" customWidth="1"/>
    <col min="10" max="10" width="15" customWidth="1"/>
    <col min="11" max="11" width="15.77734375" customWidth="1"/>
  </cols>
  <sheetData>
    <row r="1" spans="9:11" x14ac:dyDescent="0.3">
      <c r="I1" t="s">
        <v>107</v>
      </c>
      <c r="J1" t="s">
        <v>108</v>
      </c>
    </row>
    <row r="2" spans="9:11" x14ac:dyDescent="0.3">
      <c r="I2">
        <v>10</v>
      </c>
      <c r="J2">
        <v>50</v>
      </c>
    </row>
    <row r="3" spans="9:11" x14ac:dyDescent="0.3">
      <c r="I3">
        <v>12</v>
      </c>
      <c r="J3">
        <v>55</v>
      </c>
    </row>
    <row r="4" spans="9:11" x14ac:dyDescent="0.3">
      <c r="I4">
        <v>15</v>
      </c>
      <c r="J4">
        <v>60</v>
      </c>
    </row>
    <row r="5" spans="9:11" x14ac:dyDescent="0.3">
      <c r="I5">
        <v>18</v>
      </c>
      <c r="J5">
        <v>65</v>
      </c>
    </row>
    <row r="6" spans="9:11" x14ac:dyDescent="0.3">
      <c r="I6">
        <v>20</v>
      </c>
      <c r="J6">
        <v>70</v>
      </c>
    </row>
    <row r="7" spans="9:11" x14ac:dyDescent="0.3">
      <c r="I7">
        <v>22</v>
      </c>
      <c r="J7">
        <v>75</v>
      </c>
    </row>
    <row r="8" spans="9:11" x14ac:dyDescent="0.3">
      <c r="I8">
        <v>25</v>
      </c>
      <c r="J8">
        <v>80</v>
      </c>
    </row>
    <row r="9" spans="9:11" x14ac:dyDescent="0.3">
      <c r="I9">
        <v>28</v>
      </c>
      <c r="J9">
        <v>85</v>
      </c>
    </row>
    <row r="10" spans="9:11" x14ac:dyDescent="0.3">
      <c r="I10">
        <v>30</v>
      </c>
      <c r="J10">
        <v>90</v>
      </c>
    </row>
    <row r="11" spans="9:11" x14ac:dyDescent="0.3">
      <c r="I11">
        <v>32</v>
      </c>
      <c r="J11">
        <v>95</v>
      </c>
    </row>
    <row r="12" spans="9:11" x14ac:dyDescent="0.3">
      <c r="I12">
        <v>35</v>
      </c>
      <c r="J12">
        <v>100</v>
      </c>
    </row>
    <row r="13" spans="9:11" x14ac:dyDescent="0.3">
      <c r="I13">
        <v>38</v>
      </c>
      <c r="J13">
        <v>105</v>
      </c>
    </row>
    <row r="15" spans="9:11" ht="15" thickBot="1" x14ac:dyDescent="0.35"/>
    <row r="16" spans="9:11" x14ac:dyDescent="0.3">
      <c r="I16" s="7"/>
      <c r="J16" s="7" t="s">
        <v>107</v>
      </c>
      <c r="K16" s="7" t="s">
        <v>108</v>
      </c>
    </row>
    <row r="17" spans="9:11" x14ac:dyDescent="0.3">
      <c r="I17" s="4" t="s">
        <v>107</v>
      </c>
      <c r="J17" s="4">
        <f>VARP('Correlation and Covariance 1,'!$I$2:$I$13)</f>
        <v>75.854166666666671</v>
      </c>
      <c r="K17" s="4"/>
    </row>
    <row r="18" spans="9:11" ht="15" thickBot="1" x14ac:dyDescent="0.35">
      <c r="I18" s="8" t="s">
        <v>108</v>
      </c>
      <c r="J18" s="8">
        <v>150.20833333333334</v>
      </c>
      <c r="K18" s="8">
        <f>VARP('Correlation and Covariance 1,'!$J$2:$J$13)</f>
        <v>297.91666666666669</v>
      </c>
    </row>
    <row r="19" spans="9:11" ht="15" thickBot="1" x14ac:dyDescent="0.35">
      <c r="I19" s="4"/>
      <c r="J19" s="4"/>
      <c r="K19" s="4"/>
    </row>
    <row r="20" spans="9:11" x14ac:dyDescent="0.3">
      <c r="I20" s="7"/>
      <c r="J20" s="7" t="s">
        <v>107</v>
      </c>
      <c r="K20" s="7" t="s">
        <v>108</v>
      </c>
    </row>
    <row r="21" spans="9:11" x14ac:dyDescent="0.3">
      <c r="I21" s="4" t="s">
        <v>107</v>
      </c>
      <c r="J21" s="4">
        <v>1</v>
      </c>
      <c r="K21" s="4"/>
    </row>
    <row r="22" spans="9:11" ht="15" thickBot="1" x14ac:dyDescent="0.35">
      <c r="I22" s="8" t="s">
        <v>108</v>
      </c>
      <c r="J22" s="8">
        <v>0.99921031003664817</v>
      </c>
      <c r="K22" s="8">
        <v>1</v>
      </c>
    </row>
  </sheetData>
  <phoneticPr fontId="2" type="noConversion"/>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BFBBB-96E7-4D06-95E3-1D3D7E3AE070}">
  <dimension ref="I1:N24"/>
  <sheetViews>
    <sheetView workbookViewId="0">
      <selection activeCell="J26" sqref="J26"/>
    </sheetView>
  </sheetViews>
  <sheetFormatPr defaultRowHeight="14.4" x14ac:dyDescent="0.3"/>
  <cols>
    <col min="9" max="9" width="11.21875" customWidth="1"/>
    <col min="10" max="11" width="10.21875" customWidth="1"/>
  </cols>
  <sheetData>
    <row r="1" spans="10:14" x14ac:dyDescent="0.3">
      <c r="J1" t="s">
        <v>109</v>
      </c>
      <c r="K1" t="s">
        <v>110</v>
      </c>
    </row>
    <row r="2" spans="10:14" x14ac:dyDescent="0.3">
      <c r="J2" s="1">
        <v>45</v>
      </c>
      <c r="K2" s="1">
        <v>52</v>
      </c>
    </row>
    <row r="3" spans="10:14" x14ac:dyDescent="0.3">
      <c r="J3">
        <v>47</v>
      </c>
      <c r="K3">
        <v>54</v>
      </c>
    </row>
    <row r="4" spans="10:14" x14ac:dyDescent="0.3">
      <c r="J4">
        <v>48</v>
      </c>
      <c r="K4">
        <v>55</v>
      </c>
    </row>
    <row r="5" spans="10:14" x14ac:dyDescent="0.3">
      <c r="J5">
        <v>50</v>
      </c>
      <c r="K5">
        <v>57</v>
      </c>
      <c r="N5" s="1"/>
    </row>
    <row r="6" spans="10:14" x14ac:dyDescent="0.3">
      <c r="J6">
        <v>52</v>
      </c>
      <c r="K6">
        <v>59</v>
      </c>
    </row>
    <row r="7" spans="10:14" x14ac:dyDescent="0.3">
      <c r="J7">
        <v>53</v>
      </c>
      <c r="K7">
        <v>60</v>
      </c>
    </row>
    <row r="8" spans="10:14" x14ac:dyDescent="0.3">
      <c r="J8">
        <v>55</v>
      </c>
      <c r="K8">
        <v>61</v>
      </c>
    </row>
    <row r="9" spans="10:14" x14ac:dyDescent="0.3">
      <c r="J9">
        <v>56</v>
      </c>
      <c r="K9">
        <v>62</v>
      </c>
    </row>
    <row r="10" spans="10:14" x14ac:dyDescent="0.3">
      <c r="J10">
        <v>58</v>
      </c>
      <c r="K10">
        <v>64</v>
      </c>
      <c r="M10" s="1"/>
    </row>
    <row r="11" spans="10:14" x14ac:dyDescent="0.3">
      <c r="J11">
        <v>60</v>
      </c>
      <c r="K11">
        <v>66</v>
      </c>
    </row>
    <row r="12" spans="10:14" x14ac:dyDescent="0.3">
      <c r="J12">
        <v>62</v>
      </c>
      <c r="K12">
        <v>67</v>
      </c>
    </row>
    <row r="13" spans="10:14" x14ac:dyDescent="0.3">
      <c r="J13">
        <v>64</v>
      </c>
      <c r="K13">
        <v>69</v>
      </c>
    </row>
    <row r="14" spans="10:14" x14ac:dyDescent="0.3">
      <c r="J14">
        <v>65</v>
      </c>
      <c r="K14">
        <v>71</v>
      </c>
    </row>
    <row r="15" spans="10:14" x14ac:dyDescent="0.3">
      <c r="J15">
        <v>67</v>
      </c>
      <c r="K15">
        <v>73</v>
      </c>
    </row>
    <row r="16" spans="10:14" x14ac:dyDescent="0.3">
      <c r="J16">
        <v>69</v>
      </c>
      <c r="K16">
        <v>74</v>
      </c>
    </row>
    <row r="17" spans="9:11" x14ac:dyDescent="0.3">
      <c r="J17">
        <v>70</v>
      </c>
      <c r="K17">
        <v>76</v>
      </c>
    </row>
    <row r="18" spans="9:11" x14ac:dyDescent="0.3">
      <c r="J18">
        <v>72</v>
      </c>
      <c r="K18">
        <v>78</v>
      </c>
    </row>
    <row r="19" spans="9:11" x14ac:dyDescent="0.3">
      <c r="J19">
        <v>74</v>
      </c>
      <c r="K19">
        <v>80</v>
      </c>
    </row>
    <row r="20" spans="9:11" x14ac:dyDescent="0.3">
      <c r="J20">
        <v>76</v>
      </c>
      <c r="K20">
        <v>82</v>
      </c>
    </row>
    <row r="21" spans="9:11" ht="15" thickBot="1" x14ac:dyDescent="0.35">
      <c r="J21">
        <v>77</v>
      </c>
      <c r="K21">
        <v>83</v>
      </c>
    </row>
    <row r="22" spans="9:11" x14ac:dyDescent="0.3">
      <c r="I22" s="7"/>
      <c r="J22" s="7" t="s">
        <v>109</v>
      </c>
      <c r="K22" s="7" t="s">
        <v>110</v>
      </c>
    </row>
    <row r="23" spans="9:11" x14ac:dyDescent="0.3">
      <c r="I23" s="4" t="s">
        <v>109</v>
      </c>
      <c r="J23" s="4">
        <f>VARP('2,'!$J$2:$J$21)</f>
        <v>96.8</v>
      </c>
      <c r="K23" s="4"/>
    </row>
    <row r="24" spans="9:11" ht="15" thickBot="1" x14ac:dyDescent="0.35">
      <c r="I24" s="8" t="s">
        <v>110</v>
      </c>
      <c r="J24" s="8">
        <v>92.65</v>
      </c>
      <c r="K24" s="8">
        <f>VARP('2,'!$K$2:$K$21)</f>
        <v>88.927499999999995</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9102B-61A8-4FC4-B610-70AC9EEC2399}">
  <dimension ref="A1:M31"/>
  <sheetViews>
    <sheetView workbookViewId="0">
      <selection activeCell="J15" sqref="J15"/>
    </sheetView>
  </sheetViews>
  <sheetFormatPr defaultRowHeight="14.4" x14ac:dyDescent="0.3"/>
  <cols>
    <col min="1" max="1" width="18" customWidth="1"/>
    <col min="2" max="2" width="21" customWidth="1"/>
    <col min="3" max="3" width="16.5546875" customWidth="1"/>
    <col min="6" max="6" width="18.5546875" customWidth="1"/>
    <col min="7" max="7" width="12.44140625" customWidth="1"/>
    <col min="9" max="9" width="18.109375" customWidth="1"/>
    <col min="10" max="10" width="11.6640625" customWidth="1"/>
  </cols>
  <sheetData>
    <row r="1" spans="6:13" x14ac:dyDescent="0.3">
      <c r="F1" s="1" t="s">
        <v>111</v>
      </c>
      <c r="G1" s="1" t="s">
        <v>112</v>
      </c>
    </row>
    <row r="2" spans="6:13" x14ac:dyDescent="0.3">
      <c r="F2" s="1">
        <v>10</v>
      </c>
      <c r="G2" s="1">
        <v>60</v>
      </c>
    </row>
    <row r="3" spans="6:13" x14ac:dyDescent="0.3">
      <c r="F3">
        <v>12</v>
      </c>
      <c r="G3">
        <v>65</v>
      </c>
    </row>
    <row r="4" spans="6:13" x14ac:dyDescent="0.3">
      <c r="F4">
        <v>15</v>
      </c>
      <c r="G4">
        <v>70</v>
      </c>
    </row>
    <row r="5" spans="6:13" x14ac:dyDescent="0.3">
      <c r="F5">
        <v>18</v>
      </c>
      <c r="G5">
        <v>75</v>
      </c>
      <c r="M5" s="1"/>
    </row>
    <row r="6" spans="6:13" x14ac:dyDescent="0.3">
      <c r="F6">
        <v>20</v>
      </c>
      <c r="G6">
        <v>80</v>
      </c>
    </row>
    <row r="7" spans="6:13" x14ac:dyDescent="0.3">
      <c r="F7">
        <v>22</v>
      </c>
      <c r="G7">
        <v>82</v>
      </c>
    </row>
    <row r="8" spans="6:13" x14ac:dyDescent="0.3">
      <c r="F8">
        <v>25</v>
      </c>
      <c r="G8">
        <v>85</v>
      </c>
      <c r="K8" s="1"/>
    </row>
    <row r="9" spans="6:13" x14ac:dyDescent="0.3">
      <c r="F9">
        <v>28</v>
      </c>
      <c r="G9">
        <v>88</v>
      </c>
    </row>
    <row r="10" spans="6:13" x14ac:dyDescent="0.3">
      <c r="F10">
        <v>30</v>
      </c>
      <c r="G10">
        <v>90</v>
      </c>
    </row>
    <row r="11" spans="6:13" x14ac:dyDescent="0.3">
      <c r="F11">
        <v>32</v>
      </c>
      <c r="G11">
        <v>92</v>
      </c>
    </row>
    <row r="12" spans="6:13" x14ac:dyDescent="0.3">
      <c r="F12">
        <v>35</v>
      </c>
      <c r="G12">
        <v>93</v>
      </c>
    </row>
    <row r="13" spans="6:13" x14ac:dyDescent="0.3">
      <c r="F13">
        <v>38</v>
      </c>
      <c r="G13">
        <v>95</v>
      </c>
    </row>
    <row r="14" spans="6:13" x14ac:dyDescent="0.3">
      <c r="F14">
        <v>40</v>
      </c>
      <c r="G14">
        <v>96</v>
      </c>
    </row>
    <row r="15" spans="6:13" x14ac:dyDescent="0.3">
      <c r="F15">
        <v>42</v>
      </c>
      <c r="G15">
        <v>97</v>
      </c>
    </row>
    <row r="16" spans="6:13" x14ac:dyDescent="0.3">
      <c r="F16">
        <v>45</v>
      </c>
      <c r="G16">
        <v>98</v>
      </c>
    </row>
    <row r="17" spans="1:7" x14ac:dyDescent="0.3">
      <c r="F17">
        <v>48</v>
      </c>
      <c r="G17">
        <v>99</v>
      </c>
    </row>
    <row r="18" spans="1:7" x14ac:dyDescent="0.3">
      <c r="F18">
        <v>50</v>
      </c>
      <c r="G18">
        <v>100</v>
      </c>
    </row>
    <row r="19" spans="1:7" ht="15" thickBot="1" x14ac:dyDescent="0.35">
      <c r="F19">
        <v>52</v>
      </c>
      <c r="G19">
        <v>102</v>
      </c>
    </row>
    <row r="20" spans="1:7" x14ac:dyDescent="0.3">
      <c r="A20" s="7"/>
      <c r="B20" s="7" t="s">
        <v>111</v>
      </c>
      <c r="C20" s="7" t="s">
        <v>112</v>
      </c>
      <c r="F20">
        <v>55</v>
      </c>
      <c r="G20">
        <v>105</v>
      </c>
    </row>
    <row r="21" spans="1:7" x14ac:dyDescent="0.3">
      <c r="A21" s="4" t="s">
        <v>111</v>
      </c>
      <c r="B21" s="4">
        <v>1</v>
      </c>
      <c r="C21" s="4"/>
      <c r="F21">
        <v>58</v>
      </c>
      <c r="G21">
        <v>106</v>
      </c>
    </row>
    <row r="22" spans="1:7" ht="15" thickBot="1" x14ac:dyDescent="0.35">
      <c r="A22" s="8" t="s">
        <v>112</v>
      </c>
      <c r="B22" s="8">
        <v>0.97729508301867352</v>
      </c>
      <c r="C22" s="8">
        <v>1</v>
      </c>
      <c r="F22">
        <v>60</v>
      </c>
      <c r="G22">
        <v>107</v>
      </c>
    </row>
    <row r="23" spans="1:7" ht="15" thickBot="1" x14ac:dyDescent="0.35">
      <c r="F23">
        <v>62</v>
      </c>
      <c r="G23">
        <v>108</v>
      </c>
    </row>
    <row r="24" spans="1:7" x14ac:dyDescent="0.3">
      <c r="A24" s="7"/>
      <c r="B24" s="7" t="s">
        <v>111</v>
      </c>
      <c r="C24" s="7" t="s">
        <v>112</v>
      </c>
      <c r="F24">
        <v>65</v>
      </c>
      <c r="G24">
        <v>110</v>
      </c>
    </row>
    <row r="25" spans="1:7" x14ac:dyDescent="0.3">
      <c r="A25" s="4" t="s">
        <v>111</v>
      </c>
      <c r="B25" s="4">
        <f>VARP('3.,'!$F$2:$F$31)</f>
        <v>468.3122222222222</v>
      </c>
      <c r="C25" s="4"/>
      <c r="F25">
        <v>68</v>
      </c>
      <c r="G25">
        <v>112</v>
      </c>
    </row>
    <row r="26" spans="1:7" ht="15" thickBot="1" x14ac:dyDescent="0.35">
      <c r="A26" s="8" t="s">
        <v>112</v>
      </c>
      <c r="B26" s="8">
        <v>341.12222222222226</v>
      </c>
      <c r="C26" s="8">
        <f>VARP('3.,'!$G$2:$G$31)</f>
        <v>260.15555555555557</v>
      </c>
      <c r="F26">
        <v>70</v>
      </c>
      <c r="G26">
        <v>114</v>
      </c>
    </row>
    <row r="27" spans="1:7" x14ac:dyDescent="0.3">
      <c r="F27">
        <v>72</v>
      </c>
      <c r="G27">
        <v>115</v>
      </c>
    </row>
    <row r="28" spans="1:7" x14ac:dyDescent="0.3">
      <c r="F28">
        <v>75</v>
      </c>
      <c r="G28">
        <v>116</v>
      </c>
    </row>
    <row r="29" spans="1:7" x14ac:dyDescent="0.3">
      <c r="F29">
        <v>78</v>
      </c>
      <c r="G29">
        <v>118</v>
      </c>
    </row>
    <row r="30" spans="1:7" x14ac:dyDescent="0.3">
      <c r="F30">
        <v>80</v>
      </c>
      <c r="G30">
        <v>120</v>
      </c>
    </row>
    <row r="31" spans="1:7" x14ac:dyDescent="0.3">
      <c r="F31">
        <v>82</v>
      </c>
      <c r="G31">
        <v>122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266FD-070C-45D6-994C-CFB34775A22C}">
  <dimension ref="N2:O27"/>
  <sheetViews>
    <sheetView workbookViewId="0">
      <selection activeCell="Q23" sqref="Q23"/>
    </sheetView>
  </sheetViews>
  <sheetFormatPr defaultRowHeight="14.4" x14ac:dyDescent="0.3"/>
  <cols>
    <col min="14" max="14" width="14.44140625" customWidth="1"/>
  </cols>
  <sheetData>
    <row r="2" spans="14:15" x14ac:dyDescent="0.3">
      <c r="N2" t="s">
        <v>21</v>
      </c>
      <c r="O2">
        <v>120</v>
      </c>
    </row>
    <row r="3" spans="14:15" x14ac:dyDescent="0.3">
      <c r="N3" t="s">
        <v>22</v>
      </c>
      <c r="O3">
        <v>110</v>
      </c>
    </row>
    <row r="4" spans="14:15" x14ac:dyDescent="0.3">
      <c r="N4" t="s">
        <v>23</v>
      </c>
      <c r="O4">
        <v>130</v>
      </c>
    </row>
    <row r="5" spans="14:15" x14ac:dyDescent="0.3">
      <c r="N5" t="s">
        <v>24</v>
      </c>
      <c r="O5">
        <v>115</v>
      </c>
    </row>
    <row r="6" spans="14:15" x14ac:dyDescent="0.3">
      <c r="N6" t="s">
        <v>25</v>
      </c>
      <c r="O6">
        <v>125</v>
      </c>
    </row>
    <row r="7" spans="14:15" x14ac:dyDescent="0.3">
      <c r="N7" t="s">
        <v>26</v>
      </c>
      <c r="O7">
        <v>105</v>
      </c>
    </row>
    <row r="8" spans="14:15" x14ac:dyDescent="0.3">
      <c r="N8" t="s">
        <v>27</v>
      </c>
      <c r="O8">
        <v>135</v>
      </c>
    </row>
    <row r="9" spans="14:15" x14ac:dyDescent="0.3">
      <c r="N9" t="s">
        <v>28</v>
      </c>
      <c r="O9">
        <v>115</v>
      </c>
    </row>
    <row r="10" spans="14:15" x14ac:dyDescent="0.3">
      <c r="N10" t="s">
        <v>29</v>
      </c>
      <c r="O10">
        <v>125</v>
      </c>
    </row>
    <row r="11" spans="14:15" x14ac:dyDescent="0.3">
      <c r="N11" t="s">
        <v>30</v>
      </c>
      <c r="O11">
        <v>140</v>
      </c>
    </row>
    <row r="12" spans="14:15" ht="15" thickBot="1" x14ac:dyDescent="0.35"/>
    <row r="13" spans="14:15" x14ac:dyDescent="0.3">
      <c r="N13" s="3">
        <v>120</v>
      </c>
      <c r="O13" s="3"/>
    </row>
    <row r="15" spans="14:15" x14ac:dyDescent="0.3">
      <c r="N15" t="s">
        <v>8</v>
      </c>
      <c r="O15">
        <v>122.22222222222223</v>
      </c>
    </row>
    <row r="16" spans="14:15" x14ac:dyDescent="0.3">
      <c r="N16" t="s">
        <v>9</v>
      </c>
      <c r="O16">
        <v>3.9185377721294121</v>
      </c>
    </row>
    <row r="17" spans="14:15" x14ac:dyDescent="0.3">
      <c r="N17" t="s">
        <v>10</v>
      </c>
      <c r="O17">
        <v>125</v>
      </c>
    </row>
    <row r="18" spans="14:15" x14ac:dyDescent="0.3">
      <c r="N18" t="s">
        <v>11</v>
      </c>
      <c r="O18">
        <v>115</v>
      </c>
    </row>
    <row r="19" spans="14:15" x14ac:dyDescent="0.3">
      <c r="N19" s="4" t="s">
        <v>12</v>
      </c>
      <c r="O19" s="4">
        <v>11.755613316388237</v>
      </c>
    </row>
    <row r="20" spans="14:15" x14ac:dyDescent="0.3">
      <c r="N20" s="4" t="s">
        <v>13</v>
      </c>
      <c r="O20" s="4">
        <v>138.19444444444446</v>
      </c>
    </row>
    <row r="21" spans="14:15" x14ac:dyDescent="0.3">
      <c r="N21" t="s">
        <v>14</v>
      </c>
      <c r="O21">
        <v>-1.1203613184371246</v>
      </c>
    </row>
    <row r="22" spans="14:15" x14ac:dyDescent="0.3">
      <c r="N22" t="s">
        <v>15</v>
      </c>
      <c r="O22">
        <v>5.2517257973336409E-2</v>
      </c>
    </row>
    <row r="23" spans="14:15" x14ac:dyDescent="0.3">
      <c r="N23" s="4" t="s">
        <v>16</v>
      </c>
      <c r="O23" s="4">
        <v>35</v>
      </c>
    </row>
    <row r="24" spans="14:15" x14ac:dyDescent="0.3">
      <c r="N24" t="s">
        <v>17</v>
      </c>
      <c r="O24">
        <v>105</v>
      </c>
    </row>
    <row r="25" spans="14:15" x14ac:dyDescent="0.3">
      <c r="N25" t="s">
        <v>18</v>
      </c>
      <c r="O25">
        <v>140</v>
      </c>
    </row>
    <row r="26" spans="14:15" x14ac:dyDescent="0.3">
      <c r="N26" t="s">
        <v>19</v>
      </c>
      <c r="O26">
        <v>1100</v>
      </c>
    </row>
    <row r="27" spans="14:15" ht="15" thickBot="1" x14ac:dyDescent="0.35">
      <c r="N27" s="2" t="s">
        <v>20</v>
      </c>
      <c r="O27" s="2">
        <v>9</v>
      </c>
    </row>
  </sheetData>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545F2-A7CA-4224-8212-3B94943C62F2}">
  <dimension ref="L1:O31"/>
  <sheetViews>
    <sheetView workbookViewId="0">
      <selection activeCell="N21" sqref="N21"/>
    </sheetView>
  </sheetViews>
  <sheetFormatPr defaultRowHeight="14.4" x14ac:dyDescent="0.3"/>
  <cols>
    <col min="14" max="14" width="16.33203125" customWidth="1"/>
  </cols>
  <sheetData>
    <row r="1" spans="12:15" ht="15" thickBot="1" x14ac:dyDescent="0.35">
      <c r="L1" t="s">
        <v>31</v>
      </c>
    </row>
    <row r="2" spans="12:15" x14ac:dyDescent="0.3">
      <c r="L2">
        <v>500</v>
      </c>
      <c r="N2" s="3">
        <v>500</v>
      </c>
      <c r="O2" s="3"/>
    </row>
    <row r="3" spans="12:15" x14ac:dyDescent="0.3">
      <c r="L3">
        <v>700</v>
      </c>
    </row>
    <row r="4" spans="12:15" x14ac:dyDescent="0.3">
      <c r="L4">
        <v>400</v>
      </c>
      <c r="N4" t="s">
        <v>8</v>
      </c>
      <c r="O4">
        <v>598.27586206896547</v>
      </c>
    </row>
    <row r="5" spans="12:15" x14ac:dyDescent="0.3">
      <c r="L5">
        <v>600</v>
      </c>
      <c r="N5" t="s">
        <v>9</v>
      </c>
      <c r="O5">
        <v>21.415827703728258</v>
      </c>
    </row>
    <row r="6" spans="12:15" x14ac:dyDescent="0.3">
      <c r="L6">
        <v>550</v>
      </c>
      <c r="N6" t="s">
        <v>10</v>
      </c>
      <c r="O6">
        <v>600</v>
      </c>
    </row>
    <row r="7" spans="12:15" x14ac:dyDescent="0.3">
      <c r="L7">
        <v>750</v>
      </c>
      <c r="N7" t="s">
        <v>11</v>
      </c>
      <c r="O7">
        <v>550</v>
      </c>
    </row>
    <row r="8" spans="12:15" x14ac:dyDescent="0.3">
      <c r="L8">
        <v>650</v>
      </c>
      <c r="N8" s="4" t="s">
        <v>12</v>
      </c>
      <c r="O8" s="4">
        <v>115.32776166577355</v>
      </c>
    </row>
    <row r="9" spans="12:15" x14ac:dyDescent="0.3">
      <c r="L9">
        <v>500</v>
      </c>
      <c r="N9" s="4" t="s">
        <v>13</v>
      </c>
      <c r="O9" s="4">
        <v>13300.492610837466</v>
      </c>
    </row>
    <row r="10" spans="12:15" x14ac:dyDescent="0.3">
      <c r="L10">
        <v>600</v>
      </c>
      <c r="N10" t="s">
        <v>14</v>
      </c>
      <c r="O10">
        <v>-0.67911214871091374</v>
      </c>
    </row>
    <row r="11" spans="12:15" x14ac:dyDescent="0.3">
      <c r="L11">
        <v>550</v>
      </c>
      <c r="N11" t="s">
        <v>15</v>
      </c>
      <c r="O11">
        <v>7.5380077721925558E-3</v>
      </c>
    </row>
    <row r="12" spans="12:15" x14ac:dyDescent="0.3">
      <c r="L12">
        <v>800</v>
      </c>
      <c r="N12" s="4" t="s">
        <v>16</v>
      </c>
      <c r="O12" s="4">
        <v>400</v>
      </c>
    </row>
    <row r="13" spans="12:15" x14ac:dyDescent="0.3">
      <c r="L13">
        <v>450</v>
      </c>
      <c r="N13" t="s">
        <v>17</v>
      </c>
      <c r="O13">
        <v>400</v>
      </c>
    </row>
    <row r="14" spans="12:15" x14ac:dyDescent="0.3">
      <c r="L14">
        <v>700</v>
      </c>
      <c r="N14" t="s">
        <v>18</v>
      </c>
      <c r="O14">
        <v>800</v>
      </c>
    </row>
    <row r="15" spans="12:15" x14ac:dyDescent="0.3">
      <c r="L15">
        <v>550</v>
      </c>
      <c r="N15" t="s">
        <v>19</v>
      </c>
      <c r="O15">
        <v>17350</v>
      </c>
    </row>
    <row r="16" spans="12:15" ht="15" thickBot="1" x14ac:dyDescent="0.35">
      <c r="L16">
        <v>600</v>
      </c>
      <c r="N16" s="2" t="s">
        <v>20</v>
      </c>
      <c r="O16" s="2">
        <v>29</v>
      </c>
    </row>
    <row r="17" spans="12:12" x14ac:dyDescent="0.3">
      <c r="L17">
        <v>400</v>
      </c>
    </row>
    <row r="18" spans="12:12" x14ac:dyDescent="0.3">
      <c r="L18">
        <v>650</v>
      </c>
    </row>
    <row r="19" spans="12:12" x14ac:dyDescent="0.3">
      <c r="L19">
        <v>500</v>
      </c>
    </row>
    <row r="20" spans="12:12" x14ac:dyDescent="0.3">
      <c r="L20">
        <v>750</v>
      </c>
    </row>
    <row r="21" spans="12:12" x14ac:dyDescent="0.3">
      <c r="L21">
        <v>550</v>
      </c>
    </row>
    <row r="22" spans="12:12" x14ac:dyDescent="0.3">
      <c r="L22">
        <v>700</v>
      </c>
    </row>
    <row r="23" spans="12:12" x14ac:dyDescent="0.3">
      <c r="L23">
        <v>600</v>
      </c>
    </row>
    <row r="24" spans="12:12" x14ac:dyDescent="0.3">
      <c r="L24">
        <v>500</v>
      </c>
    </row>
    <row r="25" spans="12:12" x14ac:dyDescent="0.3">
      <c r="L25">
        <v>800</v>
      </c>
    </row>
    <row r="26" spans="12:12" x14ac:dyDescent="0.3">
      <c r="L26">
        <v>550</v>
      </c>
    </row>
    <row r="27" spans="12:12" x14ac:dyDescent="0.3">
      <c r="L27">
        <v>650</v>
      </c>
    </row>
    <row r="28" spans="12:12" x14ac:dyDescent="0.3">
      <c r="L28">
        <v>400</v>
      </c>
    </row>
    <row r="29" spans="12:12" x14ac:dyDescent="0.3">
      <c r="L29">
        <v>600</v>
      </c>
    </row>
    <row r="30" spans="12:12" x14ac:dyDescent="0.3">
      <c r="L30">
        <v>750</v>
      </c>
    </row>
    <row r="31" spans="12:12" x14ac:dyDescent="0.3">
      <c r="L31">
        <v>550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683DA-428C-49DC-987D-FC9FBBCB9EC0}">
  <dimension ref="J1:O51"/>
  <sheetViews>
    <sheetView topLeftCell="A5" workbookViewId="0">
      <selection activeCell="N9" sqref="N8:O9"/>
    </sheetView>
  </sheetViews>
  <sheetFormatPr defaultRowHeight="14.4" x14ac:dyDescent="0.3"/>
  <cols>
    <col min="14" max="14" width="20.5546875" customWidth="1"/>
  </cols>
  <sheetData>
    <row r="1" spans="10:15" ht="15" thickBot="1" x14ac:dyDescent="0.35">
      <c r="J1" t="s">
        <v>32</v>
      </c>
      <c r="K1" s="1"/>
    </row>
    <row r="2" spans="10:15" x14ac:dyDescent="0.3">
      <c r="J2">
        <v>3</v>
      </c>
      <c r="K2" s="1"/>
      <c r="N2" s="3">
        <v>3</v>
      </c>
      <c r="O2" s="3"/>
    </row>
    <row r="3" spans="10:15" x14ac:dyDescent="0.3">
      <c r="J3">
        <v>5</v>
      </c>
      <c r="K3" s="1"/>
    </row>
    <row r="4" spans="10:15" x14ac:dyDescent="0.3">
      <c r="J4">
        <v>2</v>
      </c>
      <c r="K4" s="1"/>
      <c r="N4" t="s">
        <v>8</v>
      </c>
      <c r="O4">
        <v>3.5306122448979593</v>
      </c>
    </row>
    <row r="5" spans="10:15" x14ac:dyDescent="0.3">
      <c r="J5">
        <v>4</v>
      </c>
      <c r="K5" s="1"/>
      <c r="N5" t="s">
        <v>9</v>
      </c>
      <c r="O5">
        <v>0.22035461682646959</v>
      </c>
    </row>
    <row r="6" spans="10:15" x14ac:dyDescent="0.3">
      <c r="J6">
        <v>6</v>
      </c>
      <c r="N6" t="s">
        <v>10</v>
      </c>
      <c r="O6">
        <v>3</v>
      </c>
    </row>
    <row r="7" spans="10:15" x14ac:dyDescent="0.3">
      <c r="J7">
        <v>2</v>
      </c>
      <c r="N7" t="s">
        <v>11</v>
      </c>
      <c r="O7">
        <v>2</v>
      </c>
    </row>
    <row r="8" spans="10:15" x14ac:dyDescent="0.3">
      <c r="J8">
        <v>3</v>
      </c>
      <c r="N8" s="4" t="s">
        <v>12</v>
      </c>
      <c r="O8" s="4">
        <v>1.5424823177852871</v>
      </c>
    </row>
    <row r="9" spans="10:15" x14ac:dyDescent="0.3">
      <c r="J9">
        <v>4</v>
      </c>
      <c r="N9" s="4" t="s">
        <v>13</v>
      </c>
      <c r="O9" s="4">
        <v>2.3792517006802711</v>
      </c>
    </row>
    <row r="10" spans="10:15" x14ac:dyDescent="0.3">
      <c r="J10">
        <v>2</v>
      </c>
      <c r="N10" t="s">
        <v>14</v>
      </c>
      <c r="O10">
        <v>-0.56432216782708844</v>
      </c>
    </row>
    <row r="11" spans="10:15" x14ac:dyDescent="0.3">
      <c r="J11">
        <v>5</v>
      </c>
      <c r="N11" t="s">
        <v>15</v>
      </c>
      <c r="O11">
        <v>0.49054039581055964</v>
      </c>
    </row>
    <row r="12" spans="10:15" x14ac:dyDescent="0.3">
      <c r="J12">
        <v>7</v>
      </c>
      <c r="N12" s="4" t="s">
        <v>16</v>
      </c>
      <c r="O12" s="4">
        <v>6</v>
      </c>
    </row>
    <row r="13" spans="10:15" x14ac:dyDescent="0.3">
      <c r="J13">
        <v>2</v>
      </c>
      <c r="N13" t="s">
        <v>17</v>
      </c>
      <c r="O13">
        <v>1</v>
      </c>
    </row>
    <row r="14" spans="10:15" x14ac:dyDescent="0.3">
      <c r="J14">
        <v>3</v>
      </c>
      <c r="N14" t="s">
        <v>18</v>
      </c>
      <c r="O14">
        <v>7</v>
      </c>
    </row>
    <row r="15" spans="10:15" x14ac:dyDescent="0.3">
      <c r="J15">
        <v>4</v>
      </c>
      <c r="N15" t="s">
        <v>19</v>
      </c>
      <c r="O15">
        <v>173</v>
      </c>
    </row>
    <row r="16" spans="10:15" ht="15" thickBot="1" x14ac:dyDescent="0.35">
      <c r="J16">
        <v>2</v>
      </c>
      <c r="N16" s="2" t="s">
        <v>20</v>
      </c>
      <c r="O16" s="2">
        <v>49</v>
      </c>
    </row>
    <row r="17" spans="10:10" x14ac:dyDescent="0.3">
      <c r="J17">
        <v>4</v>
      </c>
    </row>
    <row r="18" spans="10:10" x14ac:dyDescent="0.3">
      <c r="J18">
        <v>2</v>
      </c>
    </row>
    <row r="19" spans="10:10" x14ac:dyDescent="0.3">
      <c r="J19">
        <v>3</v>
      </c>
    </row>
    <row r="20" spans="10:10" x14ac:dyDescent="0.3">
      <c r="J20">
        <v>5</v>
      </c>
    </row>
    <row r="21" spans="10:10" x14ac:dyDescent="0.3">
      <c r="J21">
        <v>6</v>
      </c>
    </row>
    <row r="22" spans="10:10" x14ac:dyDescent="0.3">
      <c r="J22">
        <v>3</v>
      </c>
    </row>
    <row r="23" spans="10:10" x14ac:dyDescent="0.3">
      <c r="J23">
        <v>2</v>
      </c>
    </row>
    <row r="24" spans="10:10" x14ac:dyDescent="0.3">
      <c r="J24">
        <v>1</v>
      </c>
    </row>
    <row r="25" spans="10:10" x14ac:dyDescent="0.3">
      <c r="J25">
        <v>4</v>
      </c>
    </row>
    <row r="26" spans="10:10" x14ac:dyDescent="0.3">
      <c r="J26">
        <v>2</v>
      </c>
    </row>
    <row r="27" spans="10:10" x14ac:dyDescent="0.3">
      <c r="J27">
        <v>4</v>
      </c>
    </row>
    <row r="28" spans="10:10" x14ac:dyDescent="0.3">
      <c r="J28">
        <v>5</v>
      </c>
    </row>
    <row r="29" spans="10:10" x14ac:dyDescent="0.3">
      <c r="J29">
        <v>3</v>
      </c>
    </row>
    <row r="30" spans="10:10" x14ac:dyDescent="0.3">
      <c r="J30">
        <v>2</v>
      </c>
    </row>
    <row r="31" spans="10:10" x14ac:dyDescent="0.3">
      <c r="J31">
        <v>7</v>
      </c>
    </row>
    <row r="32" spans="10:10" x14ac:dyDescent="0.3">
      <c r="J32">
        <v>2</v>
      </c>
    </row>
    <row r="33" spans="10:10" x14ac:dyDescent="0.3">
      <c r="J33">
        <v>3</v>
      </c>
    </row>
    <row r="34" spans="10:10" x14ac:dyDescent="0.3">
      <c r="J34">
        <v>4</v>
      </c>
    </row>
    <row r="35" spans="10:10" x14ac:dyDescent="0.3">
      <c r="J35">
        <v>5</v>
      </c>
    </row>
    <row r="36" spans="10:10" x14ac:dyDescent="0.3">
      <c r="J36">
        <v>1</v>
      </c>
    </row>
    <row r="37" spans="10:10" x14ac:dyDescent="0.3">
      <c r="J37">
        <v>6</v>
      </c>
    </row>
    <row r="38" spans="10:10" x14ac:dyDescent="0.3">
      <c r="J38">
        <v>2</v>
      </c>
    </row>
    <row r="39" spans="10:10" x14ac:dyDescent="0.3">
      <c r="J39">
        <v>4</v>
      </c>
    </row>
    <row r="40" spans="10:10" x14ac:dyDescent="0.3">
      <c r="J40">
        <v>3</v>
      </c>
    </row>
    <row r="41" spans="10:10" x14ac:dyDescent="0.3">
      <c r="J41">
        <v>5</v>
      </c>
    </row>
    <row r="42" spans="10:10" x14ac:dyDescent="0.3">
      <c r="J42">
        <v>3</v>
      </c>
    </row>
    <row r="43" spans="10:10" x14ac:dyDescent="0.3">
      <c r="J43">
        <v>2</v>
      </c>
    </row>
    <row r="44" spans="10:10" x14ac:dyDescent="0.3">
      <c r="J44">
        <v>4</v>
      </c>
    </row>
    <row r="45" spans="10:10" x14ac:dyDescent="0.3">
      <c r="J45">
        <v>2</v>
      </c>
    </row>
    <row r="46" spans="10:10" x14ac:dyDescent="0.3">
      <c r="J46">
        <v>6</v>
      </c>
    </row>
    <row r="47" spans="10:10" x14ac:dyDescent="0.3">
      <c r="J47">
        <v>3</v>
      </c>
    </row>
    <row r="48" spans="10:10" x14ac:dyDescent="0.3">
      <c r="J48">
        <v>2</v>
      </c>
    </row>
    <row r="49" spans="10:10" x14ac:dyDescent="0.3">
      <c r="J49">
        <v>4</v>
      </c>
    </row>
    <row r="50" spans="10:10" x14ac:dyDescent="0.3">
      <c r="J50">
        <v>5</v>
      </c>
    </row>
    <row r="51" spans="10:10" x14ac:dyDescent="0.3">
      <c r="J51">
        <v>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85D14-D8BB-469B-93F3-F01E5B06D3B4}">
  <dimension ref="K1:N16"/>
  <sheetViews>
    <sheetView workbookViewId="0">
      <selection activeCell="M20" sqref="M20"/>
    </sheetView>
  </sheetViews>
  <sheetFormatPr defaultRowHeight="14.4" x14ac:dyDescent="0.3"/>
  <cols>
    <col min="13" max="13" width="17.33203125" customWidth="1"/>
  </cols>
  <sheetData>
    <row r="1" spans="11:14" ht="15" thickBot="1" x14ac:dyDescent="0.35">
      <c r="K1" t="s">
        <v>33</v>
      </c>
    </row>
    <row r="2" spans="11:14" x14ac:dyDescent="0.3">
      <c r="K2">
        <v>120</v>
      </c>
      <c r="M2" s="3">
        <v>120</v>
      </c>
      <c r="N2" s="3"/>
    </row>
    <row r="3" spans="11:14" x14ac:dyDescent="0.3">
      <c r="K3">
        <v>150</v>
      </c>
    </row>
    <row r="4" spans="11:14" x14ac:dyDescent="0.3">
      <c r="K4">
        <v>110</v>
      </c>
      <c r="M4" s="4" t="s">
        <v>8</v>
      </c>
      <c r="N4" s="4">
        <v>133.63636363636363</v>
      </c>
    </row>
    <row r="5" spans="11:14" x14ac:dyDescent="0.3">
      <c r="K5">
        <v>135</v>
      </c>
      <c r="M5" t="s">
        <v>9</v>
      </c>
      <c r="N5">
        <v>4.1610154513984758</v>
      </c>
    </row>
    <row r="6" spans="11:14" x14ac:dyDescent="0.3">
      <c r="K6">
        <v>125</v>
      </c>
      <c r="M6" t="s">
        <v>10</v>
      </c>
      <c r="N6">
        <v>135</v>
      </c>
    </row>
    <row r="7" spans="11:14" x14ac:dyDescent="0.3">
      <c r="K7">
        <v>140</v>
      </c>
      <c r="M7" t="s">
        <v>11</v>
      </c>
      <c r="N7">
        <v>135</v>
      </c>
    </row>
    <row r="8" spans="11:14" x14ac:dyDescent="0.3">
      <c r="K8">
        <v>130</v>
      </c>
      <c r="M8" t="s">
        <v>12</v>
      </c>
      <c r="N8">
        <v>13.800526999160049</v>
      </c>
    </row>
    <row r="9" spans="11:14" x14ac:dyDescent="0.3">
      <c r="K9">
        <v>155</v>
      </c>
      <c r="M9" t="s">
        <v>13</v>
      </c>
      <c r="N9">
        <v>190.45454545454547</v>
      </c>
    </row>
    <row r="10" spans="11:14" x14ac:dyDescent="0.3">
      <c r="K10">
        <v>115</v>
      </c>
      <c r="M10" t="s">
        <v>14</v>
      </c>
      <c r="N10">
        <v>-0.4417268072066145</v>
      </c>
    </row>
    <row r="11" spans="11:14" x14ac:dyDescent="0.3">
      <c r="K11">
        <v>145</v>
      </c>
      <c r="M11" t="s">
        <v>15</v>
      </c>
      <c r="N11">
        <v>-0.21184898845834682</v>
      </c>
    </row>
    <row r="12" spans="11:14" x14ac:dyDescent="0.3">
      <c r="K12">
        <v>135</v>
      </c>
      <c r="M12" s="4" t="s">
        <v>16</v>
      </c>
      <c r="N12" s="4">
        <v>45</v>
      </c>
    </row>
    <row r="13" spans="11:14" x14ac:dyDescent="0.3">
      <c r="K13">
        <v>130</v>
      </c>
      <c r="M13" t="s">
        <v>17</v>
      </c>
      <c r="N13">
        <v>110</v>
      </c>
    </row>
    <row r="14" spans="11:14" x14ac:dyDescent="0.3">
      <c r="M14" t="s">
        <v>18</v>
      </c>
      <c r="N14">
        <v>155</v>
      </c>
    </row>
    <row r="15" spans="11:14" x14ac:dyDescent="0.3">
      <c r="M15" t="s">
        <v>19</v>
      </c>
      <c r="N15">
        <v>1470</v>
      </c>
    </row>
    <row r="16" spans="11:14" ht="15" thickBot="1" x14ac:dyDescent="0.35">
      <c r="M16" s="2" t="s">
        <v>20</v>
      </c>
      <c r="N16" s="2">
        <v>11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C1FC5-9A3C-4364-AF7C-4AF521EA19A2}">
  <dimension ref="J1:M51"/>
  <sheetViews>
    <sheetView topLeftCell="A4" workbookViewId="0">
      <selection activeCell="L20" sqref="L20"/>
    </sheetView>
  </sheetViews>
  <sheetFormatPr defaultRowHeight="14.4" x14ac:dyDescent="0.3"/>
  <cols>
    <col min="12" max="12" width="16.5546875" customWidth="1"/>
  </cols>
  <sheetData>
    <row r="1" spans="10:13" ht="15" thickBot="1" x14ac:dyDescent="0.35">
      <c r="J1" t="s">
        <v>34</v>
      </c>
    </row>
    <row r="2" spans="10:13" x14ac:dyDescent="0.3">
      <c r="J2">
        <v>8</v>
      </c>
      <c r="L2" s="3">
        <v>8</v>
      </c>
      <c r="M2" s="3"/>
    </row>
    <row r="3" spans="10:13" x14ac:dyDescent="0.3">
      <c r="J3">
        <v>7</v>
      </c>
    </row>
    <row r="4" spans="10:13" x14ac:dyDescent="0.3">
      <c r="J4">
        <v>9</v>
      </c>
      <c r="L4" s="4" t="s">
        <v>8</v>
      </c>
      <c r="M4" s="4">
        <v>7.4897959183673466</v>
      </c>
    </row>
    <row r="5" spans="10:13" x14ac:dyDescent="0.3">
      <c r="J5">
        <v>6</v>
      </c>
      <c r="L5" t="s">
        <v>9</v>
      </c>
      <c r="M5">
        <v>0.14904015170208593</v>
      </c>
    </row>
    <row r="6" spans="10:13" x14ac:dyDescent="0.3">
      <c r="J6">
        <v>7</v>
      </c>
      <c r="L6" t="s">
        <v>10</v>
      </c>
      <c r="M6">
        <v>7</v>
      </c>
    </row>
    <row r="7" spans="10:13" x14ac:dyDescent="0.3">
      <c r="J7">
        <v>8</v>
      </c>
      <c r="L7" t="s">
        <v>11</v>
      </c>
      <c r="M7">
        <v>7</v>
      </c>
    </row>
    <row r="8" spans="10:13" x14ac:dyDescent="0.3">
      <c r="J8">
        <v>9</v>
      </c>
      <c r="L8" s="4" t="s">
        <v>12</v>
      </c>
      <c r="M8" s="4">
        <v>1.0432810619146016</v>
      </c>
    </row>
    <row r="9" spans="10:13" x14ac:dyDescent="0.3">
      <c r="J9">
        <v>8</v>
      </c>
      <c r="L9" t="s">
        <v>13</v>
      </c>
      <c r="M9">
        <v>1.0884353741496586</v>
      </c>
    </row>
    <row r="10" spans="10:13" x14ac:dyDescent="0.3">
      <c r="J10">
        <v>7</v>
      </c>
      <c r="L10" t="s">
        <v>14</v>
      </c>
      <c r="M10">
        <v>-1.1426607850080961</v>
      </c>
    </row>
    <row r="11" spans="10:13" x14ac:dyDescent="0.3">
      <c r="J11">
        <v>6</v>
      </c>
      <c r="L11" t="s">
        <v>15</v>
      </c>
      <c r="M11">
        <v>2.8200974432718282E-2</v>
      </c>
    </row>
    <row r="12" spans="10:13" x14ac:dyDescent="0.3">
      <c r="J12">
        <v>8</v>
      </c>
      <c r="L12" t="s">
        <v>16</v>
      </c>
      <c r="M12">
        <v>3</v>
      </c>
    </row>
    <row r="13" spans="10:13" x14ac:dyDescent="0.3">
      <c r="J13">
        <v>9</v>
      </c>
      <c r="L13" t="s">
        <v>17</v>
      </c>
      <c r="M13">
        <v>6</v>
      </c>
    </row>
    <row r="14" spans="10:13" x14ac:dyDescent="0.3">
      <c r="J14">
        <v>7</v>
      </c>
      <c r="L14" t="s">
        <v>18</v>
      </c>
      <c r="M14">
        <v>9</v>
      </c>
    </row>
    <row r="15" spans="10:13" x14ac:dyDescent="0.3">
      <c r="J15">
        <v>8</v>
      </c>
      <c r="L15" t="s">
        <v>19</v>
      </c>
      <c r="M15">
        <v>367</v>
      </c>
    </row>
    <row r="16" spans="10:13" ht="15" thickBot="1" x14ac:dyDescent="0.35">
      <c r="J16">
        <v>7</v>
      </c>
      <c r="L16" s="2" t="s">
        <v>20</v>
      </c>
      <c r="M16" s="2">
        <v>49</v>
      </c>
    </row>
    <row r="17" spans="10:10" x14ac:dyDescent="0.3">
      <c r="J17">
        <v>6</v>
      </c>
    </row>
    <row r="18" spans="10:10" x14ac:dyDescent="0.3">
      <c r="J18">
        <v>8</v>
      </c>
    </row>
    <row r="19" spans="10:10" x14ac:dyDescent="0.3">
      <c r="J19">
        <v>9</v>
      </c>
    </row>
    <row r="20" spans="10:10" x14ac:dyDescent="0.3">
      <c r="J20">
        <v>6</v>
      </c>
    </row>
    <row r="21" spans="10:10" x14ac:dyDescent="0.3">
      <c r="J21">
        <v>7</v>
      </c>
    </row>
    <row r="22" spans="10:10" x14ac:dyDescent="0.3">
      <c r="J22">
        <v>8</v>
      </c>
    </row>
    <row r="23" spans="10:10" x14ac:dyDescent="0.3">
      <c r="J23">
        <v>9</v>
      </c>
    </row>
    <row r="24" spans="10:10" x14ac:dyDescent="0.3">
      <c r="J24">
        <v>7</v>
      </c>
    </row>
    <row r="25" spans="10:10" x14ac:dyDescent="0.3">
      <c r="J25">
        <v>6</v>
      </c>
    </row>
    <row r="26" spans="10:10" x14ac:dyDescent="0.3">
      <c r="J26">
        <v>7</v>
      </c>
    </row>
    <row r="27" spans="10:10" x14ac:dyDescent="0.3">
      <c r="J27">
        <v>8</v>
      </c>
    </row>
    <row r="28" spans="10:10" x14ac:dyDescent="0.3">
      <c r="J28">
        <v>9</v>
      </c>
    </row>
    <row r="29" spans="10:10" x14ac:dyDescent="0.3">
      <c r="J29">
        <v>8</v>
      </c>
    </row>
    <row r="30" spans="10:10" x14ac:dyDescent="0.3">
      <c r="J30">
        <v>7</v>
      </c>
    </row>
    <row r="31" spans="10:10" x14ac:dyDescent="0.3">
      <c r="J31">
        <v>6</v>
      </c>
    </row>
    <row r="32" spans="10:10" x14ac:dyDescent="0.3">
      <c r="J32">
        <v>9</v>
      </c>
    </row>
    <row r="33" spans="10:10" x14ac:dyDescent="0.3">
      <c r="J33">
        <v>8</v>
      </c>
    </row>
    <row r="34" spans="10:10" x14ac:dyDescent="0.3">
      <c r="J34">
        <v>7</v>
      </c>
    </row>
    <row r="35" spans="10:10" x14ac:dyDescent="0.3">
      <c r="J35">
        <v>6</v>
      </c>
    </row>
    <row r="36" spans="10:10" x14ac:dyDescent="0.3">
      <c r="J36">
        <v>8</v>
      </c>
    </row>
    <row r="37" spans="10:10" x14ac:dyDescent="0.3">
      <c r="J37">
        <v>9</v>
      </c>
    </row>
    <row r="38" spans="10:10" x14ac:dyDescent="0.3">
      <c r="J38">
        <v>7</v>
      </c>
    </row>
    <row r="39" spans="10:10" x14ac:dyDescent="0.3">
      <c r="J39">
        <v>8</v>
      </c>
    </row>
    <row r="40" spans="10:10" x14ac:dyDescent="0.3">
      <c r="J40">
        <v>7</v>
      </c>
    </row>
    <row r="41" spans="10:10" x14ac:dyDescent="0.3">
      <c r="J41">
        <v>6</v>
      </c>
    </row>
    <row r="42" spans="10:10" x14ac:dyDescent="0.3">
      <c r="J42">
        <v>9</v>
      </c>
    </row>
    <row r="43" spans="10:10" x14ac:dyDescent="0.3">
      <c r="J43">
        <v>8</v>
      </c>
    </row>
    <row r="44" spans="10:10" x14ac:dyDescent="0.3">
      <c r="J44">
        <v>7</v>
      </c>
    </row>
    <row r="45" spans="10:10" x14ac:dyDescent="0.3">
      <c r="J45">
        <v>6</v>
      </c>
    </row>
    <row r="46" spans="10:10" x14ac:dyDescent="0.3">
      <c r="J46">
        <v>7</v>
      </c>
    </row>
    <row r="47" spans="10:10" x14ac:dyDescent="0.3">
      <c r="J47">
        <v>8</v>
      </c>
    </row>
    <row r="48" spans="10:10" x14ac:dyDescent="0.3">
      <c r="J48">
        <v>9</v>
      </c>
    </row>
    <row r="49" spans="10:10" x14ac:dyDescent="0.3">
      <c r="J49">
        <v>8</v>
      </c>
    </row>
    <row r="50" spans="10:10" x14ac:dyDescent="0.3">
      <c r="J50">
        <v>7</v>
      </c>
    </row>
    <row r="51" spans="10:10" x14ac:dyDescent="0.3">
      <c r="J51">
        <v>6</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496AA-8385-470D-BB04-60B89166A583}">
  <dimension ref="J1:T101"/>
  <sheetViews>
    <sheetView topLeftCell="B1" workbookViewId="0">
      <selection activeCell="J12" sqref="J12"/>
    </sheetView>
  </sheetViews>
  <sheetFormatPr defaultRowHeight="14.4" x14ac:dyDescent="0.3"/>
  <cols>
    <col min="10" max="10" width="15.33203125" customWidth="1"/>
    <col min="12" max="12" width="21.21875" customWidth="1"/>
  </cols>
  <sheetData>
    <row r="1" spans="10:20" x14ac:dyDescent="0.3">
      <c r="J1" t="s">
        <v>36</v>
      </c>
    </row>
    <row r="2" spans="10:20" ht="15" thickBot="1" x14ac:dyDescent="0.35">
      <c r="J2" s="1">
        <v>10</v>
      </c>
      <c r="T2" t="s">
        <v>35</v>
      </c>
    </row>
    <row r="3" spans="10:20" x14ac:dyDescent="0.3">
      <c r="J3" s="1">
        <v>9</v>
      </c>
      <c r="L3" s="3" t="s">
        <v>37</v>
      </c>
      <c r="M3" s="3"/>
      <c r="T3" t="s">
        <v>35</v>
      </c>
    </row>
    <row r="4" spans="10:20" x14ac:dyDescent="0.3">
      <c r="J4" s="1">
        <v>13</v>
      </c>
      <c r="T4" t="s">
        <v>35</v>
      </c>
    </row>
    <row r="5" spans="10:20" x14ac:dyDescent="0.3">
      <c r="J5" s="1">
        <v>15</v>
      </c>
      <c r="L5" s="4" t="s">
        <v>8</v>
      </c>
      <c r="M5" s="4">
        <v>16.739999999999998</v>
      </c>
      <c r="T5" t="s">
        <v>35</v>
      </c>
    </row>
    <row r="6" spans="10:20" x14ac:dyDescent="0.3">
      <c r="J6" s="1">
        <v>25</v>
      </c>
      <c r="L6" t="s">
        <v>9</v>
      </c>
      <c r="M6">
        <v>0.41429506881014672</v>
      </c>
      <c r="T6" t="s">
        <v>35</v>
      </c>
    </row>
    <row r="7" spans="10:20" x14ac:dyDescent="0.3">
      <c r="J7" s="1">
        <v>14</v>
      </c>
      <c r="L7" t="s">
        <v>10</v>
      </c>
      <c r="M7">
        <v>16</v>
      </c>
      <c r="T7" t="s">
        <v>35</v>
      </c>
    </row>
    <row r="8" spans="10:20" x14ac:dyDescent="0.3">
      <c r="J8" s="1">
        <v>16</v>
      </c>
      <c r="L8" t="s">
        <v>11</v>
      </c>
      <c r="M8">
        <v>16</v>
      </c>
      <c r="T8" t="s">
        <v>35</v>
      </c>
    </row>
    <row r="9" spans="10:20" x14ac:dyDescent="0.3">
      <c r="J9" s="1">
        <v>15</v>
      </c>
      <c r="L9" s="4" t="s">
        <v>12</v>
      </c>
      <c r="M9" s="4">
        <v>4.1429506881014673</v>
      </c>
      <c r="T9" t="s">
        <v>35</v>
      </c>
    </row>
    <row r="10" spans="10:20" x14ac:dyDescent="0.3">
      <c r="J10" s="1">
        <v>15</v>
      </c>
      <c r="L10" t="s">
        <v>13</v>
      </c>
      <c r="M10">
        <v>17.164040404040421</v>
      </c>
      <c r="T10" t="s">
        <v>35</v>
      </c>
    </row>
    <row r="11" spans="10:20" x14ac:dyDescent="0.3">
      <c r="J11" s="1">
        <v>17</v>
      </c>
      <c r="L11" t="s">
        <v>14</v>
      </c>
      <c r="M11">
        <v>-0.47484034315675627</v>
      </c>
    </row>
    <row r="12" spans="10:20" x14ac:dyDescent="0.3">
      <c r="J12">
        <v>15</v>
      </c>
      <c r="L12" t="s">
        <v>15</v>
      </c>
      <c r="M12">
        <v>0.27208953553457926</v>
      </c>
    </row>
    <row r="13" spans="10:20" x14ac:dyDescent="0.3">
      <c r="J13">
        <v>17</v>
      </c>
      <c r="L13" s="4" t="s">
        <v>16</v>
      </c>
      <c r="M13" s="4">
        <v>19</v>
      </c>
    </row>
    <row r="14" spans="10:20" x14ac:dyDescent="0.3">
      <c r="J14">
        <v>10</v>
      </c>
      <c r="L14" t="s">
        <v>17</v>
      </c>
      <c r="M14">
        <v>8</v>
      </c>
    </row>
    <row r="15" spans="10:20" x14ac:dyDescent="0.3">
      <c r="J15">
        <v>20</v>
      </c>
      <c r="L15" t="s">
        <v>18</v>
      </c>
      <c r="M15">
        <v>27</v>
      </c>
    </row>
    <row r="16" spans="10:20" x14ac:dyDescent="0.3">
      <c r="J16">
        <v>18</v>
      </c>
      <c r="L16" t="s">
        <v>19</v>
      </c>
      <c r="M16">
        <v>1674</v>
      </c>
    </row>
    <row r="17" spans="10:13" ht="15" thickBot="1" x14ac:dyDescent="0.35">
      <c r="J17">
        <v>16</v>
      </c>
      <c r="L17" s="2" t="s">
        <v>20</v>
      </c>
      <c r="M17" s="2">
        <v>100</v>
      </c>
    </row>
    <row r="18" spans="10:13" x14ac:dyDescent="0.3">
      <c r="J18">
        <v>14</v>
      </c>
    </row>
    <row r="19" spans="10:13" x14ac:dyDescent="0.3">
      <c r="J19">
        <v>16</v>
      </c>
    </row>
    <row r="20" spans="10:13" x14ac:dyDescent="0.3">
      <c r="J20">
        <v>13</v>
      </c>
    </row>
    <row r="21" spans="10:13" x14ac:dyDescent="0.3">
      <c r="J21">
        <v>14</v>
      </c>
    </row>
    <row r="22" spans="10:13" x14ac:dyDescent="0.3">
      <c r="J22">
        <v>12</v>
      </c>
    </row>
    <row r="23" spans="10:13" x14ac:dyDescent="0.3">
      <c r="J23">
        <v>11</v>
      </c>
    </row>
    <row r="24" spans="10:13" x14ac:dyDescent="0.3">
      <c r="J24">
        <v>18</v>
      </c>
    </row>
    <row r="25" spans="10:13" x14ac:dyDescent="0.3">
      <c r="J25">
        <v>26</v>
      </c>
    </row>
    <row r="26" spans="10:13" x14ac:dyDescent="0.3">
      <c r="J26">
        <v>16</v>
      </c>
    </row>
    <row r="27" spans="10:13" x14ac:dyDescent="0.3">
      <c r="J27">
        <v>23</v>
      </c>
    </row>
    <row r="28" spans="10:13" x14ac:dyDescent="0.3">
      <c r="J28">
        <v>18</v>
      </c>
    </row>
    <row r="29" spans="10:13" x14ac:dyDescent="0.3">
      <c r="J29">
        <v>13</v>
      </c>
    </row>
    <row r="30" spans="10:13" x14ac:dyDescent="0.3">
      <c r="J30">
        <v>16</v>
      </c>
    </row>
    <row r="31" spans="10:13" x14ac:dyDescent="0.3">
      <c r="J31">
        <v>12</v>
      </c>
    </row>
    <row r="32" spans="10:13" x14ac:dyDescent="0.3">
      <c r="J32">
        <v>18</v>
      </c>
    </row>
    <row r="33" spans="10:10" x14ac:dyDescent="0.3">
      <c r="J33">
        <v>13</v>
      </c>
    </row>
    <row r="34" spans="10:10" x14ac:dyDescent="0.3">
      <c r="J34">
        <v>16</v>
      </c>
    </row>
    <row r="35" spans="10:10" x14ac:dyDescent="0.3">
      <c r="J35">
        <v>13</v>
      </c>
    </row>
    <row r="36" spans="10:10" x14ac:dyDescent="0.3">
      <c r="J36">
        <v>13</v>
      </c>
    </row>
    <row r="37" spans="10:10" x14ac:dyDescent="0.3">
      <c r="J37">
        <v>18</v>
      </c>
    </row>
    <row r="38" spans="10:10" x14ac:dyDescent="0.3">
      <c r="J38">
        <v>20</v>
      </c>
    </row>
    <row r="39" spans="10:10" x14ac:dyDescent="0.3">
      <c r="J39">
        <v>14</v>
      </c>
    </row>
    <row r="40" spans="10:10" x14ac:dyDescent="0.3">
      <c r="J40">
        <v>14</v>
      </c>
    </row>
    <row r="41" spans="10:10" x14ac:dyDescent="0.3">
      <c r="J41">
        <v>20</v>
      </c>
    </row>
    <row r="42" spans="10:10" x14ac:dyDescent="0.3">
      <c r="J42">
        <v>20</v>
      </c>
    </row>
    <row r="43" spans="10:10" x14ac:dyDescent="0.3">
      <c r="J43">
        <v>19</v>
      </c>
    </row>
    <row r="44" spans="10:10" x14ac:dyDescent="0.3">
      <c r="J44">
        <v>12</v>
      </c>
    </row>
    <row r="45" spans="10:10" x14ac:dyDescent="0.3">
      <c r="J45">
        <v>12</v>
      </c>
    </row>
    <row r="46" spans="10:10" x14ac:dyDescent="0.3">
      <c r="J46">
        <v>21</v>
      </c>
    </row>
    <row r="47" spans="10:10" x14ac:dyDescent="0.3">
      <c r="J47">
        <v>15</v>
      </c>
    </row>
    <row r="48" spans="10:10" x14ac:dyDescent="0.3">
      <c r="J48">
        <v>25</v>
      </c>
    </row>
    <row r="49" spans="10:10" x14ac:dyDescent="0.3">
      <c r="J49">
        <v>18</v>
      </c>
    </row>
    <row r="50" spans="10:10" x14ac:dyDescent="0.3">
      <c r="J50">
        <v>22</v>
      </c>
    </row>
    <row r="51" spans="10:10" x14ac:dyDescent="0.3">
      <c r="J51">
        <v>23</v>
      </c>
    </row>
    <row r="52" spans="10:10" x14ac:dyDescent="0.3">
      <c r="J52">
        <v>25</v>
      </c>
    </row>
    <row r="53" spans="10:10" x14ac:dyDescent="0.3">
      <c r="J53">
        <v>23</v>
      </c>
    </row>
    <row r="54" spans="10:10" x14ac:dyDescent="0.3">
      <c r="J54">
        <v>14</v>
      </c>
    </row>
    <row r="55" spans="10:10" x14ac:dyDescent="0.3">
      <c r="J55">
        <v>14</v>
      </c>
    </row>
    <row r="56" spans="10:10" x14ac:dyDescent="0.3">
      <c r="J56">
        <v>20</v>
      </c>
    </row>
    <row r="57" spans="10:10" x14ac:dyDescent="0.3">
      <c r="J57">
        <v>11</v>
      </c>
    </row>
    <row r="58" spans="10:10" x14ac:dyDescent="0.3">
      <c r="J58">
        <v>13</v>
      </c>
    </row>
    <row r="59" spans="10:10" x14ac:dyDescent="0.3">
      <c r="J59">
        <v>20</v>
      </c>
    </row>
    <row r="60" spans="10:10" x14ac:dyDescent="0.3">
      <c r="J60">
        <v>21</v>
      </c>
    </row>
    <row r="61" spans="10:10" x14ac:dyDescent="0.3">
      <c r="J61">
        <v>19</v>
      </c>
    </row>
    <row r="62" spans="10:10" x14ac:dyDescent="0.3">
      <c r="J62">
        <v>8</v>
      </c>
    </row>
    <row r="63" spans="10:10" x14ac:dyDescent="0.3">
      <c r="J63">
        <v>21</v>
      </c>
    </row>
    <row r="64" spans="10:10" x14ac:dyDescent="0.3">
      <c r="J64">
        <v>19</v>
      </c>
    </row>
    <row r="65" spans="10:10" x14ac:dyDescent="0.3">
      <c r="J65">
        <v>22</v>
      </c>
    </row>
    <row r="66" spans="10:10" x14ac:dyDescent="0.3">
      <c r="J66">
        <v>15</v>
      </c>
    </row>
    <row r="67" spans="10:10" x14ac:dyDescent="0.3">
      <c r="J67">
        <v>19</v>
      </c>
    </row>
    <row r="68" spans="10:10" x14ac:dyDescent="0.3">
      <c r="J68">
        <v>11</v>
      </c>
    </row>
    <row r="69" spans="10:10" x14ac:dyDescent="0.3">
      <c r="J69">
        <v>19</v>
      </c>
    </row>
    <row r="70" spans="10:10" x14ac:dyDescent="0.3">
      <c r="J70">
        <v>19</v>
      </c>
    </row>
    <row r="71" spans="10:10" x14ac:dyDescent="0.3">
      <c r="J71">
        <v>15</v>
      </c>
    </row>
    <row r="72" spans="10:10" x14ac:dyDescent="0.3">
      <c r="J72">
        <v>14</v>
      </c>
    </row>
    <row r="73" spans="10:10" x14ac:dyDescent="0.3">
      <c r="J73">
        <v>16</v>
      </c>
    </row>
    <row r="74" spans="10:10" x14ac:dyDescent="0.3">
      <c r="J74">
        <v>21</v>
      </c>
    </row>
    <row r="75" spans="10:10" x14ac:dyDescent="0.3">
      <c r="J75">
        <v>19</v>
      </c>
    </row>
    <row r="76" spans="10:10" x14ac:dyDescent="0.3">
      <c r="J76">
        <v>12</v>
      </c>
    </row>
    <row r="77" spans="10:10" x14ac:dyDescent="0.3">
      <c r="J77">
        <v>22</v>
      </c>
    </row>
    <row r="78" spans="10:10" x14ac:dyDescent="0.3">
      <c r="J78">
        <v>22</v>
      </c>
    </row>
    <row r="79" spans="10:10" x14ac:dyDescent="0.3">
      <c r="J79">
        <v>21</v>
      </c>
    </row>
    <row r="80" spans="10:10" x14ac:dyDescent="0.3">
      <c r="J80">
        <v>18</v>
      </c>
    </row>
    <row r="81" spans="10:10" x14ac:dyDescent="0.3">
      <c r="J81">
        <v>16</v>
      </c>
    </row>
    <row r="82" spans="10:10" x14ac:dyDescent="0.3">
      <c r="J82">
        <v>16</v>
      </c>
    </row>
    <row r="83" spans="10:10" x14ac:dyDescent="0.3">
      <c r="J83">
        <v>24</v>
      </c>
    </row>
    <row r="84" spans="10:10" x14ac:dyDescent="0.3">
      <c r="J84">
        <v>11</v>
      </c>
    </row>
    <row r="85" spans="10:10" x14ac:dyDescent="0.3">
      <c r="J85">
        <v>16</v>
      </c>
    </row>
    <row r="86" spans="10:10" x14ac:dyDescent="0.3">
      <c r="J86">
        <v>19</v>
      </c>
    </row>
    <row r="87" spans="10:10" x14ac:dyDescent="0.3">
      <c r="J87">
        <v>17</v>
      </c>
    </row>
    <row r="88" spans="10:10" x14ac:dyDescent="0.3">
      <c r="J88">
        <v>19</v>
      </c>
    </row>
    <row r="89" spans="10:10" x14ac:dyDescent="0.3">
      <c r="J89">
        <v>17</v>
      </c>
    </row>
    <row r="90" spans="10:10" x14ac:dyDescent="0.3">
      <c r="J90">
        <v>16</v>
      </c>
    </row>
    <row r="91" spans="10:10" x14ac:dyDescent="0.3">
      <c r="J91">
        <v>13</v>
      </c>
    </row>
    <row r="92" spans="10:10" x14ac:dyDescent="0.3">
      <c r="J92">
        <v>22</v>
      </c>
    </row>
    <row r="93" spans="10:10" x14ac:dyDescent="0.3">
      <c r="J93">
        <v>27</v>
      </c>
    </row>
    <row r="94" spans="10:10" x14ac:dyDescent="0.3">
      <c r="J94">
        <v>17</v>
      </c>
    </row>
    <row r="95" spans="10:10" x14ac:dyDescent="0.3">
      <c r="J95">
        <v>11</v>
      </c>
    </row>
    <row r="96" spans="10:10" x14ac:dyDescent="0.3">
      <c r="J96">
        <v>17</v>
      </c>
    </row>
    <row r="97" spans="10:10" x14ac:dyDescent="0.3">
      <c r="J97">
        <v>12</v>
      </c>
    </row>
    <row r="98" spans="10:10" x14ac:dyDescent="0.3">
      <c r="J98">
        <v>17</v>
      </c>
    </row>
    <row r="99" spans="10:10" x14ac:dyDescent="0.3">
      <c r="J99">
        <v>12</v>
      </c>
    </row>
    <row r="100" spans="10:10" x14ac:dyDescent="0.3">
      <c r="J100">
        <v>11</v>
      </c>
    </row>
    <row r="101" spans="10:10" x14ac:dyDescent="0.3">
      <c r="J101">
        <v>18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8BACE-DAF7-4ACF-A181-D2F8657744E0}">
  <dimension ref="I2:O17"/>
  <sheetViews>
    <sheetView topLeftCell="B1" workbookViewId="0">
      <selection activeCell="O19" sqref="O19"/>
    </sheetView>
  </sheetViews>
  <sheetFormatPr defaultRowHeight="14.4" x14ac:dyDescent="0.3"/>
  <sheetData>
    <row r="2" spans="9:15" x14ac:dyDescent="0.3">
      <c r="I2" t="s">
        <v>35</v>
      </c>
      <c r="K2" t="s">
        <v>38</v>
      </c>
      <c r="L2" t="s">
        <v>39</v>
      </c>
      <c r="M2" t="s">
        <v>40</v>
      </c>
      <c r="N2" t="s">
        <v>41</v>
      </c>
      <c r="O2" t="s">
        <v>42</v>
      </c>
    </row>
    <row r="3" spans="9:15" x14ac:dyDescent="0.3">
      <c r="K3">
        <v>30</v>
      </c>
      <c r="L3">
        <v>25</v>
      </c>
      <c r="M3">
        <v>22</v>
      </c>
      <c r="N3">
        <v>18</v>
      </c>
      <c r="O3">
        <v>35</v>
      </c>
    </row>
    <row r="4" spans="9:15" x14ac:dyDescent="0.3">
      <c r="K4">
        <v>32</v>
      </c>
      <c r="L4">
        <v>27</v>
      </c>
      <c r="M4">
        <v>23</v>
      </c>
      <c r="N4">
        <v>17</v>
      </c>
      <c r="O4">
        <v>36</v>
      </c>
    </row>
    <row r="5" spans="9:15" x14ac:dyDescent="0.3">
      <c r="K5">
        <v>33</v>
      </c>
      <c r="L5">
        <v>26</v>
      </c>
      <c r="M5">
        <v>20</v>
      </c>
      <c r="N5">
        <v>19</v>
      </c>
      <c r="O5">
        <v>34</v>
      </c>
    </row>
    <row r="6" spans="9:15" x14ac:dyDescent="0.3">
      <c r="K6">
        <v>28</v>
      </c>
      <c r="L6">
        <v>23</v>
      </c>
      <c r="M6">
        <v>25</v>
      </c>
      <c r="N6">
        <v>20</v>
      </c>
      <c r="O6">
        <v>35</v>
      </c>
    </row>
    <row r="7" spans="9:15" x14ac:dyDescent="0.3">
      <c r="K7">
        <v>31</v>
      </c>
      <c r="L7">
        <v>28</v>
      </c>
      <c r="M7">
        <v>21</v>
      </c>
      <c r="N7">
        <v>21</v>
      </c>
      <c r="O7">
        <v>33</v>
      </c>
    </row>
    <row r="8" spans="9:15" x14ac:dyDescent="0.3">
      <c r="K8">
        <v>30</v>
      </c>
      <c r="L8">
        <v>24</v>
      </c>
      <c r="M8">
        <v>24</v>
      </c>
      <c r="N8">
        <v>18</v>
      </c>
      <c r="O8">
        <v>34</v>
      </c>
    </row>
    <row r="9" spans="9:15" x14ac:dyDescent="0.3">
      <c r="K9">
        <v>29</v>
      </c>
      <c r="L9">
        <v>26</v>
      </c>
      <c r="M9">
        <v>23</v>
      </c>
      <c r="N9">
        <v>19</v>
      </c>
      <c r="O9">
        <v>32</v>
      </c>
    </row>
    <row r="10" spans="9:15" x14ac:dyDescent="0.3">
      <c r="K10">
        <v>30</v>
      </c>
      <c r="L10">
        <v>25</v>
      </c>
      <c r="M10">
        <v>22</v>
      </c>
      <c r="N10">
        <v>17</v>
      </c>
      <c r="O10">
        <v>33</v>
      </c>
    </row>
    <row r="11" spans="9:15" x14ac:dyDescent="0.3">
      <c r="K11">
        <v>32</v>
      </c>
      <c r="L11">
        <v>27</v>
      </c>
      <c r="M11">
        <v>25</v>
      </c>
      <c r="N11">
        <v>20</v>
      </c>
      <c r="O11">
        <v>36</v>
      </c>
    </row>
    <row r="12" spans="9:15" x14ac:dyDescent="0.3">
      <c r="K12">
        <v>31</v>
      </c>
      <c r="L12">
        <v>28</v>
      </c>
      <c r="M12">
        <v>24</v>
      </c>
      <c r="N12">
        <v>19</v>
      </c>
      <c r="O12">
        <v>34</v>
      </c>
    </row>
    <row r="13" spans="9:15" x14ac:dyDescent="0.3">
      <c r="J13" s="4" t="s">
        <v>8</v>
      </c>
      <c r="K13" s="4">
        <f>AVERAGE(K3:K12)</f>
        <v>30.6</v>
      </c>
      <c r="L13" s="4">
        <f>AVERAGE(L3:L12)</f>
        <v>25.9</v>
      </c>
      <c r="M13" s="4">
        <f>AVERAGE(M3:M12)</f>
        <v>22.9</v>
      </c>
      <c r="N13" s="4">
        <f>AVERAGE(N3:N12)</f>
        <v>18.8</v>
      </c>
      <c r="O13" s="4">
        <f>AVERAGE(O3:O12)</f>
        <v>34.200000000000003</v>
      </c>
    </row>
    <row r="14" spans="9:15" x14ac:dyDescent="0.3">
      <c r="J14" s="4" t="s">
        <v>16</v>
      </c>
      <c r="K14" s="4">
        <f>K16-K17</f>
        <v>5</v>
      </c>
      <c r="L14" s="4">
        <f t="shared" ref="L14:O14" si="0">L16-L17</f>
        <v>5</v>
      </c>
      <c r="M14" s="4">
        <f t="shared" si="0"/>
        <v>5</v>
      </c>
      <c r="N14" s="4">
        <f t="shared" si="0"/>
        <v>4</v>
      </c>
      <c r="O14" s="4">
        <f t="shared" si="0"/>
        <v>4</v>
      </c>
    </row>
    <row r="15" spans="9:15" x14ac:dyDescent="0.3">
      <c r="J15" s="4" t="s">
        <v>43</v>
      </c>
      <c r="K15" s="4">
        <f>_xlfn.VAR.S(K3:K12)</f>
        <v>2.2666666666666675</v>
      </c>
      <c r="L15" s="4">
        <f t="shared" ref="L15:O15" si="1">_xlfn.VAR.S(L3:L12)</f>
        <v>2.7666666666666675</v>
      </c>
      <c r="M15" s="4">
        <f t="shared" si="1"/>
        <v>2.7666666666666675</v>
      </c>
      <c r="N15" s="4">
        <f t="shared" si="1"/>
        <v>1.7333333333333332</v>
      </c>
      <c r="O15" s="4">
        <f t="shared" si="1"/>
        <v>1.7333333333333332</v>
      </c>
    </row>
    <row r="16" spans="9:15" x14ac:dyDescent="0.3">
      <c r="J16" t="s">
        <v>44</v>
      </c>
      <c r="K16">
        <f>MAX(K3:K12)</f>
        <v>33</v>
      </c>
      <c r="L16">
        <f>MAX(L3:L12)</f>
        <v>28</v>
      </c>
      <c r="M16">
        <f t="shared" ref="M16:O16" si="2">MAX(M3:M12)</f>
        <v>25</v>
      </c>
      <c r="N16">
        <f t="shared" si="2"/>
        <v>21</v>
      </c>
      <c r="O16">
        <f t="shared" si="2"/>
        <v>36</v>
      </c>
    </row>
    <row r="17" spans="10:15" x14ac:dyDescent="0.3">
      <c r="J17" t="s">
        <v>45</v>
      </c>
      <c r="K17">
        <f>MIN(K3:K12)</f>
        <v>28</v>
      </c>
      <c r="L17">
        <f t="shared" ref="L17:O17" si="3">MIN(L3:L12)</f>
        <v>23</v>
      </c>
      <c r="M17">
        <f t="shared" si="3"/>
        <v>20</v>
      </c>
      <c r="N17">
        <f t="shared" si="3"/>
        <v>17</v>
      </c>
      <c r="O17">
        <f t="shared" si="3"/>
        <v>32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1,2</vt:lpstr>
      <vt:lpstr>3.</vt:lpstr>
      <vt:lpstr>measureofdispersion_1</vt:lpstr>
      <vt:lpstr>2</vt:lpstr>
      <vt:lpstr>3</vt:lpstr>
      <vt:lpstr>4</vt:lpstr>
      <vt:lpstr>5</vt:lpstr>
      <vt:lpstr>6</vt:lpstr>
      <vt:lpstr>7</vt:lpstr>
      <vt:lpstr>8</vt:lpstr>
      <vt:lpstr>9</vt:lpstr>
      <vt:lpstr>10</vt:lpstr>
      <vt:lpstr>11</vt:lpstr>
      <vt:lpstr>12</vt:lpstr>
      <vt:lpstr>13</vt:lpstr>
      <vt:lpstr>14</vt:lpstr>
      <vt:lpstr>Skewness and Kurtosis 1)</vt:lpstr>
      <vt:lpstr>2)</vt:lpstr>
      <vt:lpstr>3)</vt:lpstr>
      <vt:lpstr>4)</vt:lpstr>
      <vt:lpstr>5)</vt:lpstr>
      <vt:lpstr>Percentile and Quartiles 1.</vt:lpstr>
      <vt:lpstr>2.</vt:lpstr>
      <vt:lpstr>3,</vt:lpstr>
      <vt:lpstr>4.</vt:lpstr>
      <vt:lpstr>5.</vt:lpstr>
      <vt:lpstr>Correlation and Covariance 1,</vt:lpstr>
      <vt:lpstr>2,</vt:lpstr>
      <vt:lpstr>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Dhyey Vyas</dc:creator>
  <cp:lastModifiedBy>Dhyey Vyas</cp:lastModifiedBy>
  <dcterms:created xsi:type="dcterms:W3CDTF">2024-06-11T07:58:09Z</dcterms:created>
  <dcterms:modified xsi:type="dcterms:W3CDTF">2024-06-12T19:17:34Z</dcterms:modified>
</cp:coreProperties>
</file>