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LotschEtAl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9" i="1" l="1"/>
  <c r="G40" i="1"/>
  <c r="G41" i="1"/>
  <c r="G38" i="1"/>
  <c r="F39" i="1"/>
  <c r="F40" i="1"/>
  <c r="F41" i="1"/>
  <c r="F38" i="1"/>
  <c r="B39" i="1"/>
  <c r="B40" i="1"/>
  <c r="B41" i="1"/>
  <c r="A39" i="1"/>
  <c r="A40" i="1"/>
  <c r="A41" i="1"/>
  <c r="A38" i="1"/>
  <c r="B38" i="1"/>
  <c r="I4" i="1"/>
  <c r="I5" i="1"/>
  <c r="I6" i="1"/>
  <c r="I7" i="1"/>
  <c r="I3" i="1"/>
  <c r="I13" i="1"/>
  <c r="I14" i="1"/>
  <c r="I15" i="1"/>
  <c r="I16" i="1"/>
  <c r="I12" i="1"/>
  <c r="I22" i="1"/>
  <c r="I23" i="1"/>
  <c r="I24" i="1"/>
  <c r="I25" i="1"/>
  <c r="I21" i="1"/>
  <c r="I31" i="1"/>
  <c r="I32" i="1"/>
  <c r="I33" i="1"/>
  <c r="I34" i="1"/>
  <c r="I30" i="1"/>
  <c r="H31" i="1"/>
  <c r="H32" i="1"/>
  <c r="H33" i="1"/>
  <c r="H34" i="1"/>
  <c r="H30" i="1"/>
  <c r="H22" i="1"/>
  <c r="H23" i="1"/>
  <c r="H24" i="1"/>
  <c r="H25" i="1"/>
  <c r="H21" i="1"/>
  <c r="H13" i="1"/>
  <c r="H14" i="1"/>
  <c r="H15" i="1"/>
  <c r="H16" i="1"/>
  <c r="H12" i="1"/>
  <c r="H4" i="1"/>
  <c r="H5" i="1"/>
  <c r="H6" i="1"/>
  <c r="H7" i="1"/>
  <c r="H3" i="1"/>
  <c r="D13" i="1"/>
  <c r="D14" i="1"/>
  <c r="D15" i="1"/>
  <c r="D16" i="1"/>
  <c r="D12" i="1"/>
  <c r="D22" i="1"/>
  <c r="D23" i="1"/>
  <c r="D24" i="1"/>
  <c r="D25" i="1"/>
  <c r="D21" i="1"/>
  <c r="D31" i="1"/>
  <c r="D32" i="1"/>
  <c r="D33" i="1"/>
  <c r="D34" i="1"/>
  <c r="D30" i="1"/>
  <c r="C31" i="1"/>
  <c r="C32" i="1"/>
  <c r="C33" i="1"/>
  <c r="C34" i="1"/>
  <c r="C30" i="1"/>
  <c r="C22" i="1"/>
  <c r="C23" i="1"/>
  <c r="C24" i="1"/>
  <c r="C25" i="1"/>
  <c r="C21" i="1"/>
  <c r="C13" i="1"/>
  <c r="C14" i="1"/>
  <c r="C15" i="1"/>
  <c r="C16" i="1"/>
  <c r="C12" i="1"/>
  <c r="D4" i="1"/>
  <c r="D5" i="1"/>
  <c r="D6" i="1"/>
  <c r="D7" i="1"/>
  <c r="D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<sst xmlns="http://schemas.openxmlformats.org/spreadsheetml/2006/main" count="47" uniqueCount="15">
  <si>
    <t>Time (h)</t>
  </si>
  <si>
    <t>Concentration (nmol/L)</t>
  </si>
  <si>
    <t>Molar Mass (ug/nmol)</t>
  </si>
  <si>
    <t xml:space="preserve"> #7 Female 58 kg</t>
  </si>
  <si>
    <t>#8 Female 61 kg</t>
  </si>
  <si>
    <t>#6 Female 65 kg</t>
  </si>
  <si>
    <t>#5 Female 54 kg</t>
  </si>
  <si>
    <t>#4 Male 98 kg</t>
  </si>
  <si>
    <t>#3 Male 76 kg</t>
  </si>
  <si>
    <t>#2 Male 74 kg</t>
  </si>
  <si>
    <t>#1 Male 78 kg</t>
  </si>
  <si>
    <t>Time (s)</t>
  </si>
  <si>
    <t>Concentration (ug/mL)</t>
  </si>
  <si>
    <t>Average of Females</t>
  </si>
  <si>
    <t>Average of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</si>
</sst>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387350</xdr:colOff>
      <xdr:row>1</xdr:row>
      <xdr:rowOff>180975</xdr:rowOff>
    </xdr:from>
    <xdr:to>
      <xdr:col>17</xdr:col>
      <xdr:colOff>482131</xdr:colOff>
      <xdr:row>33</xdr:row>
      <xdr:rowOff>132594</xdr:rowOff>
    </xdr:to>
    <xdr:grpSp>
      <xdr:nvGrpSpPr>
        <xdr:cNvPr id="13" name="Group 12"/>
        <xdr:cNvGrpSpPr/>
      </xdr:nvGrpSpPr>
      <xdr:grpSpPr>
        <a:xfrm>
          <a:off x="10912475" y="371475"/>
          <a:ext cx="3768710" cy="6047619"/>
          <a:chOff x="9279618" y="371475"/>
          <a:chExt cx="3768709" cy="6047619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279618" y="371475"/>
            <a:ext cx="3768709" cy="6047619"/>
          </a:xfrm>
          <a:prstGeom prst="rect">
            <a:avLst/>
          </a:prstGeom>
        </xdr:spPr>
      </xdr:pic>
      <xdr:cxnSp macro="">
        <xdr:nvCxnSpPr>
          <xdr:cNvPr id="4" name="Straight Connector 3"/>
          <xdr:cNvCxnSpPr/>
        </xdr:nvCxnSpPr>
        <xdr:spPr>
          <a:xfrm flipH="1">
            <a:off x="9760924" y="1277938"/>
            <a:ext cx="279059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 flipH="1">
            <a:off x="9778853" y="1800132"/>
            <a:ext cx="279219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 flipH="1">
            <a:off x="10030986" y="2494896"/>
            <a:ext cx="279219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 flipH="1">
            <a:off x="10048915" y="3017090"/>
            <a:ext cx="279219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 flipH="1">
            <a:off x="9774372" y="3700649"/>
            <a:ext cx="279219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 flipH="1">
            <a:off x="9792301" y="4211637"/>
            <a:ext cx="279219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Connector 10"/>
          <xdr:cNvCxnSpPr/>
        </xdr:nvCxnSpPr>
        <xdr:spPr>
          <a:xfrm flipH="1">
            <a:off x="10066846" y="4906402"/>
            <a:ext cx="279219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 flipH="1">
            <a:off x="10056760" y="5434199"/>
            <a:ext cx="279219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10" zoomScale="140" zoomScaleNormal="140" workbookViewId="0">
      <selection activeCell="I40" sqref="I40"/>
    </sheetView>
  </sheetViews>
  <sheetFormatPr defaultRowHeight="15" x14ac:dyDescent="0.25"/>
  <cols>
    <col min="1" max="1" width="15.5703125" customWidth="1"/>
    <col min="2" max="2" width="22.140625" bestFit="1" customWidth="1"/>
    <col min="4" max="4" width="21.42578125" bestFit="1" customWidth="1"/>
    <col min="7" max="7" width="22.140625" bestFit="1" customWidth="1"/>
    <col min="9" max="9" width="21.42578125" bestFit="1" customWidth="1"/>
  </cols>
  <sheetData>
    <row r="1" spans="1:11" x14ac:dyDescent="0.25">
      <c r="A1" s="1" t="s">
        <v>10</v>
      </c>
      <c r="B1" s="1"/>
      <c r="C1" s="1"/>
      <c r="D1" s="1"/>
      <c r="F1" s="1" t="s">
        <v>6</v>
      </c>
      <c r="G1" s="1"/>
      <c r="H1" s="1"/>
      <c r="I1" s="1"/>
      <c r="K1" t="s">
        <v>2</v>
      </c>
    </row>
    <row r="2" spans="1:11" x14ac:dyDescent="0.25">
      <c r="A2" t="s">
        <v>0</v>
      </c>
      <c r="B2" t="s">
        <v>1</v>
      </c>
      <c r="C2" t="s">
        <v>11</v>
      </c>
      <c r="D2" t="s">
        <v>12</v>
      </c>
      <c r="F2" t="s">
        <v>0</v>
      </c>
      <c r="G2" t="s">
        <v>1</v>
      </c>
      <c r="H2" t="s">
        <v>11</v>
      </c>
      <c r="I2" t="s">
        <v>12</v>
      </c>
      <c r="K2">
        <v>0.2853</v>
      </c>
    </row>
    <row r="3" spans="1:11" x14ac:dyDescent="0.25">
      <c r="A3">
        <v>0.46031746000000001</v>
      </c>
      <c r="B3">
        <v>157.14285000000001</v>
      </c>
      <c r="C3">
        <f>A3*60*60</f>
        <v>1657.1428560000002</v>
      </c>
      <c r="D3">
        <f>B3*$K$2/1000</f>
        <v>4.4832855105E-2</v>
      </c>
      <c r="F3">
        <v>0.47872340000000002</v>
      </c>
      <c r="G3">
        <v>150.79365999999999</v>
      </c>
      <c r="H3">
        <f>F3*3600</f>
        <v>1723.4042400000001</v>
      </c>
      <c r="I3">
        <f>G3*$K$2/1000</f>
        <v>4.3021431197999997E-2</v>
      </c>
    </row>
    <row r="4" spans="1:11" x14ac:dyDescent="0.25">
      <c r="A4">
        <v>1.0634920999999999</v>
      </c>
      <c r="B4">
        <v>57.142856999999999</v>
      </c>
      <c r="C4">
        <f t="shared" ref="C4:C7" si="0">A4*60*60</f>
        <v>3828.5715599999999</v>
      </c>
      <c r="D4">
        <f t="shared" ref="D4:D7" si="1">B4*$K$2/1000</f>
        <v>1.6302857102099999E-2</v>
      </c>
      <c r="F4">
        <v>1.0851063999999999</v>
      </c>
      <c r="G4">
        <v>87.301590000000004</v>
      </c>
      <c r="H4">
        <f t="shared" ref="H4:H7" si="2">F4*3600</f>
        <v>3906.3830399999997</v>
      </c>
      <c r="I4">
        <f t="shared" ref="I4:I7" si="3">G4*$K$2/1000</f>
        <v>2.4907143627E-2</v>
      </c>
    </row>
    <row r="5" spans="1:11" x14ac:dyDescent="0.25">
      <c r="A5">
        <v>1.6666666000000001</v>
      </c>
      <c r="B5">
        <v>46.031745999999998</v>
      </c>
      <c r="C5">
        <f t="shared" si="0"/>
        <v>5999.9997600000006</v>
      </c>
      <c r="D5">
        <f t="shared" si="1"/>
        <v>1.31328571338E-2</v>
      </c>
      <c r="F5">
        <v>1.6914893</v>
      </c>
      <c r="G5">
        <v>60.317459999999997</v>
      </c>
      <c r="H5">
        <f t="shared" si="2"/>
        <v>6089.3614799999996</v>
      </c>
      <c r="I5">
        <f t="shared" si="3"/>
        <v>1.7208571337999998E-2</v>
      </c>
    </row>
    <row r="6" spans="1:11" x14ac:dyDescent="0.25">
      <c r="A6">
        <v>2.2698412000000001</v>
      </c>
      <c r="B6">
        <v>39.682540000000003</v>
      </c>
      <c r="C6">
        <f t="shared" si="0"/>
        <v>8171.42832</v>
      </c>
      <c r="D6">
        <f t="shared" si="1"/>
        <v>1.1321428662000001E-2</v>
      </c>
      <c r="F6">
        <v>2.2978722999999999</v>
      </c>
      <c r="G6">
        <v>53.968254000000002</v>
      </c>
      <c r="H6">
        <f t="shared" si="2"/>
        <v>8272.3402800000003</v>
      </c>
      <c r="I6">
        <f t="shared" si="3"/>
        <v>1.5397142866200001E-2</v>
      </c>
    </row>
    <row r="7" spans="1:11" x14ac:dyDescent="0.25">
      <c r="A7">
        <v>2.8730159</v>
      </c>
      <c r="B7">
        <v>34.920634999999997</v>
      </c>
      <c r="C7">
        <f t="shared" si="0"/>
        <v>10342.857239999999</v>
      </c>
      <c r="D7">
        <f t="shared" si="1"/>
        <v>9.9628571654999994E-3</v>
      </c>
      <c r="F7">
        <v>2.9202127</v>
      </c>
      <c r="G7">
        <v>49.20635</v>
      </c>
      <c r="H7">
        <f t="shared" si="2"/>
        <v>10512.765719999999</v>
      </c>
      <c r="I7">
        <f t="shared" si="3"/>
        <v>1.4038571655E-2</v>
      </c>
    </row>
    <row r="10" spans="1:11" x14ac:dyDescent="0.25">
      <c r="A10" s="1" t="s">
        <v>9</v>
      </c>
      <c r="B10" s="1"/>
      <c r="C10" s="1"/>
      <c r="D10" s="1"/>
      <c r="F10" s="1" t="s">
        <v>5</v>
      </c>
      <c r="G10" s="1"/>
      <c r="H10" s="1"/>
      <c r="I10" s="1"/>
    </row>
    <row r="11" spans="1:11" x14ac:dyDescent="0.25">
      <c r="A11" t="s">
        <v>0</v>
      </c>
      <c r="B11" t="s">
        <v>1</v>
      </c>
      <c r="C11" t="s">
        <v>11</v>
      </c>
      <c r="D11" t="s">
        <v>12</v>
      </c>
      <c r="F11" t="s">
        <v>0</v>
      </c>
      <c r="G11" t="s">
        <v>1</v>
      </c>
      <c r="H11" t="s">
        <v>11</v>
      </c>
      <c r="I11" t="s">
        <v>12</v>
      </c>
    </row>
    <row r="12" spans="1:11" x14ac:dyDescent="0.25">
      <c r="A12">
        <v>0.48387095000000002</v>
      </c>
      <c r="B12">
        <v>135.43306999999999</v>
      </c>
      <c r="C12">
        <f>A12*3600</f>
        <v>1741.93542</v>
      </c>
      <c r="D12">
        <f>B12*$K$2/1000</f>
        <v>3.8639054871E-2</v>
      </c>
      <c r="F12">
        <v>0.41835129999999998</v>
      </c>
      <c r="G12">
        <v>210.66861</v>
      </c>
      <c r="H12">
        <f>F12*3600</f>
        <v>1506.06468</v>
      </c>
      <c r="I12">
        <f>G12*$K$2/1000</f>
        <v>6.0103754432999999E-2</v>
      </c>
    </row>
    <row r="13" spans="1:11" x14ac:dyDescent="0.25">
      <c r="A13">
        <v>1.1129032000000001</v>
      </c>
      <c r="B13">
        <v>61.417324000000001</v>
      </c>
      <c r="C13">
        <f t="shared" ref="C13:C16" si="4">A13*3600</f>
        <v>4006.4515200000005</v>
      </c>
      <c r="D13">
        <f t="shared" ref="D13:D16" si="5">B13*$K$2/1000</f>
        <v>1.7522362537199999E-2</v>
      </c>
      <c r="F13">
        <v>1.0334829999999999</v>
      </c>
      <c r="G13">
        <v>112.40963000000001</v>
      </c>
      <c r="H13">
        <f t="shared" ref="H13:H16" si="6">F13*3600</f>
        <v>3720.5387999999998</v>
      </c>
      <c r="I13">
        <f t="shared" ref="I13:I16" si="7">G13*$K$2/1000</f>
        <v>3.2070467439000008E-2</v>
      </c>
    </row>
    <row r="14" spans="1:11" x14ac:dyDescent="0.25">
      <c r="A14">
        <v>1.7258065</v>
      </c>
      <c r="B14">
        <v>51.968502000000001</v>
      </c>
      <c r="C14">
        <f t="shared" si="4"/>
        <v>6212.9034000000001</v>
      </c>
      <c r="D14">
        <f t="shared" si="5"/>
        <v>1.4826613620599999E-2</v>
      </c>
      <c r="F14">
        <v>1.6372058</v>
      </c>
      <c r="G14">
        <v>57.364075</v>
      </c>
      <c r="H14">
        <f t="shared" si="6"/>
        <v>5893.9408800000001</v>
      </c>
      <c r="I14">
        <f t="shared" si="7"/>
        <v>1.6365970597499998E-2</v>
      </c>
    </row>
    <row r="15" spans="1:11" x14ac:dyDescent="0.25">
      <c r="A15">
        <v>2.3387096000000001</v>
      </c>
      <c r="B15">
        <v>44.09449</v>
      </c>
      <c r="C15">
        <f t="shared" si="4"/>
        <v>8419.3545599999998</v>
      </c>
      <c r="D15">
        <f t="shared" si="5"/>
        <v>1.2580157997000001E-2</v>
      </c>
      <c r="F15">
        <v>2.2462469999999999</v>
      </c>
      <c r="G15">
        <v>51.914276000000001</v>
      </c>
      <c r="H15">
        <f t="shared" si="6"/>
        <v>8086.4892</v>
      </c>
      <c r="I15">
        <f t="shared" si="7"/>
        <v>1.4811142942800001E-2</v>
      </c>
    </row>
    <row r="16" spans="1:11" x14ac:dyDescent="0.25">
      <c r="A16">
        <v>2.9354840000000002</v>
      </c>
      <c r="B16">
        <v>40.944879999999998</v>
      </c>
      <c r="C16">
        <f t="shared" si="4"/>
        <v>10567.742400000001</v>
      </c>
      <c r="D16">
        <f t="shared" si="5"/>
        <v>1.1681574264000001E-2</v>
      </c>
      <c r="F16">
        <v>2.8399336000000002</v>
      </c>
      <c r="G16">
        <v>52.881039999999999</v>
      </c>
      <c r="H16">
        <f t="shared" si="6"/>
        <v>10223.760960000001</v>
      </c>
      <c r="I16">
        <f t="shared" si="7"/>
        <v>1.5086960712000001E-2</v>
      </c>
    </row>
    <row r="19" spans="1:9" x14ac:dyDescent="0.25">
      <c r="A19" s="1" t="s">
        <v>8</v>
      </c>
      <c r="B19" s="1"/>
      <c r="C19" s="1"/>
      <c r="D19" s="1"/>
      <c r="F19" s="1" t="s">
        <v>3</v>
      </c>
      <c r="G19" s="1"/>
      <c r="H19" s="1"/>
      <c r="I19" s="1"/>
    </row>
    <row r="20" spans="1:9" x14ac:dyDescent="0.25">
      <c r="A20" t="s">
        <v>0</v>
      </c>
      <c r="B20" t="s">
        <v>1</v>
      </c>
      <c r="C20" t="s">
        <v>11</v>
      </c>
      <c r="D20" t="s">
        <v>12</v>
      </c>
      <c r="F20" t="s">
        <v>0</v>
      </c>
      <c r="G20" t="s">
        <v>1</v>
      </c>
      <c r="H20" t="s">
        <v>11</v>
      </c>
      <c r="I20" t="s">
        <v>12</v>
      </c>
    </row>
    <row r="21" spans="1:9" x14ac:dyDescent="0.25">
      <c r="A21">
        <v>0.44919786</v>
      </c>
      <c r="B21">
        <v>133.33332999999999</v>
      </c>
      <c r="C21">
        <f>A21*3600</f>
        <v>1617.112296</v>
      </c>
      <c r="D21">
        <f>B21*$K$2/1000</f>
        <v>3.8039999048999996E-2</v>
      </c>
      <c r="F21">
        <v>0.50246345999999997</v>
      </c>
      <c r="G21">
        <v>195.02542</v>
      </c>
      <c r="H21">
        <f>F21*3600</f>
        <v>1808.8684559999999</v>
      </c>
      <c r="I21">
        <f>G21*$K$2/1000</f>
        <v>5.5640752325999999E-2</v>
      </c>
    </row>
    <row r="22" spans="1:9" x14ac:dyDescent="0.25">
      <c r="A22">
        <v>1.0588236</v>
      </c>
      <c r="B22">
        <v>57.142856999999999</v>
      </c>
      <c r="C22">
        <f t="shared" ref="C22:C25" si="8">A22*3600</f>
        <v>3811.76496</v>
      </c>
      <c r="D22">
        <f t="shared" ref="D22:D25" si="9">B22*$K$2/1000</f>
        <v>1.6302857102099999E-2</v>
      </c>
      <c r="F22">
        <v>1.1141033</v>
      </c>
      <c r="G22">
        <v>56.111989999999999</v>
      </c>
      <c r="H22">
        <f t="shared" ref="H22:H25" si="10">F22*3600</f>
        <v>4010.7718800000002</v>
      </c>
      <c r="I22">
        <f t="shared" ref="I22:I25" si="11">G22*$K$2/1000</f>
        <v>1.6008750747000002E-2</v>
      </c>
    </row>
    <row r="23" spans="1:9" x14ac:dyDescent="0.25">
      <c r="A23">
        <v>1.6684492</v>
      </c>
      <c r="B23">
        <v>50.79365</v>
      </c>
      <c r="C23">
        <f t="shared" si="8"/>
        <v>6006.4171200000001</v>
      </c>
      <c r="D23">
        <f t="shared" si="9"/>
        <v>1.4491428345E-2</v>
      </c>
      <c r="F23">
        <v>1.7008007000000001</v>
      </c>
      <c r="G23">
        <v>44.779601999999997</v>
      </c>
      <c r="H23">
        <f t="shared" si="10"/>
        <v>6122.8825200000001</v>
      </c>
      <c r="I23">
        <f t="shared" si="11"/>
        <v>1.2775620450599998E-2</v>
      </c>
    </row>
    <row r="24" spans="1:9" x14ac:dyDescent="0.25">
      <c r="A24">
        <v>2.2780749999999999</v>
      </c>
      <c r="B24">
        <v>39.682540000000003</v>
      </c>
      <c r="C24">
        <f t="shared" si="8"/>
        <v>8201.07</v>
      </c>
      <c r="D24">
        <f t="shared" si="9"/>
        <v>1.1321428662000001E-2</v>
      </c>
      <c r="F24">
        <v>2.3040422999999999</v>
      </c>
      <c r="G24">
        <v>46.03783</v>
      </c>
      <c r="H24">
        <f t="shared" si="10"/>
        <v>8294.5522799999999</v>
      </c>
      <c r="I24">
        <f t="shared" si="11"/>
        <v>1.3134592899E-2</v>
      </c>
    </row>
    <row r="25" spans="1:9" x14ac:dyDescent="0.25">
      <c r="A25">
        <v>2.9037432999999999</v>
      </c>
      <c r="B25">
        <v>34.920634999999997</v>
      </c>
      <c r="C25">
        <f t="shared" si="8"/>
        <v>10453.47588</v>
      </c>
      <c r="D25">
        <f t="shared" si="9"/>
        <v>9.9628571654999994E-3</v>
      </c>
      <c r="F25">
        <v>2.9229886999999999</v>
      </c>
      <c r="G25">
        <v>44.137990000000002</v>
      </c>
      <c r="H25">
        <f t="shared" si="10"/>
        <v>10522.759319999999</v>
      </c>
      <c r="I25">
        <f t="shared" si="11"/>
        <v>1.2592568547000001E-2</v>
      </c>
    </row>
    <row r="28" spans="1:9" x14ac:dyDescent="0.25">
      <c r="A28" s="1" t="s">
        <v>7</v>
      </c>
      <c r="B28" s="1"/>
      <c r="C28" s="1"/>
      <c r="D28" s="1"/>
      <c r="F28" s="1" t="s">
        <v>4</v>
      </c>
      <c r="G28" s="1"/>
      <c r="H28" s="1"/>
      <c r="I28" s="1"/>
    </row>
    <row r="29" spans="1:9" x14ac:dyDescent="0.25">
      <c r="A29" t="s">
        <v>0</v>
      </c>
      <c r="B29" t="s">
        <v>1</v>
      </c>
      <c r="C29" t="s">
        <v>11</v>
      </c>
      <c r="D29" t="s">
        <v>12</v>
      </c>
      <c r="F29" t="s">
        <v>0</v>
      </c>
      <c r="G29" t="s">
        <v>1</v>
      </c>
      <c r="H29" t="s">
        <v>11</v>
      </c>
      <c r="I29" t="s">
        <v>12</v>
      </c>
    </row>
    <row r="30" spans="1:9" x14ac:dyDescent="0.25">
      <c r="A30">
        <v>0.5</v>
      </c>
      <c r="B30">
        <v>156.80000000000001</v>
      </c>
      <c r="C30">
        <f>A30*3600</f>
        <v>1800</v>
      </c>
      <c r="D30">
        <f>B30*$K$2/1000</f>
        <v>4.4735040000000004E-2</v>
      </c>
      <c r="F30">
        <v>0.5</v>
      </c>
      <c r="G30">
        <v>160.62993</v>
      </c>
      <c r="H30">
        <f>F30*3600</f>
        <v>1800</v>
      </c>
      <c r="I30">
        <f>G30*$K$2/1000</f>
        <v>4.5827719029E-2</v>
      </c>
    </row>
    <row r="31" spans="1:9" x14ac:dyDescent="0.25">
      <c r="A31">
        <v>1.1129032000000001</v>
      </c>
      <c r="B31">
        <v>73.599999999999994</v>
      </c>
      <c r="C31">
        <f t="shared" ref="C31:C34" si="12">A31*3600</f>
        <v>4006.4515200000005</v>
      </c>
      <c r="D31">
        <f t="shared" ref="D31:D34" si="13">B31*$K$2/1000</f>
        <v>2.0998079999999999E-2</v>
      </c>
      <c r="F31">
        <v>1.0967742</v>
      </c>
      <c r="G31">
        <v>74.015749999999997</v>
      </c>
      <c r="H31">
        <f t="shared" ref="H31:H34" si="14">F31*3600</f>
        <v>3948.3871200000003</v>
      </c>
      <c r="I31">
        <f t="shared" ref="I31:I34" si="15">G31*$K$2/1000</f>
        <v>2.1116693474999997E-2</v>
      </c>
    </row>
    <row r="32" spans="1:9" x14ac:dyDescent="0.25">
      <c r="A32">
        <v>1.7258065</v>
      </c>
      <c r="B32">
        <v>52.8</v>
      </c>
      <c r="C32">
        <f t="shared" si="12"/>
        <v>6212.9034000000001</v>
      </c>
      <c r="D32">
        <f t="shared" si="13"/>
        <v>1.5063839999999998E-2</v>
      </c>
      <c r="F32">
        <v>1.7258065</v>
      </c>
      <c r="G32">
        <v>56.692912999999997</v>
      </c>
      <c r="H32">
        <f t="shared" si="14"/>
        <v>6212.9034000000001</v>
      </c>
      <c r="I32">
        <f t="shared" si="15"/>
        <v>1.6174488078899998E-2</v>
      </c>
    </row>
    <row r="33" spans="1:9" x14ac:dyDescent="0.25">
      <c r="A33">
        <v>2.3387096000000001</v>
      </c>
      <c r="B33">
        <v>52.8</v>
      </c>
      <c r="C33">
        <f t="shared" si="12"/>
        <v>8419.3545599999998</v>
      </c>
      <c r="D33">
        <f t="shared" si="13"/>
        <v>1.5063839999999998E-2</v>
      </c>
      <c r="F33">
        <v>2.3387096000000001</v>
      </c>
      <c r="G33">
        <v>47.244095000000002</v>
      </c>
      <c r="H33">
        <f t="shared" si="14"/>
        <v>8419.3545599999998</v>
      </c>
      <c r="I33">
        <f t="shared" si="15"/>
        <v>1.3478740303500001E-2</v>
      </c>
    </row>
    <row r="34" spans="1:9" x14ac:dyDescent="0.25">
      <c r="A34">
        <v>2.951613</v>
      </c>
      <c r="B34">
        <v>51.2</v>
      </c>
      <c r="C34">
        <f t="shared" si="12"/>
        <v>10625.8068</v>
      </c>
      <c r="D34">
        <f t="shared" si="13"/>
        <v>1.460736E-2</v>
      </c>
      <c r="F34">
        <v>2.951613</v>
      </c>
      <c r="G34">
        <v>44.09449</v>
      </c>
      <c r="H34">
        <f t="shared" si="14"/>
        <v>10625.8068</v>
      </c>
      <c r="I34">
        <f t="shared" si="15"/>
        <v>1.2580157997000001E-2</v>
      </c>
    </row>
    <row r="36" spans="1:9" x14ac:dyDescent="0.25">
      <c r="A36" s="1" t="s">
        <v>14</v>
      </c>
      <c r="B36" s="1"/>
      <c r="F36" s="1" t="s">
        <v>13</v>
      </c>
      <c r="G36" s="1"/>
    </row>
    <row r="37" spans="1:9" x14ac:dyDescent="0.25">
      <c r="A37" t="s">
        <v>11</v>
      </c>
      <c r="B37" t="s">
        <v>12</v>
      </c>
      <c r="F37" t="s">
        <v>11</v>
      </c>
      <c r="G37" t="s">
        <v>12</v>
      </c>
    </row>
    <row r="38" spans="1:9" x14ac:dyDescent="0.25">
      <c r="A38">
        <f>(C3+C12+C21+C30)/4</f>
        <v>1704.0476430000001</v>
      </c>
      <c r="B38">
        <f>(D3+D12+D21+D30)/4</f>
        <v>4.1561737256250002E-2</v>
      </c>
      <c r="F38">
        <f>(H3+H12+H21+H30)/4</f>
        <v>1709.5843440000001</v>
      </c>
      <c r="G38">
        <f>(I3+I12+I21+I30)/4</f>
        <v>5.1148414246500004E-2</v>
      </c>
    </row>
    <row r="39" spans="1:9" x14ac:dyDescent="0.25">
      <c r="A39">
        <f t="shared" ref="A39:A41" si="16">(C4+C13+C22+C31)/4</f>
        <v>3913.3098900000005</v>
      </c>
      <c r="B39">
        <f t="shared" ref="B39:B41" si="17">(D4+D13+D22+D31)/4</f>
        <v>1.7781539185349998E-2</v>
      </c>
      <c r="F39">
        <f t="shared" ref="F39:F41" si="18">(H4+H13+H22+H31)/4</f>
        <v>3896.5202099999997</v>
      </c>
      <c r="G39">
        <f t="shared" ref="G39:G41" si="19">(I4+I13+I22+I31)/4</f>
        <v>2.3525763822000001E-2</v>
      </c>
    </row>
    <row r="40" spans="1:9" x14ac:dyDescent="0.25">
      <c r="A40">
        <f t="shared" si="16"/>
        <v>6108.0559199999998</v>
      </c>
      <c r="B40">
        <f t="shared" si="17"/>
        <v>1.4378684774849999E-2</v>
      </c>
      <c r="F40">
        <f t="shared" si="18"/>
        <v>6079.77207</v>
      </c>
      <c r="G40">
        <f t="shared" si="19"/>
        <v>1.5631162616249999E-2</v>
      </c>
    </row>
    <row r="41" spans="1:9" x14ac:dyDescent="0.25">
      <c r="A41">
        <f t="shared" si="16"/>
        <v>8302.8018599999996</v>
      </c>
      <c r="B41">
        <f t="shared" si="17"/>
        <v>1.2571713830249999E-2</v>
      </c>
      <c r="F41">
        <f t="shared" si="18"/>
        <v>8268.1840799999991</v>
      </c>
      <c r="G41">
        <f t="shared" si="19"/>
        <v>1.4205404752875E-2</v>
      </c>
    </row>
  </sheetData>
  <mergeCells count="10">
    <mergeCell ref="A36:B36"/>
    <mergeCell ref="F36:G36"/>
    <mergeCell ref="A19:D19"/>
    <mergeCell ref="A28:D28"/>
    <mergeCell ref="F1:I1"/>
    <mergeCell ref="F10:I10"/>
    <mergeCell ref="F19:I19"/>
    <mergeCell ref="F28:I28"/>
    <mergeCell ref="A1:D1"/>
    <mergeCell ref="A10: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LotschEtAl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Rachel Clipp ARA/SED</cp:lastModifiedBy>
  <dcterms:created xsi:type="dcterms:W3CDTF">2016-05-02T18:21:06Z</dcterms:created>
  <dcterms:modified xsi:type="dcterms:W3CDTF">2016-05-02T19:34:31Z</dcterms:modified>
</cp:coreProperties>
</file>