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7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mao/Desktop/CS124/"/>
    </mc:Choice>
  </mc:AlternateContent>
  <xr:revisionPtr revIDLastSave="0" documentId="13_ncr:1_{9D1F380C-834A-B34D-B640-874FA629D4C7}" xr6:coauthVersionLast="45" xr6:coauthVersionMax="45" xr10:uidLastSave="{00000000-0000-0000-0000-000000000000}"/>
  <bookViews>
    <workbookView xWindow="0" yWindow="460" windowWidth="28800" windowHeight="16320" xr2:uid="{D49DF0C1-1EDF-FE48-8295-681F0EC5BCC3}"/>
  </bookViews>
  <sheets>
    <sheet name="1" sheetId="1" r:id="rId1"/>
    <sheet name="Sheet5" sheetId="5" r:id="rId2"/>
    <sheet name="2" sheetId="2" r:id="rId3"/>
    <sheet name="3" sheetId="3" r:id="rId4"/>
    <sheet name="4" sheetId="4" r:id="rId5"/>
    <sheet name="Sheet7" sheetId="7" r:id="rId6"/>
    <sheet name="Running times" sheetId="6" r:id="rId7"/>
  </sheets>
  <definedNames>
    <definedName name="solver_adj" localSheetId="0" hidden="1">'1'!$K$63:$K$64</definedName>
    <definedName name="solver_adj" localSheetId="2" hidden="1">'2'!$M$31:$M$36</definedName>
    <definedName name="solver_adj" localSheetId="3" hidden="1">'3'!$K$22:$K$23</definedName>
    <definedName name="solver_adj" localSheetId="4" hidden="1">'4'!$K$23:$K$24</definedName>
    <definedName name="solver_adj" localSheetId="5" hidden="1">Sheet7!$AB$24:$AB$28</definedName>
    <definedName name="solver_cvg" localSheetId="0" hidden="1">0.0001</definedName>
    <definedName name="solver_cvg" localSheetId="2" hidden="1">0.0001</definedName>
    <definedName name="solver_cvg" localSheetId="3" hidden="1">0.0001</definedName>
    <definedName name="solver_cvg" localSheetId="4" hidden="1">0.0001</definedName>
    <definedName name="solver_cvg" localSheetId="5" hidden="1">0.0001</definedName>
    <definedName name="solver_drv" localSheetId="0" hidden="1">1</definedName>
    <definedName name="solver_drv" localSheetId="2" hidden="1">1</definedName>
    <definedName name="solver_drv" localSheetId="3" hidden="1">1</definedName>
    <definedName name="solver_drv" localSheetId="4" hidden="1">1</definedName>
    <definedName name="solver_drv" localSheetId="5" hidden="1">1</definedName>
    <definedName name="solver_eng" localSheetId="0" hidden="1">1</definedName>
    <definedName name="solver_eng" localSheetId="2" hidden="1">1</definedName>
    <definedName name="solver_eng" localSheetId="3" hidden="1">1</definedName>
    <definedName name="solver_eng" localSheetId="4" hidden="1">1</definedName>
    <definedName name="solver_eng" localSheetId="5" hidden="1">1</definedName>
    <definedName name="solver_itr" localSheetId="0" hidden="1">2147483647</definedName>
    <definedName name="solver_itr" localSheetId="2" hidden="1">2147483647</definedName>
    <definedName name="solver_itr" localSheetId="3" hidden="1">2147483647</definedName>
    <definedName name="solver_itr" localSheetId="4" hidden="1">2147483647</definedName>
    <definedName name="solver_itr" localSheetId="5" hidden="1">2147483647</definedName>
    <definedName name="solver_lhs1" localSheetId="0" hidden="1">'1'!$L$27</definedName>
    <definedName name="solver_lin" localSheetId="0" hidden="1">2</definedName>
    <definedName name="solver_lin" localSheetId="2" hidden="1">2</definedName>
    <definedName name="solver_lin" localSheetId="3" hidden="1">2</definedName>
    <definedName name="solver_lin" localSheetId="4" hidden="1">2</definedName>
    <definedName name="solver_lin" localSheetId="5" hidden="1">2</definedName>
    <definedName name="solver_mip" localSheetId="0" hidden="1">2147483647</definedName>
    <definedName name="solver_mip" localSheetId="2" hidden="1">2147483647</definedName>
    <definedName name="solver_mip" localSheetId="3" hidden="1">2147483647</definedName>
    <definedName name="solver_mip" localSheetId="4" hidden="1">2147483647</definedName>
    <definedName name="solver_mip" localSheetId="5" hidden="1">2147483647</definedName>
    <definedName name="solver_mni" localSheetId="0" hidden="1">30</definedName>
    <definedName name="solver_mni" localSheetId="2" hidden="1">30</definedName>
    <definedName name="solver_mni" localSheetId="3" hidden="1">30</definedName>
    <definedName name="solver_mni" localSheetId="4" hidden="1">30</definedName>
    <definedName name="solver_mni" localSheetId="5" hidden="1">30</definedName>
    <definedName name="solver_mrt" localSheetId="0" hidden="1">0.075</definedName>
    <definedName name="solver_mrt" localSheetId="2" hidden="1">0.075</definedName>
    <definedName name="solver_mrt" localSheetId="3" hidden="1">0.075</definedName>
    <definedName name="solver_mrt" localSheetId="4" hidden="1">0.075</definedName>
    <definedName name="solver_mrt" localSheetId="5" hidden="1">0.075</definedName>
    <definedName name="solver_msl" localSheetId="0" hidden="1">2</definedName>
    <definedName name="solver_msl" localSheetId="2" hidden="1">2</definedName>
    <definedName name="solver_msl" localSheetId="3" hidden="1">2</definedName>
    <definedName name="solver_msl" localSheetId="4" hidden="1">2</definedName>
    <definedName name="solver_msl" localSheetId="5" hidden="1">2</definedName>
    <definedName name="solver_neg" localSheetId="0" hidden="1">1</definedName>
    <definedName name="solver_neg" localSheetId="2" hidden="1">1</definedName>
    <definedName name="solver_neg" localSheetId="3" hidden="1">1</definedName>
    <definedName name="solver_neg" localSheetId="4" hidden="1">1</definedName>
    <definedName name="solver_neg" localSheetId="5" hidden="1">1</definedName>
    <definedName name="solver_nod" localSheetId="0" hidden="1">2147483647</definedName>
    <definedName name="solver_nod" localSheetId="2" hidden="1">2147483647</definedName>
    <definedName name="solver_nod" localSheetId="3" hidden="1">2147483647</definedName>
    <definedName name="solver_nod" localSheetId="4" hidden="1">2147483647</definedName>
    <definedName name="solver_nod" localSheetId="5" hidden="1">2147483647</definedName>
    <definedName name="solver_num" localSheetId="0" hidden="1">0</definedName>
    <definedName name="solver_num" localSheetId="2" hidden="1">0</definedName>
    <definedName name="solver_num" localSheetId="3" hidden="1">0</definedName>
    <definedName name="solver_num" localSheetId="4" hidden="1">0</definedName>
    <definedName name="solver_num" localSheetId="5" hidden="1">0</definedName>
    <definedName name="solver_opt" localSheetId="0" hidden="1">'1'!$K$54</definedName>
    <definedName name="solver_opt" localSheetId="2" hidden="1">'2'!$J$55</definedName>
    <definedName name="solver_opt" localSheetId="3" hidden="1">'3'!$J$20</definedName>
    <definedName name="solver_opt" localSheetId="4" hidden="1">'4'!$J$20</definedName>
    <definedName name="solver_opt" localSheetId="5" hidden="1">Sheet7!$AA$20</definedName>
    <definedName name="solver_pre" localSheetId="0" hidden="1">0.000001</definedName>
    <definedName name="solver_pre" localSheetId="2" hidden="1">0.000001</definedName>
    <definedName name="solver_pre" localSheetId="3" hidden="1">0.000001</definedName>
    <definedName name="solver_pre" localSheetId="4" hidden="1">0.000001</definedName>
    <definedName name="solver_pre" localSheetId="5" hidden="1">0.000001</definedName>
    <definedName name="solver_rbv" localSheetId="0" hidden="1">1</definedName>
    <definedName name="solver_rbv" localSheetId="2" hidden="1">1</definedName>
    <definedName name="solver_rbv" localSheetId="3" hidden="1">1</definedName>
    <definedName name="solver_rbv" localSheetId="4" hidden="1">1</definedName>
    <definedName name="solver_rbv" localSheetId="5" hidden="1">1</definedName>
    <definedName name="solver_rel1" localSheetId="0" hidden="1">3</definedName>
    <definedName name="solver_rhs1" localSheetId="0" hidden="1">0.000001</definedName>
    <definedName name="solver_rlx" localSheetId="0" hidden="1">2</definedName>
    <definedName name="solver_rlx" localSheetId="2" hidden="1">1</definedName>
    <definedName name="solver_rlx" localSheetId="3" hidden="1">2</definedName>
    <definedName name="solver_rlx" localSheetId="4" hidden="1">2</definedName>
    <definedName name="solver_rlx" localSheetId="5" hidden="1">2</definedName>
    <definedName name="solver_rsd" localSheetId="0" hidden="1">0</definedName>
    <definedName name="solver_rsd" localSheetId="2" hidden="1">0</definedName>
    <definedName name="solver_rsd" localSheetId="3" hidden="1">0</definedName>
    <definedName name="solver_rsd" localSheetId="4" hidden="1">0</definedName>
    <definedName name="solver_rsd" localSheetId="5" hidden="1">0</definedName>
    <definedName name="solver_scl" localSheetId="0" hidden="1">1</definedName>
    <definedName name="solver_scl" localSheetId="2" hidden="1">2</definedName>
    <definedName name="solver_scl" localSheetId="3" hidden="1">1</definedName>
    <definedName name="solver_scl" localSheetId="4" hidden="1">1</definedName>
    <definedName name="solver_scl" localSheetId="5" hidden="1">1</definedName>
    <definedName name="solver_sho" localSheetId="0" hidden="1">2</definedName>
    <definedName name="solver_sho" localSheetId="2" hidden="1">2</definedName>
    <definedName name="solver_sho" localSheetId="3" hidden="1">2</definedName>
    <definedName name="solver_sho" localSheetId="4" hidden="1">2</definedName>
    <definedName name="solver_sho" localSheetId="5" hidden="1">2</definedName>
    <definedName name="solver_ssz" localSheetId="0" hidden="1">100</definedName>
    <definedName name="solver_ssz" localSheetId="2" hidden="1">100</definedName>
    <definedName name="solver_ssz" localSheetId="3" hidden="1">100</definedName>
    <definedName name="solver_ssz" localSheetId="4" hidden="1">100</definedName>
    <definedName name="solver_ssz" localSheetId="5" hidden="1">100</definedName>
    <definedName name="solver_tim" localSheetId="0" hidden="1">2147483647</definedName>
    <definedName name="solver_tim" localSheetId="2" hidden="1">2147483647</definedName>
    <definedName name="solver_tim" localSheetId="3" hidden="1">2147483647</definedName>
    <definedName name="solver_tim" localSheetId="4" hidden="1">2147483647</definedName>
    <definedName name="solver_tim" localSheetId="5" hidden="1">2147483647</definedName>
    <definedName name="solver_tol" localSheetId="0" hidden="1">0.01</definedName>
    <definedName name="solver_tol" localSheetId="2" hidden="1">0.01</definedName>
    <definedName name="solver_tol" localSheetId="3" hidden="1">0.01</definedName>
    <definedName name="solver_tol" localSheetId="4" hidden="1">0.01</definedName>
    <definedName name="solver_tol" localSheetId="5" hidden="1">0.01</definedName>
    <definedName name="solver_typ" localSheetId="0" hidden="1">2</definedName>
    <definedName name="solver_typ" localSheetId="2" hidden="1">2</definedName>
    <definedName name="solver_typ" localSheetId="3" hidden="1">2</definedName>
    <definedName name="solver_typ" localSheetId="4" hidden="1">2</definedName>
    <definedName name="solver_typ" localSheetId="5" hidden="1">2</definedName>
    <definedName name="solver_val" localSheetId="0" hidden="1">0</definedName>
    <definedName name="solver_val" localSheetId="2" hidden="1">0</definedName>
    <definedName name="solver_val" localSheetId="3" hidden="1">0</definedName>
    <definedName name="solver_val" localSheetId="4" hidden="1">0</definedName>
    <definedName name="solver_val" localSheetId="5" hidden="1">0</definedName>
    <definedName name="solver_ver" localSheetId="0" hidden="1">2</definedName>
    <definedName name="solver_ver" localSheetId="2" hidden="1">2</definedName>
    <definedName name="solver_ver" localSheetId="3" hidden="1">2</definedName>
    <definedName name="solver_ver" localSheetId="4" hidden="1">2</definedName>
    <definedName name="solver_ver" localSheetId="5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Z10" i="7" l="1"/>
  <c r="AA10" i="7" s="1"/>
  <c r="Z2" i="7"/>
  <c r="AA2" i="7" s="1"/>
  <c r="X3" i="7"/>
  <c r="X4" i="7" s="1"/>
  <c r="X5" i="7" s="1"/>
  <c r="X6" i="7" s="1"/>
  <c r="X7" i="7" s="1"/>
  <c r="X8" i="7" s="1"/>
  <c r="X9" i="7" s="1"/>
  <c r="X10" i="7" s="1"/>
  <c r="X11" i="7" s="1"/>
  <c r="X12" i="7" s="1"/>
  <c r="X13" i="7" s="1"/>
  <c r="X14" i="7" s="1"/>
  <c r="X15" i="7" s="1"/>
  <c r="X16" i="7" s="1"/>
  <c r="X17" i="7" s="1"/>
  <c r="X18" i="7" s="1"/>
  <c r="X19" i="7" s="1"/>
  <c r="Z19" i="7" s="1"/>
  <c r="AA19" i="7" s="1"/>
  <c r="I3" i="7"/>
  <c r="I4" i="7" s="1"/>
  <c r="I5" i="7" s="1"/>
  <c r="I6" i="7" s="1"/>
  <c r="I7" i="7" s="1"/>
  <c r="I8" i="7" s="1"/>
  <c r="I9" i="7" s="1"/>
  <c r="I10" i="7" s="1"/>
  <c r="I11" i="7" s="1"/>
  <c r="I12" i="7" s="1"/>
  <c r="I13" i="7" s="1"/>
  <c r="I14" i="7" s="1"/>
  <c r="I15" i="7" s="1"/>
  <c r="I16" i="7" s="1"/>
  <c r="I17" i="7" s="1"/>
  <c r="I18" i="7" s="1"/>
  <c r="I19" i="7" s="1"/>
  <c r="A3" i="6"/>
  <c r="A4" i="6" s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H49" i="2"/>
  <c r="H50" i="2" s="1"/>
  <c r="H51" i="2" s="1"/>
  <c r="H52" i="2" s="1"/>
  <c r="H53" i="2" s="1"/>
  <c r="H54" i="2" s="1"/>
  <c r="H55" i="2" s="1"/>
  <c r="H56" i="2" s="1"/>
  <c r="H57" i="2" s="1"/>
  <c r="H58" i="2" s="1"/>
  <c r="H59" i="2" s="1"/>
  <c r="H60" i="2" s="1"/>
  <c r="H61" i="2" s="1"/>
  <c r="H62" i="2" s="1"/>
  <c r="H63" i="2" s="1"/>
  <c r="H64" i="2" s="1"/>
  <c r="H65" i="2" s="1"/>
  <c r="G31" i="4"/>
  <c r="G32" i="4" s="1"/>
  <c r="G33" i="4" s="1"/>
  <c r="G34" i="4" s="1"/>
  <c r="G35" i="4" s="1"/>
  <c r="G36" i="4" s="1"/>
  <c r="G37" i="4" s="1"/>
  <c r="G38" i="4" s="1"/>
  <c r="G39" i="4" s="1"/>
  <c r="G40" i="4" s="1"/>
  <c r="G41" i="4" s="1"/>
  <c r="G42" i="4" s="1"/>
  <c r="G43" i="4" s="1"/>
  <c r="G44" i="4" s="1"/>
  <c r="G45" i="4" s="1"/>
  <c r="G46" i="4" s="1"/>
  <c r="G47" i="4" s="1"/>
  <c r="G38" i="3"/>
  <c r="G39" i="3" s="1"/>
  <c r="G40" i="3" s="1"/>
  <c r="G41" i="3" s="1"/>
  <c r="G42" i="3" s="1"/>
  <c r="G43" i="3" s="1"/>
  <c r="G44" i="3" s="1"/>
  <c r="G45" i="3" s="1"/>
  <c r="G46" i="3" s="1"/>
  <c r="G47" i="3" s="1"/>
  <c r="G48" i="3" s="1"/>
  <c r="G49" i="3" s="1"/>
  <c r="G50" i="3" s="1"/>
  <c r="G51" i="3" s="1"/>
  <c r="G52" i="3" s="1"/>
  <c r="G53" i="3" s="1"/>
  <c r="G54" i="3" s="1"/>
  <c r="J36" i="1"/>
  <c r="K36" i="1" s="1"/>
  <c r="J37" i="1"/>
  <c r="K37" i="1" s="1"/>
  <c r="J40" i="1"/>
  <c r="K40" i="1" s="1"/>
  <c r="J43" i="1"/>
  <c r="K43" i="1" s="1"/>
  <c r="J44" i="1"/>
  <c r="K44" i="1" s="1"/>
  <c r="J45" i="1"/>
  <c r="K45" i="1" s="1"/>
  <c r="J48" i="1"/>
  <c r="K48" i="1" s="1"/>
  <c r="J51" i="1"/>
  <c r="K51" i="1" s="1"/>
  <c r="J52" i="1"/>
  <c r="K52" i="1" s="1"/>
  <c r="J53" i="1"/>
  <c r="K53" i="1" s="1"/>
  <c r="J35" i="1"/>
  <c r="K35" i="1" s="1"/>
  <c r="H37" i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I2" i="2"/>
  <c r="J2" i="2" s="1"/>
  <c r="K2" i="2" s="1"/>
  <c r="J1" i="1"/>
  <c r="K1" i="1" s="1"/>
  <c r="O43" i="2"/>
  <c r="P43" i="2" s="1"/>
  <c r="O25" i="2"/>
  <c r="P25" i="2" s="1"/>
  <c r="I9" i="4"/>
  <c r="J9" i="4" s="1"/>
  <c r="I10" i="4"/>
  <c r="J10" i="4" s="1"/>
  <c r="I17" i="4"/>
  <c r="J17" i="4" s="1"/>
  <c r="I18" i="4"/>
  <c r="J18" i="4" s="1"/>
  <c r="I2" i="4"/>
  <c r="J2" i="4" s="1"/>
  <c r="I2" i="3"/>
  <c r="J2" i="3" s="1"/>
  <c r="O2" i="2"/>
  <c r="G3" i="4"/>
  <c r="G4" i="4" s="1"/>
  <c r="G5" i="4" s="1"/>
  <c r="G6" i="4" s="1"/>
  <c r="G7" i="4" s="1"/>
  <c r="G8" i="4" s="1"/>
  <c r="G9" i="4" s="1"/>
  <c r="G10" i="4" s="1"/>
  <c r="G11" i="4" s="1"/>
  <c r="G12" i="4" s="1"/>
  <c r="G13" i="4" s="1"/>
  <c r="G14" i="4" s="1"/>
  <c r="G15" i="4" s="1"/>
  <c r="G16" i="4" s="1"/>
  <c r="G17" i="4" s="1"/>
  <c r="G18" i="4" s="1"/>
  <c r="G19" i="4" s="1"/>
  <c r="I19" i="4" s="1"/>
  <c r="J19" i="4" s="1"/>
  <c r="G3" i="3"/>
  <c r="G4" i="3" s="1"/>
  <c r="G5" i="3" s="1"/>
  <c r="G6" i="3" s="1"/>
  <c r="G7" i="3" s="1"/>
  <c r="G8" i="3" s="1"/>
  <c r="G9" i="3" s="1"/>
  <c r="G10" i="3" s="1"/>
  <c r="G11" i="3" s="1"/>
  <c r="G12" i="3" s="1"/>
  <c r="G13" i="3" s="1"/>
  <c r="G14" i="3" s="1"/>
  <c r="G15" i="3" s="1"/>
  <c r="G16" i="3" s="1"/>
  <c r="G17" i="3" s="1"/>
  <c r="G18" i="3" s="1"/>
  <c r="G19" i="3" s="1"/>
  <c r="I19" i="3" s="1"/>
  <c r="J19" i="3" s="1"/>
  <c r="G3" i="2"/>
  <c r="G4" i="2" s="1"/>
  <c r="G5" i="2" s="1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O42" i="2" s="1"/>
  <c r="P42" i="2" s="1"/>
  <c r="H2" i="1"/>
  <c r="J2" i="1" s="1"/>
  <c r="K2" i="1" s="1"/>
  <c r="I7" i="3" l="1"/>
  <c r="J7" i="3" s="1"/>
  <c r="I11" i="3"/>
  <c r="J11" i="3" s="1"/>
  <c r="I18" i="3"/>
  <c r="J18" i="3" s="1"/>
  <c r="I10" i="3"/>
  <c r="J10" i="3" s="1"/>
  <c r="O38" i="2"/>
  <c r="P38" i="2" s="1"/>
  <c r="I19" i="2"/>
  <c r="I11" i="2"/>
  <c r="J11" i="2" s="1"/>
  <c r="K11" i="2" s="1"/>
  <c r="Z17" i="7"/>
  <c r="AA17" i="7" s="1"/>
  <c r="Z9" i="7"/>
  <c r="AA9" i="7" s="1"/>
  <c r="I16" i="3"/>
  <c r="J16" i="3" s="1"/>
  <c r="I3" i="3"/>
  <c r="J3" i="3" s="1"/>
  <c r="J20" i="3" s="1"/>
  <c r="I13" i="4"/>
  <c r="J13" i="4" s="1"/>
  <c r="I5" i="4"/>
  <c r="J5" i="4" s="1"/>
  <c r="O39" i="2"/>
  <c r="P39" i="2" s="1"/>
  <c r="O31" i="2"/>
  <c r="P31" i="2" s="1"/>
  <c r="I12" i="2"/>
  <c r="I3" i="2"/>
  <c r="I4" i="2"/>
  <c r="Z18" i="7"/>
  <c r="AA18" i="7" s="1"/>
  <c r="H3" i="1"/>
  <c r="I12" i="4"/>
  <c r="J12" i="4" s="1"/>
  <c r="I4" i="4"/>
  <c r="J4" i="4" s="1"/>
  <c r="O30" i="2"/>
  <c r="P30" i="2" s="1"/>
  <c r="J47" i="1"/>
  <c r="K47" i="1" s="1"/>
  <c r="J39" i="1"/>
  <c r="K39" i="1" s="1"/>
  <c r="I17" i="3"/>
  <c r="J17" i="3" s="1"/>
  <c r="I9" i="3"/>
  <c r="J9" i="3" s="1"/>
  <c r="I11" i="4"/>
  <c r="J11" i="4" s="1"/>
  <c r="I3" i="4"/>
  <c r="J3" i="4" s="1"/>
  <c r="O37" i="2"/>
  <c r="P37" i="2" s="1"/>
  <c r="O29" i="2"/>
  <c r="P29" i="2" s="1"/>
  <c r="I18" i="2"/>
  <c r="J18" i="2" s="1"/>
  <c r="K18" i="2" s="1"/>
  <c r="I10" i="2"/>
  <c r="J46" i="1"/>
  <c r="K46" i="1" s="1"/>
  <c r="J38" i="1"/>
  <c r="K38" i="1" s="1"/>
  <c r="Z16" i="7"/>
  <c r="AA16" i="7" s="1"/>
  <c r="Z8" i="7"/>
  <c r="AA8" i="7" s="1"/>
  <c r="O36" i="2"/>
  <c r="P36" i="2" s="1"/>
  <c r="O28" i="2"/>
  <c r="P28" i="2" s="1"/>
  <c r="I17" i="2"/>
  <c r="J17" i="2" s="1"/>
  <c r="K17" i="2" s="1"/>
  <c r="I9" i="2"/>
  <c r="Z15" i="7"/>
  <c r="AA15" i="7" s="1"/>
  <c r="Z7" i="7"/>
  <c r="AA7" i="7" s="1"/>
  <c r="I15" i="3"/>
  <c r="J15" i="3" s="1"/>
  <c r="O35" i="2"/>
  <c r="P35" i="2" s="1"/>
  <c r="I8" i="2"/>
  <c r="Z14" i="7"/>
  <c r="AA14" i="7" s="1"/>
  <c r="Z6" i="7"/>
  <c r="AA6" i="7" s="1"/>
  <c r="I8" i="3"/>
  <c r="J8" i="3" s="1"/>
  <c r="I16" i="4"/>
  <c r="J16" i="4" s="1"/>
  <c r="O26" i="2"/>
  <c r="P26" i="2" s="1"/>
  <c r="P44" i="2" s="1"/>
  <c r="Z13" i="7"/>
  <c r="AA13" i="7" s="1"/>
  <c r="I7" i="4"/>
  <c r="J7" i="4" s="1"/>
  <c r="Z12" i="7"/>
  <c r="AA12" i="7" s="1"/>
  <c r="Z4" i="7"/>
  <c r="AA4" i="7" s="1"/>
  <c r="O27" i="2"/>
  <c r="P27" i="2" s="1"/>
  <c r="I16" i="2"/>
  <c r="I14" i="3"/>
  <c r="J14" i="3" s="1"/>
  <c r="I6" i="3"/>
  <c r="J6" i="3" s="1"/>
  <c r="I8" i="4"/>
  <c r="J8" i="4" s="1"/>
  <c r="O34" i="2"/>
  <c r="P34" i="2" s="1"/>
  <c r="I15" i="2"/>
  <c r="I7" i="2"/>
  <c r="J7" i="2" s="1"/>
  <c r="K7" i="2" s="1"/>
  <c r="Z5" i="7"/>
  <c r="AA5" i="7" s="1"/>
  <c r="I13" i="3"/>
  <c r="J13" i="3" s="1"/>
  <c r="I5" i="3"/>
  <c r="J5" i="3" s="1"/>
  <c r="I15" i="4"/>
  <c r="J15" i="4" s="1"/>
  <c r="O41" i="2"/>
  <c r="P41" i="2" s="1"/>
  <c r="O33" i="2"/>
  <c r="P33" i="2" s="1"/>
  <c r="I14" i="2"/>
  <c r="J14" i="2" s="1"/>
  <c r="K14" i="2" s="1"/>
  <c r="I6" i="2"/>
  <c r="J6" i="2" s="1"/>
  <c r="K6" i="2" s="1"/>
  <c r="J50" i="1"/>
  <c r="K50" i="1" s="1"/>
  <c r="J42" i="1"/>
  <c r="K42" i="1" s="1"/>
  <c r="I12" i="3"/>
  <c r="J12" i="3" s="1"/>
  <c r="I4" i="3"/>
  <c r="J4" i="3" s="1"/>
  <c r="I14" i="4"/>
  <c r="J14" i="4" s="1"/>
  <c r="I6" i="4"/>
  <c r="J6" i="4" s="1"/>
  <c r="O40" i="2"/>
  <c r="P40" i="2" s="1"/>
  <c r="O32" i="2"/>
  <c r="P32" i="2" s="1"/>
  <c r="I13" i="2"/>
  <c r="J13" i="2" s="1"/>
  <c r="K13" i="2" s="1"/>
  <c r="I5" i="2"/>
  <c r="J49" i="1"/>
  <c r="K49" i="1" s="1"/>
  <c r="J41" i="1"/>
  <c r="K41" i="1" s="1"/>
  <c r="K54" i="1" s="1"/>
  <c r="Z11" i="7"/>
  <c r="AA11" i="7" s="1"/>
  <c r="Z3" i="7"/>
  <c r="AA3" i="7" s="1"/>
  <c r="AA20" i="7" s="1"/>
  <c r="J19" i="2"/>
  <c r="K19" i="2" s="1"/>
  <c r="J20" i="4"/>
  <c r="O15" i="2"/>
  <c r="O6" i="2"/>
  <c r="J9" i="2"/>
  <c r="K9" i="2" s="1"/>
  <c r="O13" i="2"/>
  <c r="O5" i="2"/>
  <c r="J16" i="2"/>
  <c r="K16" i="2" s="1"/>
  <c r="J8" i="2"/>
  <c r="K8" i="2" s="1"/>
  <c r="O12" i="2"/>
  <c r="O4" i="2"/>
  <c r="J15" i="2"/>
  <c r="K15" i="2" s="1"/>
  <c r="O19" i="2"/>
  <c r="O11" i="2"/>
  <c r="O3" i="2"/>
  <c r="O7" i="2"/>
  <c r="J10" i="2"/>
  <c r="K10" i="2" s="1"/>
  <c r="O14" i="2"/>
  <c r="O18" i="2"/>
  <c r="O10" i="2"/>
  <c r="J5" i="2"/>
  <c r="K5" i="2" s="1"/>
  <c r="O17" i="2"/>
  <c r="O9" i="2"/>
  <c r="J12" i="2"/>
  <c r="K12" i="2" s="1"/>
  <c r="J4" i="2"/>
  <c r="K4" i="2" s="1"/>
  <c r="O16" i="2"/>
  <c r="O8" i="2"/>
  <c r="J3" i="2"/>
  <c r="K3" i="2" s="1"/>
  <c r="H4" i="1" l="1"/>
  <c r="J3" i="1"/>
  <c r="K3" i="1" s="1"/>
  <c r="K21" i="2"/>
  <c r="H5" i="1" l="1"/>
  <c r="J4" i="1"/>
  <c r="K4" i="1" s="1"/>
  <c r="H6" i="1" l="1"/>
  <c r="J5" i="1"/>
  <c r="K5" i="1" s="1"/>
  <c r="H7" i="1" l="1"/>
  <c r="J6" i="1"/>
  <c r="K6" i="1" s="1"/>
  <c r="H8" i="1" l="1"/>
  <c r="J7" i="1"/>
  <c r="K7" i="1" s="1"/>
  <c r="H9" i="1" l="1"/>
  <c r="J8" i="1"/>
  <c r="K8" i="1" s="1"/>
  <c r="H10" i="1" l="1"/>
  <c r="J9" i="1"/>
  <c r="K9" i="1" s="1"/>
  <c r="H11" i="1" l="1"/>
  <c r="J10" i="1"/>
  <c r="K10" i="1" s="1"/>
  <c r="H12" i="1" l="1"/>
  <c r="J11" i="1"/>
  <c r="K11" i="1" s="1"/>
  <c r="H13" i="1" l="1"/>
  <c r="J12" i="1"/>
  <c r="K12" i="1" s="1"/>
  <c r="H14" i="1" l="1"/>
  <c r="J13" i="1"/>
  <c r="K13" i="1" s="1"/>
  <c r="H15" i="1" l="1"/>
  <c r="J14" i="1"/>
  <c r="K14" i="1" s="1"/>
  <c r="H16" i="1" l="1"/>
  <c r="J15" i="1"/>
  <c r="K15" i="1" s="1"/>
  <c r="H17" i="1" l="1"/>
  <c r="J16" i="1"/>
  <c r="K16" i="1" s="1"/>
  <c r="H18" i="1" l="1"/>
  <c r="J18" i="1" s="1"/>
  <c r="K18" i="1" s="1"/>
  <c r="K19" i="1" s="1"/>
  <c r="J17" i="1"/>
  <c r="K17" i="1" s="1"/>
</calcChain>
</file>

<file path=xl/sharedStrings.xml><?xml version="1.0" encoding="utf-8"?>
<sst xmlns="http://schemas.openxmlformats.org/spreadsheetml/2006/main" count="642" uniqueCount="113">
  <si>
    <t>N = 2</t>
  </si>
  <si>
    <t xml:space="preserve"> 2.8599999999999996E-4 s</t>
  </si>
  <si>
    <t>N = 4</t>
  </si>
  <si>
    <t xml:space="preserve"> 1.08E-5 s</t>
  </si>
  <si>
    <t>N = 8</t>
  </si>
  <si>
    <t xml:space="preserve"> 2.0799999999999997E-5 s</t>
  </si>
  <si>
    <t>N = 16</t>
  </si>
  <si>
    <t xml:space="preserve"> 7.08E-5 s</t>
  </si>
  <si>
    <t>N = 32</t>
  </si>
  <si>
    <t xml:space="preserve"> 2.1920000000000004E-4 s</t>
  </si>
  <si>
    <t>N = 64</t>
  </si>
  <si>
    <t xml:space="preserve"> 7.132E-4 s</t>
  </si>
  <si>
    <t>N = 128</t>
  </si>
  <si>
    <t xml:space="preserve"> 1.64E-4 s</t>
  </si>
  <si>
    <t>N = 256</t>
  </si>
  <si>
    <t xml:space="preserve"> 5.028E-4 s</t>
  </si>
  <si>
    <t>N = 512</t>
  </si>
  <si>
    <t xml:space="preserve"> 0.001554 s</t>
  </si>
  <si>
    <t>N = 1024</t>
  </si>
  <si>
    <t xml:space="preserve"> 0.006267399999999999 s</t>
  </si>
  <si>
    <t>N = 2048</t>
  </si>
  <si>
    <t xml:space="preserve"> 0.0247524 s</t>
  </si>
  <si>
    <t>N = 4096</t>
  </si>
  <si>
    <t xml:space="preserve"> 0.11261320000000001 s</t>
  </si>
  <si>
    <t>N = 8192</t>
  </si>
  <si>
    <t xml:space="preserve"> 0.47372939999999997 s</t>
  </si>
  <si>
    <t>N = 16384</t>
  </si>
  <si>
    <t xml:space="preserve"> 2.1829148 s</t>
  </si>
  <si>
    <t>N = 32768</t>
  </si>
  <si>
    <t xml:space="preserve"> 9.209708599999999 s</t>
  </si>
  <si>
    <t>N = 65536</t>
  </si>
  <si>
    <t xml:space="preserve"> 35.9536798 s</t>
  </si>
  <si>
    <t>N = 131072</t>
  </si>
  <si>
    <t xml:space="preserve"> 142.422405 s</t>
  </si>
  <si>
    <t>N = 262144</t>
  </si>
  <si>
    <t xml:space="preserve"> 572.6682503999999 s</t>
  </si>
  <si>
    <t xml:space="preserve"> 0.0011546 s</t>
  </si>
  <si>
    <t xml:space="preserve"> 0.001319 s</t>
  </si>
  <si>
    <t xml:space="preserve"> 0.002565 s</t>
  </si>
  <si>
    <t xml:space="preserve"> 0.0039293999999999996 s</t>
  </si>
  <si>
    <t xml:space="preserve"> 0.0082202 s</t>
  </si>
  <si>
    <t xml:space="preserve"> 0.0179152 s</t>
  </si>
  <si>
    <t xml:space="preserve"> 0.0412554 s</t>
  </si>
  <si>
    <t xml:space="preserve"> 0.0699956 s</t>
  </si>
  <si>
    <t xml:space="preserve"> 0.099554 s</t>
  </si>
  <si>
    <t xml:space="preserve"> 0.1583578 s</t>
  </si>
  <si>
    <t xml:space="preserve"> 0.32109259999999995 s</t>
  </si>
  <si>
    <t xml:space="preserve"> 0.6986108 s</t>
  </si>
  <si>
    <t xml:space="preserve"> 1.5844179999999999 s</t>
  </si>
  <si>
    <t xml:space="preserve"> 4.3271858000000005 s</t>
  </si>
  <si>
    <t xml:space="preserve"> 12.198545200000002 s</t>
  </si>
  <si>
    <t xml:space="preserve"> 37.1281028 s</t>
  </si>
  <si>
    <t xml:space="preserve"> 130.0233384 s</t>
  </si>
  <si>
    <t xml:space="preserve"> 519.086625 s</t>
  </si>
  <si>
    <t xml:space="preserve"> 3.368E-4 s</t>
  </si>
  <si>
    <t xml:space="preserve"> 6.634E-4 s</t>
  </si>
  <si>
    <t xml:space="preserve"> 0.0013352000000000001 s</t>
  </si>
  <si>
    <t xml:space="preserve"> 0.0026598 s</t>
  </si>
  <si>
    <t xml:space="preserve"> 0.0052598 s</t>
  </si>
  <si>
    <t xml:space="preserve"> 0.0113414 s</t>
  </si>
  <si>
    <t xml:space="preserve"> 0.0221218 s</t>
  </si>
  <si>
    <t xml:space="preserve"> 0.0439622 s</t>
  </si>
  <si>
    <t xml:space="preserve"> 0.0885534 s</t>
  </si>
  <si>
    <t xml:space="preserve"> 0.179032 s</t>
  </si>
  <si>
    <t xml:space="preserve"> 0.38032220000000005 s</t>
  </si>
  <si>
    <t xml:space="preserve"> 0.8737043999999999 s</t>
  </si>
  <si>
    <t xml:space="preserve"> 2.2079893999999998 s</t>
  </si>
  <si>
    <t xml:space="preserve"> 6.0741072 s</t>
  </si>
  <si>
    <t xml:space="preserve"> 19.160167800000004 s</t>
  </si>
  <si>
    <t xml:space="preserve"> 64.8257596 s</t>
  </si>
  <si>
    <t xml:space="preserve"> 238.52178399999997 s</t>
  </si>
  <si>
    <t xml:space="preserve"> 889.8651320000001 s</t>
  </si>
  <si>
    <t xml:space="preserve"> 3.5059999999999996E-4 s</t>
  </si>
  <si>
    <t xml:space="preserve"> 7.153999999999999E-4 s</t>
  </si>
  <si>
    <t xml:space="preserve"> 0.0014031999999999998 s</t>
  </si>
  <si>
    <t xml:space="preserve"> 0.0027148 s</t>
  </si>
  <si>
    <t xml:space="preserve"> 0.0055112 s</t>
  </si>
  <si>
    <t xml:space="preserve"> 0.011516599999999998 s</t>
  </si>
  <si>
    <t xml:space="preserve"> 0.0227238 s</t>
  </si>
  <si>
    <t xml:space="preserve"> 0.046567399999999995 s</t>
  </si>
  <si>
    <t xml:space="preserve"> 0.0883516 s</t>
  </si>
  <si>
    <t xml:space="preserve"> 0.1887016 s</t>
  </si>
  <si>
    <t xml:space="preserve"> 0.4127924 s</t>
  </si>
  <si>
    <t xml:space="preserve"> 1.013733 s</t>
  </si>
  <si>
    <t xml:space="preserve"> 2.7214126 s</t>
  </si>
  <si>
    <t xml:space="preserve"> 8.203765 s</t>
  </si>
  <si>
    <t xml:space="preserve"> 28.034909999999996 s</t>
  </si>
  <si>
    <t xml:space="preserve"> 98.2804328 s</t>
  </si>
  <si>
    <t xml:space="preserve"> 363.928114 s</t>
  </si>
  <si>
    <t xml:space="preserve"> 1397.2600412 s</t>
  </si>
  <si>
    <t>ax^b + c</t>
  </si>
  <si>
    <t>a</t>
  </si>
  <si>
    <t>b</t>
  </si>
  <si>
    <t>c</t>
  </si>
  <si>
    <t>N</t>
  </si>
  <si>
    <t>Computed</t>
  </si>
  <si>
    <t>Fit</t>
  </si>
  <si>
    <t>=</t>
  </si>
  <si>
    <t>a-b^-(cx)</t>
  </si>
  <si>
    <t>ax/(b+cx)</t>
  </si>
  <si>
    <t>s</t>
  </si>
  <si>
    <t>ab^x -c</t>
  </si>
  <si>
    <t>ax^b</t>
  </si>
  <si>
    <t>d</t>
  </si>
  <si>
    <t>e</t>
  </si>
  <si>
    <t>n</t>
  </si>
  <si>
    <t>1D</t>
  </si>
  <si>
    <t>2D</t>
  </si>
  <si>
    <t>3D</t>
  </si>
  <si>
    <t>4D</t>
  </si>
  <si>
    <t>sum</t>
  </si>
  <si>
    <t>time</t>
  </si>
  <si>
    <t>ax^b+cx/(d+ex)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</si>
</sst>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r>
              <a:rPr lang="en-US" sz="1800"/>
              <a:t>f(n) vs</a:t>
            </a:r>
            <a:r>
              <a:rPr lang="en-US" sz="1800" baseline="0"/>
              <a:t> n, </a:t>
            </a:r>
            <a:r>
              <a:rPr lang="en-US" sz="1800"/>
              <a:t>Randomized Edge Weights, 0D</a:t>
            </a:r>
            <a:r>
              <a:rPr lang="en-US" sz="1800" baseline="0"/>
              <a:t> </a:t>
            </a:r>
            <a:endParaRPr lang="en-US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Helvetica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425907385038724"/>
          <c:y val="8.3317349754357631E-2"/>
          <c:w val="0.75633041152874758"/>
          <c:h val="0.79985210983242483"/>
        </c:manualLayout>
      </c:layout>
      <c:scatterChart>
        <c:scatterStyle val="lineMarker"/>
        <c:varyColors val="0"/>
        <c:ser>
          <c:idx val="0"/>
          <c:order val="0"/>
          <c:tx>
            <c:v>Computed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0">
                <a:noFill/>
              </a:ln>
              <a:effectLst/>
            </c:spPr>
          </c:marker>
          <c:xVal>
            <c:numRef>
              <c:f>'1'!$H$1:$H$18</c:f>
              <c:numCache>
                <c:formatCode>General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  <c:pt idx="15">
                  <c:v>65536</c:v>
                </c:pt>
                <c:pt idx="16">
                  <c:v>131072</c:v>
                </c:pt>
                <c:pt idx="17">
                  <c:v>262144</c:v>
                </c:pt>
              </c:numCache>
            </c:numRef>
          </c:xVal>
          <c:yVal>
            <c:numRef>
              <c:f>'1'!$I$1:$I$18</c:f>
              <c:numCache>
                <c:formatCode>General</c:formatCode>
                <c:ptCount val="18"/>
                <c:pt idx="0">
                  <c:v>0.33876400000000001</c:v>
                </c:pt>
                <c:pt idx="1">
                  <c:v>1.1275500000000001</c:v>
                </c:pt>
                <c:pt idx="2">
                  <c:v>1.3830153999999999</c:v>
                </c:pt>
                <c:pt idx="3">
                  <c:v>1.1930493</c:v>
                </c:pt>
                <c:pt idx="4">
                  <c:v>1.4244977999999999</c:v>
                </c:pt>
                <c:pt idx="5">
                  <c:v>1.0892603000000001</c:v>
                </c:pt>
                <c:pt idx="6">
                  <c:v>1.1881204999999999</c:v>
                </c:pt>
                <c:pt idx="7">
                  <c:v>1.2204834</c:v>
                </c:pt>
                <c:pt idx="8">
                  <c:v>1.1842735</c:v>
                </c:pt>
                <c:pt idx="9">
                  <c:v>1.1878529</c:v>
                </c:pt>
                <c:pt idx="10">
                  <c:v>1.1934688</c:v>
                </c:pt>
                <c:pt idx="11">
                  <c:v>1.2128167999999999</c:v>
                </c:pt>
                <c:pt idx="12">
                  <c:v>1.1950417</c:v>
                </c:pt>
                <c:pt idx="13">
                  <c:v>1.2009974999999999</c:v>
                </c:pt>
                <c:pt idx="14">
                  <c:v>1.1996164</c:v>
                </c:pt>
                <c:pt idx="15">
                  <c:v>1.1984191</c:v>
                </c:pt>
                <c:pt idx="16">
                  <c:v>1.1941906</c:v>
                </c:pt>
                <c:pt idx="17">
                  <c:v>1.1950693999999999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C5-744B-8035-45D4DD5AC643}"/>
            </c:ext>
          </c:extLst>
        </c:ser>
        <c:ser>
          <c:idx val="1"/>
          <c:order val="1"/>
          <c:tx>
            <c:v>Fit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25400">
                <a:solidFill>
                  <a:schemeClr val="accent2"/>
                </a:solidFill>
              </a:ln>
              <a:effectLst/>
            </c:spPr>
          </c:marker>
          <c:xVal>
            <c:numRef>
              <c:f>'1'!$H$1:$H$18</c:f>
              <c:numCache>
                <c:formatCode>General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  <c:pt idx="15">
                  <c:v>65536</c:v>
                </c:pt>
                <c:pt idx="16">
                  <c:v>131072</c:v>
                </c:pt>
                <c:pt idx="17">
                  <c:v>262144</c:v>
                </c:pt>
              </c:numCache>
            </c:numRef>
          </c:xVal>
          <c:yVal>
            <c:numRef>
              <c:f>'1'!$J$1:$J$18</c:f>
              <c:numCache>
                <c:formatCode>General</c:formatCode>
                <c:ptCount val="18"/>
                <c:pt idx="0">
                  <c:v>0.7269588405649452</c:v>
                </c:pt>
                <c:pt idx="1">
                  <c:v>0.91439344216815177</c:v>
                </c:pt>
                <c:pt idx="2">
                  <c:v>1.0497201380490193</c:v>
                </c:pt>
                <c:pt idx="3">
                  <c:v>1.1336046951529846</c:v>
                </c:pt>
                <c:pt idx="4">
                  <c:v>1.1807837073171048</c:v>
                </c:pt>
                <c:pt idx="5">
                  <c:v>1.2058771517308413</c:v>
                </c:pt>
                <c:pt idx="6">
                  <c:v>1.2188281247193815</c:v>
                </c:pt>
                <c:pt idx="7">
                  <c:v>1.2254084933225053</c:v>
                </c:pt>
                <c:pt idx="8">
                  <c:v>1.2287253949622388</c:v>
                </c:pt>
                <c:pt idx="9">
                  <c:v>1.2303905884804338</c:v>
                </c:pt>
                <c:pt idx="10">
                  <c:v>1.2312248789151459</c:v>
                </c:pt>
                <c:pt idx="11">
                  <c:v>1.2316424485566229</c:v>
                </c:pt>
                <c:pt idx="12">
                  <c:v>1.2318513396093631</c:v>
                </c:pt>
                <c:pt idx="13">
                  <c:v>1.2319558117095002</c:v>
                </c:pt>
                <c:pt idx="14">
                  <c:v>1.2320080544049825</c:v>
                </c:pt>
                <c:pt idx="15">
                  <c:v>1.2320341774143238</c:v>
                </c:pt>
                <c:pt idx="16">
                  <c:v>1.2320472393344253</c:v>
                </c:pt>
                <c:pt idx="17">
                  <c:v>1.2320537703983376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BC5-744B-8035-45D4DD5AC6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720432"/>
        <c:axId val="80283536"/>
      </c:scatterChart>
      <c:valAx>
        <c:axId val="89720432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US" sz="1800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80283536"/>
        <c:crosses val="autoZero"/>
        <c:crossBetween val="midCat"/>
      </c:valAx>
      <c:valAx>
        <c:axId val="8028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US" sz="1800"/>
                  <a:t>f(n)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89720432"/>
        <c:crosses val="autoZero"/>
        <c:crossBetween val="midCat"/>
      </c:valAx>
      <c:spPr>
        <a:solidFill>
          <a:schemeClr val="lt1"/>
        </a:solidFill>
        <a:ln w="22225" cap="flat" cmpd="sng" algn="ctr">
          <a:solidFill>
            <a:schemeClr val="tx1"/>
          </a:solidFill>
          <a:prstDash val="solid"/>
          <a:miter lim="800000"/>
        </a:ln>
        <a:effectLst/>
      </c:spPr>
    </c:plotArea>
    <c:legend>
      <c:legendPos val="r"/>
      <c:layout>
        <c:manualLayout>
          <c:xMode val="edge"/>
          <c:yMode val="edge"/>
          <c:x val="0.88143295459683624"/>
          <c:y val="0.39352530452924156"/>
          <c:w val="0.10558377077865266"/>
          <c:h val="7.00427350427350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Helvetica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Helvetica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Sheet7!$X$2:$X$19</c:f>
              <c:numCache>
                <c:formatCode>General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  <c:pt idx="15">
                  <c:v>65536</c:v>
                </c:pt>
                <c:pt idx="16">
                  <c:v>131072</c:v>
                </c:pt>
                <c:pt idx="17">
                  <c:v>262144</c:v>
                </c:pt>
              </c:numCache>
            </c:numRef>
          </c:xVal>
          <c:yVal>
            <c:numRef>
              <c:f>Sheet7!$Y$2:$Y$19</c:f>
              <c:numCache>
                <c:formatCode>General</c:formatCode>
                <c:ptCount val="18"/>
                <c:pt idx="0">
                  <c:v>0.63040169999999995</c:v>
                </c:pt>
                <c:pt idx="1">
                  <c:v>1.4906594</c:v>
                </c:pt>
                <c:pt idx="2">
                  <c:v>2.9879370000000001</c:v>
                </c:pt>
                <c:pt idx="3">
                  <c:v>4.3750453</c:v>
                </c:pt>
                <c:pt idx="4">
                  <c:v>6.4686975000000002</c:v>
                </c:pt>
                <c:pt idx="5">
                  <c:v>8.6584090000000007</c:v>
                </c:pt>
                <c:pt idx="6">
                  <c:v>11.835760000000001</c:v>
                </c:pt>
                <c:pt idx="7">
                  <c:v>14.094873</c:v>
                </c:pt>
                <c:pt idx="8">
                  <c:v>11.713285000000001</c:v>
                </c:pt>
                <c:pt idx="9">
                  <c:v>11.985154</c:v>
                </c:pt>
                <c:pt idx="10">
                  <c:v>13.972768</c:v>
                </c:pt>
                <c:pt idx="11">
                  <c:v>18.061599999999999</c:v>
                </c:pt>
                <c:pt idx="12">
                  <c:v>23.081657</c:v>
                </c:pt>
                <c:pt idx="13">
                  <c:v>31.348545000000001</c:v>
                </c:pt>
                <c:pt idx="14">
                  <c:v>42.764029999999998</c:v>
                </c:pt>
                <c:pt idx="15">
                  <c:v>56.785133000000002</c:v>
                </c:pt>
                <c:pt idx="16">
                  <c:v>71.987229999999997</c:v>
                </c:pt>
                <c:pt idx="17">
                  <c:v>91.304760000000002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3E-7245-8F8F-53B51E91C6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796688"/>
        <c:axId val="2138419615"/>
      </c:scatterChart>
      <c:valAx>
        <c:axId val="153796688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419615"/>
        <c:crosses val="autoZero"/>
        <c:crossBetween val="midCat"/>
      </c:valAx>
      <c:valAx>
        <c:axId val="2138419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796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r>
              <a:rPr lang="en-US" sz="1680" b="0" i="0" u="none" strike="noStrike" baseline="0">
                <a:effectLst/>
              </a:rPr>
              <a:t>T(n) vs n</a:t>
            </a:r>
            <a:r>
              <a:rPr lang="en-US" sz="168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Helvetica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784741193065152"/>
          <c:y val="8.1099827650299078E-2"/>
          <c:w val="0.73051916129531436"/>
          <c:h val="0.80156821330810046"/>
        </c:manualLayout>
      </c:layout>
      <c:scatterChart>
        <c:scatterStyle val="lineMarker"/>
        <c:varyColors val="0"/>
        <c:ser>
          <c:idx val="0"/>
          <c:order val="0"/>
          <c:tx>
            <c:v>0D</c:v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'Running times'!$A$2:$A$19</c:f>
              <c:numCache>
                <c:formatCode>General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  <c:pt idx="15">
                  <c:v>65536</c:v>
                </c:pt>
                <c:pt idx="16">
                  <c:v>131072</c:v>
                </c:pt>
                <c:pt idx="17">
                  <c:v>262144</c:v>
                </c:pt>
              </c:numCache>
            </c:numRef>
          </c:xVal>
          <c:yVal>
            <c:numRef>
              <c:f>'Running times'!$B$2:$B$19</c:f>
              <c:numCache>
                <c:formatCode>0.00E+00</c:formatCode>
                <c:ptCount val="18"/>
                <c:pt idx="0">
                  <c:v>2.8599999999999898E-4</c:v>
                </c:pt>
                <c:pt idx="1">
                  <c:v>1.08E-5</c:v>
                </c:pt>
                <c:pt idx="2">
                  <c:v>2.0799999999999899E-5</c:v>
                </c:pt>
                <c:pt idx="3">
                  <c:v>7.08E-5</c:v>
                </c:pt>
                <c:pt idx="4">
                  <c:v>2.1919999999999999E-4</c:v>
                </c:pt>
                <c:pt idx="5">
                  <c:v>7.1319999999999999E-4</c:v>
                </c:pt>
                <c:pt idx="6">
                  <c:v>1.64E-4</c:v>
                </c:pt>
                <c:pt idx="7">
                  <c:v>5.0279999999999997E-4</c:v>
                </c:pt>
                <c:pt idx="8" formatCode="General">
                  <c:v>1.554E-3</c:v>
                </c:pt>
                <c:pt idx="9" formatCode="General">
                  <c:v>6.2673999999999898E-3</c:v>
                </c:pt>
                <c:pt idx="10" formatCode="General">
                  <c:v>2.4752400000000001E-2</c:v>
                </c:pt>
                <c:pt idx="11" formatCode="General">
                  <c:v>0.1126132</c:v>
                </c:pt>
                <c:pt idx="12" formatCode="General">
                  <c:v>0.47372939999999902</c:v>
                </c:pt>
                <c:pt idx="13" formatCode="General">
                  <c:v>2.1829147999999998</c:v>
                </c:pt>
                <c:pt idx="14" formatCode="General">
                  <c:v>9.2097085999999901</c:v>
                </c:pt>
                <c:pt idx="15" formatCode="General">
                  <c:v>35.953679800000003</c:v>
                </c:pt>
                <c:pt idx="16" formatCode="General">
                  <c:v>142.422405</c:v>
                </c:pt>
                <c:pt idx="17" formatCode="General">
                  <c:v>572.66825039999901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EE-E048-B220-4AB8689CA829}"/>
            </c:ext>
          </c:extLst>
        </c:ser>
        <c:ser>
          <c:idx val="1"/>
          <c:order val="1"/>
          <c:tx>
            <c:strRef>
              <c:f>'Running times'!$C$1</c:f>
              <c:strCache>
                <c:ptCount val="1"/>
                <c:pt idx="0">
                  <c:v>2D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'Running times'!$A$2:$A$19</c:f>
              <c:numCache>
                <c:formatCode>General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  <c:pt idx="15">
                  <c:v>65536</c:v>
                </c:pt>
                <c:pt idx="16">
                  <c:v>131072</c:v>
                </c:pt>
                <c:pt idx="17">
                  <c:v>262144</c:v>
                </c:pt>
              </c:numCache>
            </c:numRef>
          </c:xVal>
          <c:yVal>
            <c:numRef>
              <c:f>'Running times'!$C$2:$C$19</c:f>
              <c:numCache>
                <c:formatCode>General</c:formatCode>
                <c:ptCount val="18"/>
                <c:pt idx="0">
                  <c:v>1.1546E-3</c:v>
                </c:pt>
                <c:pt idx="1">
                  <c:v>1.3190000000000001E-3</c:v>
                </c:pt>
                <c:pt idx="2">
                  <c:v>2.565E-3</c:v>
                </c:pt>
                <c:pt idx="3">
                  <c:v>3.92939999999999E-3</c:v>
                </c:pt>
                <c:pt idx="4">
                  <c:v>8.2202000000000004E-3</c:v>
                </c:pt>
                <c:pt idx="5">
                  <c:v>1.7915199999999999E-2</c:v>
                </c:pt>
                <c:pt idx="6">
                  <c:v>4.1255399999999998E-2</c:v>
                </c:pt>
                <c:pt idx="7">
                  <c:v>6.9995600000000005E-2</c:v>
                </c:pt>
                <c:pt idx="8">
                  <c:v>9.9554000000000004E-2</c:v>
                </c:pt>
                <c:pt idx="9">
                  <c:v>0.15835779999999999</c:v>
                </c:pt>
                <c:pt idx="10">
                  <c:v>0.32109259999999901</c:v>
                </c:pt>
                <c:pt idx="11">
                  <c:v>0.69861079999999998</c:v>
                </c:pt>
                <c:pt idx="12">
                  <c:v>1.5844179999999899</c:v>
                </c:pt>
                <c:pt idx="13">
                  <c:v>4.3271857999999996</c:v>
                </c:pt>
                <c:pt idx="14">
                  <c:v>12.1985452</c:v>
                </c:pt>
                <c:pt idx="15">
                  <c:v>37.128102800000001</c:v>
                </c:pt>
                <c:pt idx="16">
                  <c:v>130.0233384</c:v>
                </c:pt>
                <c:pt idx="17">
                  <c:v>519.08662500000003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EE-E048-B220-4AB8689CA829}"/>
            </c:ext>
          </c:extLst>
        </c:ser>
        <c:ser>
          <c:idx val="2"/>
          <c:order val="2"/>
          <c:tx>
            <c:strRef>
              <c:f>'Running times'!$D$1</c:f>
              <c:strCache>
                <c:ptCount val="1"/>
                <c:pt idx="0">
                  <c:v>3D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plus"/>
            <c:size val="10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'Running times'!$A$2:$A$19</c:f>
              <c:numCache>
                <c:formatCode>General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  <c:pt idx="15">
                  <c:v>65536</c:v>
                </c:pt>
                <c:pt idx="16">
                  <c:v>131072</c:v>
                </c:pt>
                <c:pt idx="17">
                  <c:v>262144</c:v>
                </c:pt>
              </c:numCache>
            </c:numRef>
          </c:xVal>
          <c:yVal>
            <c:numRef>
              <c:f>'Running times'!$D$2:$D$19</c:f>
              <c:numCache>
                <c:formatCode>0.00E+00</c:formatCode>
                <c:ptCount val="18"/>
                <c:pt idx="0">
                  <c:v>3.368E-4</c:v>
                </c:pt>
                <c:pt idx="1">
                  <c:v>6.6339999999999997E-4</c:v>
                </c:pt>
                <c:pt idx="2" formatCode="General">
                  <c:v>1.3351999999999999E-3</c:v>
                </c:pt>
                <c:pt idx="3" formatCode="General">
                  <c:v>2.6597999999999999E-3</c:v>
                </c:pt>
                <c:pt idx="4" formatCode="General">
                  <c:v>5.2598000000000002E-3</c:v>
                </c:pt>
                <c:pt idx="5" formatCode="General">
                  <c:v>1.13414E-2</c:v>
                </c:pt>
                <c:pt idx="6" formatCode="General">
                  <c:v>2.21218E-2</c:v>
                </c:pt>
                <c:pt idx="7" formatCode="General">
                  <c:v>4.39622E-2</c:v>
                </c:pt>
                <c:pt idx="8" formatCode="General">
                  <c:v>8.8553400000000004E-2</c:v>
                </c:pt>
                <c:pt idx="9" formatCode="General">
                  <c:v>0.179032</c:v>
                </c:pt>
                <c:pt idx="10" formatCode="General">
                  <c:v>0.3803222</c:v>
                </c:pt>
                <c:pt idx="11" formatCode="General">
                  <c:v>0.87370439999999905</c:v>
                </c:pt>
                <c:pt idx="12" formatCode="General">
                  <c:v>2.20798939999999</c:v>
                </c:pt>
                <c:pt idx="13" formatCode="General">
                  <c:v>6.0741072000000003</c:v>
                </c:pt>
                <c:pt idx="14" formatCode="General">
                  <c:v>19.1601678</c:v>
                </c:pt>
                <c:pt idx="15" formatCode="General">
                  <c:v>64.825759599999998</c:v>
                </c:pt>
                <c:pt idx="16" formatCode="General">
                  <c:v>238.521783999999</c:v>
                </c:pt>
                <c:pt idx="17" formatCode="General">
                  <c:v>889.86513200000002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DEE-E048-B220-4AB8689CA829}"/>
            </c:ext>
          </c:extLst>
        </c:ser>
        <c:ser>
          <c:idx val="3"/>
          <c:order val="3"/>
          <c:tx>
            <c:strRef>
              <c:f>'Running times'!$E$1</c:f>
              <c:strCache>
                <c:ptCount val="1"/>
                <c:pt idx="0">
                  <c:v>4D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'Running times'!$A$2:$A$19</c:f>
              <c:numCache>
                <c:formatCode>General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  <c:pt idx="15">
                  <c:v>65536</c:v>
                </c:pt>
                <c:pt idx="16">
                  <c:v>131072</c:v>
                </c:pt>
                <c:pt idx="17">
                  <c:v>262144</c:v>
                </c:pt>
              </c:numCache>
            </c:numRef>
          </c:xVal>
          <c:yVal>
            <c:numRef>
              <c:f>'Running times'!$E$2:$E$19</c:f>
              <c:numCache>
                <c:formatCode>0.00E+00</c:formatCode>
                <c:ptCount val="18"/>
                <c:pt idx="0">
                  <c:v>3.5059999999999898E-4</c:v>
                </c:pt>
                <c:pt idx="1">
                  <c:v>7.1539999999999896E-4</c:v>
                </c:pt>
                <c:pt idx="2" formatCode="General">
                  <c:v>1.4031999999999901E-3</c:v>
                </c:pt>
                <c:pt idx="3" formatCode="General">
                  <c:v>2.7147999999999999E-3</c:v>
                </c:pt>
                <c:pt idx="4" formatCode="General">
                  <c:v>5.5112E-3</c:v>
                </c:pt>
                <c:pt idx="5" formatCode="General">
                  <c:v>1.1516599999999899E-2</c:v>
                </c:pt>
                <c:pt idx="6" formatCode="General">
                  <c:v>2.2723799999999999E-2</c:v>
                </c:pt>
                <c:pt idx="7" formatCode="General">
                  <c:v>4.6567399999999898E-2</c:v>
                </c:pt>
                <c:pt idx="8" formatCode="General">
                  <c:v>8.8351600000000002E-2</c:v>
                </c:pt>
                <c:pt idx="9" formatCode="General">
                  <c:v>0.1887016</c:v>
                </c:pt>
                <c:pt idx="10" formatCode="General">
                  <c:v>0.4127924</c:v>
                </c:pt>
                <c:pt idx="11" formatCode="General">
                  <c:v>1.013733</c:v>
                </c:pt>
                <c:pt idx="12" formatCode="General">
                  <c:v>2.7214125999999998</c:v>
                </c:pt>
                <c:pt idx="13" formatCode="General">
                  <c:v>8.2037650000000006</c:v>
                </c:pt>
                <c:pt idx="14" formatCode="General">
                  <c:v>28.034909999999901</c:v>
                </c:pt>
                <c:pt idx="15" formatCode="General">
                  <c:v>98.2804328</c:v>
                </c:pt>
                <c:pt idx="16" formatCode="General">
                  <c:v>363.92811399999999</c:v>
                </c:pt>
                <c:pt idx="17" formatCode="General">
                  <c:v>1397.2600411999999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DEE-E048-B220-4AB8689CA8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7696640"/>
        <c:axId val="1870620431"/>
      </c:scatterChart>
      <c:valAx>
        <c:axId val="217696640"/>
        <c:scaling>
          <c:orientation val="minMax"/>
          <c:max val="262144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US" sz="1800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1870620431"/>
        <c:crosses val="autoZero"/>
        <c:crossBetween val="midCat"/>
      </c:valAx>
      <c:valAx>
        <c:axId val="1870620431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US" sz="1800"/>
                  <a:t>T(n)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217696640"/>
        <c:crosses val="autoZero"/>
        <c:crossBetween val="midCat"/>
      </c:valAx>
      <c:spPr>
        <a:noFill/>
        <a:ln w="25400">
          <a:solidFill>
            <a:schemeClr val="tx1"/>
          </a:solidFill>
        </a:ln>
        <a:effectLst/>
      </c:spPr>
    </c:plotArea>
    <c:legend>
      <c:legendPos val="r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>
        <c:manualLayout>
          <c:xMode val="edge"/>
          <c:yMode val="edge"/>
          <c:x val="0.91006719398170477"/>
          <c:y val="0.38881416646953465"/>
          <c:w val="6.8337886335636616E-2"/>
          <c:h val="0.204420938798959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Helvetica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Helvetica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T(n) vs n, Randomized Edge Weights, 1D 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Helvetica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trendline>
            <c:spPr>
              <a:ln w="25400" cap="rnd">
                <a:solidFill>
                  <a:schemeClr val="tx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'1'!$H$36:$H$53</c:f>
              <c:numCache>
                <c:formatCode>General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  <c:pt idx="15">
                  <c:v>65536</c:v>
                </c:pt>
                <c:pt idx="16">
                  <c:v>131072</c:v>
                </c:pt>
                <c:pt idx="17">
                  <c:v>262144</c:v>
                </c:pt>
              </c:numCache>
            </c:numRef>
          </c:xVal>
          <c:yVal>
            <c:numRef>
              <c:f>'1'!$I$36:$I$53</c:f>
              <c:numCache>
                <c:formatCode>0.00E+00</c:formatCode>
                <c:ptCount val="18"/>
                <c:pt idx="0">
                  <c:v>2.8599999999999898E-4</c:v>
                </c:pt>
                <c:pt idx="1">
                  <c:v>1.08E-5</c:v>
                </c:pt>
                <c:pt idx="2">
                  <c:v>2.0799999999999899E-5</c:v>
                </c:pt>
                <c:pt idx="3">
                  <c:v>7.08E-5</c:v>
                </c:pt>
                <c:pt idx="4">
                  <c:v>2.1919999999999999E-4</c:v>
                </c:pt>
                <c:pt idx="5">
                  <c:v>7.1319999999999999E-4</c:v>
                </c:pt>
                <c:pt idx="6">
                  <c:v>1.64E-4</c:v>
                </c:pt>
                <c:pt idx="7">
                  <c:v>5.0279999999999997E-4</c:v>
                </c:pt>
                <c:pt idx="8" formatCode="General">
                  <c:v>1.554E-3</c:v>
                </c:pt>
                <c:pt idx="9" formatCode="General">
                  <c:v>6.2673999999999898E-3</c:v>
                </c:pt>
                <c:pt idx="10" formatCode="General">
                  <c:v>2.4752400000000001E-2</c:v>
                </c:pt>
                <c:pt idx="11" formatCode="General">
                  <c:v>0.1126132</c:v>
                </c:pt>
                <c:pt idx="12" formatCode="General">
                  <c:v>0.47372939999999902</c:v>
                </c:pt>
                <c:pt idx="13" formatCode="General">
                  <c:v>2.1829147999999998</c:v>
                </c:pt>
                <c:pt idx="14" formatCode="General">
                  <c:v>9.2097085999999901</c:v>
                </c:pt>
                <c:pt idx="15" formatCode="General">
                  <c:v>35.953679800000003</c:v>
                </c:pt>
                <c:pt idx="16" formatCode="General">
                  <c:v>142.422405</c:v>
                </c:pt>
                <c:pt idx="17" formatCode="General">
                  <c:v>572.66825039999901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D7-2846-AADF-845D3B84E4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036512"/>
        <c:axId val="128504272"/>
      </c:scatterChart>
      <c:valAx>
        <c:axId val="133036512"/>
        <c:scaling>
          <c:logBase val="2"/>
          <c:orientation val="minMax"/>
          <c:max val="262144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US" sz="1800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128504272"/>
        <c:crosses val="autoZero"/>
        <c:crossBetween val="midCat"/>
      </c:valAx>
      <c:valAx>
        <c:axId val="12850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US" sz="1800"/>
                  <a:t>T(n)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133036512"/>
        <c:crosses val="autoZero"/>
        <c:crossBetween val="midCat"/>
      </c:valAx>
      <c:spPr>
        <a:noFill/>
        <a:ln w="2540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Helvetica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Sheet5!$C$1:$C$256</c:f>
              <c:numCache>
                <c:formatCode>General</c:formatCode>
                <c:ptCount val="256"/>
                <c:pt idx="0">
                  <c:v>2</c:v>
                </c:pt>
                <c:pt idx="1">
                  <c:v>2</c:v>
                </c:pt>
                <c:pt idx="2">
                  <c:v>4</c:v>
                </c:pt>
                <c:pt idx="3">
                  <c:v>4</c:v>
                </c:pt>
                <c:pt idx="4">
                  <c:v>8</c:v>
                </c:pt>
                <c:pt idx="5">
                  <c:v>8</c:v>
                </c:pt>
                <c:pt idx="6">
                  <c:v>16</c:v>
                </c:pt>
                <c:pt idx="7">
                  <c:v>16</c:v>
                </c:pt>
                <c:pt idx="8">
                  <c:v>32</c:v>
                </c:pt>
                <c:pt idx="9">
                  <c:v>32</c:v>
                </c:pt>
                <c:pt idx="10">
                  <c:v>64</c:v>
                </c:pt>
                <c:pt idx="11">
                  <c:v>64</c:v>
                </c:pt>
                <c:pt idx="12">
                  <c:v>128</c:v>
                </c:pt>
                <c:pt idx="13">
                  <c:v>128</c:v>
                </c:pt>
                <c:pt idx="14">
                  <c:v>256</c:v>
                </c:pt>
                <c:pt idx="15">
                  <c:v>256</c:v>
                </c:pt>
                <c:pt idx="16">
                  <c:v>512</c:v>
                </c:pt>
                <c:pt idx="17">
                  <c:v>512</c:v>
                </c:pt>
                <c:pt idx="18">
                  <c:v>1024</c:v>
                </c:pt>
                <c:pt idx="19">
                  <c:v>1024</c:v>
                </c:pt>
                <c:pt idx="20">
                  <c:v>2048</c:v>
                </c:pt>
                <c:pt idx="21">
                  <c:v>2048</c:v>
                </c:pt>
                <c:pt idx="22">
                  <c:v>4096</c:v>
                </c:pt>
                <c:pt idx="23">
                  <c:v>4096</c:v>
                </c:pt>
                <c:pt idx="24">
                  <c:v>8192</c:v>
                </c:pt>
                <c:pt idx="25">
                  <c:v>8192</c:v>
                </c:pt>
                <c:pt idx="26">
                  <c:v>16384</c:v>
                </c:pt>
                <c:pt idx="27">
                  <c:v>16384</c:v>
                </c:pt>
              </c:numCache>
            </c:numRef>
          </c:xVal>
          <c:yVal>
            <c:numRef>
              <c:f>Sheet5!$D$1:$D$256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5C-CF42-8E44-262CF317F3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144352"/>
        <c:axId val="129766512"/>
      </c:scatterChart>
      <c:valAx>
        <c:axId val="157144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766512"/>
        <c:crosses val="autoZero"/>
        <c:crossBetween val="midCat"/>
      </c:valAx>
      <c:valAx>
        <c:axId val="12976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144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8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Helvetica" pitchFamily="2" charset="0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f(n) vs n, Randomized Vertices, 2D 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8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Helvetica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4603111430928579E-2"/>
          <c:y val="7.4238241183098561E-2"/>
          <c:w val="0.78274600373328829"/>
          <c:h val="0.82166226618638172"/>
        </c:manualLayout>
      </c:layout>
      <c:scatterChart>
        <c:scatterStyle val="lineMarker"/>
        <c:varyColors val="0"/>
        <c:ser>
          <c:idx val="0"/>
          <c:order val="0"/>
          <c:tx>
            <c:strRef>
              <c:f>'2'!$H$1</c:f>
              <c:strCache>
                <c:ptCount val="1"/>
                <c:pt idx="0">
                  <c:v>Computed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'2'!$G$2:$G$20</c:f>
              <c:numCache>
                <c:formatCode>General</c:formatCode>
                <c:ptCount val="1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  <c:pt idx="15">
                  <c:v>65536</c:v>
                </c:pt>
                <c:pt idx="16">
                  <c:v>131072</c:v>
                </c:pt>
                <c:pt idx="17">
                  <c:v>262144</c:v>
                </c:pt>
              </c:numCache>
            </c:numRef>
          </c:xVal>
          <c:yVal>
            <c:numRef>
              <c:f>'2'!$H$2:$H$20</c:f>
              <c:numCache>
                <c:formatCode>General</c:formatCode>
                <c:ptCount val="19"/>
                <c:pt idx="0">
                  <c:v>0.5278138</c:v>
                </c:pt>
                <c:pt idx="1">
                  <c:v>1.0626127000000001</c:v>
                </c:pt>
                <c:pt idx="2">
                  <c:v>1.6528708999999999</c:v>
                </c:pt>
                <c:pt idx="3">
                  <c:v>2.7995706</c:v>
                </c:pt>
                <c:pt idx="4">
                  <c:v>3.3711742999999998</c:v>
                </c:pt>
                <c:pt idx="5">
                  <c:v>4.5859889999999996</c:v>
                </c:pt>
                <c:pt idx="6">
                  <c:v>5.3431606</c:v>
                </c:pt>
                <c:pt idx="7">
                  <c:v>6.8432250000000003</c:v>
                </c:pt>
                <c:pt idx="8">
                  <c:v>7.0393049999999997</c:v>
                </c:pt>
                <c:pt idx="9">
                  <c:v>6.025258</c:v>
                </c:pt>
                <c:pt idx="10">
                  <c:v>7.5124779999999998</c:v>
                </c:pt>
                <c:pt idx="11">
                  <c:v>9.1531315000000006</c:v>
                </c:pt>
                <c:pt idx="12">
                  <c:v>11.606142999999999</c:v>
                </c:pt>
                <c:pt idx="13">
                  <c:v>15.080137000000001</c:v>
                </c:pt>
                <c:pt idx="14">
                  <c:v>19.116572999999999</c:v>
                </c:pt>
                <c:pt idx="15">
                  <c:v>23.456223000000001</c:v>
                </c:pt>
                <c:pt idx="16">
                  <c:v>28.664349000000001</c:v>
                </c:pt>
                <c:pt idx="17">
                  <c:v>34.336019999999998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9B-4F4C-A836-A1FA563A82A9}"/>
            </c:ext>
          </c:extLst>
        </c:ser>
        <c:ser>
          <c:idx val="1"/>
          <c:order val="1"/>
          <c:tx>
            <c:strRef>
              <c:f>'2'!$O$1</c:f>
              <c:strCache>
                <c:ptCount val="1"/>
                <c:pt idx="0">
                  <c:v>Fit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'2'!$G$2:$G$20</c:f>
              <c:numCache>
                <c:formatCode>General</c:formatCode>
                <c:ptCount val="1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  <c:pt idx="15">
                  <c:v>65536</c:v>
                </c:pt>
                <c:pt idx="16">
                  <c:v>131072</c:v>
                </c:pt>
                <c:pt idx="17">
                  <c:v>262144</c:v>
                </c:pt>
              </c:numCache>
            </c:numRef>
          </c:xVal>
          <c:yVal>
            <c:numRef>
              <c:f>'2'!$I$2:$I$20</c:f>
              <c:numCache>
                <c:formatCode>General</c:formatCode>
                <c:ptCount val="19"/>
                <c:pt idx="0">
                  <c:v>1.2111277061937664</c:v>
                </c:pt>
                <c:pt idx="1">
                  <c:v>1.4742682490974528</c:v>
                </c:pt>
                <c:pt idx="2">
                  <c:v>1.7945810827228648</c:v>
                </c:pt>
                <c:pt idx="3">
                  <c:v>2.1844879752639135</c:v>
                </c:pt>
                <c:pt idx="4">
                  <c:v>2.6591095604508639</c:v>
                </c:pt>
                <c:pt idx="5">
                  <c:v>3.236851717449686</c:v>
                </c:pt>
                <c:pt idx="6">
                  <c:v>3.9401193529538241</c:v>
                </c:pt>
                <c:pt idx="7">
                  <c:v>4.7961852660192417</c:v>
                </c:pt>
                <c:pt idx="8">
                  <c:v>5.8382477903200831</c:v>
                </c:pt>
                <c:pt idx="9">
                  <c:v>7.1067182293121585</c:v>
                </c:pt>
                <c:pt idx="10">
                  <c:v>8.6507880111866218</c:v>
                </c:pt>
                <c:pt idx="11">
                  <c:v>10.530336338061534</c:v>
                </c:pt>
                <c:pt idx="12">
                  <c:v>12.818252308264437</c:v>
                </c:pt>
                <c:pt idx="13">
                  <c:v>15.603261563872611</c:v>
                </c:pt>
                <c:pt idx="14">
                  <c:v>18.993367081224857</c:v>
                </c:pt>
                <c:pt idx="15">
                  <c:v>23.120037538652994</c:v>
                </c:pt>
                <c:pt idx="16">
                  <c:v>28.143305686810951</c:v>
                </c:pt>
                <c:pt idx="17">
                  <c:v>34.257974436984043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B9B-4F4C-A836-A1FA563A82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52128"/>
        <c:axId val="211853760"/>
      </c:scatterChart>
      <c:valAx>
        <c:axId val="211852128"/>
        <c:scaling>
          <c:logBase val="2"/>
          <c:orientation val="minMax"/>
          <c:max val="262144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n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211853760"/>
        <c:crosses val="autoZero"/>
        <c:crossBetween val="midCat"/>
      </c:valAx>
      <c:valAx>
        <c:axId val="211853760"/>
        <c:scaling>
          <c:logBase val="2"/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f(n)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211852128"/>
        <c:crosses val="autoZero"/>
        <c:crossBetween val="midCat"/>
      </c:valAx>
      <c:spPr>
        <a:noFill/>
        <a:ln w="2540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88203436519135225"/>
          <c:y val="0.4220205010610924"/>
          <c:w val="9.9575927750396254E-2"/>
          <c:h val="6.79102098948484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Helvetica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Helvetica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T(n) vs n, Randomized Vertices, 2D 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Helvetica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trendline>
            <c:spPr>
              <a:ln w="25400" cap="rnd">
                <a:solidFill>
                  <a:schemeClr val="tx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0"/>
          </c:trendline>
          <c:xVal>
            <c:numRef>
              <c:f>'2'!$H$47:$H$65</c:f>
              <c:numCache>
                <c:formatCode>General</c:formatCode>
                <c:ptCount val="19"/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</c:numCache>
            </c:numRef>
          </c:xVal>
          <c:yVal>
            <c:numRef>
              <c:f>'2'!$I$47:$I$66</c:f>
              <c:numCache>
                <c:formatCode>General</c:formatCode>
                <c:ptCount val="20"/>
                <c:pt idx="1">
                  <c:v>1.1546E-3</c:v>
                </c:pt>
                <c:pt idx="2">
                  <c:v>1.3190000000000001E-3</c:v>
                </c:pt>
                <c:pt idx="3">
                  <c:v>2.565E-3</c:v>
                </c:pt>
                <c:pt idx="4">
                  <c:v>3.92939999999999E-3</c:v>
                </c:pt>
                <c:pt idx="5">
                  <c:v>8.2202000000000004E-3</c:v>
                </c:pt>
                <c:pt idx="6">
                  <c:v>1.7915199999999999E-2</c:v>
                </c:pt>
                <c:pt idx="7">
                  <c:v>4.1255399999999998E-2</c:v>
                </c:pt>
                <c:pt idx="8">
                  <c:v>6.9995600000000005E-2</c:v>
                </c:pt>
                <c:pt idx="9">
                  <c:v>9.9554000000000004E-2</c:v>
                </c:pt>
                <c:pt idx="10">
                  <c:v>0.15835779999999999</c:v>
                </c:pt>
                <c:pt idx="11">
                  <c:v>0.32109259999999901</c:v>
                </c:pt>
                <c:pt idx="12">
                  <c:v>0.69861079999999998</c:v>
                </c:pt>
                <c:pt idx="13">
                  <c:v>1.5844179999999899</c:v>
                </c:pt>
                <c:pt idx="14">
                  <c:v>4.3271857999999996</c:v>
                </c:pt>
                <c:pt idx="15">
                  <c:v>12.1985452</c:v>
                </c:pt>
                <c:pt idx="16">
                  <c:v>37.128102800000001</c:v>
                </c:pt>
                <c:pt idx="17">
                  <c:v>130.0233384</c:v>
                </c:pt>
                <c:pt idx="18">
                  <c:v>519.08662500000003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9E-5940-9ACF-4C3742A484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6493039"/>
        <c:axId val="163065312"/>
      </c:scatterChart>
      <c:valAx>
        <c:axId val="1866493039"/>
        <c:scaling>
          <c:logBase val="2"/>
          <c:orientation val="minMax"/>
          <c:max val="262144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n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163065312"/>
        <c:crosses val="autoZero"/>
        <c:crossBetween val="midCat"/>
      </c:valAx>
      <c:valAx>
        <c:axId val="16306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f(n)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1866493039"/>
        <c:crosses val="autoZero"/>
        <c:crossBetween val="midCat"/>
      </c:valAx>
      <c:spPr>
        <a:noFill/>
        <a:ln w="2540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Helvetica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r>
              <a:rPr lang="en-US"/>
              <a:t>f(n) vs n, Randomized Vertices, 3D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Helvetica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371324120199261"/>
          <c:y val="9.3586956521739137E-2"/>
          <c:w val="0.74560444006999127"/>
          <c:h val="0.77909431701472098"/>
        </c:manualLayout>
      </c:layout>
      <c:scatterChart>
        <c:scatterStyle val="lineMarker"/>
        <c:varyColors val="0"/>
        <c:ser>
          <c:idx val="0"/>
          <c:order val="0"/>
          <c:tx>
            <c:strRef>
              <c:f>'3'!$H$1</c:f>
              <c:strCache>
                <c:ptCount val="1"/>
                <c:pt idx="0">
                  <c:v>Computed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'3'!$G$2:$G$19</c:f>
              <c:numCache>
                <c:formatCode>General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  <c:pt idx="15">
                  <c:v>65536</c:v>
                </c:pt>
                <c:pt idx="16">
                  <c:v>131072</c:v>
                </c:pt>
                <c:pt idx="17">
                  <c:v>262144</c:v>
                </c:pt>
              </c:numCache>
            </c:numRef>
          </c:xVal>
          <c:yVal>
            <c:numRef>
              <c:f>'3'!$H$2:$H$19</c:f>
              <c:numCache>
                <c:formatCode>General</c:formatCode>
                <c:ptCount val="18"/>
                <c:pt idx="0">
                  <c:v>0.2278655</c:v>
                </c:pt>
                <c:pt idx="1">
                  <c:v>0.15256295</c:v>
                </c:pt>
                <c:pt idx="2">
                  <c:v>0.54162030000000005</c:v>
                </c:pt>
                <c:pt idx="3">
                  <c:v>1.4325745999999999</c:v>
                </c:pt>
                <c:pt idx="4">
                  <c:v>1.6064961</c:v>
                </c:pt>
                <c:pt idx="5">
                  <c:v>4.1572404000000001</c:v>
                </c:pt>
                <c:pt idx="6">
                  <c:v>4.5264139999999999</c:v>
                </c:pt>
                <c:pt idx="7">
                  <c:v>7.1178245999999996</c:v>
                </c:pt>
                <c:pt idx="8">
                  <c:v>9.1543139999999994</c:v>
                </c:pt>
                <c:pt idx="9">
                  <c:v>11.647881</c:v>
                </c:pt>
                <c:pt idx="10">
                  <c:v>14.506622</c:v>
                </c:pt>
                <c:pt idx="11">
                  <c:v>18.369219999999999</c:v>
                </c:pt>
                <c:pt idx="12">
                  <c:v>23.845863000000001</c:v>
                </c:pt>
                <c:pt idx="13">
                  <c:v>31.816586000000001</c:v>
                </c:pt>
                <c:pt idx="14">
                  <c:v>43.537849999999999</c:v>
                </c:pt>
                <c:pt idx="15">
                  <c:v>57.096397000000003</c:v>
                </c:pt>
                <c:pt idx="16">
                  <c:v>72.756060000000005</c:v>
                </c:pt>
                <c:pt idx="17">
                  <c:v>90.453659999999999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6D-A148-99B8-A8D74F505F16}"/>
            </c:ext>
          </c:extLst>
        </c:ser>
        <c:ser>
          <c:idx val="1"/>
          <c:order val="1"/>
          <c:tx>
            <c:strRef>
              <c:f>'3'!$I$1</c:f>
              <c:strCache>
                <c:ptCount val="1"/>
                <c:pt idx="0">
                  <c:v>Fit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'3'!$G$2:$G$19</c:f>
              <c:numCache>
                <c:formatCode>General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  <c:pt idx="15">
                  <c:v>65536</c:v>
                </c:pt>
                <c:pt idx="16">
                  <c:v>131072</c:v>
                </c:pt>
                <c:pt idx="17">
                  <c:v>262144</c:v>
                </c:pt>
              </c:numCache>
            </c:numRef>
          </c:xVal>
          <c:yVal>
            <c:numRef>
              <c:f>'3'!$I$2:$I$19</c:f>
              <c:numCache>
                <c:formatCode>General</c:formatCode>
                <c:ptCount val="18"/>
                <c:pt idx="0">
                  <c:v>1.2944502683858687</c:v>
                </c:pt>
                <c:pt idx="1">
                  <c:v>1.6626745871662845</c:v>
                </c:pt>
                <c:pt idx="2">
                  <c:v>2.1356454166878009</c:v>
                </c:pt>
                <c:pt idx="3">
                  <c:v>2.7431593536248986</c:v>
                </c:pt>
                <c:pt idx="4">
                  <c:v>3.5234890495306428</c:v>
                </c:pt>
                <c:pt idx="5">
                  <c:v>4.525794342117532</c:v>
                </c:pt>
                <c:pt idx="6">
                  <c:v>5.8132192662473408</c:v>
                </c:pt>
                <c:pt idx="7">
                  <c:v>7.4668700526188578</c:v>
                </c:pt>
                <c:pt idx="8">
                  <c:v>9.5909247233139094</c:v>
                </c:pt>
                <c:pt idx="9">
                  <c:v>12.319196182610911</c:v>
                </c:pt>
                <c:pt idx="10">
                  <c:v>15.823562269939018</c:v>
                </c:pt>
                <c:pt idx="11">
                  <c:v>20.324793858228119</c:v>
                </c:pt>
                <c:pt idx="12">
                  <c:v>26.106463154902443</c:v>
                </c:pt>
                <c:pt idx="13">
                  <c:v>33.532808411848528</c:v>
                </c:pt>
                <c:pt idx="14">
                  <c:v>43.071680499722632</c:v>
                </c:pt>
                <c:pt idx="15">
                  <c:v>55.32401695333931</c:v>
                </c:pt>
                <c:pt idx="16">
                  <c:v>71.06170031775487</c:v>
                </c:pt>
                <c:pt idx="17">
                  <c:v>91.276185825577585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6D-A148-99B8-A8D74F505F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004624"/>
        <c:axId val="79694080"/>
      </c:scatterChart>
      <c:valAx>
        <c:axId val="131004624"/>
        <c:scaling>
          <c:logBase val="2"/>
          <c:orientation val="minMax"/>
          <c:max val="262144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US" sz="1800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79694080"/>
        <c:crosses val="autoZero"/>
        <c:crossBetween val="midCat"/>
      </c:valAx>
      <c:valAx>
        <c:axId val="7969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US" sz="1800"/>
                  <a:t>f(n)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131004624"/>
        <c:crosses val="autoZero"/>
        <c:crossBetween val="midCat"/>
      </c:valAx>
      <c:spPr>
        <a:noFill/>
        <a:ln w="2540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88389534120734903"/>
          <c:y val="0.42401699787526553"/>
          <c:w val="0.10023031496062994"/>
          <c:h val="7.09326959130108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Helvetica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Helvetica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T(n) vs n, Randomized Vertices, 3D 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Helvetica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trendline>
            <c:spPr>
              <a:ln w="25400" cap="rnd">
                <a:solidFill>
                  <a:schemeClr val="tx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0"/>
          </c:trendline>
          <c:xVal>
            <c:numRef>
              <c:f>'3'!$G$36:$G$54</c:f>
              <c:numCache>
                <c:formatCode>General</c:formatCode>
                <c:ptCount val="19"/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</c:numCache>
            </c:numRef>
          </c:xVal>
          <c:yVal>
            <c:numRef>
              <c:f>'3'!$H$36:$H$54</c:f>
              <c:numCache>
                <c:formatCode>0.00E+00</c:formatCode>
                <c:ptCount val="19"/>
                <c:pt idx="1">
                  <c:v>3.368E-4</c:v>
                </c:pt>
                <c:pt idx="2">
                  <c:v>6.6339999999999997E-4</c:v>
                </c:pt>
                <c:pt idx="3" formatCode="General">
                  <c:v>1.3351999999999999E-3</c:v>
                </c:pt>
                <c:pt idx="4" formatCode="General">
                  <c:v>2.6597999999999999E-3</c:v>
                </c:pt>
                <c:pt idx="5" formatCode="General">
                  <c:v>5.2598000000000002E-3</c:v>
                </c:pt>
                <c:pt idx="6" formatCode="General">
                  <c:v>1.13414E-2</c:v>
                </c:pt>
                <c:pt idx="7" formatCode="General">
                  <c:v>2.21218E-2</c:v>
                </c:pt>
                <c:pt idx="8" formatCode="General">
                  <c:v>4.39622E-2</c:v>
                </c:pt>
                <c:pt idx="9" formatCode="General">
                  <c:v>8.8553400000000004E-2</c:v>
                </c:pt>
                <c:pt idx="10" formatCode="General">
                  <c:v>0.179032</c:v>
                </c:pt>
                <c:pt idx="11" formatCode="General">
                  <c:v>0.3803222</c:v>
                </c:pt>
                <c:pt idx="12" formatCode="General">
                  <c:v>0.87370439999999905</c:v>
                </c:pt>
                <c:pt idx="13" formatCode="General">
                  <c:v>2.20798939999999</c:v>
                </c:pt>
                <c:pt idx="14" formatCode="General">
                  <c:v>6.0741072000000003</c:v>
                </c:pt>
                <c:pt idx="15" formatCode="General">
                  <c:v>19.1601678</c:v>
                </c:pt>
                <c:pt idx="16" formatCode="General">
                  <c:v>64.825759599999998</c:v>
                </c:pt>
                <c:pt idx="17" formatCode="General">
                  <c:v>238.521783999999</c:v>
                </c:pt>
                <c:pt idx="18" formatCode="General">
                  <c:v>889.86513200000002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3F-1646-9F78-EF41017414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831472"/>
        <c:axId val="152272576"/>
      </c:scatterChart>
      <c:valAx>
        <c:axId val="209831472"/>
        <c:scaling>
          <c:logBase val="2"/>
          <c:orientation val="minMax"/>
          <c:max val="262144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US" sz="1800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152272576"/>
        <c:crosses val="autoZero"/>
        <c:crossBetween val="midCat"/>
      </c:valAx>
      <c:valAx>
        <c:axId val="15227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US" sz="1800"/>
                  <a:t>T(n)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209831472"/>
        <c:crosses val="autoZero"/>
        <c:crossBetween val="midCat"/>
      </c:valAx>
      <c:spPr>
        <a:noFill/>
        <a:ln w="2540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Helvetica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f(n) vs n, Randomized Vertices, 4D 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Helvetica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667979002624677E-2"/>
          <c:y val="7.736611048618923E-2"/>
          <c:w val="0.76949759405074369"/>
          <c:h val="0.8141483877015373"/>
        </c:manualLayout>
      </c:layout>
      <c:scatterChart>
        <c:scatterStyle val="lineMarker"/>
        <c:varyColors val="0"/>
        <c:ser>
          <c:idx val="0"/>
          <c:order val="0"/>
          <c:tx>
            <c:strRef>
              <c:f>'4'!$H$1</c:f>
              <c:strCache>
                <c:ptCount val="1"/>
                <c:pt idx="0">
                  <c:v>Computed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'4'!$G$2:$G$19</c:f>
              <c:numCache>
                <c:formatCode>General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  <c:pt idx="15">
                  <c:v>65536</c:v>
                </c:pt>
                <c:pt idx="16">
                  <c:v>131072</c:v>
                </c:pt>
                <c:pt idx="17">
                  <c:v>262144</c:v>
                </c:pt>
              </c:numCache>
            </c:numRef>
          </c:xVal>
          <c:yVal>
            <c:numRef>
              <c:f>'4'!$H$2:$H$19</c:f>
              <c:numCache>
                <c:formatCode>General</c:formatCode>
                <c:ptCount val="18"/>
                <c:pt idx="0">
                  <c:v>5.6220579999999999E-2</c:v>
                </c:pt>
                <c:pt idx="1">
                  <c:v>0.20968239</c:v>
                </c:pt>
                <c:pt idx="2">
                  <c:v>1.1530685000000001</c:v>
                </c:pt>
                <c:pt idx="3">
                  <c:v>1.9128752</c:v>
                </c:pt>
                <c:pt idx="4">
                  <c:v>3.7781093000000001</c:v>
                </c:pt>
                <c:pt idx="5">
                  <c:v>4.7393010000000002</c:v>
                </c:pt>
                <c:pt idx="6">
                  <c:v>7.2015250000000002</c:v>
                </c:pt>
                <c:pt idx="7">
                  <c:v>10.514885</c:v>
                </c:pt>
                <c:pt idx="8">
                  <c:v>14.727646</c:v>
                </c:pt>
                <c:pt idx="9">
                  <c:v>19.082509999999999</c:v>
                </c:pt>
                <c:pt idx="10">
                  <c:v>23.173382</c:v>
                </c:pt>
                <c:pt idx="11">
                  <c:v>29.209885</c:v>
                </c:pt>
                <c:pt idx="12">
                  <c:v>38.026646</c:v>
                </c:pt>
                <c:pt idx="13">
                  <c:v>48.822716</c:v>
                </c:pt>
                <c:pt idx="14">
                  <c:v>63.65795</c:v>
                </c:pt>
                <c:pt idx="15">
                  <c:v>82.665970000000002</c:v>
                </c:pt>
                <c:pt idx="16">
                  <c:v>107.56417</c:v>
                </c:pt>
                <c:pt idx="17">
                  <c:v>136.01978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B4-C043-9D9C-B5A385498E5A}"/>
            </c:ext>
          </c:extLst>
        </c:ser>
        <c:ser>
          <c:idx val="1"/>
          <c:order val="1"/>
          <c:tx>
            <c:strRef>
              <c:f>'4'!$I$1</c:f>
              <c:strCache>
                <c:ptCount val="1"/>
                <c:pt idx="0">
                  <c:v>Fit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'4'!$G$2:$G$19</c:f>
              <c:numCache>
                <c:formatCode>General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  <c:pt idx="15">
                  <c:v>65536</c:v>
                </c:pt>
                <c:pt idx="16">
                  <c:v>131072</c:v>
                </c:pt>
                <c:pt idx="17">
                  <c:v>262144</c:v>
                </c:pt>
              </c:numCache>
            </c:numRef>
          </c:xVal>
          <c:yVal>
            <c:numRef>
              <c:f>'4'!$I$2:$I$19</c:f>
              <c:numCache>
                <c:formatCode>General</c:formatCode>
                <c:ptCount val="18"/>
                <c:pt idx="0">
                  <c:v>1.340759372043268</c:v>
                </c:pt>
                <c:pt idx="1">
                  <c:v>1.7624512997132122</c:v>
                </c:pt>
                <c:pt idx="2">
                  <c:v>2.3167726056070777</c:v>
                </c:pt>
                <c:pt idx="3">
                  <c:v>3.0454375147641253</c:v>
                </c:pt>
                <c:pt idx="4">
                  <c:v>4.0032800948552261</c:v>
                </c:pt>
                <c:pt idx="5">
                  <c:v>5.2623806727833413</c:v>
                </c:pt>
                <c:pt idx="6">
                  <c:v>6.9174900804149546</c:v>
                </c:pt>
                <c:pt idx="7">
                  <c:v>9.0931599190694659</c:v>
                </c:pt>
                <c:pt idx="8">
                  <c:v>11.953115415065602</c:v>
                </c:pt>
                <c:pt idx="9">
                  <c:v>15.712576199858596</c:v>
                </c:pt>
                <c:pt idx="10">
                  <c:v>20.654452187853128</c:v>
                </c:pt>
                <c:pt idx="11">
                  <c:v>27.150633336890362</c:v>
                </c:pt>
                <c:pt idx="12">
                  <c:v>35.689975405292238</c:v>
                </c:pt>
                <c:pt idx="13">
                  <c:v>46.915087711771704</c:v>
                </c:pt>
                <c:pt idx="14">
                  <c:v>61.670691279794404</c:v>
                </c:pt>
                <c:pt idx="15">
                  <c:v>81.067186451692621</c:v>
                </c:pt>
                <c:pt idx="16">
                  <c:v>106.56421361287205</c:v>
                </c:pt>
                <c:pt idx="17">
                  <c:v>140.08049520377446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B4-C043-9D9C-B5A385498E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578528"/>
        <c:axId val="75733696"/>
      </c:scatterChart>
      <c:valAx>
        <c:axId val="80578528"/>
        <c:scaling>
          <c:logBase val="2"/>
          <c:orientation val="minMax"/>
          <c:max val="262144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US" sz="1800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75733696"/>
        <c:crosses val="autoZero"/>
        <c:crossBetween val="midCat"/>
      </c:valAx>
      <c:valAx>
        <c:axId val="7573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US" sz="1800"/>
                  <a:t>f(n)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80578528"/>
        <c:crosses val="autoZero"/>
        <c:crossBetween val="midCat"/>
      </c:valAx>
      <c:spPr>
        <a:noFill/>
        <a:ln w="2540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88424223534558177"/>
          <c:y val="0.42127749656292957"/>
          <c:w val="0.10023031496062994"/>
          <c:h val="7.09326959130108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Helvetica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Helvetica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T(n) vs n, Randomized Vertices, 4D 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Helvetica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trendline>
            <c:spPr>
              <a:ln w="25400" cap="rnd">
                <a:solidFill>
                  <a:schemeClr val="tx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'4'!$G$29:$G$47</c:f>
              <c:numCache>
                <c:formatCode>General</c:formatCode>
                <c:ptCount val="19"/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</c:numCache>
            </c:numRef>
          </c:xVal>
          <c:yVal>
            <c:numRef>
              <c:f>'4'!$H$29:$H$47</c:f>
              <c:numCache>
                <c:formatCode>0.00E+00</c:formatCode>
                <c:ptCount val="19"/>
                <c:pt idx="1">
                  <c:v>3.5059999999999898E-4</c:v>
                </c:pt>
                <c:pt idx="2">
                  <c:v>7.1539999999999896E-4</c:v>
                </c:pt>
                <c:pt idx="3" formatCode="General">
                  <c:v>1.4031999999999901E-3</c:v>
                </c:pt>
                <c:pt idx="4" formatCode="General">
                  <c:v>2.7147999999999999E-3</c:v>
                </c:pt>
                <c:pt idx="5" formatCode="General">
                  <c:v>5.5112E-3</c:v>
                </c:pt>
                <c:pt idx="6" formatCode="General">
                  <c:v>1.1516599999999899E-2</c:v>
                </c:pt>
                <c:pt idx="7" formatCode="General">
                  <c:v>2.2723799999999999E-2</c:v>
                </c:pt>
                <c:pt idx="8" formatCode="General">
                  <c:v>4.6567399999999898E-2</c:v>
                </c:pt>
                <c:pt idx="9" formatCode="General">
                  <c:v>8.8351600000000002E-2</c:v>
                </c:pt>
                <c:pt idx="10" formatCode="General">
                  <c:v>0.1887016</c:v>
                </c:pt>
                <c:pt idx="11" formatCode="General">
                  <c:v>0.4127924</c:v>
                </c:pt>
                <c:pt idx="12" formatCode="General">
                  <c:v>1.013733</c:v>
                </c:pt>
                <c:pt idx="13" formatCode="General">
                  <c:v>2.7214125999999998</c:v>
                </c:pt>
                <c:pt idx="14" formatCode="General">
                  <c:v>8.2037650000000006</c:v>
                </c:pt>
                <c:pt idx="15" formatCode="General">
                  <c:v>28.034909999999901</c:v>
                </c:pt>
                <c:pt idx="16" formatCode="General">
                  <c:v>98.2804328</c:v>
                </c:pt>
                <c:pt idx="17" formatCode="General">
                  <c:v>363.92811399999999</c:v>
                </c:pt>
                <c:pt idx="18" formatCode="General">
                  <c:v>1397.2600411999999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EB-E641-833A-1B51A8F66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411824"/>
        <c:axId val="213941200"/>
      </c:scatterChart>
      <c:valAx>
        <c:axId val="157411824"/>
        <c:scaling>
          <c:logBase val="2"/>
          <c:orientation val="minMax"/>
          <c:max val="262144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n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213941200"/>
        <c:crosses val="autoZero"/>
        <c:crossBetween val="midCat"/>
      </c:valAx>
      <c:valAx>
        <c:axId val="21394120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US" sz="1800"/>
                  <a:t>T(n)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157411824"/>
        <c:crosses val="autoZero"/>
        <c:crossBetween val="midCat"/>
      </c:valAx>
      <c:spPr>
        <a:noFill/>
        <a:ln w="2540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Helvetica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387350</xdr:colOff>
      <xdr:row>0</xdr:row>
      <xdr:rowOff>25400</xdr:rowOff>
    </xdr:from>
    <xdr:to>
      <xdr:col>23</xdr:col>
      <xdr:colOff>450850</xdr:colOff>
      <xdr:row>31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4B732F9-7A46-CC4A-A7CD-95DDFFB598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342900</xdr:colOff>
      <xdr:row>31</xdr:row>
      <xdr:rowOff>76200</xdr:rowOff>
    </xdr:from>
    <xdr:to>
      <xdr:col>23</xdr:col>
      <xdr:colOff>406400</xdr:colOff>
      <xdr:row>62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C3BCB92-6B85-8243-8655-5935CBF602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304800</xdr:colOff>
      <xdr:row>1</xdr:row>
      <xdr:rowOff>76200</xdr:rowOff>
    </xdr:from>
    <xdr:to>
      <xdr:col>18</xdr:col>
      <xdr:colOff>584200</xdr:colOff>
      <xdr:row>34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10A7D5-FF4F-D547-90E7-7FFB6F1018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822362</xdr:colOff>
      <xdr:row>1</xdr:row>
      <xdr:rowOff>62046</xdr:rowOff>
    </xdr:from>
    <xdr:to>
      <xdr:col>28</xdr:col>
      <xdr:colOff>51181</xdr:colOff>
      <xdr:row>33</xdr:row>
      <xdr:rowOff>97545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D9C9FB9-2F79-6842-A2BE-2F8B2EB23B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529420</xdr:colOff>
      <xdr:row>37</xdr:row>
      <xdr:rowOff>76506</xdr:rowOff>
    </xdr:from>
    <xdr:to>
      <xdr:col>27</xdr:col>
      <xdr:colOff>584505</xdr:colOff>
      <xdr:row>69</xdr:row>
      <xdr:rowOff>112005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DB28C12-36A8-0542-886F-B0FECFE2F0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304800</xdr:colOff>
      <xdr:row>1</xdr:row>
      <xdr:rowOff>152400</xdr:rowOff>
    </xdr:from>
    <xdr:to>
      <xdr:col>22</xdr:col>
      <xdr:colOff>368300</xdr:colOff>
      <xdr:row>33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97B451E-7228-204C-AD27-BF19CFFAAF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120650</xdr:colOff>
      <xdr:row>32</xdr:row>
      <xdr:rowOff>57150</xdr:rowOff>
    </xdr:from>
    <xdr:to>
      <xdr:col>22</xdr:col>
      <xdr:colOff>184150</xdr:colOff>
      <xdr:row>63</xdr:row>
      <xdr:rowOff>158750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CE233C5-2353-8641-A549-AC95452472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673100</xdr:colOff>
      <xdr:row>1</xdr:row>
      <xdr:rowOff>127000</xdr:rowOff>
    </xdr:from>
    <xdr:to>
      <xdr:col>22</xdr:col>
      <xdr:colOff>736600</xdr:colOff>
      <xdr:row>33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901567D-C3C4-9649-8849-9AE9E7A78B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704850</xdr:colOff>
      <xdr:row>34</xdr:row>
      <xdr:rowOff>120650</xdr:rowOff>
    </xdr:from>
    <xdr:to>
      <xdr:col>22</xdr:col>
      <xdr:colOff>768350</xdr:colOff>
      <xdr:row>66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AD1A1EF-B601-3D43-853F-D6C0975BA7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762000</xdr:colOff>
      <xdr:row>13</xdr:row>
      <xdr:rowOff>19050</xdr:rowOff>
    </xdr:from>
    <xdr:to>
      <xdr:col>30</xdr:col>
      <xdr:colOff>552450</xdr:colOff>
      <xdr:row>36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E44907E-315F-D14A-BD45-688C8492BE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615950</xdr:colOff>
      <xdr:row>2</xdr:row>
      <xdr:rowOff>38100</xdr:rowOff>
    </xdr:from>
    <xdr:to>
      <xdr:col>16</xdr:col>
      <xdr:colOff>762000</xdr:colOff>
      <xdr:row>31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718D18-3C60-7F4E-BDD3-407B5A69AE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BEF489-0EC7-094A-8730-CD5670CA97F1}">
  <dimension ref="A1:L64"/>
  <sheetViews>
    <sheetView tabSelected="1" topLeftCell="F1" workbookViewId="0">
      <selection activeCell="X4" sqref="X4"/>
    </sheetView>
  </sheetViews>
  <sheetFormatPr baseColWidth="10" defaultRowHeight="16" x14ac:dyDescent="0.2"/>
  <cols>
    <col min="10" max="10" width="12.1640625" bestFit="1" customWidth="1"/>
  </cols>
  <sheetData>
    <row r="1" spans="1:11" x14ac:dyDescent="0.2">
      <c r="A1" t="s">
        <v>0</v>
      </c>
      <c r="B1">
        <v>0.33876400000000001</v>
      </c>
      <c r="H1">
        <v>2</v>
      </c>
      <c r="I1">
        <v>0.33876400000000001</v>
      </c>
      <c r="J1">
        <f>$L$26*H1/($L$27+($L$28*H1))</f>
        <v>0.7269588405649452</v>
      </c>
      <c r="K1">
        <f>(J1-I1)^2</f>
        <v>0.1506952342412432</v>
      </c>
    </row>
    <row r="2" spans="1:11" x14ac:dyDescent="0.2">
      <c r="A2" t="s">
        <v>0</v>
      </c>
      <c r="B2" t="s">
        <v>1</v>
      </c>
      <c r="H2">
        <f>H1*2</f>
        <v>4</v>
      </c>
      <c r="I2">
        <v>1.1275500000000001</v>
      </c>
      <c r="J2">
        <f t="shared" ref="J2:J18" si="0">$L$26*H2/($L$27+($L$28*H2))</f>
        <v>0.91439344216815177</v>
      </c>
      <c r="K2">
        <f t="shared" ref="K2:K18" si="1">(J2-I2)^2</f>
        <v>4.5435718146722079E-2</v>
      </c>
    </row>
    <row r="3" spans="1:11" x14ac:dyDescent="0.2">
      <c r="A3" t="s">
        <v>2</v>
      </c>
      <c r="B3">
        <v>1.1275500000000001</v>
      </c>
      <c r="H3">
        <f t="shared" ref="H3:H17" si="2">H2*2</f>
        <v>8</v>
      </c>
      <c r="I3">
        <v>1.3830153999999999</v>
      </c>
      <c r="J3">
        <f t="shared" si="0"/>
        <v>1.0497201380490193</v>
      </c>
      <c r="K3">
        <f t="shared" si="1"/>
        <v>0.11108573163897277</v>
      </c>
    </row>
    <row r="4" spans="1:11" x14ac:dyDescent="0.2">
      <c r="A4" t="s">
        <v>2</v>
      </c>
      <c r="B4" t="s">
        <v>3</v>
      </c>
      <c r="H4">
        <f t="shared" si="2"/>
        <v>16</v>
      </c>
      <c r="I4">
        <v>1.1930493</v>
      </c>
      <c r="J4">
        <f t="shared" si="0"/>
        <v>1.1336046951529846</v>
      </c>
      <c r="K4">
        <f>(J4-I4)^2</f>
        <v>3.5336610454178084E-3</v>
      </c>
    </row>
    <row r="5" spans="1:11" x14ac:dyDescent="0.2">
      <c r="A5" t="s">
        <v>4</v>
      </c>
      <c r="B5">
        <v>1.3830153999999999</v>
      </c>
      <c r="H5">
        <f t="shared" si="2"/>
        <v>32</v>
      </c>
      <c r="I5">
        <v>1.4244977999999999</v>
      </c>
      <c r="J5">
        <f t="shared" si="0"/>
        <v>1.1807837073171048</v>
      </c>
      <c r="K5">
        <f t="shared" si="1"/>
        <v>5.9396558972246792E-2</v>
      </c>
    </row>
    <row r="6" spans="1:11" x14ac:dyDescent="0.2">
      <c r="A6" t="s">
        <v>4</v>
      </c>
      <c r="B6" t="s">
        <v>5</v>
      </c>
      <c r="H6">
        <f t="shared" si="2"/>
        <v>64</v>
      </c>
      <c r="I6">
        <v>1.0892603000000001</v>
      </c>
      <c r="J6">
        <f t="shared" si="0"/>
        <v>1.2058771517308413</v>
      </c>
      <c r="K6">
        <f t="shared" si="1"/>
        <v>1.3599490107613009E-2</v>
      </c>
    </row>
    <row r="7" spans="1:11" x14ac:dyDescent="0.2">
      <c r="A7" t="s">
        <v>6</v>
      </c>
      <c r="B7">
        <v>1.1930493</v>
      </c>
      <c r="H7">
        <f t="shared" si="2"/>
        <v>128</v>
      </c>
      <c r="I7">
        <v>1.1881204999999999</v>
      </c>
      <c r="J7">
        <f t="shared" si="0"/>
        <v>1.2188281247193815</v>
      </c>
      <c r="K7">
        <f t="shared" si="1"/>
        <v>9.4295821590637582E-4</v>
      </c>
    </row>
    <row r="8" spans="1:11" x14ac:dyDescent="0.2">
      <c r="A8" t="s">
        <v>6</v>
      </c>
      <c r="B8" t="s">
        <v>7</v>
      </c>
      <c r="H8">
        <f t="shared" si="2"/>
        <v>256</v>
      </c>
      <c r="I8">
        <v>1.2204834</v>
      </c>
      <c r="J8">
        <f t="shared" si="0"/>
        <v>1.2254084933225053</v>
      </c>
      <c r="K8">
        <f t="shared" si="1"/>
        <v>2.4256544235386761E-5</v>
      </c>
    </row>
    <row r="9" spans="1:11" x14ac:dyDescent="0.2">
      <c r="A9" t="s">
        <v>8</v>
      </c>
      <c r="B9">
        <v>1.4244977999999999</v>
      </c>
      <c r="H9">
        <f t="shared" si="2"/>
        <v>512</v>
      </c>
      <c r="I9">
        <v>1.1842735</v>
      </c>
      <c r="J9">
        <f t="shared" si="0"/>
        <v>1.2287253949622388</v>
      </c>
      <c r="K9">
        <f t="shared" si="1"/>
        <v>1.9759709657339096E-3</v>
      </c>
    </row>
    <row r="10" spans="1:11" x14ac:dyDescent="0.2">
      <c r="A10" t="s">
        <v>8</v>
      </c>
      <c r="B10" t="s">
        <v>9</v>
      </c>
      <c r="H10">
        <f t="shared" si="2"/>
        <v>1024</v>
      </c>
      <c r="I10">
        <v>1.1878529</v>
      </c>
      <c r="J10">
        <f t="shared" si="0"/>
        <v>1.2303905884804338</v>
      </c>
      <c r="K10">
        <f t="shared" si="1"/>
        <v>1.8094549412584324E-3</v>
      </c>
    </row>
    <row r="11" spans="1:11" x14ac:dyDescent="0.2">
      <c r="A11" t="s">
        <v>10</v>
      </c>
      <c r="B11">
        <v>1.0892603000000001</v>
      </c>
      <c r="H11">
        <f t="shared" si="2"/>
        <v>2048</v>
      </c>
      <c r="I11">
        <v>1.1934688</v>
      </c>
      <c r="J11">
        <f t="shared" si="0"/>
        <v>1.2312248789151459</v>
      </c>
      <c r="K11">
        <f t="shared" si="1"/>
        <v>1.4255214950467229E-3</v>
      </c>
    </row>
    <row r="12" spans="1:11" x14ac:dyDescent="0.2">
      <c r="A12" t="s">
        <v>10</v>
      </c>
      <c r="B12" t="s">
        <v>11</v>
      </c>
      <c r="H12">
        <f t="shared" si="2"/>
        <v>4096</v>
      </c>
      <c r="I12">
        <v>1.2128167999999999</v>
      </c>
      <c r="J12">
        <f t="shared" si="0"/>
        <v>1.2316424485566229</v>
      </c>
      <c r="K12">
        <f t="shared" si="1"/>
        <v>3.5440504357747948E-4</v>
      </c>
    </row>
    <row r="13" spans="1:11" x14ac:dyDescent="0.2">
      <c r="A13" t="s">
        <v>12</v>
      </c>
      <c r="B13">
        <v>1.1881204999999999</v>
      </c>
      <c r="H13">
        <f t="shared" si="2"/>
        <v>8192</v>
      </c>
      <c r="I13">
        <v>1.1950417</v>
      </c>
      <c r="J13">
        <f t="shared" si="0"/>
        <v>1.2318513396093631</v>
      </c>
      <c r="K13">
        <f t="shared" si="1"/>
        <v>1.3549495681711944E-3</v>
      </c>
    </row>
    <row r="14" spans="1:11" x14ac:dyDescent="0.2">
      <c r="A14" t="s">
        <v>12</v>
      </c>
      <c r="B14" t="s">
        <v>13</v>
      </c>
      <c r="H14">
        <f t="shared" si="2"/>
        <v>16384</v>
      </c>
      <c r="I14">
        <v>1.2009974999999999</v>
      </c>
      <c r="J14">
        <f t="shared" si="0"/>
        <v>1.2319558117095002</v>
      </c>
      <c r="K14">
        <f t="shared" si="1"/>
        <v>9.5841706390258042E-4</v>
      </c>
    </row>
    <row r="15" spans="1:11" x14ac:dyDescent="0.2">
      <c r="A15" t="s">
        <v>14</v>
      </c>
      <c r="B15">
        <v>1.2204834</v>
      </c>
      <c r="H15">
        <f t="shared" si="2"/>
        <v>32768</v>
      </c>
      <c r="I15">
        <v>1.1996164</v>
      </c>
      <c r="J15">
        <f t="shared" si="0"/>
        <v>1.2320080544049825</v>
      </c>
      <c r="K15">
        <f t="shared" si="1"/>
        <v>1.0492192750918212E-3</v>
      </c>
    </row>
    <row r="16" spans="1:11" x14ac:dyDescent="0.2">
      <c r="A16" t="s">
        <v>14</v>
      </c>
      <c r="B16" t="s">
        <v>15</v>
      </c>
      <c r="H16">
        <f t="shared" si="2"/>
        <v>65536</v>
      </c>
      <c r="I16">
        <v>1.1984191</v>
      </c>
      <c r="J16">
        <f t="shared" si="0"/>
        <v>1.2320341774143238</v>
      </c>
      <c r="K16">
        <f t="shared" si="1"/>
        <v>1.1299734295709815E-3</v>
      </c>
    </row>
    <row r="17" spans="1:12" x14ac:dyDescent="0.2">
      <c r="A17" t="s">
        <v>16</v>
      </c>
      <c r="B17">
        <v>1.1842735</v>
      </c>
      <c r="H17">
        <f t="shared" si="2"/>
        <v>131072</v>
      </c>
      <c r="I17">
        <v>1.1941906</v>
      </c>
      <c r="J17">
        <f t="shared" si="0"/>
        <v>1.2320472393344253</v>
      </c>
      <c r="K17">
        <f t="shared" si="1"/>
        <v>1.433125141696756E-3</v>
      </c>
    </row>
    <row r="18" spans="1:12" x14ac:dyDescent="0.2">
      <c r="A18" t="s">
        <v>16</v>
      </c>
      <c r="B18" t="s">
        <v>17</v>
      </c>
      <c r="H18">
        <f>H17*2</f>
        <v>262144</v>
      </c>
      <c r="I18">
        <v>1.1950693999999999</v>
      </c>
      <c r="J18">
        <f t="shared" si="0"/>
        <v>1.2320537703983376</v>
      </c>
      <c r="K18">
        <f t="shared" si="1"/>
        <v>1.3678436537614368E-3</v>
      </c>
    </row>
    <row r="19" spans="1:12" x14ac:dyDescent="0.2">
      <c r="A19" t="s">
        <v>18</v>
      </c>
      <c r="B19">
        <v>1.1878529</v>
      </c>
      <c r="K19">
        <f>SUM(K1:K18)</f>
        <v>0.39757248949016877</v>
      </c>
    </row>
    <row r="20" spans="1:12" x14ac:dyDescent="0.2">
      <c r="A20" t="s">
        <v>18</v>
      </c>
      <c r="B20" t="s">
        <v>19</v>
      </c>
    </row>
    <row r="21" spans="1:12" x14ac:dyDescent="0.2">
      <c r="A21" t="s">
        <v>20</v>
      </c>
      <c r="B21">
        <v>1.1934688</v>
      </c>
    </row>
    <row r="22" spans="1:12" x14ac:dyDescent="0.2">
      <c r="A22" t="s">
        <v>20</v>
      </c>
      <c r="B22" t="s">
        <v>21</v>
      </c>
    </row>
    <row r="23" spans="1:12" x14ac:dyDescent="0.2">
      <c r="A23" t="s">
        <v>22</v>
      </c>
      <c r="B23">
        <v>1.2128167999999999</v>
      </c>
    </row>
    <row r="24" spans="1:12" x14ac:dyDescent="0.2">
      <c r="A24" t="s">
        <v>22</v>
      </c>
      <c r="B24" t="s">
        <v>23</v>
      </c>
    </row>
    <row r="25" spans="1:12" x14ac:dyDescent="0.2">
      <c r="A25" t="s">
        <v>24</v>
      </c>
      <c r="B25">
        <v>1.1950417</v>
      </c>
      <c r="K25" t="s">
        <v>99</v>
      </c>
    </row>
    <row r="26" spans="1:12" x14ac:dyDescent="0.2">
      <c r="A26" t="s">
        <v>24</v>
      </c>
      <c r="B26" t="s">
        <v>25</v>
      </c>
      <c r="K26" t="s">
        <v>91</v>
      </c>
      <c r="L26">
        <v>1.7129177777596012</v>
      </c>
    </row>
    <row r="27" spans="1:12" x14ac:dyDescent="0.2">
      <c r="A27" t="s">
        <v>26</v>
      </c>
      <c r="B27">
        <v>1.2009974999999999</v>
      </c>
      <c r="K27" t="s">
        <v>92</v>
      </c>
      <c r="L27">
        <v>1.9319832215190511</v>
      </c>
    </row>
    <row r="28" spans="1:12" x14ac:dyDescent="0.2">
      <c r="A28" t="s">
        <v>26</v>
      </c>
      <c r="B28" t="s">
        <v>27</v>
      </c>
      <c r="K28" t="s">
        <v>93</v>
      </c>
      <c r="L28">
        <v>1.390287290021752</v>
      </c>
    </row>
    <row r="29" spans="1:12" x14ac:dyDescent="0.2">
      <c r="A29" t="s">
        <v>28</v>
      </c>
      <c r="B29">
        <v>1.1996164</v>
      </c>
    </row>
    <row r="30" spans="1:12" x14ac:dyDescent="0.2">
      <c r="A30" t="s">
        <v>28</v>
      </c>
      <c r="B30" t="s">
        <v>29</v>
      </c>
    </row>
    <row r="31" spans="1:12" x14ac:dyDescent="0.2">
      <c r="A31" t="s">
        <v>30</v>
      </c>
      <c r="B31">
        <v>1.1984191</v>
      </c>
    </row>
    <row r="32" spans="1:12" x14ac:dyDescent="0.2">
      <c r="A32" t="s">
        <v>30</v>
      </c>
      <c r="B32" t="s">
        <v>31</v>
      </c>
    </row>
    <row r="33" spans="1:11" x14ac:dyDescent="0.2">
      <c r="A33" t="s">
        <v>32</v>
      </c>
      <c r="B33">
        <v>1.1941906</v>
      </c>
    </row>
    <row r="34" spans="1:11" x14ac:dyDescent="0.2">
      <c r="A34" t="s">
        <v>32</v>
      </c>
      <c r="B34" t="s">
        <v>33</v>
      </c>
    </row>
    <row r="35" spans="1:11" x14ac:dyDescent="0.2">
      <c r="A35" t="s">
        <v>34</v>
      </c>
      <c r="B35">
        <v>1.1950693999999999</v>
      </c>
      <c r="H35">
        <v>0</v>
      </c>
      <c r="I35">
        <v>0</v>
      </c>
      <c r="J35">
        <f>$K$63*H35^$K$64</f>
        <v>0</v>
      </c>
      <c r="K35" s="1">
        <f>(J35-I35)^2</f>
        <v>0</v>
      </c>
    </row>
    <row r="36" spans="1:11" x14ac:dyDescent="0.2">
      <c r="A36" t="s">
        <v>34</v>
      </c>
      <c r="B36" t="s">
        <v>35</v>
      </c>
      <c r="H36">
        <v>2</v>
      </c>
      <c r="I36" s="1">
        <v>2.8599999999999898E-4</v>
      </c>
      <c r="J36">
        <f t="shared" ref="J36:J53" si="3">$K$63*H36^$K$64</f>
        <v>2</v>
      </c>
      <c r="K36" s="1">
        <f>(J36-I36)^2</f>
        <v>3.9988560817960002</v>
      </c>
    </row>
    <row r="37" spans="1:11" x14ac:dyDescent="0.2">
      <c r="H37">
        <f>H36*2</f>
        <v>4</v>
      </c>
      <c r="I37" s="1">
        <v>1.08E-5</v>
      </c>
      <c r="J37">
        <f t="shared" si="3"/>
        <v>4</v>
      </c>
      <c r="K37" s="1">
        <f t="shared" ref="K37:K53" si="4">(J37-I37)^2</f>
        <v>15.999913600116638</v>
      </c>
    </row>
    <row r="38" spans="1:11" x14ac:dyDescent="0.2">
      <c r="H38">
        <f t="shared" ref="H38:H52" si="5">H37*2</f>
        <v>8</v>
      </c>
      <c r="I38" s="1">
        <v>2.0799999999999899E-5</v>
      </c>
      <c r="J38">
        <f t="shared" si="3"/>
        <v>8</v>
      </c>
      <c r="K38" s="1">
        <f t="shared" si="4"/>
        <v>63.999667200432647</v>
      </c>
    </row>
    <row r="39" spans="1:11" x14ac:dyDescent="0.2">
      <c r="H39">
        <f t="shared" si="5"/>
        <v>16</v>
      </c>
      <c r="I39" s="1">
        <v>7.08E-5</v>
      </c>
      <c r="J39">
        <f t="shared" si="3"/>
        <v>16</v>
      </c>
      <c r="K39" s="1">
        <f t="shared" si="4"/>
        <v>255.99773440501266</v>
      </c>
    </row>
    <row r="40" spans="1:11" x14ac:dyDescent="0.2">
      <c r="H40">
        <f t="shared" si="5"/>
        <v>32</v>
      </c>
      <c r="I40" s="1">
        <v>2.1919999999999999E-4</v>
      </c>
      <c r="J40">
        <f t="shared" si="3"/>
        <v>32</v>
      </c>
      <c r="K40" s="1">
        <f>(J40-I40)^2</f>
        <v>1023.9859712480486</v>
      </c>
    </row>
    <row r="41" spans="1:11" x14ac:dyDescent="0.2">
      <c r="H41">
        <f t="shared" si="5"/>
        <v>64</v>
      </c>
      <c r="I41" s="1">
        <v>7.1319999999999999E-4</v>
      </c>
      <c r="J41">
        <f t="shared" si="3"/>
        <v>64</v>
      </c>
      <c r="K41" s="1">
        <f t="shared" si="4"/>
        <v>4095.9087109086545</v>
      </c>
    </row>
    <row r="42" spans="1:11" x14ac:dyDescent="0.2">
      <c r="H42">
        <f t="shared" si="5"/>
        <v>128</v>
      </c>
      <c r="I42" s="1">
        <v>1.64E-4</v>
      </c>
      <c r="J42">
        <f t="shared" si="3"/>
        <v>128</v>
      </c>
      <c r="K42" s="1">
        <f t="shared" si="4"/>
        <v>16383.958016026896</v>
      </c>
    </row>
    <row r="43" spans="1:11" x14ac:dyDescent="0.2">
      <c r="H43">
        <f t="shared" si="5"/>
        <v>256</v>
      </c>
      <c r="I43" s="1">
        <v>5.0279999999999997E-4</v>
      </c>
      <c r="J43">
        <f t="shared" si="3"/>
        <v>256</v>
      </c>
      <c r="K43" s="1">
        <f t="shared" si="4"/>
        <v>65535.742566652814</v>
      </c>
    </row>
    <row r="44" spans="1:11" x14ac:dyDescent="0.2">
      <c r="H44">
        <f t="shared" si="5"/>
        <v>512</v>
      </c>
      <c r="I44">
        <v>1.554E-3</v>
      </c>
      <c r="J44">
        <f t="shared" si="3"/>
        <v>512</v>
      </c>
      <c r="K44" s="1">
        <f t="shared" si="4"/>
        <v>262142.40870641492</v>
      </c>
    </row>
    <row r="45" spans="1:11" x14ac:dyDescent="0.2">
      <c r="H45">
        <f t="shared" si="5"/>
        <v>1024</v>
      </c>
      <c r="I45">
        <v>6.2673999999999898E-3</v>
      </c>
      <c r="J45">
        <f t="shared" si="3"/>
        <v>1024</v>
      </c>
      <c r="K45" s="1">
        <f t="shared" si="4"/>
        <v>1048563.1644040804</v>
      </c>
    </row>
    <row r="46" spans="1:11" x14ac:dyDescent="0.2">
      <c r="H46">
        <f t="shared" si="5"/>
        <v>2048</v>
      </c>
      <c r="I46">
        <v>2.4752400000000001E-2</v>
      </c>
      <c r="J46">
        <f t="shared" si="3"/>
        <v>2048</v>
      </c>
      <c r="K46" s="1">
        <f t="shared" si="4"/>
        <v>4194202.6147822817</v>
      </c>
    </row>
    <row r="47" spans="1:11" x14ac:dyDescent="0.2">
      <c r="H47">
        <f t="shared" si="5"/>
        <v>4096</v>
      </c>
      <c r="I47">
        <v>0.1126132</v>
      </c>
      <c r="J47">
        <f t="shared" si="3"/>
        <v>4096</v>
      </c>
      <c r="K47" s="1">
        <f t="shared" si="4"/>
        <v>16776293.485347332</v>
      </c>
    </row>
    <row r="48" spans="1:11" x14ac:dyDescent="0.2">
      <c r="H48">
        <f t="shared" si="5"/>
        <v>8192</v>
      </c>
      <c r="I48">
        <v>0.47372939999999902</v>
      </c>
      <c r="J48">
        <f t="shared" si="3"/>
        <v>8192</v>
      </c>
      <c r="K48" s="1">
        <f t="shared" si="4"/>
        <v>67101102.641929947</v>
      </c>
    </row>
    <row r="49" spans="8:11" x14ac:dyDescent="0.2">
      <c r="H49">
        <f t="shared" si="5"/>
        <v>16384</v>
      </c>
      <c r="I49">
        <v>2.1829147999999998</v>
      </c>
      <c r="J49">
        <f t="shared" si="3"/>
        <v>16384</v>
      </c>
      <c r="K49" s="1">
        <f t="shared" si="4"/>
        <v>268363931.01295063</v>
      </c>
    </row>
    <row r="50" spans="8:11" x14ac:dyDescent="0.2">
      <c r="H50">
        <f t="shared" si="5"/>
        <v>32768</v>
      </c>
      <c r="I50">
        <v>9.2097085999999901</v>
      </c>
      <c r="J50">
        <f t="shared" si="3"/>
        <v>32768</v>
      </c>
      <c r="K50" s="1">
        <f t="shared" si="4"/>
        <v>1073138341.3559229</v>
      </c>
    </row>
    <row r="51" spans="8:11" x14ac:dyDescent="0.2">
      <c r="H51">
        <f t="shared" si="5"/>
        <v>65536</v>
      </c>
      <c r="I51">
        <v>35.953679800000003</v>
      </c>
      <c r="J51">
        <f t="shared" si="3"/>
        <v>65536</v>
      </c>
      <c r="K51" s="1">
        <f t="shared" si="4"/>
        <v>4290256067.9483461</v>
      </c>
    </row>
    <row r="52" spans="8:11" x14ac:dyDescent="0.2">
      <c r="H52">
        <f t="shared" si="5"/>
        <v>131072</v>
      </c>
      <c r="I52">
        <v>142.422405</v>
      </c>
      <c r="J52">
        <f t="shared" si="3"/>
        <v>131072</v>
      </c>
      <c r="K52" s="1">
        <f t="shared" si="4"/>
        <v>17142554289.205124</v>
      </c>
    </row>
    <row r="53" spans="8:11" x14ac:dyDescent="0.2">
      <c r="H53">
        <f>H52*2</f>
        <v>262144</v>
      </c>
      <c r="I53">
        <v>572.66825039999901</v>
      </c>
      <c r="J53">
        <f t="shared" si="3"/>
        <v>262144</v>
      </c>
      <c r="K53" s="1">
        <f t="shared" si="4"/>
        <v>68419561593.259308</v>
      </c>
    </row>
    <row r="54" spans="8:11" x14ac:dyDescent="0.2">
      <c r="K54" s="1">
        <f>SUM(K36:K53)</f>
        <v>91283343906.688263</v>
      </c>
    </row>
    <row r="56" spans="8:11" x14ac:dyDescent="0.2">
      <c r="J56" t="s">
        <v>101</v>
      </c>
    </row>
    <row r="57" spans="8:11" x14ac:dyDescent="0.2">
      <c r="J57" t="s">
        <v>91</v>
      </c>
      <c r="K57">
        <v>9.9999999999999995E-7</v>
      </c>
    </row>
    <row r="58" spans="8:11" x14ac:dyDescent="0.2">
      <c r="J58" t="s">
        <v>92</v>
      </c>
      <c r="K58">
        <v>1.0009999999999999</v>
      </c>
    </row>
    <row r="59" spans="8:11" x14ac:dyDescent="0.2">
      <c r="J59" t="s">
        <v>93</v>
      </c>
      <c r="K59">
        <v>9.9999999999999995E-7</v>
      </c>
    </row>
    <row r="62" spans="8:11" x14ac:dyDescent="0.2">
      <c r="J62" t="s">
        <v>102</v>
      </c>
    </row>
    <row r="63" spans="8:11" x14ac:dyDescent="0.2">
      <c r="J63" t="s">
        <v>91</v>
      </c>
      <c r="K63">
        <v>1</v>
      </c>
    </row>
    <row r="64" spans="8:11" x14ac:dyDescent="0.2">
      <c r="J64" t="s">
        <v>92</v>
      </c>
      <c r="K64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B4BAC3-BD75-2B4B-ACDA-7DA7FE51619A}">
  <dimension ref="A1:F28"/>
  <sheetViews>
    <sheetView workbookViewId="0">
      <selection activeCell="D15" sqref="D15"/>
    </sheetView>
  </sheetViews>
  <sheetFormatPr baseColWidth="10" defaultRowHeight="16" x14ac:dyDescent="0.2"/>
  <sheetData>
    <row r="1" spans="1:6" x14ac:dyDescent="0.2">
      <c r="A1" t="s">
        <v>94</v>
      </c>
      <c r="B1" t="s">
        <v>97</v>
      </c>
      <c r="C1">
        <v>2</v>
      </c>
      <c r="D1" t="s">
        <v>110</v>
      </c>
      <c r="E1">
        <v>0.68134510000000004</v>
      </c>
    </row>
    <row r="2" spans="1:6" x14ac:dyDescent="0.2">
      <c r="A2" t="s">
        <v>94</v>
      </c>
      <c r="B2" t="s">
        <v>97</v>
      </c>
      <c r="C2">
        <v>2</v>
      </c>
      <c r="D2" t="s">
        <v>111</v>
      </c>
      <c r="E2" s="1">
        <v>2.678E-4</v>
      </c>
      <c r="F2" t="s">
        <v>100</v>
      </c>
    </row>
    <row r="3" spans="1:6" x14ac:dyDescent="0.2">
      <c r="A3" t="s">
        <v>94</v>
      </c>
      <c r="B3" t="s">
        <v>97</v>
      </c>
      <c r="C3">
        <v>4</v>
      </c>
      <c r="D3" t="s">
        <v>110</v>
      </c>
      <c r="E3">
        <v>1.0071194000000001</v>
      </c>
    </row>
    <row r="4" spans="1:6" x14ac:dyDescent="0.2">
      <c r="A4" t="s">
        <v>94</v>
      </c>
      <c r="B4" t="s">
        <v>97</v>
      </c>
      <c r="C4">
        <v>4</v>
      </c>
      <c r="D4" t="s">
        <v>111</v>
      </c>
      <c r="E4" s="1">
        <v>1.03999999999999E-5</v>
      </c>
      <c r="F4" t="s">
        <v>100</v>
      </c>
    </row>
    <row r="5" spans="1:6" x14ac:dyDescent="0.2">
      <c r="A5" t="s">
        <v>94</v>
      </c>
      <c r="B5" t="s">
        <v>97</v>
      </c>
      <c r="C5">
        <v>8</v>
      </c>
      <c r="D5" t="s">
        <v>110</v>
      </c>
      <c r="E5">
        <v>0.87259007</v>
      </c>
    </row>
    <row r="6" spans="1:6" x14ac:dyDescent="0.2">
      <c r="A6" t="s">
        <v>94</v>
      </c>
      <c r="B6" t="s">
        <v>97</v>
      </c>
      <c r="C6">
        <v>8</v>
      </c>
      <c r="D6" t="s">
        <v>111</v>
      </c>
      <c r="E6" s="1">
        <v>1.84E-5</v>
      </c>
      <c r="F6" t="s">
        <v>100</v>
      </c>
    </row>
    <row r="7" spans="1:6" x14ac:dyDescent="0.2">
      <c r="A7" t="s">
        <v>94</v>
      </c>
      <c r="B7" t="s">
        <v>97</v>
      </c>
      <c r="C7">
        <v>16</v>
      </c>
      <c r="D7" t="s">
        <v>110</v>
      </c>
      <c r="E7">
        <v>1.2986933000000001</v>
      </c>
    </row>
    <row r="8" spans="1:6" x14ac:dyDescent="0.2">
      <c r="A8" t="s">
        <v>94</v>
      </c>
      <c r="B8" t="s">
        <v>97</v>
      </c>
      <c r="C8">
        <v>16</v>
      </c>
      <c r="D8" t="s">
        <v>111</v>
      </c>
      <c r="E8" s="1">
        <v>5.9799999999999997E-5</v>
      </c>
      <c r="F8" t="s">
        <v>100</v>
      </c>
    </row>
    <row r="9" spans="1:6" x14ac:dyDescent="0.2">
      <c r="A9" t="s">
        <v>94</v>
      </c>
      <c r="B9" t="s">
        <v>97</v>
      </c>
      <c r="C9">
        <v>32</v>
      </c>
      <c r="D9" t="s">
        <v>110</v>
      </c>
      <c r="E9">
        <v>1.1325685999999999</v>
      </c>
    </row>
    <row r="10" spans="1:6" x14ac:dyDescent="0.2">
      <c r="A10" t="s">
        <v>94</v>
      </c>
      <c r="B10" t="s">
        <v>97</v>
      </c>
      <c r="C10">
        <v>32</v>
      </c>
      <c r="D10" t="s">
        <v>111</v>
      </c>
      <c r="E10" s="1">
        <v>1.9680000000000001E-4</v>
      </c>
      <c r="F10" t="s">
        <v>100</v>
      </c>
    </row>
    <row r="11" spans="1:6" x14ac:dyDescent="0.2">
      <c r="A11" t="s">
        <v>94</v>
      </c>
      <c r="B11" t="s">
        <v>97</v>
      </c>
      <c r="C11">
        <v>64</v>
      </c>
      <c r="D11" t="s">
        <v>110</v>
      </c>
      <c r="E11">
        <v>1.2247808</v>
      </c>
    </row>
    <row r="12" spans="1:6" x14ac:dyDescent="0.2">
      <c r="A12" t="s">
        <v>94</v>
      </c>
      <c r="B12" t="s">
        <v>97</v>
      </c>
      <c r="C12">
        <v>64</v>
      </c>
      <c r="D12" t="s">
        <v>111</v>
      </c>
      <c r="E12" s="1">
        <v>8.7219999999999897E-4</v>
      </c>
      <c r="F12" t="s">
        <v>100</v>
      </c>
    </row>
    <row r="13" spans="1:6" x14ac:dyDescent="0.2">
      <c r="A13" t="s">
        <v>94</v>
      </c>
      <c r="B13" t="s">
        <v>97</v>
      </c>
      <c r="C13">
        <v>128</v>
      </c>
      <c r="D13" t="s">
        <v>110</v>
      </c>
      <c r="E13">
        <v>1.2725867</v>
      </c>
    </row>
    <row r="14" spans="1:6" x14ac:dyDescent="0.2">
      <c r="A14" t="s">
        <v>94</v>
      </c>
      <c r="B14" t="s">
        <v>97</v>
      </c>
      <c r="C14">
        <v>128</v>
      </c>
      <c r="D14" t="s">
        <v>111</v>
      </c>
      <c r="E14" s="1">
        <v>1.8980000000000001E-4</v>
      </c>
      <c r="F14" t="s">
        <v>100</v>
      </c>
    </row>
    <row r="15" spans="1:6" x14ac:dyDescent="0.2">
      <c r="A15" t="s">
        <v>94</v>
      </c>
      <c r="B15" t="s">
        <v>97</v>
      </c>
      <c r="C15">
        <v>256</v>
      </c>
      <c r="D15" t="s">
        <v>110</v>
      </c>
      <c r="E15">
        <v>1.1662184</v>
      </c>
    </row>
    <row r="16" spans="1:6" x14ac:dyDescent="0.2">
      <c r="A16" t="s">
        <v>94</v>
      </c>
      <c r="B16" t="s">
        <v>97</v>
      </c>
      <c r="C16">
        <v>256</v>
      </c>
      <c r="D16" t="s">
        <v>111</v>
      </c>
      <c r="E16" s="1">
        <v>4.9839999999999997E-4</v>
      </c>
      <c r="F16" t="s">
        <v>100</v>
      </c>
    </row>
    <row r="17" spans="1:6" x14ac:dyDescent="0.2">
      <c r="A17" t="s">
        <v>94</v>
      </c>
      <c r="B17" t="s">
        <v>97</v>
      </c>
      <c r="C17">
        <v>512</v>
      </c>
      <c r="D17" t="s">
        <v>110</v>
      </c>
      <c r="E17">
        <v>1.1695002000000001</v>
      </c>
    </row>
    <row r="18" spans="1:6" x14ac:dyDescent="0.2">
      <c r="A18" t="s">
        <v>94</v>
      </c>
      <c r="B18" t="s">
        <v>97</v>
      </c>
      <c r="C18">
        <v>512</v>
      </c>
      <c r="D18" t="s">
        <v>111</v>
      </c>
      <c r="E18">
        <v>1.71739999999999E-3</v>
      </c>
      <c r="F18" t="s">
        <v>100</v>
      </c>
    </row>
    <row r="19" spans="1:6" x14ac:dyDescent="0.2">
      <c r="A19" t="s">
        <v>94</v>
      </c>
      <c r="B19" t="s">
        <v>97</v>
      </c>
      <c r="C19">
        <v>1024</v>
      </c>
      <c r="D19" t="s">
        <v>110</v>
      </c>
      <c r="E19">
        <v>1.2473487999999999</v>
      </c>
    </row>
    <row r="20" spans="1:6" x14ac:dyDescent="0.2">
      <c r="A20" t="s">
        <v>94</v>
      </c>
      <c r="B20" t="s">
        <v>97</v>
      </c>
      <c r="C20">
        <v>1024</v>
      </c>
      <c r="D20" t="s">
        <v>111</v>
      </c>
      <c r="E20">
        <v>7.1998000000000001E-3</v>
      </c>
      <c r="F20" t="s">
        <v>100</v>
      </c>
    </row>
    <row r="21" spans="1:6" x14ac:dyDescent="0.2">
      <c r="A21" t="s">
        <v>94</v>
      </c>
      <c r="B21" t="s">
        <v>97</v>
      </c>
      <c r="C21">
        <v>2048</v>
      </c>
      <c r="D21" t="s">
        <v>110</v>
      </c>
      <c r="E21">
        <v>1.1974667000000001</v>
      </c>
    </row>
    <row r="22" spans="1:6" x14ac:dyDescent="0.2">
      <c r="A22" t="s">
        <v>94</v>
      </c>
      <c r="B22" t="s">
        <v>97</v>
      </c>
      <c r="C22">
        <v>2048</v>
      </c>
      <c r="D22" t="s">
        <v>111</v>
      </c>
      <c r="E22">
        <v>2.6139999999999899E-2</v>
      </c>
      <c r="F22" t="s">
        <v>100</v>
      </c>
    </row>
    <row r="23" spans="1:6" x14ac:dyDescent="0.2">
      <c r="A23" t="s">
        <v>94</v>
      </c>
      <c r="B23" t="s">
        <v>97</v>
      </c>
      <c r="C23">
        <v>4096</v>
      </c>
      <c r="D23" t="s">
        <v>110</v>
      </c>
      <c r="E23">
        <v>1.1947473</v>
      </c>
    </row>
    <row r="24" spans="1:6" x14ac:dyDescent="0.2">
      <c r="A24" t="s">
        <v>94</v>
      </c>
      <c r="B24" t="s">
        <v>97</v>
      </c>
      <c r="C24">
        <v>4096</v>
      </c>
      <c r="D24" t="s">
        <v>111</v>
      </c>
      <c r="E24">
        <v>0.11131919999999999</v>
      </c>
      <c r="F24" t="s">
        <v>100</v>
      </c>
    </row>
    <row r="25" spans="1:6" x14ac:dyDescent="0.2">
      <c r="A25" t="s">
        <v>94</v>
      </c>
      <c r="B25" t="s">
        <v>97</v>
      </c>
      <c r="C25">
        <v>8192</v>
      </c>
      <c r="D25" t="s">
        <v>110</v>
      </c>
      <c r="E25">
        <v>1.2038275000000001</v>
      </c>
    </row>
    <row r="26" spans="1:6" x14ac:dyDescent="0.2">
      <c r="A26" t="s">
        <v>94</v>
      </c>
      <c r="B26" t="s">
        <v>97</v>
      </c>
      <c r="C26">
        <v>8192</v>
      </c>
      <c r="D26" t="s">
        <v>111</v>
      </c>
      <c r="E26">
        <v>0.48353039999999903</v>
      </c>
      <c r="F26" t="s">
        <v>100</v>
      </c>
    </row>
    <row r="27" spans="1:6" x14ac:dyDescent="0.2">
      <c r="A27" t="s">
        <v>94</v>
      </c>
      <c r="B27" t="s">
        <v>97</v>
      </c>
      <c r="C27">
        <v>16384</v>
      </c>
      <c r="D27" t="s">
        <v>110</v>
      </c>
      <c r="E27">
        <v>1.2034632999999999</v>
      </c>
    </row>
    <row r="28" spans="1:6" x14ac:dyDescent="0.2">
      <c r="A28" t="s">
        <v>94</v>
      </c>
      <c r="B28" t="s">
        <v>97</v>
      </c>
      <c r="C28">
        <v>16384</v>
      </c>
      <c r="D28" t="s">
        <v>111</v>
      </c>
      <c r="E28">
        <v>2.2524202</v>
      </c>
      <c r="F28" t="s">
        <v>100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A86C95-2477-3C41-A4A6-3F033A194C2E}">
  <dimension ref="A1:P65"/>
  <sheetViews>
    <sheetView topLeftCell="C1" zoomScale="110" zoomScaleNormal="110" workbookViewId="0">
      <selection activeCell="L3" sqref="L3:M4"/>
    </sheetView>
  </sheetViews>
  <sheetFormatPr baseColWidth="10" defaultRowHeight="16" x14ac:dyDescent="0.2"/>
  <cols>
    <col min="10" max="11" width="12.1640625" bestFit="1" customWidth="1"/>
  </cols>
  <sheetData>
    <row r="1" spans="1:15" x14ac:dyDescent="0.2">
      <c r="A1" t="s">
        <v>0</v>
      </c>
      <c r="B1">
        <v>0.5278138</v>
      </c>
      <c r="G1" t="s">
        <v>94</v>
      </c>
      <c r="H1" t="s">
        <v>95</v>
      </c>
      <c r="O1" t="s">
        <v>96</v>
      </c>
    </row>
    <row r="2" spans="1:15" x14ac:dyDescent="0.2">
      <c r="A2" t="s">
        <v>0</v>
      </c>
      <c r="B2" t="s">
        <v>36</v>
      </c>
      <c r="G2">
        <v>2</v>
      </c>
      <c r="H2">
        <v>0.5278138</v>
      </c>
      <c r="I2">
        <f>$M$3*G2^($M$4)</f>
        <v>1.2111277061937664</v>
      </c>
      <c r="J2">
        <f>I2-H2</f>
        <v>0.68331390619376642</v>
      </c>
      <c r="K2">
        <f>J2^2</f>
        <v>0.46691789439778342</v>
      </c>
      <c r="L2" t="s">
        <v>90</v>
      </c>
      <c r="O2">
        <f t="shared" ref="O2:O19" si="0">$M$3*(G2)^$M$4 + $M$5</f>
        <v>1.2111277061937664</v>
      </c>
    </row>
    <row r="3" spans="1:15" x14ac:dyDescent="0.2">
      <c r="A3" t="s">
        <v>2</v>
      </c>
      <c r="B3">
        <v>1.0626127000000001</v>
      </c>
      <c r="G3">
        <f>G2*2</f>
        <v>4</v>
      </c>
      <c r="H3">
        <v>1.0626127000000001</v>
      </c>
      <c r="I3">
        <f t="shared" ref="I3:I19" si="1">$M$3*G3^($M$4)</f>
        <v>1.4742682490974528</v>
      </c>
      <c r="J3">
        <f t="shared" ref="J3:J19" si="2">I3-H3</f>
        <v>0.41165554909745272</v>
      </c>
      <c r="K3">
        <f t="shared" ref="K3:K19" si="3">J3^2</f>
        <v>0.16946029110272531</v>
      </c>
      <c r="L3" t="s">
        <v>91</v>
      </c>
      <c r="M3">
        <v>0.99495483376798488</v>
      </c>
      <c r="O3">
        <f t="shared" si="0"/>
        <v>1.4742682490974528</v>
      </c>
    </row>
    <row r="4" spans="1:15" x14ac:dyDescent="0.2">
      <c r="A4" t="s">
        <v>2</v>
      </c>
      <c r="B4" t="s">
        <v>37</v>
      </c>
      <c r="G4">
        <f t="shared" ref="G4:G18" si="4">G3*2</f>
        <v>8</v>
      </c>
      <c r="H4">
        <v>1.6528708999999999</v>
      </c>
      <c r="I4">
        <f>$M$3*G4^($M$4)</f>
        <v>1.7945810827228648</v>
      </c>
      <c r="J4">
        <f t="shared" si="2"/>
        <v>0.14171018272286484</v>
      </c>
      <c r="K4">
        <f t="shared" si="3"/>
        <v>2.008177588734774E-2</v>
      </c>
      <c r="L4" t="s">
        <v>92</v>
      </c>
      <c r="M4">
        <v>0.2836480559004107</v>
      </c>
      <c r="O4">
        <f t="shared" si="0"/>
        <v>1.7945810827228648</v>
      </c>
    </row>
    <row r="5" spans="1:15" x14ac:dyDescent="0.2">
      <c r="A5" t="s">
        <v>4</v>
      </c>
      <c r="B5">
        <v>1.6528708999999999</v>
      </c>
      <c r="G5">
        <f t="shared" si="4"/>
        <v>16</v>
      </c>
      <c r="H5">
        <v>2.7995706</v>
      </c>
      <c r="I5">
        <f t="shared" si="1"/>
        <v>2.1844879752639135</v>
      </c>
      <c r="J5">
        <f t="shared" si="2"/>
        <v>-0.61508262473608655</v>
      </c>
      <c r="K5">
        <f t="shared" si="3"/>
        <v>0.37832663525223348</v>
      </c>
      <c r="O5">
        <f t="shared" si="0"/>
        <v>2.1844879752639135</v>
      </c>
    </row>
    <row r="6" spans="1:15" x14ac:dyDescent="0.2">
      <c r="A6" t="s">
        <v>4</v>
      </c>
      <c r="B6" t="s">
        <v>38</v>
      </c>
      <c r="G6">
        <f t="shared" si="4"/>
        <v>32</v>
      </c>
      <c r="H6">
        <v>3.3711742999999998</v>
      </c>
      <c r="I6">
        <f t="shared" si="1"/>
        <v>2.6591095604508639</v>
      </c>
      <c r="J6">
        <f t="shared" si="2"/>
        <v>-0.71206473954913596</v>
      </c>
      <c r="K6">
        <f t="shared" si="3"/>
        <v>0.50703619330917882</v>
      </c>
      <c r="O6">
        <f t="shared" si="0"/>
        <v>2.6591095604508639</v>
      </c>
    </row>
    <row r="7" spans="1:15" x14ac:dyDescent="0.2">
      <c r="A7" t="s">
        <v>6</v>
      </c>
      <c r="B7">
        <v>2.7995706</v>
      </c>
      <c r="G7">
        <f t="shared" si="4"/>
        <v>64</v>
      </c>
      <c r="H7">
        <v>4.5859889999999996</v>
      </c>
      <c r="I7">
        <f t="shared" si="1"/>
        <v>3.236851717449686</v>
      </c>
      <c r="J7">
        <f t="shared" si="2"/>
        <v>-1.3491372825503136</v>
      </c>
      <c r="K7">
        <f t="shared" si="3"/>
        <v>1.8201714071672448</v>
      </c>
      <c r="O7">
        <f t="shared" si="0"/>
        <v>3.236851717449686</v>
      </c>
    </row>
    <row r="8" spans="1:15" x14ac:dyDescent="0.2">
      <c r="A8" t="s">
        <v>6</v>
      </c>
      <c r="B8" t="s">
        <v>39</v>
      </c>
      <c r="G8">
        <f t="shared" si="4"/>
        <v>128</v>
      </c>
      <c r="H8">
        <v>5.3431606</v>
      </c>
      <c r="I8">
        <f t="shared" si="1"/>
        <v>3.9401193529538241</v>
      </c>
      <c r="J8">
        <f t="shared" si="2"/>
        <v>-1.4030412470461759</v>
      </c>
      <c r="K8">
        <f t="shared" si="3"/>
        <v>1.9685247409128885</v>
      </c>
      <c r="O8">
        <f t="shared" si="0"/>
        <v>3.9401193529538241</v>
      </c>
    </row>
    <row r="9" spans="1:15" x14ac:dyDescent="0.2">
      <c r="A9" t="s">
        <v>8</v>
      </c>
      <c r="B9">
        <v>3.3711742999999998</v>
      </c>
      <c r="G9">
        <f t="shared" si="4"/>
        <v>256</v>
      </c>
      <c r="H9">
        <v>6.8432250000000003</v>
      </c>
      <c r="I9">
        <f t="shared" si="1"/>
        <v>4.7961852660192417</v>
      </c>
      <c r="J9">
        <f t="shared" si="2"/>
        <v>-2.0470397339807587</v>
      </c>
      <c r="K9">
        <f t="shared" si="3"/>
        <v>4.1903716724960152</v>
      </c>
      <c r="O9">
        <f t="shared" si="0"/>
        <v>4.7961852660192417</v>
      </c>
    </row>
    <row r="10" spans="1:15" x14ac:dyDescent="0.2">
      <c r="A10" t="s">
        <v>8</v>
      </c>
      <c r="B10" t="s">
        <v>40</v>
      </c>
      <c r="G10">
        <f t="shared" si="4"/>
        <v>512</v>
      </c>
      <c r="H10">
        <v>7.0393049999999997</v>
      </c>
      <c r="I10">
        <f t="shared" si="1"/>
        <v>5.8382477903200831</v>
      </c>
      <c r="J10">
        <f t="shared" si="2"/>
        <v>-1.2010572096799166</v>
      </c>
      <c r="K10">
        <f t="shared" si="3"/>
        <v>1.442538420924107</v>
      </c>
      <c r="O10">
        <f t="shared" si="0"/>
        <v>5.8382477903200831</v>
      </c>
    </row>
    <row r="11" spans="1:15" x14ac:dyDescent="0.2">
      <c r="A11" t="s">
        <v>10</v>
      </c>
      <c r="B11">
        <v>4.5859889999999996</v>
      </c>
      <c r="G11">
        <f t="shared" si="4"/>
        <v>1024</v>
      </c>
      <c r="H11">
        <v>6.025258</v>
      </c>
      <c r="I11">
        <f t="shared" si="1"/>
        <v>7.1067182293121585</v>
      </c>
      <c r="J11">
        <f t="shared" si="2"/>
        <v>1.0814602293121585</v>
      </c>
      <c r="K11">
        <f t="shared" si="3"/>
        <v>1.1695562275839064</v>
      </c>
      <c r="O11">
        <f t="shared" si="0"/>
        <v>7.1067182293121585</v>
      </c>
    </row>
    <row r="12" spans="1:15" x14ac:dyDescent="0.2">
      <c r="A12" t="s">
        <v>10</v>
      </c>
      <c r="B12" t="s">
        <v>41</v>
      </c>
      <c r="G12">
        <f t="shared" si="4"/>
        <v>2048</v>
      </c>
      <c r="H12">
        <v>7.5124779999999998</v>
      </c>
      <c r="I12">
        <f t="shared" si="1"/>
        <v>8.6507880111866218</v>
      </c>
      <c r="J12">
        <f t="shared" si="2"/>
        <v>1.138310011186622</v>
      </c>
      <c r="K12">
        <f t="shared" si="3"/>
        <v>1.2957496815676874</v>
      </c>
      <c r="O12">
        <f t="shared" si="0"/>
        <v>8.6507880111866218</v>
      </c>
    </row>
    <row r="13" spans="1:15" x14ac:dyDescent="0.2">
      <c r="A13" t="s">
        <v>12</v>
      </c>
      <c r="B13">
        <v>5.3431606</v>
      </c>
      <c r="G13">
        <f t="shared" si="4"/>
        <v>4096</v>
      </c>
      <c r="H13">
        <v>9.1531315000000006</v>
      </c>
      <c r="I13">
        <f t="shared" si="1"/>
        <v>10.530336338061534</v>
      </c>
      <c r="J13">
        <f t="shared" si="2"/>
        <v>1.3772048380615338</v>
      </c>
      <c r="K13">
        <f t="shared" si="3"/>
        <v>1.8966931659800956</v>
      </c>
      <c r="O13">
        <f t="shared" si="0"/>
        <v>10.530336338061534</v>
      </c>
    </row>
    <row r="14" spans="1:15" x14ac:dyDescent="0.2">
      <c r="A14" t="s">
        <v>12</v>
      </c>
      <c r="B14" t="s">
        <v>42</v>
      </c>
      <c r="G14">
        <f t="shared" si="4"/>
        <v>8192</v>
      </c>
      <c r="H14">
        <v>11.606142999999999</v>
      </c>
      <c r="I14">
        <f t="shared" si="1"/>
        <v>12.818252308264437</v>
      </c>
      <c r="J14">
        <f t="shared" si="2"/>
        <v>1.2121093082644379</v>
      </c>
      <c r="K14">
        <f t="shared" si="3"/>
        <v>1.469208975181294</v>
      </c>
      <c r="O14">
        <f t="shared" si="0"/>
        <v>12.818252308264437</v>
      </c>
    </row>
    <row r="15" spans="1:15" x14ac:dyDescent="0.2">
      <c r="A15" t="s">
        <v>14</v>
      </c>
      <c r="B15">
        <v>6.8432250000000003</v>
      </c>
      <c r="G15">
        <f t="shared" si="4"/>
        <v>16384</v>
      </c>
      <c r="H15">
        <v>15.080137000000001</v>
      </c>
      <c r="I15">
        <f t="shared" si="1"/>
        <v>15.603261563872611</v>
      </c>
      <c r="J15">
        <f t="shared" si="2"/>
        <v>0.52312456387261008</v>
      </c>
      <c r="K15">
        <f t="shared" si="3"/>
        <v>0.27365930932690852</v>
      </c>
      <c r="O15">
        <f t="shared" si="0"/>
        <v>15.603261563872611</v>
      </c>
    </row>
    <row r="16" spans="1:15" x14ac:dyDescent="0.2">
      <c r="A16" t="s">
        <v>14</v>
      </c>
      <c r="B16" t="s">
        <v>43</v>
      </c>
      <c r="G16">
        <f t="shared" si="4"/>
        <v>32768</v>
      </c>
      <c r="H16">
        <v>19.116572999999999</v>
      </c>
      <c r="I16">
        <f t="shared" si="1"/>
        <v>18.993367081224857</v>
      </c>
      <c r="J16">
        <f t="shared" si="2"/>
        <v>-0.12320591877514175</v>
      </c>
      <c r="K16">
        <f t="shared" si="3"/>
        <v>1.5179698421226828E-2</v>
      </c>
      <c r="O16">
        <f t="shared" si="0"/>
        <v>18.993367081224857</v>
      </c>
    </row>
    <row r="17" spans="1:16" x14ac:dyDescent="0.2">
      <c r="A17" t="s">
        <v>16</v>
      </c>
      <c r="B17">
        <v>7.0393049999999997</v>
      </c>
      <c r="G17">
        <f t="shared" si="4"/>
        <v>65536</v>
      </c>
      <c r="H17">
        <v>23.456223000000001</v>
      </c>
      <c r="I17">
        <f t="shared" si="1"/>
        <v>23.120037538652994</v>
      </c>
      <c r="J17">
        <f t="shared" si="2"/>
        <v>-0.33618546134700722</v>
      </c>
      <c r="K17">
        <f t="shared" si="3"/>
        <v>0.11302066442110009</v>
      </c>
      <c r="O17">
        <f t="shared" si="0"/>
        <v>23.120037538652994</v>
      </c>
    </row>
    <row r="18" spans="1:16" x14ac:dyDescent="0.2">
      <c r="A18" t="s">
        <v>16</v>
      </c>
      <c r="B18" t="s">
        <v>44</v>
      </c>
      <c r="G18">
        <f t="shared" si="4"/>
        <v>131072</v>
      </c>
      <c r="H18">
        <v>28.664349000000001</v>
      </c>
      <c r="I18">
        <f t="shared" si="1"/>
        <v>28.143305686810951</v>
      </c>
      <c r="J18">
        <f t="shared" si="2"/>
        <v>-0.52104331318905039</v>
      </c>
      <c r="K18">
        <f t="shared" si="3"/>
        <v>0.27148613421902285</v>
      </c>
      <c r="O18">
        <f t="shared" si="0"/>
        <v>28.143305686810951</v>
      </c>
    </row>
    <row r="19" spans="1:16" x14ac:dyDescent="0.2">
      <c r="A19" t="s">
        <v>18</v>
      </c>
      <c r="B19">
        <v>6.025258</v>
      </c>
      <c r="G19">
        <f>G18*2</f>
        <v>262144</v>
      </c>
      <c r="H19">
        <v>34.336019999999998</v>
      </c>
      <c r="I19">
        <f t="shared" si="1"/>
        <v>34.257974436984043</v>
      </c>
      <c r="J19">
        <f t="shared" si="2"/>
        <v>-7.8045563015955111E-2</v>
      </c>
      <c r="K19">
        <f t="shared" si="3"/>
        <v>6.09110990647742E-3</v>
      </c>
      <c r="O19">
        <f t="shared" si="0"/>
        <v>34.257974436984043</v>
      </c>
    </row>
    <row r="20" spans="1:16" x14ac:dyDescent="0.2">
      <c r="A20" t="s">
        <v>18</v>
      </c>
      <c r="B20" t="s">
        <v>45</v>
      </c>
    </row>
    <row r="21" spans="1:16" x14ac:dyDescent="0.2">
      <c r="A21" t="s">
        <v>20</v>
      </c>
      <c r="B21">
        <v>7.5124779999999998</v>
      </c>
      <c r="K21">
        <f>SUM(K2:K20)</f>
        <v>17.474073998057246</v>
      </c>
    </row>
    <row r="22" spans="1:16" x14ac:dyDescent="0.2">
      <c r="A22" t="s">
        <v>20</v>
      </c>
      <c r="B22" t="s">
        <v>46</v>
      </c>
    </row>
    <row r="23" spans="1:16" x14ac:dyDescent="0.2">
      <c r="A23" t="s">
        <v>22</v>
      </c>
      <c r="B23">
        <v>9.1531315000000006</v>
      </c>
    </row>
    <row r="24" spans="1:16" x14ac:dyDescent="0.2">
      <c r="A24" t="s">
        <v>22</v>
      </c>
      <c r="B24" t="s">
        <v>47</v>
      </c>
      <c r="L24" t="s">
        <v>98</v>
      </c>
    </row>
    <row r="25" spans="1:16" x14ac:dyDescent="0.2">
      <c r="A25" t="s">
        <v>24</v>
      </c>
      <c r="B25">
        <v>11.606142999999999</v>
      </c>
      <c r="L25" t="s">
        <v>91</v>
      </c>
      <c r="M25">
        <v>1.7999911123805221</v>
      </c>
      <c r="O25">
        <f>$M$26-$M$25^(-($M$27*G2))</f>
        <v>11.695370051680536</v>
      </c>
      <c r="P25">
        <f>(O25-H2)^2</f>
        <v>124.714312634449</v>
      </c>
    </row>
    <row r="26" spans="1:16" x14ac:dyDescent="0.2">
      <c r="A26" t="s">
        <v>24</v>
      </c>
      <c r="B26" t="s">
        <v>48</v>
      </c>
      <c r="L26" t="s">
        <v>92</v>
      </c>
      <c r="M26">
        <v>12.695206183579112</v>
      </c>
      <c r="O26">
        <f t="shared" ref="O26:O43" si="5">$M$26-$M$25^(-($M$27*G3))</f>
        <v>11.695533892929205</v>
      </c>
      <c r="P26">
        <f t="shared" ref="P26:P43" si="6">(O26-H3)^2</f>
        <v>113.05901309504303</v>
      </c>
    </row>
    <row r="27" spans="1:16" x14ac:dyDescent="0.2">
      <c r="A27" t="s">
        <v>26</v>
      </c>
      <c r="B27">
        <v>15.080137000000001</v>
      </c>
      <c r="L27" t="s">
        <v>93</v>
      </c>
      <c r="M27">
        <v>1.3940679137366602E-4</v>
      </c>
      <c r="O27">
        <f t="shared" si="5"/>
        <v>11.695861494885881</v>
      </c>
      <c r="P27">
        <f t="shared" si="6"/>
        <v>100.86166008896626</v>
      </c>
    </row>
    <row r="28" spans="1:16" x14ac:dyDescent="0.2">
      <c r="A28" t="s">
        <v>26</v>
      </c>
      <c r="B28" t="s">
        <v>49</v>
      </c>
      <c r="O28">
        <f t="shared" si="5"/>
        <v>11.696516376759742</v>
      </c>
      <c r="P28">
        <f t="shared" si="6"/>
        <v>79.155644154603038</v>
      </c>
    </row>
    <row r="29" spans="1:16" x14ac:dyDescent="0.2">
      <c r="A29" t="s">
        <v>28</v>
      </c>
      <c r="B29">
        <v>19.116572999999999</v>
      </c>
      <c r="O29">
        <f t="shared" si="5"/>
        <v>11.6978248533342</v>
      </c>
      <c r="P29">
        <f t="shared" si="6"/>
        <v>69.333109437340752</v>
      </c>
    </row>
    <row r="30" spans="1:16" x14ac:dyDescent="0.2">
      <c r="A30" t="s">
        <v>28</v>
      </c>
      <c r="B30" t="s">
        <v>50</v>
      </c>
      <c r="O30">
        <f t="shared" si="5"/>
        <v>11.700436665658005</v>
      </c>
      <c r="P30">
        <f t="shared" si="6"/>
        <v>50.615365587386641</v>
      </c>
    </row>
    <row r="31" spans="1:16" x14ac:dyDescent="0.2">
      <c r="A31" t="s">
        <v>30</v>
      </c>
      <c r="B31">
        <v>23.456223000000001</v>
      </c>
      <c r="O31">
        <f t="shared" si="5"/>
        <v>11.70563978979412</v>
      </c>
      <c r="P31">
        <f t="shared" si="6"/>
        <v>40.481141440563235</v>
      </c>
    </row>
    <row r="32" spans="1:16" x14ac:dyDescent="0.2">
      <c r="A32" t="s">
        <v>30</v>
      </c>
      <c r="B32" t="s">
        <v>51</v>
      </c>
      <c r="O32">
        <f t="shared" si="5"/>
        <v>11.715964535870476</v>
      </c>
      <c r="P32">
        <f t="shared" si="6"/>
        <v>23.743590584435225</v>
      </c>
    </row>
    <row r="33" spans="1:16" x14ac:dyDescent="0.2">
      <c r="A33" t="s">
        <v>32</v>
      </c>
      <c r="B33">
        <v>28.664349000000001</v>
      </c>
      <c r="O33">
        <f t="shared" si="5"/>
        <v>11.736291978971989</v>
      </c>
      <c r="P33">
        <f t="shared" si="6"/>
        <v>22.061686680632416</v>
      </c>
    </row>
    <row r="34" spans="1:16" x14ac:dyDescent="0.2">
      <c r="A34" t="s">
        <v>32</v>
      </c>
      <c r="B34" t="s">
        <v>52</v>
      </c>
      <c r="O34">
        <f t="shared" si="5"/>
        <v>11.775689731781803</v>
      </c>
      <c r="P34">
        <f t="shared" si="6"/>
        <v>33.067465101883066</v>
      </c>
    </row>
    <row r="35" spans="1:16" x14ac:dyDescent="0.2">
      <c r="A35" t="s">
        <v>34</v>
      </c>
      <c r="B35">
        <v>34.336019999999998</v>
      </c>
      <c r="O35">
        <f t="shared" si="5"/>
        <v>11.849695678453198</v>
      </c>
      <c r="P35">
        <f t="shared" si="6"/>
        <v>18.811457190286951</v>
      </c>
    </row>
    <row r="36" spans="1:16" x14ac:dyDescent="0.2">
      <c r="A36" t="s">
        <v>34</v>
      </c>
      <c r="B36" t="s">
        <v>53</v>
      </c>
      <c r="O36">
        <f t="shared" si="5"/>
        <v>11.980318169300835</v>
      </c>
      <c r="P36">
        <f t="shared" si="6"/>
        <v>7.9929844630723466</v>
      </c>
    </row>
    <row r="37" spans="1:16" x14ac:dyDescent="0.2">
      <c r="A37">
        <v>524288</v>
      </c>
      <c r="B37">
        <v>40.795653999999999</v>
      </c>
      <c r="O37">
        <f t="shared" si="5"/>
        <v>12.184141310620374</v>
      </c>
      <c r="P37">
        <f t="shared" si="6"/>
        <v>0.33408204708000722</v>
      </c>
    </row>
    <row r="38" spans="1:16" x14ac:dyDescent="0.2">
      <c r="O38">
        <f t="shared" si="5"/>
        <v>12.43401887920678</v>
      </c>
      <c r="P38">
        <f t="shared" si="6"/>
        <v>7.0019411091902439</v>
      </c>
    </row>
    <row r="39" spans="1:16" x14ac:dyDescent="0.2">
      <c r="O39">
        <f t="shared" si="5"/>
        <v>12.626987375613828</v>
      </c>
      <c r="P39">
        <f t="shared" si="6"/>
        <v>42.114721576239653</v>
      </c>
    </row>
    <row r="40" spans="1:16" x14ac:dyDescent="0.2">
      <c r="O40">
        <f t="shared" si="5"/>
        <v>12.690552377818907</v>
      </c>
      <c r="P40">
        <f t="shared" si="6"/>
        <v>115.89966394529307</v>
      </c>
    </row>
    <row r="41" spans="1:16" x14ac:dyDescent="0.2">
      <c r="O41">
        <f t="shared" si="5"/>
        <v>12.695184525671058</v>
      </c>
      <c r="P41">
        <f t="shared" si="6"/>
        <v>255.0142140081696</v>
      </c>
    </row>
    <row r="42" spans="1:16" x14ac:dyDescent="0.2">
      <c r="O42">
        <f t="shared" si="5"/>
        <v>12.695206183110047</v>
      </c>
      <c r="P42">
        <f t="shared" si="6"/>
        <v>468.3248226572951</v>
      </c>
    </row>
    <row r="43" spans="1:16" x14ac:dyDescent="0.2">
      <c r="O43">
        <f t="shared" si="5"/>
        <v>11.695206183579112</v>
      </c>
      <c r="P43">
        <f t="shared" si="6"/>
        <v>136.77784767642709</v>
      </c>
    </row>
    <row r="44" spans="1:16" x14ac:dyDescent="0.2">
      <c r="P44">
        <f>SUM(P25:P43)</f>
        <v>1709.3647234783566</v>
      </c>
    </row>
    <row r="48" spans="1:16" x14ac:dyDescent="0.2">
      <c r="H48">
        <v>2</v>
      </c>
      <c r="I48">
        <v>1.1546E-3</v>
      </c>
    </row>
    <row r="49" spans="8:9" x14ac:dyDescent="0.2">
      <c r="H49">
        <f>H48*2</f>
        <v>4</v>
      </c>
      <c r="I49">
        <v>1.3190000000000001E-3</v>
      </c>
    </row>
    <row r="50" spans="8:9" x14ac:dyDescent="0.2">
      <c r="H50">
        <f t="shared" ref="H50:H64" si="7">H49*2</f>
        <v>8</v>
      </c>
      <c r="I50">
        <v>2.565E-3</v>
      </c>
    </row>
    <row r="51" spans="8:9" x14ac:dyDescent="0.2">
      <c r="H51">
        <f t="shared" si="7"/>
        <v>16</v>
      </c>
      <c r="I51">
        <v>3.92939999999999E-3</v>
      </c>
    </row>
    <row r="52" spans="8:9" x14ac:dyDescent="0.2">
      <c r="H52">
        <f t="shared" si="7"/>
        <v>32</v>
      </c>
      <c r="I52">
        <v>8.2202000000000004E-3</v>
      </c>
    </row>
    <row r="53" spans="8:9" x14ac:dyDescent="0.2">
      <c r="H53">
        <f t="shared" si="7"/>
        <v>64</v>
      </c>
      <c r="I53">
        <v>1.7915199999999999E-2</v>
      </c>
    </row>
    <row r="54" spans="8:9" x14ac:dyDescent="0.2">
      <c r="H54">
        <f t="shared" si="7"/>
        <v>128</v>
      </c>
      <c r="I54">
        <v>4.1255399999999998E-2</v>
      </c>
    </row>
    <row r="55" spans="8:9" x14ac:dyDescent="0.2">
      <c r="H55">
        <f t="shared" si="7"/>
        <v>256</v>
      </c>
      <c r="I55">
        <v>6.9995600000000005E-2</v>
      </c>
    </row>
    <row r="56" spans="8:9" x14ac:dyDescent="0.2">
      <c r="H56">
        <f t="shared" si="7"/>
        <v>512</v>
      </c>
      <c r="I56">
        <v>9.9554000000000004E-2</v>
      </c>
    </row>
    <row r="57" spans="8:9" x14ac:dyDescent="0.2">
      <c r="H57">
        <f t="shared" si="7"/>
        <v>1024</v>
      </c>
      <c r="I57">
        <v>0.15835779999999999</v>
      </c>
    </row>
    <row r="58" spans="8:9" x14ac:dyDescent="0.2">
      <c r="H58">
        <f t="shared" si="7"/>
        <v>2048</v>
      </c>
      <c r="I58">
        <v>0.32109259999999901</v>
      </c>
    </row>
    <row r="59" spans="8:9" x14ac:dyDescent="0.2">
      <c r="H59">
        <f t="shared" si="7"/>
        <v>4096</v>
      </c>
      <c r="I59">
        <v>0.69861079999999998</v>
      </c>
    </row>
    <row r="60" spans="8:9" x14ac:dyDescent="0.2">
      <c r="H60">
        <f t="shared" si="7"/>
        <v>8192</v>
      </c>
      <c r="I60">
        <v>1.5844179999999899</v>
      </c>
    </row>
    <row r="61" spans="8:9" x14ac:dyDescent="0.2">
      <c r="H61">
        <f t="shared" si="7"/>
        <v>16384</v>
      </c>
      <c r="I61">
        <v>4.3271857999999996</v>
      </c>
    </row>
    <row r="62" spans="8:9" x14ac:dyDescent="0.2">
      <c r="H62">
        <f t="shared" si="7"/>
        <v>32768</v>
      </c>
      <c r="I62">
        <v>12.1985452</v>
      </c>
    </row>
    <row r="63" spans="8:9" x14ac:dyDescent="0.2">
      <c r="H63">
        <f t="shared" si="7"/>
        <v>65536</v>
      </c>
      <c r="I63">
        <v>37.128102800000001</v>
      </c>
    </row>
    <row r="64" spans="8:9" x14ac:dyDescent="0.2">
      <c r="H64">
        <f t="shared" si="7"/>
        <v>131072</v>
      </c>
      <c r="I64">
        <v>130.0233384</v>
      </c>
    </row>
    <row r="65" spans="8:9" x14ac:dyDescent="0.2">
      <c r="H65">
        <f>H64*2</f>
        <v>262144</v>
      </c>
      <c r="I65">
        <v>519.08662500000003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2753C-86F2-BC44-978D-04B3948628ED}">
  <dimension ref="A1:K54"/>
  <sheetViews>
    <sheetView workbookViewId="0">
      <selection activeCell="H2" sqref="H2:H19"/>
    </sheetView>
  </sheetViews>
  <sheetFormatPr baseColWidth="10" defaultRowHeight="16" x14ac:dyDescent="0.2"/>
  <cols>
    <col min="10" max="10" width="12.1640625" bestFit="1" customWidth="1"/>
  </cols>
  <sheetData>
    <row r="1" spans="1:10" x14ac:dyDescent="0.2">
      <c r="A1" t="s">
        <v>0</v>
      </c>
      <c r="B1">
        <v>0.2278655</v>
      </c>
      <c r="G1" t="s">
        <v>94</v>
      </c>
      <c r="H1" t="s">
        <v>95</v>
      </c>
      <c r="I1" t="s">
        <v>96</v>
      </c>
    </row>
    <row r="2" spans="1:10" x14ac:dyDescent="0.2">
      <c r="A2" t="s">
        <v>0</v>
      </c>
      <c r="B2" t="s">
        <v>54</v>
      </c>
      <c r="G2">
        <v>2</v>
      </c>
      <c r="H2">
        <v>0.2278655</v>
      </c>
      <c r="I2">
        <f>$K$22*G2^$K$23</f>
        <v>1.2944502683858687</v>
      </c>
      <c r="J2">
        <f>(I2-H2)^2</f>
        <v>1.1376030681527372</v>
      </c>
    </row>
    <row r="3" spans="1:10" x14ac:dyDescent="0.2">
      <c r="A3" t="s">
        <v>2</v>
      </c>
      <c r="B3">
        <v>0.15256295</v>
      </c>
      <c r="G3">
        <f>G2*2</f>
        <v>4</v>
      </c>
      <c r="H3">
        <v>0.15256295</v>
      </c>
      <c r="I3">
        <f t="shared" ref="I3:I19" si="0">$K$22*G3^$K$23</f>
        <v>1.6626745871662845</v>
      </c>
      <c r="J3">
        <f t="shared" ref="J3:J19" si="1">(I3-H3)^2</f>
        <v>2.2804371567050357</v>
      </c>
    </row>
    <row r="4" spans="1:10" x14ac:dyDescent="0.2">
      <c r="A4" t="s">
        <v>2</v>
      </c>
      <c r="B4" t="s">
        <v>55</v>
      </c>
      <c r="G4">
        <f t="shared" ref="G4:G18" si="2">G3*2</f>
        <v>8</v>
      </c>
      <c r="H4">
        <v>0.54162030000000005</v>
      </c>
      <c r="I4">
        <f t="shared" si="0"/>
        <v>2.1356454166878009</v>
      </c>
      <c r="J4">
        <f t="shared" si="1"/>
        <v>2.5409160726315574</v>
      </c>
    </row>
    <row r="5" spans="1:10" x14ac:dyDescent="0.2">
      <c r="A5" t="s">
        <v>4</v>
      </c>
      <c r="B5">
        <v>0.54162030000000005</v>
      </c>
      <c r="G5">
        <f t="shared" si="2"/>
        <v>16</v>
      </c>
      <c r="H5">
        <v>1.4325745999999999</v>
      </c>
      <c r="I5">
        <f t="shared" si="0"/>
        <v>2.7431593536248986</v>
      </c>
      <c r="J5">
        <f t="shared" si="1"/>
        <v>1.7176323964340363</v>
      </c>
    </row>
    <row r="6" spans="1:10" x14ac:dyDescent="0.2">
      <c r="A6" t="s">
        <v>4</v>
      </c>
      <c r="B6" t="s">
        <v>56</v>
      </c>
      <c r="G6">
        <f t="shared" si="2"/>
        <v>32</v>
      </c>
      <c r="H6">
        <v>1.6064961</v>
      </c>
      <c r="I6">
        <f t="shared" si="0"/>
        <v>3.5234890495306428</v>
      </c>
      <c r="J6">
        <f t="shared" si="1"/>
        <v>3.6748619685501938</v>
      </c>
    </row>
    <row r="7" spans="1:10" x14ac:dyDescent="0.2">
      <c r="A7" t="s">
        <v>6</v>
      </c>
      <c r="B7">
        <v>1.4325745999999999</v>
      </c>
      <c r="G7">
        <f t="shared" si="2"/>
        <v>64</v>
      </c>
      <c r="H7">
        <v>4.1572404000000001</v>
      </c>
      <c r="I7">
        <f t="shared" si="0"/>
        <v>4.525794342117532</v>
      </c>
      <c r="J7">
        <f t="shared" si="1"/>
        <v>0.13583200825037306</v>
      </c>
    </row>
    <row r="8" spans="1:10" x14ac:dyDescent="0.2">
      <c r="A8" t="s">
        <v>6</v>
      </c>
      <c r="B8" t="s">
        <v>57</v>
      </c>
      <c r="G8">
        <f t="shared" si="2"/>
        <v>128</v>
      </c>
      <c r="H8">
        <v>4.5264139999999999</v>
      </c>
      <c r="I8">
        <f t="shared" si="0"/>
        <v>5.8132192662473408</v>
      </c>
      <c r="J8">
        <f t="shared" si="1"/>
        <v>1.6558677932418897</v>
      </c>
    </row>
    <row r="9" spans="1:10" x14ac:dyDescent="0.2">
      <c r="A9" t="s">
        <v>8</v>
      </c>
      <c r="B9">
        <v>1.6064961</v>
      </c>
      <c r="G9">
        <f t="shared" si="2"/>
        <v>256</v>
      </c>
      <c r="H9">
        <v>7.1178245999999996</v>
      </c>
      <c r="I9">
        <f t="shared" si="0"/>
        <v>7.4668700526188578</v>
      </c>
      <c r="J9">
        <f t="shared" si="1"/>
        <v>0.1218327279939036</v>
      </c>
    </row>
    <row r="10" spans="1:10" x14ac:dyDescent="0.2">
      <c r="A10" t="s">
        <v>8</v>
      </c>
      <c r="B10" t="s">
        <v>58</v>
      </c>
      <c r="G10">
        <f t="shared" si="2"/>
        <v>512</v>
      </c>
      <c r="H10">
        <v>9.1543139999999994</v>
      </c>
      <c r="I10">
        <f t="shared" si="0"/>
        <v>9.5909247233139094</v>
      </c>
      <c r="J10">
        <f t="shared" si="1"/>
        <v>0.19062892371269571</v>
      </c>
    </row>
    <row r="11" spans="1:10" x14ac:dyDescent="0.2">
      <c r="A11" t="s">
        <v>10</v>
      </c>
      <c r="B11">
        <v>4.1572404000000001</v>
      </c>
      <c r="G11">
        <f t="shared" si="2"/>
        <v>1024</v>
      </c>
      <c r="H11">
        <v>11.647881</v>
      </c>
      <c r="I11">
        <f t="shared" si="0"/>
        <v>12.319196182610911</v>
      </c>
      <c r="J11">
        <f t="shared" si="1"/>
        <v>0.45066407440392098</v>
      </c>
    </row>
    <row r="12" spans="1:10" x14ac:dyDescent="0.2">
      <c r="A12" t="s">
        <v>10</v>
      </c>
      <c r="B12" t="s">
        <v>59</v>
      </c>
      <c r="G12">
        <f t="shared" si="2"/>
        <v>2048</v>
      </c>
      <c r="H12">
        <v>14.506622</v>
      </c>
      <c r="I12">
        <f t="shared" si="0"/>
        <v>15.823562269939018</v>
      </c>
      <c r="J12">
        <f t="shared" si="1"/>
        <v>1.7343316745870525</v>
      </c>
    </row>
    <row r="13" spans="1:10" x14ac:dyDescent="0.2">
      <c r="A13" t="s">
        <v>12</v>
      </c>
      <c r="B13">
        <v>4.5264139999999999</v>
      </c>
      <c r="G13">
        <f t="shared" si="2"/>
        <v>4096</v>
      </c>
      <c r="H13">
        <v>18.369219999999999</v>
      </c>
      <c r="I13">
        <f t="shared" si="0"/>
        <v>20.324793858228119</v>
      </c>
      <c r="J13">
        <f t="shared" si="1"/>
        <v>3.8242691149852184</v>
      </c>
    </row>
    <row r="14" spans="1:10" x14ac:dyDescent="0.2">
      <c r="A14" t="s">
        <v>12</v>
      </c>
      <c r="B14" t="s">
        <v>60</v>
      </c>
      <c r="G14">
        <f t="shared" si="2"/>
        <v>8192</v>
      </c>
      <c r="H14">
        <v>23.845863000000001</v>
      </c>
      <c r="I14">
        <f t="shared" si="0"/>
        <v>26.106463154902443</v>
      </c>
      <c r="J14">
        <f t="shared" si="1"/>
        <v>5.1103130603449411</v>
      </c>
    </row>
    <row r="15" spans="1:10" x14ac:dyDescent="0.2">
      <c r="A15" t="s">
        <v>14</v>
      </c>
      <c r="B15">
        <v>7.1178245999999996</v>
      </c>
      <c r="G15">
        <f t="shared" si="2"/>
        <v>16384</v>
      </c>
      <c r="H15">
        <v>31.816586000000001</v>
      </c>
      <c r="I15">
        <f t="shared" si="0"/>
        <v>33.532808411848528</v>
      </c>
      <c r="J15">
        <f t="shared" si="1"/>
        <v>2.945419366931175</v>
      </c>
    </row>
    <row r="16" spans="1:10" x14ac:dyDescent="0.2">
      <c r="A16" t="s">
        <v>14</v>
      </c>
      <c r="B16" t="s">
        <v>61</v>
      </c>
      <c r="G16">
        <f t="shared" si="2"/>
        <v>32768</v>
      </c>
      <c r="H16">
        <v>43.537849999999999</v>
      </c>
      <c r="I16">
        <f t="shared" si="0"/>
        <v>43.071680499722632</v>
      </c>
      <c r="J16">
        <f t="shared" si="1"/>
        <v>0.21731400298885001</v>
      </c>
    </row>
    <row r="17" spans="1:11" x14ac:dyDescent="0.2">
      <c r="A17" t="s">
        <v>16</v>
      </c>
      <c r="B17">
        <v>9.1543139999999994</v>
      </c>
      <c r="G17">
        <f t="shared" si="2"/>
        <v>65536</v>
      </c>
      <c r="H17">
        <v>57.096397000000003</v>
      </c>
      <c r="I17">
        <f t="shared" si="0"/>
        <v>55.32401695333931</v>
      </c>
      <c r="J17">
        <f t="shared" si="1"/>
        <v>3.1413310298009609</v>
      </c>
    </row>
    <row r="18" spans="1:11" x14ac:dyDescent="0.2">
      <c r="A18" t="s">
        <v>16</v>
      </c>
      <c r="B18" t="s">
        <v>62</v>
      </c>
      <c r="G18">
        <f t="shared" si="2"/>
        <v>131072</v>
      </c>
      <c r="H18">
        <v>72.756060000000005</v>
      </c>
      <c r="I18">
        <f t="shared" si="0"/>
        <v>71.06170031775487</v>
      </c>
      <c r="J18">
        <f t="shared" si="1"/>
        <v>2.8708547328178362</v>
      </c>
    </row>
    <row r="19" spans="1:11" x14ac:dyDescent="0.2">
      <c r="A19" t="s">
        <v>18</v>
      </c>
      <c r="B19">
        <v>11.647881</v>
      </c>
      <c r="G19">
        <f>G18*2</f>
        <v>262144</v>
      </c>
      <c r="H19">
        <v>90.453659999999999</v>
      </c>
      <c r="I19">
        <f t="shared" si="0"/>
        <v>91.276185825577585</v>
      </c>
      <c r="J19">
        <f t="shared" si="1"/>
        <v>0.67654873374208868</v>
      </c>
    </row>
    <row r="20" spans="1:11" x14ac:dyDescent="0.2">
      <c r="A20" t="s">
        <v>18</v>
      </c>
      <c r="B20" t="s">
        <v>63</v>
      </c>
      <c r="J20">
        <f>SUM(J2:J19)</f>
        <v>34.426657906274464</v>
      </c>
    </row>
    <row r="21" spans="1:11" x14ac:dyDescent="0.2">
      <c r="A21" t="s">
        <v>20</v>
      </c>
      <c r="B21">
        <v>14.506622</v>
      </c>
    </row>
    <row r="22" spans="1:11" x14ac:dyDescent="0.2">
      <c r="A22" t="s">
        <v>20</v>
      </c>
      <c r="B22" t="s">
        <v>64</v>
      </c>
      <c r="J22" t="s">
        <v>91</v>
      </c>
      <c r="K22">
        <v>1.0077747685913663</v>
      </c>
    </row>
    <row r="23" spans="1:11" x14ac:dyDescent="0.2">
      <c r="A23" t="s">
        <v>22</v>
      </c>
      <c r="B23">
        <v>18.369219999999999</v>
      </c>
      <c r="J23" t="s">
        <v>92</v>
      </c>
      <c r="K23">
        <v>0.36116629778576681</v>
      </c>
    </row>
    <row r="24" spans="1:11" x14ac:dyDescent="0.2">
      <c r="A24" t="s">
        <v>22</v>
      </c>
      <c r="B24" t="s">
        <v>65</v>
      </c>
    </row>
    <row r="25" spans="1:11" x14ac:dyDescent="0.2">
      <c r="A25" t="s">
        <v>24</v>
      </c>
      <c r="B25">
        <v>23.845863000000001</v>
      </c>
    </row>
    <row r="26" spans="1:11" x14ac:dyDescent="0.2">
      <c r="A26" t="s">
        <v>24</v>
      </c>
      <c r="B26" t="s">
        <v>66</v>
      </c>
    </row>
    <row r="27" spans="1:11" x14ac:dyDescent="0.2">
      <c r="A27" t="s">
        <v>26</v>
      </c>
      <c r="B27">
        <v>31.816586000000001</v>
      </c>
    </row>
    <row r="28" spans="1:11" x14ac:dyDescent="0.2">
      <c r="A28" t="s">
        <v>26</v>
      </c>
      <c r="B28" t="s">
        <v>67</v>
      </c>
    </row>
    <row r="29" spans="1:11" x14ac:dyDescent="0.2">
      <c r="A29" t="s">
        <v>28</v>
      </c>
      <c r="B29">
        <v>43.537849999999999</v>
      </c>
    </row>
    <row r="30" spans="1:11" x14ac:dyDescent="0.2">
      <c r="A30" t="s">
        <v>28</v>
      </c>
      <c r="B30" t="s">
        <v>68</v>
      </c>
    </row>
    <row r="31" spans="1:11" x14ac:dyDescent="0.2">
      <c r="A31" t="s">
        <v>30</v>
      </c>
      <c r="B31">
        <v>57.096397000000003</v>
      </c>
    </row>
    <row r="32" spans="1:11" x14ac:dyDescent="0.2">
      <c r="A32" t="s">
        <v>30</v>
      </c>
      <c r="B32" t="s">
        <v>69</v>
      </c>
    </row>
    <row r="33" spans="1:8" x14ac:dyDescent="0.2">
      <c r="A33" t="s">
        <v>32</v>
      </c>
      <c r="B33">
        <v>72.756060000000005</v>
      </c>
    </row>
    <row r="34" spans="1:8" x14ac:dyDescent="0.2">
      <c r="A34" t="s">
        <v>32</v>
      </c>
      <c r="B34" t="s">
        <v>70</v>
      </c>
    </row>
    <row r="35" spans="1:8" x14ac:dyDescent="0.2">
      <c r="A35" t="s">
        <v>34</v>
      </c>
      <c r="B35">
        <v>90.453659999999999</v>
      </c>
    </row>
    <row r="36" spans="1:8" x14ac:dyDescent="0.2">
      <c r="A36" t="s">
        <v>34</v>
      </c>
      <c r="B36" t="s">
        <v>71</v>
      </c>
    </row>
    <row r="37" spans="1:8" x14ac:dyDescent="0.2">
      <c r="G37">
        <v>2</v>
      </c>
      <c r="H37" s="1">
        <v>3.368E-4</v>
      </c>
    </row>
    <row r="38" spans="1:8" x14ac:dyDescent="0.2">
      <c r="G38">
        <f>G37*2</f>
        <v>4</v>
      </c>
      <c r="H38" s="1">
        <v>6.6339999999999997E-4</v>
      </c>
    </row>
    <row r="39" spans="1:8" x14ac:dyDescent="0.2">
      <c r="G39">
        <f t="shared" ref="G39:G53" si="3">G38*2</f>
        <v>8</v>
      </c>
      <c r="H39">
        <v>1.3351999999999999E-3</v>
      </c>
    </row>
    <row r="40" spans="1:8" x14ac:dyDescent="0.2">
      <c r="G40">
        <f t="shared" si="3"/>
        <v>16</v>
      </c>
      <c r="H40">
        <v>2.6597999999999999E-3</v>
      </c>
    </row>
    <row r="41" spans="1:8" x14ac:dyDescent="0.2">
      <c r="G41">
        <f t="shared" si="3"/>
        <v>32</v>
      </c>
      <c r="H41">
        <v>5.2598000000000002E-3</v>
      </c>
    </row>
    <row r="42" spans="1:8" x14ac:dyDescent="0.2">
      <c r="G42">
        <f t="shared" si="3"/>
        <v>64</v>
      </c>
      <c r="H42">
        <v>1.13414E-2</v>
      </c>
    </row>
    <row r="43" spans="1:8" x14ac:dyDescent="0.2">
      <c r="G43">
        <f t="shared" si="3"/>
        <v>128</v>
      </c>
      <c r="H43">
        <v>2.21218E-2</v>
      </c>
    </row>
    <row r="44" spans="1:8" x14ac:dyDescent="0.2">
      <c r="G44">
        <f t="shared" si="3"/>
        <v>256</v>
      </c>
      <c r="H44">
        <v>4.39622E-2</v>
      </c>
    </row>
    <row r="45" spans="1:8" x14ac:dyDescent="0.2">
      <c r="G45">
        <f t="shared" si="3"/>
        <v>512</v>
      </c>
      <c r="H45">
        <v>8.8553400000000004E-2</v>
      </c>
    </row>
    <row r="46" spans="1:8" x14ac:dyDescent="0.2">
      <c r="G46">
        <f t="shared" si="3"/>
        <v>1024</v>
      </c>
      <c r="H46">
        <v>0.179032</v>
      </c>
    </row>
    <row r="47" spans="1:8" x14ac:dyDescent="0.2">
      <c r="G47">
        <f t="shared" si="3"/>
        <v>2048</v>
      </c>
      <c r="H47">
        <v>0.3803222</v>
      </c>
    </row>
    <row r="48" spans="1:8" x14ac:dyDescent="0.2">
      <c r="G48">
        <f t="shared" si="3"/>
        <v>4096</v>
      </c>
      <c r="H48">
        <v>0.87370439999999905</v>
      </c>
    </row>
    <row r="49" spans="7:8" x14ac:dyDescent="0.2">
      <c r="G49">
        <f t="shared" si="3"/>
        <v>8192</v>
      </c>
      <c r="H49">
        <v>2.20798939999999</v>
      </c>
    </row>
    <row r="50" spans="7:8" x14ac:dyDescent="0.2">
      <c r="G50">
        <f t="shared" si="3"/>
        <v>16384</v>
      </c>
      <c r="H50">
        <v>6.0741072000000003</v>
      </c>
    </row>
    <row r="51" spans="7:8" x14ac:dyDescent="0.2">
      <c r="G51">
        <f t="shared" si="3"/>
        <v>32768</v>
      </c>
      <c r="H51">
        <v>19.1601678</v>
      </c>
    </row>
    <row r="52" spans="7:8" x14ac:dyDescent="0.2">
      <c r="G52">
        <f t="shared" si="3"/>
        <v>65536</v>
      </c>
      <c r="H52">
        <v>64.825759599999998</v>
      </c>
    </row>
    <row r="53" spans="7:8" x14ac:dyDescent="0.2">
      <c r="G53">
        <f t="shared" si="3"/>
        <v>131072</v>
      </c>
      <c r="H53">
        <v>238.521783999999</v>
      </c>
    </row>
    <row r="54" spans="7:8" x14ac:dyDescent="0.2">
      <c r="G54">
        <f>G53*2</f>
        <v>262144</v>
      </c>
      <c r="H54">
        <v>889.86513200000002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EF707-7F34-5B40-B927-35E9A3CFEC4C}">
  <dimension ref="A1:K47"/>
  <sheetViews>
    <sheetView workbookViewId="0">
      <selection activeCell="H19" sqref="H19"/>
    </sheetView>
  </sheetViews>
  <sheetFormatPr baseColWidth="10" defaultRowHeight="16" x14ac:dyDescent="0.2"/>
  <cols>
    <col min="10" max="10" width="12.1640625" bestFit="1" customWidth="1"/>
  </cols>
  <sheetData>
    <row r="1" spans="1:10" x14ac:dyDescent="0.2">
      <c r="A1" t="s">
        <v>0</v>
      </c>
      <c r="B1">
        <v>5.6220579999999999E-2</v>
      </c>
      <c r="G1" t="s">
        <v>94</v>
      </c>
      <c r="H1" t="s">
        <v>95</v>
      </c>
      <c r="I1" t="s">
        <v>96</v>
      </c>
    </row>
    <row r="2" spans="1:10" x14ac:dyDescent="0.2">
      <c r="A2" t="s">
        <v>0</v>
      </c>
      <c r="B2" t="s">
        <v>72</v>
      </c>
      <c r="G2">
        <v>2</v>
      </c>
      <c r="H2">
        <v>5.6220579999999999E-2</v>
      </c>
      <c r="I2">
        <f>$K$23*G2^$K$24</f>
        <v>1.340759372043268</v>
      </c>
      <c r="J2">
        <f>(I2-H2)^2</f>
        <v>1.6500399082639783</v>
      </c>
    </row>
    <row r="3" spans="1:10" x14ac:dyDescent="0.2">
      <c r="A3" t="s">
        <v>2</v>
      </c>
      <c r="B3">
        <v>0.20968239</v>
      </c>
      <c r="G3">
        <f>G2*2</f>
        <v>4</v>
      </c>
      <c r="H3">
        <v>0.20968239</v>
      </c>
      <c r="I3">
        <f t="shared" ref="I3:I19" si="0">$K$23*G3^$K$24</f>
        <v>1.7624512997132122</v>
      </c>
      <c r="J3">
        <f t="shared" ref="J3:J18" si="1">(I3-H3)^2</f>
        <v>2.4110912869719581</v>
      </c>
    </row>
    <row r="4" spans="1:10" x14ac:dyDescent="0.2">
      <c r="A4" t="s">
        <v>2</v>
      </c>
      <c r="B4" t="s">
        <v>73</v>
      </c>
      <c r="G4">
        <f t="shared" ref="G4:G18" si="2">G3*2</f>
        <v>8</v>
      </c>
      <c r="H4">
        <v>1.1530685000000001</v>
      </c>
      <c r="I4">
        <f t="shared" si="0"/>
        <v>2.3167726056070777</v>
      </c>
      <c r="J4">
        <f t="shared" si="1"/>
        <v>1.3542072454067684</v>
      </c>
    </row>
    <row r="5" spans="1:10" x14ac:dyDescent="0.2">
      <c r="A5" t="s">
        <v>4</v>
      </c>
      <c r="B5">
        <v>1.1530685000000001</v>
      </c>
      <c r="G5">
        <f t="shared" si="2"/>
        <v>16</v>
      </c>
      <c r="H5">
        <v>1.9128752</v>
      </c>
      <c r="I5">
        <f t="shared" si="0"/>
        <v>3.0454375147641253</v>
      </c>
      <c r="J5">
        <f t="shared" si="1"/>
        <v>1.2826973968238735</v>
      </c>
    </row>
    <row r="6" spans="1:10" x14ac:dyDescent="0.2">
      <c r="A6" t="s">
        <v>4</v>
      </c>
      <c r="B6" t="s">
        <v>74</v>
      </c>
      <c r="G6">
        <f t="shared" si="2"/>
        <v>32</v>
      </c>
      <c r="H6">
        <v>3.7781093000000001</v>
      </c>
      <c r="I6">
        <f t="shared" si="0"/>
        <v>4.0032800948552261</v>
      </c>
      <c r="J6">
        <f t="shared" si="1"/>
        <v>5.0701886855734249E-2</v>
      </c>
    </row>
    <row r="7" spans="1:10" x14ac:dyDescent="0.2">
      <c r="A7" t="s">
        <v>6</v>
      </c>
      <c r="B7">
        <v>1.9128752</v>
      </c>
      <c r="G7">
        <f t="shared" si="2"/>
        <v>64</v>
      </c>
      <c r="H7">
        <v>4.7393010000000002</v>
      </c>
      <c r="I7">
        <f t="shared" si="0"/>
        <v>5.2623806727833413</v>
      </c>
      <c r="J7">
        <f t="shared" si="1"/>
        <v>0.27361234407912721</v>
      </c>
    </row>
    <row r="8" spans="1:10" x14ac:dyDescent="0.2">
      <c r="A8" t="s">
        <v>6</v>
      </c>
      <c r="B8" t="s">
        <v>75</v>
      </c>
      <c r="G8">
        <f t="shared" si="2"/>
        <v>128</v>
      </c>
      <c r="H8">
        <v>7.2015250000000002</v>
      </c>
      <c r="I8">
        <f t="shared" si="0"/>
        <v>6.9174900804149546</v>
      </c>
      <c r="J8">
        <f t="shared" si="1"/>
        <v>8.0675835543683294E-2</v>
      </c>
    </row>
    <row r="9" spans="1:10" x14ac:dyDescent="0.2">
      <c r="A9" t="s">
        <v>8</v>
      </c>
      <c r="B9">
        <v>3.7781093000000001</v>
      </c>
      <c r="G9">
        <f t="shared" si="2"/>
        <v>256</v>
      </c>
      <c r="H9">
        <v>10.514885</v>
      </c>
      <c r="I9">
        <f t="shared" si="0"/>
        <v>9.0931599190694659</v>
      </c>
      <c r="J9">
        <f t="shared" si="1"/>
        <v>2.0213022057469328</v>
      </c>
    </row>
    <row r="10" spans="1:10" x14ac:dyDescent="0.2">
      <c r="A10" t="s">
        <v>8</v>
      </c>
      <c r="B10" t="s">
        <v>76</v>
      </c>
      <c r="G10">
        <f t="shared" si="2"/>
        <v>512</v>
      </c>
      <c r="H10">
        <v>14.727646</v>
      </c>
      <c r="I10">
        <f t="shared" si="0"/>
        <v>11.953115415065602</v>
      </c>
      <c r="J10">
        <f t="shared" si="1"/>
        <v>7.698019966736414</v>
      </c>
    </row>
    <row r="11" spans="1:10" x14ac:dyDescent="0.2">
      <c r="A11" t="s">
        <v>10</v>
      </c>
      <c r="B11">
        <v>4.7393010000000002</v>
      </c>
      <c r="G11">
        <f t="shared" si="2"/>
        <v>1024</v>
      </c>
      <c r="H11">
        <v>19.082509999999999</v>
      </c>
      <c r="I11">
        <f t="shared" si="0"/>
        <v>15.712576199858596</v>
      </c>
      <c r="J11">
        <f t="shared" si="1"/>
        <v>11.356453817335481</v>
      </c>
    </row>
    <row r="12" spans="1:10" x14ac:dyDescent="0.2">
      <c r="A12" t="s">
        <v>10</v>
      </c>
      <c r="B12" t="s">
        <v>77</v>
      </c>
      <c r="G12">
        <f t="shared" si="2"/>
        <v>2048</v>
      </c>
      <c r="H12">
        <v>23.173382</v>
      </c>
      <c r="I12">
        <f t="shared" si="0"/>
        <v>20.654452187853128</v>
      </c>
      <c r="J12">
        <f t="shared" si="1"/>
        <v>6.3450073985222781</v>
      </c>
    </row>
    <row r="13" spans="1:10" x14ac:dyDescent="0.2">
      <c r="A13" t="s">
        <v>12</v>
      </c>
      <c r="B13">
        <v>7.2015250000000002</v>
      </c>
      <c r="G13">
        <f t="shared" si="2"/>
        <v>4096</v>
      </c>
      <c r="H13">
        <v>29.209885</v>
      </c>
      <c r="I13">
        <f t="shared" si="0"/>
        <v>27.150633336890362</v>
      </c>
      <c r="J13">
        <f t="shared" si="1"/>
        <v>4.2405174120198099</v>
      </c>
    </row>
    <row r="14" spans="1:10" x14ac:dyDescent="0.2">
      <c r="A14" t="s">
        <v>12</v>
      </c>
      <c r="B14" t="s">
        <v>78</v>
      </c>
      <c r="G14">
        <f t="shared" si="2"/>
        <v>8192</v>
      </c>
      <c r="H14">
        <v>38.026646</v>
      </c>
      <c r="I14">
        <f t="shared" si="0"/>
        <v>35.689975405292238</v>
      </c>
      <c r="J14">
        <f t="shared" si="1"/>
        <v>5.4600294681719257</v>
      </c>
    </row>
    <row r="15" spans="1:10" x14ac:dyDescent="0.2">
      <c r="A15" t="s">
        <v>14</v>
      </c>
      <c r="B15">
        <v>10.514885</v>
      </c>
      <c r="G15">
        <f t="shared" si="2"/>
        <v>16384</v>
      </c>
      <c r="H15">
        <v>48.822716</v>
      </c>
      <c r="I15">
        <f t="shared" si="0"/>
        <v>46.915087711771704</v>
      </c>
      <c r="J15">
        <f t="shared" si="1"/>
        <v>3.6390456860488163</v>
      </c>
    </row>
    <row r="16" spans="1:10" x14ac:dyDescent="0.2">
      <c r="A16" t="s">
        <v>14</v>
      </c>
      <c r="B16" t="s">
        <v>79</v>
      </c>
      <c r="G16">
        <f t="shared" si="2"/>
        <v>32768</v>
      </c>
      <c r="H16">
        <v>63.65795</v>
      </c>
      <c r="I16">
        <f t="shared" si="0"/>
        <v>61.670691279794404</v>
      </c>
      <c r="J16">
        <f t="shared" si="1"/>
        <v>3.9491972210331805</v>
      </c>
    </row>
    <row r="17" spans="1:11" x14ac:dyDescent="0.2">
      <c r="A17" t="s">
        <v>16</v>
      </c>
      <c r="B17">
        <v>14.727646</v>
      </c>
      <c r="G17">
        <f t="shared" si="2"/>
        <v>65536</v>
      </c>
      <c r="H17">
        <v>82.665970000000002</v>
      </c>
      <c r="I17">
        <f t="shared" si="0"/>
        <v>81.067186451692621</v>
      </c>
      <c r="J17">
        <f t="shared" si="1"/>
        <v>2.5561088343383394</v>
      </c>
    </row>
    <row r="18" spans="1:11" x14ac:dyDescent="0.2">
      <c r="A18" t="s">
        <v>16</v>
      </c>
      <c r="B18" t="s">
        <v>80</v>
      </c>
      <c r="G18">
        <f t="shared" si="2"/>
        <v>131072</v>
      </c>
      <c r="H18">
        <v>107.56417</v>
      </c>
      <c r="I18">
        <f t="shared" si="0"/>
        <v>106.56421361287205</v>
      </c>
      <c r="J18">
        <f t="shared" si="1"/>
        <v>0.99991277615798657</v>
      </c>
    </row>
    <row r="19" spans="1:11" x14ac:dyDescent="0.2">
      <c r="A19" t="s">
        <v>18</v>
      </c>
      <c r="B19">
        <v>19.082509999999999</v>
      </c>
      <c r="G19">
        <f>G18*2</f>
        <v>262144</v>
      </c>
      <c r="H19">
        <v>136.01978</v>
      </c>
      <c r="I19">
        <f t="shared" si="0"/>
        <v>140.08049520377446</v>
      </c>
      <c r="J19">
        <f>(I19-H19)^2</f>
        <v>16.489407966165086</v>
      </c>
    </row>
    <row r="20" spans="1:11" x14ac:dyDescent="0.2">
      <c r="A20" t="s">
        <v>18</v>
      </c>
      <c r="B20" t="s">
        <v>81</v>
      </c>
      <c r="J20">
        <f>SUM(J2:J19)</f>
        <v>71.858028656221379</v>
      </c>
    </row>
    <row r="21" spans="1:11" x14ac:dyDescent="0.2">
      <c r="A21" t="s">
        <v>20</v>
      </c>
      <c r="B21">
        <v>23.173382</v>
      </c>
    </row>
    <row r="22" spans="1:11" x14ac:dyDescent="0.2">
      <c r="A22" t="s">
        <v>20</v>
      </c>
      <c r="B22" t="s">
        <v>82</v>
      </c>
    </row>
    <row r="23" spans="1:11" x14ac:dyDescent="0.2">
      <c r="A23" t="s">
        <v>22</v>
      </c>
      <c r="B23">
        <v>29.209885</v>
      </c>
      <c r="J23" t="s">
        <v>91</v>
      </c>
      <c r="K23">
        <v>1.0199633283565743</v>
      </c>
    </row>
    <row r="24" spans="1:11" x14ac:dyDescent="0.2">
      <c r="A24" t="s">
        <v>22</v>
      </c>
      <c r="B24" t="s">
        <v>83</v>
      </c>
      <c r="J24" t="s">
        <v>92</v>
      </c>
      <c r="K24">
        <v>0.39453305534189237</v>
      </c>
    </row>
    <row r="25" spans="1:11" x14ac:dyDescent="0.2">
      <c r="A25" t="s">
        <v>24</v>
      </c>
      <c r="B25">
        <v>38.026646</v>
      </c>
    </row>
    <row r="26" spans="1:11" x14ac:dyDescent="0.2">
      <c r="A26" t="s">
        <v>24</v>
      </c>
      <c r="B26" t="s">
        <v>84</v>
      </c>
    </row>
    <row r="27" spans="1:11" x14ac:dyDescent="0.2">
      <c r="A27" t="s">
        <v>26</v>
      </c>
      <c r="B27">
        <v>48.822716</v>
      </c>
    </row>
    <row r="28" spans="1:11" x14ac:dyDescent="0.2">
      <c r="A28" t="s">
        <v>26</v>
      </c>
      <c r="B28" t="s">
        <v>85</v>
      </c>
    </row>
    <row r="29" spans="1:11" x14ac:dyDescent="0.2">
      <c r="A29" t="s">
        <v>28</v>
      </c>
      <c r="B29">
        <v>63.65795</v>
      </c>
    </row>
    <row r="30" spans="1:11" x14ac:dyDescent="0.2">
      <c r="A30" t="s">
        <v>28</v>
      </c>
      <c r="B30" t="s">
        <v>86</v>
      </c>
      <c r="G30">
        <v>2</v>
      </c>
      <c r="H30" s="1">
        <v>3.5059999999999898E-4</v>
      </c>
      <c r="J30" t="s">
        <v>100</v>
      </c>
    </row>
    <row r="31" spans="1:11" x14ac:dyDescent="0.2">
      <c r="A31" t="s">
        <v>30</v>
      </c>
      <c r="B31">
        <v>82.665970000000002</v>
      </c>
      <c r="G31">
        <f>G30*2</f>
        <v>4</v>
      </c>
      <c r="H31" s="1">
        <v>7.1539999999999896E-4</v>
      </c>
      <c r="J31" t="s">
        <v>100</v>
      </c>
    </row>
    <row r="32" spans="1:11" x14ac:dyDescent="0.2">
      <c r="A32" t="s">
        <v>30</v>
      </c>
      <c r="B32" t="s">
        <v>87</v>
      </c>
      <c r="G32">
        <f t="shared" ref="G32:G46" si="3">G31*2</f>
        <v>8</v>
      </c>
      <c r="H32">
        <v>1.4031999999999901E-3</v>
      </c>
      <c r="J32" t="s">
        <v>100</v>
      </c>
    </row>
    <row r="33" spans="1:10" x14ac:dyDescent="0.2">
      <c r="A33" t="s">
        <v>32</v>
      </c>
      <c r="B33">
        <v>107.56417</v>
      </c>
      <c r="G33">
        <f t="shared" si="3"/>
        <v>16</v>
      </c>
      <c r="H33">
        <v>2.7147999999999999E-3</v>
      </c>
      <c r="J33" t="s">
        <v>100</v>
      </c>
    </row>
    <row r="34" spans="1:10" x14ac:dyDescent="0.2">
      <c r="A34" t="s">
        <v>32</v>
      </c>
      <c r="B34" t="s">
        <v>88</v>
      </c>
      <c r="G34">
        <f t="shared" si="3"/>
        <v>32</v>
      </c>
      <c r="H34">
        <v>5.5112E-3</v>
      </c>
      <c r="J34" t="s">
        <v>100</v>
      </c>
    </row>
    <row r="35" spans="1:10" x14ac:dyDescent="0.2">
      <c r="A35" t="s">
        <v>34</v>
      </c>
      <c r="B35">
        <v>136.01978</v>
      </c>
      <c r="G35">
        <f t="shared" si="3"/>
        <v>64</v>
      </c>
      <c r="H35">
        <v>1.1516599999999899E-2</v>
      </c>
      <c r="J35" t="s">
        <v>100</v>
      </c>
    </row>
    <row r="36" spans="1:10" x14ac:dyDescent="0.2">
      <c r="A36" t="s">
        <v>34</v>
      </c>
      <c r="B36" t="s">
        <v>89</v>
      </c>
      <c r="G36">
        <f t="shared" si="3"/>
        <v>128</v>
      </c>
      <c r="H36">
        <v>2.2723799999999999E-2</v>
      </c>
      <c r="J36" t="s">
        <v>100</v>
      </c>
    </row>
    <row r="37" spans="1:10" x14ac:dyDescent="0.2">
      <c r="G37">
        <f t="shared" si="3"/>
        <v>256</v>
      </c>
      <c r="H37">
        <v>4.6567399999999898E-2</v>
      </c>
      <c r="J37" t="s">
        <v>100</v>
      </c>
    </row>
    <row r="38" spans="1:10" x14ac:dyDescent="0.2">
      <c r="G38">
        <f t="shared" si="3"/>
        <v>512</v>
      </c>
      <c r="H38">
        <v>8.8351600000000002E-2</v>
      </c>
      <c r="J38" t="s">
        <v>100</v>
      </c>
    </row>
    <row r="39" spans="1:10" x14ac:dyDescent="0.2">
      <c r="G39">
        <f t="shared" si="3"/>
        <v>1024</v>
      </c>
      <c r="H39">
        <v>0.1887016</v>
      </c>
      <c r="J39" t="s">
        <v>100</v>
      </c>
    </row>
    <row r="40" spans="1:10" x14ac:dyDescent="0.2">
      <c r="G40">
        <f t="shared" si="3"/>
        <v>2048</v>
      </c>
      <c r="H40">
        <v>0.4127924</v>
      </c>
      <c r="J40" t="s">
        <v>100</v>
      </c>
    </row>
    <row r="41" spans="1:10" x14ac:dyDescent="0.2">
      <c r="G41">
        <f t="shared" si="3"/>
        <v>4096</v>
      </c>
      <c r="H41">
        <v>1.013733</v>
      </c>
      <c r="J41" t="s">
        <v>100</v>
      </c>
    </row>
    <row r="42" spans="1:10" x14ac:dyDescent="0.2">
      <c r="G42">
        <f t="shared" si="3"/>
        <v>8192</v>
      </c>
      <c r="H42">
        <v>2.7214125999999998</v>
      </c>
      <c r="J42" t="s">
        <v>100</v>
      </c>
    </row>
    <row r="43" spans="1:10" x14ac:dyDescent="0.2">
      <c r="G43">
        <f t="shared" si="3"/>
        <v>16384</v>
      </c>
      <c r="H43">
        <v>8.2037650000000006</v>
      </c>
      <c r="J43" t="s">
        <v>100</v>
      </c>
    </row>
    <row r="44" spans="1:10" x14ac:dyDescent="0.2">
      <c r="G44">
        <f t="shared" si="3"/>
        <v>32768</v>
      </c>
      <c r="H44">
        <v>28.034909999999901</v>
      </c>
      <c r="J44" t="s">
        <v>100</v>
      </c>
    </row>
    <row r="45" spans="1:10" x14ac:dyDescent="0.2">
      <c r="G45">
        <f t="shared" si="3"/>
        <v>65536</v>
      </c>
      <c r="H45">
        <v>98.2804328</v>
      </c>
      <c r="J45" t="s">
        <v>100</v>
      </c>
    </row>
    <row r="46" spans="1:10" x14ac:dyDescent="0.2">
      <c r="G46">
        <f t="shared" si="3"/>
        <v>131072</v>
      </c>
      <c r="H46">
        <v>363.92811399999999</v>
      </c>
      <c r="J46" t="s">
        <v>100</v>
      </c>
    </row>
    <row r="47" spans="1:10" x14ac:dyDescent="0.2">
      <c r="G47">
        <f>G46*2</f>
        <v>262144</v>
      </c>
      <c r="H47">
        <v>1397.2600411999999</v>
      </c>
      <c r="J47" t="s">
        <v>100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88F9A-E4CB-2F4C-BE8E-E607D84698CE}">
  <dimension ref="A1:AB38"/>
  <sheetViews>
    <sheetView topLeftCell="R1" workbookViewId="0">
      <selection activeCell="X2" sqref="X2:Y19"/>
    </sheetView>
  </sheetViews>
  <sheetFormatPr baseColWidth="10" defaultRowHeight="16" x14ac:dyDescent="0.2"/>
  <sheetData>
    <row r="1" spans="1:27" x14ac:dyDescent="0.2">
      <c r="A1" t="s">
        <v>94</v>
      </c>
      <c r="B1" t="s">
        <v>97</v>
      </c>
      <c r="C1">
        <v>1</v>
      </c>
      <c r="D1" t="s">
        <v>110</v>
      </c>
      <c r="E1">
        <v>0</v>
      </c>
      <c r="I1" t="s">
        <v>94</v>
      </c>
      <c r="Q1" t="s">
        <v>94</v>
      </c>
      <c r="R1" t="s">
        <v>97</v>
      </c>
      <c r="S1">
        <v>1</v>
      </c>
      <c r="T1" t="s">
        <v>110</v>
      </c>
      <c r="U1">
        <v>0</v>
      </c>
      <c r="X1" t="s">
        <v>94</v>
      </c>
    </row>
    <row r="2" spans="1:27" x14ac:dyDescent="0.2">
      <c r="A2" t="s">
        <v>94</v>
      </c>
      <c r="B2" t="s">
        <v>97</v>
      </c>
      <c r="C2">
        <v>1</v>
      </c>
      <c r="D2" t="s">
        <v>111</v>
      </c>
      <c r="E2" s="1">
        <v>3.724E-4</v>
      </c>
      <c r="F2" t="s">
        <v>100</v>
      </c>
      <c r="I2">
        <v>2</v>
      </c>
      <c r="J2">
        <v>0.28450343</v>
      </c>
      <c r="Q2" t="s">
        <v>94</v>
      </c>
      <c r="R2" t="s">
        <v>97</v>
      </c>
      <c r="S2">
        <v>1</v>
      </c>
      <c r="T2" t="s">
        <v>111</v>
      </c>
      <c r="U2">
        <v>1.2807999999999999E-3</v>
      </c>
      <c r="V2" t="s">
        <v>100</v>
      </c>
      <c r="X2">
        <v>2</v>
      </c>
      <c r="Y2">
        <v>0.63040169999999995</v>
      </c>
      <c r="Z2">
        <f>$AB$24*(X2)^$AB$25+($AB$26*X2)/($AB$27+$AB$28*X2)</f>
        <v>1.8777943728604329</v>
      </c>
      <c r="AA2">
        <f>(Z2-Y2)^2</f>
        <v>1.5559884803058952</v>
      </c>
    </row>
    <row r="3" spans="1:27" x14ac:dyDescent="0.2">
      <c r="A3" t="s">
        <v>94</v>
      </c>
      <c r="B3" t="s">
        <v>97</v>
      </c>
      <c r="C3">
        <v>2</v>
      </c>
      <c r="D3" t="s">
        <v>110</v>
      </c>
      <c r="E3">
        <v>0.28450343</v>
      </c>
      <c r="I3">
        <f>I2*2</f>
        <v>4</v>
      </c>
      <c r="J3">
        <v>1.1126765000000001</v>
      </c>
      <c r="Q3" t="s">
        <v>94</v>
      </c>
      <c r="R3" t="s">
        <v>97</v>
      </c>
      <c r="S3">
        <v>2</v>
      </c>
      <c r="T3" t="s">
        <v>110</v>
      </c>
      <c r="U3">
        <v>0.63040169999999995</v>
      </c>
      <c r="X3">
        <f>X2*2</f>
        <v>4</v>
      </c>
      <c r="Y3">
        <v>1.4906594</v>
      </c>
      <c r="Z3">
        <f t="shared" ref="Z3:Z19" si="0">$AB$24*(X3)^$AB$25+($AB$26*X3)/($AB$27+$AB$28*X3)</f>
        <v>2.2742682490974531</v>
      </c>
      <c r="AA3">
        <f t="shared" ref="AA3:AA18" si="1">(Z3-Y3)^2</f>
        <v>0.61404282838383506</v>
      </c>
    </row>
    <row r="4" spans="1:27" x14ac:dyDescent="0.2">
      <c r="A4" t="s">
        <v>94</v>
      </c>
      <c r="B4" t="s">
        <v>97</v>
      </c>
      <c r="C4">
        <v>2</v>
      </c>
      <c r="D4" t="s">
        <v>111</v>
      </c>
      <c r="E4" s="1">
        <v>6.3679999999999997E-4</v>
      </c>
      <c r="F4" t="s">
        <v>100</v>
      </c>
      <c r="I4">
        <f t="shared" ref="I4:I18" si="2">I3*2</f>
        <v>8</v>
      </c>
      <c r="J4">
        <v>2.2501397000000001</v>
      </c>
      <c r="Q4" t="s">
        <v>94</v>
      </c>
      <c r="R4" t="s">
        <v>97</v>
      </c>
      <c r="S4">
        <v>2</v>
      </c>
      <c r="T4" t="s">
        <v>111</v>
      </c>
      <c r="U4">
        <v>1.3438E-3</v>
      </c>
      <c r="V4" t="s">
        <v>100</v>
      </c>
      <c r="X4">
        <f t="shared" ref="X4:X18" si="3">X3*2</f>
        <v>8</v>
      </c>
      <c r="Y4">
        <v>2.9879370000000001</v>
      </c>
      <c r="Z4">
        <f t="shared" si="0"/>
        <v>2.6834699716117534</v>
      </c>
      <c r="AA4">
        <f t="shared" si="1"/>
        <v>9.2700171375569407E-2</v>
      </c>
    </row>
    <row r="5" spans="1:27" x14ac:dyDescent="0.2">
      <c r="A5" t="s">
        <v>94</v>
      </c>
      <c r="B5" t="s">
        <v>97</v>
      </c>
      <c r="C5">
        <v>4</v>
      </c>
      <c r="D5" t="s">
        <v>110</v>
      </c>
      <c r="E5">
        <v>1.1126765000000001</v>
      </c>
      <c r="I5">
        <f t="shared" si="2"/>
        <v>16</v>
      </c>
      <c r="J5">
        <v>1.8677098000000001</v>
      </c>
      <c r="Q5" t="s">
        <v>94</v>
      </c>
      <c r="R5" t="s">
        <v>97</v>
      </c>
      <c r="S5">
        <v>4</v>
      </c>
      <c r="T5" t="s">
        <v>110</v>
      </c>
      <c r="U5">
        <v>1.4906594</v>
      </c>
      <c r="X5">
        <f t="shared" si="3"/>
        <v>16</v>
      </c>
      <c r="Y5">
        <v>4.3750453</v>
      </c>
      <c r="Z5">
        <f t="shared" si="0"/>
        <v>3.1256644458521485</v>
      </c>
      <c r="AA5">
        <f t="shared" si="1"/>
        <v>1.560952518711215</v>
      </c>
    </row>
    <row r="6" spans="1:27" x14ac:dyDescent="0.2">
      <c r="A6" t="s">
        <v>94</v>
      </c>
      <c r="B6" t="s">
        <v>97</v>
      </c>
      <c r="C6">
        <v>4</v>
      </c>
      <c r="D6" t="s">
        <v>111</v>
      </c>
      <c r="E6">
        <v>1.2784000000000001E-3</v>
      </c>
      <c r="F6" t="s">
        <v>100</v>
      </c>
      <c r="I6">
        <f t="shared" si="2"/>
        <v>32</v>
      </c>
      <c r="J6">
        <v>3.5202599000000001</v>
      </c>
      <c r="Q6" t="s">
        <v>94</v>
      </c>
      <c r="R6" t="s">
        <v>97</v>
      </c>
      <c r="S6">
        <v>4</v>
      </c>
      <c r="T6" t="s">
        <v>111</v>
      </c>
      <c r="U6">
        <v>3.9253999999999999E-3</v>
      </c>
      <c r="V6" t="s">
        <v>100</v>
      </c>
      <c r="X6">
        <f t="shared" si="3"/>
        <v>32</v>
      </c>
      <c r="Y6">
        <v>6.4686975000000002</v>
      </c>
      <c r="Z6">
        <f t="shared" si="0"/>
        <v>3.6288065301478336</v>
      </c>
      <c r="AA6">
        <f t="shared" si="1"/>
        <v>8.0649807206478794</v>
      </c>
    </row>
    <row r="7" spans="1:27" x14ac:dyDescent="0.2">
      <c r="A7" t="s">
        <v>94</v>
      </c>
      <c r="B7" t="s">
        <v>97</v>
      </c>
      <c r="C7">
        <v>8</v>
      </c>
      <c r="D7" t="s">
        <v>110</v>
      </c>
      <c r="E7">
        <v>2.2501397000000001</v>
      </c>
      <c r="I7">
        <f t="shared" si="2"/>
        <v>64</v>
      </c>
      <c r="J7">
        <v>5.3318529999999997</v>
      </c>
      <c r="Q7" t="s">
        <v>94</v>
      </c>
      <c r="R7" t="s">
        <v>97</v>
      </c>
      <c r="S7">
        <v>8</v>
      </c>
      <c r="T7" t="s">
        <v>110</v>
      </c>
      <c r="U7">
        <v>2.9879370000000001</v>
      </c>
      <c r="X7">
        <f t="shared" si="3"/>
        <v>64</v>
      </c>
      <c r="Y7">
        <v>8.6584090000000007</v>
      </c>
      <c r="Z7">
        <f t="shared" si="0"/>
        <v>4.2214671020650707</v>
      </c>
      <c r="AA7">
        <f t="shared" si="1"/>
        <v>19.686453405650418</v>
      </c>
    </row>
    <row r="8" spans="1:27" x14ac:dyDescent="0.2">
      <c r="A8" t="s">
        <v>94</v>
      </c>
      <c r="B8" t="s">
        <v>97</v>
      </c>
      <c r="C8">
        <v>8</v>
      </c>
      <c r="D8" t="s">
        <v>111</v>
      </c>
      <c r="E8">
        <v>2.4876E-3</v>
      </c>
      <c r="F8" t="s">
        <v>100</v>
      </c>
      <c r="I8">
        <f t="shared" si="2"/>
        <v>128</v>
      </c>
      <c r="J8">
        <v>6.8476486000000003</v>
      </c>
      <c r="Q8" t="s">
        <v>94</v>
      </c>
      <c r="R8" t="s">
        <v>97</v>
      </c>
      <c r="S8">
        <v>8</v>
      </c>
      <c r="T8" t="s">
        <v>111</v>
      </c>
      <c r="U8">
        <v>5.5072000000000003E-3</v>
      </c>
      <c r="V8" t="s">
        <v>100</v>
      </c>
      <c r="X8">
        <f t="shared" si="3"/>
        <v>128</v>
      </c>
      <c r="Y8">
        <v>11.835760000000001</v>
      </c>
      <c r="Z8">
        <f t="shared" si="0"/>
        <v>4.9323674149693275</v>
      </c>
      <c r="AA8">
        <f t="shared" si="1"/>
        <v>47.65682918305648</v>
      </c>
    </row>
    <row r="9" spans="1:27" x14ac:dyDescent="0.2">
      <c r="A9" t="s">
        <v>94</v>
      </c>
      <c r="B9" t="s">
        <v>97</v>
      </c>
      <c r="C9">
        <v>16</v>
      </c>
      <c r="D9" t="s">
        <v>110</v>
      </c>
      <c r="E9">
        <v>1.8677098000000001</v>
      </c>
      <c r="I9">
        <f t="shared" si="2"/>
        <v>256</v>
      </c>
      <c r="J9">
        <v>10.314382999999999</v>
      </c>
      <c r="Q9" t="s">
        <v>94</v>
      </c>
      <c r="R9" t="s">
        <v>97</v>
      </c>
      <c r="S9">
        <v>16</v>
      </c>
      <c r="T9" t="s">
        <v>110</v>
      </c>
      <c r="U9">
        <v>4.3750453</v>
      </c>
      <c r="X9">
        <f t="shared" si="3"/>
        <v>256</v>
      </c>
      <c r="Y9">
        <v>14.094873</v>
      </c>
      <c r="Z9">
        <f t="shared" si="0"/>
        <v>5.7922942154355841</v>
      </c>
      <c r="AA9">
        <f t="shared" si="1"/>
        <v>68.932814473899128</v>
      </c>
    </row>
    <row r="10" spans="1:27" x14ac:dyDescent="0.2">
      <c r="A10" t="s">
        <v>94</v>
      </c>
      <c r="B10" t="s">
        <v>97</v>
      </c>
      <c r="C10">
        <v>16</v>
      </c>
      <c r="D10" t="s">
        <v>111</v>
      </c>
      <c r="E10">
        <v>5.0965999999999997E-3</v>
      </c>
      <c r="F10" t="s">
        <v>100</v>
      </c>
      <c r="I10">
        <f t="shared" si="2"/>
        <v>512</v>
      </c>
      <c r="J10">
        <v>14.191089</v>
      </c>
      <c r="Q10" t="s">
        <v>94</v>
      </c>
      <c r="R10" t="s">
        <v>97</v>
      </c>
      <c r="S10">
        <v>16</v>
      </c>
      <c r="T10" t="s">
        <v>111</v>
      </c>
      <c r="U10">
        <v>8.0791999999999999E-3</v>
      </c>
      <c r="V10" t="s">
        <v>100</v>
      </c>
      <c r="X10">
        <f t="shared" si="3"/>
        <v>512</v>
      </c>
      <c r="Y10">
        <v>11.713285000000001</v>
      </c>
      <c r="Z10">
        <f t="shared" si="0"/>
        <v>6.8362984725812916</v>
      </c>
      <c r="AA10">
        <f t="shared" si="1"/>
        <v>23.7849975886236</v>
      </c>
    </row>
    <row r="11" spans="1:27" x14ac:dyDescent="0.2">
      <c r="A11" t="s">
        <v>94</v>
      </c>
      <c r="B11" t="s">
        <v>97</v>
      </c>
      <c r="C11">
        <v>32</v>
      </c>
      <c r="D11" t="s">
        <v>110</v>
      </c>
      <c r="E11">
        <v>3.5202599000000001</v>
      </c>
      <c r="I11">
        <f t="shared" si="2"/>
        <v>1024</v>
      </c>
      <c r="J11">
        <v>18.417888999999999</v>
      </c>
      <c r="Q11" t="s">
        <v>94</v>
      </c>
      <c r="R11" t="s">
        <v>97</v>
      </c>
      <c r="S11">
        <v>32</v>
      </c>
      <c r="T11" t="s">
        <v>110</v>
      </c>
      <c r="U11">
        <v>6.4686975000000002</v>
      </c>
      <c r="X11">
        <f t="shared" si="3"/>
        <v>1024</v>
      </c>
      <c r="Y11">
        <v>11.985154</v>
      </c>
      <c r="Z11">
        <f t="shared" si="0"/>
        <v>8.1057426195560609</v>
      </c>
      <c r="AA11">
        <f t="shared" si="1"/>
        <v>15.049832658717946</v>
      </c>
    </row>
    <row r="12" spans="1:27" x14ac:dyDescent="0.2">
      <c r="A12" t="s">
        <v>94</v>
      </c>
      <c r="B12" t="s">
        <v>97</v>
      </c>
      <c r="C12">
        <v>32</v>
      </c>
      <c r="D12" t="s">
        <v>111</v>
      </c>
      <c r="E12">
        <v>1.04224E-2</v>
      </c>
      <c r="F12" t="s">
        <v>100</v>
      </c>
      <c r="I12">
        <f t="shared" si="2"/>
        <v>2048</v>
      </c>
      <c r="J12">
        <v>23.028752999999998</v>
      </c>
      <c r="Q12" t="s">
        <v>94</v>
      </c>
      <c r="R12" t="s">
        <v>97</v>
      </c>
      <c r="S12">
        <v>32</v>
      </c>
      <c r="T12" t="s">
        <v>111</v>
      </c>
      <c r="U12">
        <v>1.5609E-2</v>
      </c>
      <c r="V12" t="s">
        <v>100</v>
      </c>
      <c r="X12">
        <f t="shared" si="3"/>
        <v>2048</v>
      </c>
      <c r="Y12">
        <v>13.972768</v>
      </c>
      <c r="Z12">
        <f t="shared" si="0"/>
        <v>9.6502999682388424</v>
      </c>
      <c r="AA12">
        <f t="shared" si="1"/>
        <v>18.683729885597177</v>
      </c>
    </row>
    <row r="13" spans="1:27" x14ac:dyDescent="0.2">
      <c r="A13" t="s">
        <v>94</v>
      </c>
      <c r="B13" t="s">
        <v>97</v>
      </c>
      <c r="C13">
        <v>64</v>
      </c>
      <c r="D13" t="s">
        <v>110</v>
      </c>
      <c r="E13">
        <v>5.3318529999999997</v>
      </c>
      <c r="I13">
        <f t="shared" si="2"/>
        <v>4096</v>
      </c>
      <c r="J13">
        <v>29.651036999999999</v>
      </c>
      <c r="Q13" t="s">
        <v>94</v>
      </c>
      <c r="R13" t="s">
        <v>97</v>
      </c>
      <c r="S13">
        <v>64</v>
      </c>
      <c r="T13" t="s">
        <v>110</v>
      </c>
      <c r="U13">
        <v>8.6584090000000007</v>
      </c>
      <c r="X13">
        <f t="shared" si="3"/>
        <v>4096</v>
      </c>
      <c r="Y13">
        <v>18.061599999999999</v>
      </c>
      <c r="Z13">
        <f t="shared" si="0"/>
        <v>11.530092257026631</v>
      </c>
      <c r="AA13">
        <f t="shared" si="1"/>
        <v>42.660593396521058</v>
      </c>
    </row>
    <row r="14" spans="1:27" x14ac:dyDescent="0.2">
      <c r="A14" t="s">
        <v>94</v>
      </c>
      <c r="B14" t="s">
        <v>97</v>
      </c>
      <c r="C14">
        <v>64</v>
      </c>
      <c r="D14" t="s">
        <v>111</v>
      </c>
      <c r="E14">
        <v>1.9865799999999899E-2</v>
      </c>
      <c r="F14" t="s">
        <v>100</v>
      </c>
      <c r="I14">
        <f t="shared" si="2"/>
        <v>8192</v>
      </c>
      <c r="J14">
        <v>37.95478</v>
      </c>
      <c r="Q14" t="s">
        <v>94</v>
      </c>
      <c r="R14" t="s">
        <v>97</v>
      </c>
      <c r="S14">
        <v>64</v>
      </c>
      <c r="T14" t="s">
        <v>111</v>
      </c>
      <c r="U14">
        <v>3.73456E-2</v>
      </c>
      <c r="V14" t="s">
        <v>100</v>
      </c>
      <c r="X14">
        <f t="shared" si="3"/>
        <v>8192</v>
      </c>
      <c r="Y14">
        <v>23.081657</v>
      </c>
      <c r="Z14">
        <f t="shared" si="0"/>
        <v>13.818130252851279</v>
      </c>
      <c r="AA14">
        <f t="shared" si="1"/>
        <v>85.812927795139757</v>
      </c>
    </row>
    <row r="15" spans="1:27" x14ac:dyDescent="0.2">
      <c r="A15" t="s">
        <v>94</v>
      </c>
      <c r="B15" t="s">
        <v>97</v>
      </c>
      <c r="C15">
        <v>128</v>
      </c>
      <c r="D15" t="s">
        <v>110</v>
      </c>
      <c r="E15">
        <v>6.8476486000000003</v>
      </c>
      <c r="I15">
        <f t="shared" si="2"/>
        <v>16384</v>
      </c>
      <c r="J15">
        <v>47.922843999999998</v>
      </c>
      <c r="Q15" t="s">
        <v>94</v>
      </c>
      <c r="R15" t="s">
        <v>97</v>
      </c>
      <c r="S15">
        <v>128</v>
      </c>
      <c r="T15" t="s">
        <v>110</v>
      </c>
      <c r="U15">
        <v>11.835760000000001</v>
      </c>
      <c r="X15">
        <f t="shared" si="3"/>
        <v>16384</v>
      </c>
      <c r="Y15">
        <v>31.348545000000001</v>
      </c>
      <c r="Z15">
        <f t="shared" si="0"/>
        <v>16.603200532441424</v>
      </c>
      <c r="AA15">
        <f t="shared" si="1"/>
        <v>217.42518346696036</v>
      </c>
    </row>
    <row r="16" spans="1:27" x14ac:dyDescent="0.2">
      <c r="A16" t="s">
        <v>94</v>
      </c>
      <c r="B16" t="s">
        <v>97</v>
      </c>
      <c r="C16">
        <v>128</v>
      </c>
      <c r="D16" t="s">
        <v>111</v>
      </c>
      <c r="E16">
        <v>4.09618E-2</v>
      </c>
      <c r="F16" t="s">
        <v>100</v>
      </c>
      <c r="I16">
        <f t="shared" si="2"/>
        <v>32768</v>
      </c>
      <c r="J16">
        <v>62.582526999999999</v>
      </c>
      <c r="Q16" t="s">
        <v>94</v>
      </c>
      <c r="R16" t="s">
        <v>97</v>
      </c>
      <c r="S16">
        <v>128</v>
      </c>
      <c r="T16" t="s">
        <v>111</v>
      </c>
      <c r="U16">
        <v>6.0180999999999998E-2</v>
      </c>
      <c r="V16" t="s">
        <v>100</v>
      </c>
      <c r="X16">
        <f t="shared" si="3"/>
        <v>32768</v>
      </c>
      <c r="Y16">
        <v>42.764029999999998</v>
      </c>
      <c r="Z16">
        <f t="shared" si="0"/>
        <v>19.993336564578026</v>
      </c>
      <c r="AA16">
        <f t="shared" si="1"/>
        <v>518.50447952996933</v>
      </c>
    </row>
    <row r="17" spans="1:28" x14ac:dyDescent="0.2">
      <c r="A17" t="s">
        <v>94</v>
      </c>
      <c r="B17" t="s">
        <v>97</v>
      </c>
      <c r="C17">
        <v>256</v>
      </c>
      <c r="D17" t="s">
        <v>110</v>
      </c>
      <c r="E17">
        <v>10.314382999999999</v>
      </c>
      <c r="I17">
        <f t="shared" si="2"/>
        <v>65536</v>
      </c>
      <c r="J17">
        <v>82.291120000000006</v>
      </c>
      <c r="Q17" t="s">
        <v>94</v>
      </c>
      <c r="R17" t="s">
        <v>97</v>
      </c>
      <c r="S17">
        <v>256</v>
      </c>
      <c r="T17" t="s">
        <v>110</v>
      </c>
      <c r="U17">
        <v>14.094873</v>
      </c>
      <c r="X17">
        <f t="shared" si="3"/>
        <v>65536</v>
      </c>
      <c r="Y17">
        <v>56.785133000000002</v>
      </c>
      <c r="Z17">
        <f t="shared" si="0"/>
        <v>24.120022280096759</v>
      </c>
      <c r="AA17">
        <f t="shared" si="1"/>
        <v>1067.0094583435375</v>
      </c>
    </row>
    <row r="18" spans="1:28" x14ac:dyDescent="0.2">
      <c r="A18" t="s">
        <v>94</v>
      </c>
      <c r="B18" t="s">
        <v>97</v>
      </c>
      <c r="C18">
        <v>256</v>
      </c>
      <c r="D18" t="s">
        <v>111</v>
      </c>
      <c r="E18">
        <v>8.1784599999999999E-2</v>
      </c>
      <c r="F18" t="s">
        <v>100</v>
      </c>
      <c r="I18">
        <f t="shared" si="2"/>
        <v>131072</v>
      </c>
      <c r="J18">
        <v>105.61072</v>
      </c>
      <c r="Q18" t="s">
        <v>94</v>
      </c>
      <c r="R18" t="s">
        <v>97</v>
      </c>
      <c r="S18">
        <v>256</v>
      </c>
      <c r="T18" t="s">
        <v>111</v>
      </c>
      <c r="U18">
        <v>0.1032618</v>
      </c>
      <c r="V18" t="s">
        <v>100</v>
      </c>
      <c r="X18">
        <f t="shared" si="3"/>
        <v>131072</v>
      </c>
      <c r="Y18">
        <v>71.987229999999997</v>
      </c>
      <c r="Z18">
        <f t="shared" si="0"/>
        <v>29.143298057474627</v>
      </c>
      <c r="AA18">
        <f t="shared" si="1"/>
        <v>1835.602504295746</v>
      </c>
    </row>
    <row r="19" spans="1:28" x14ac:dyDescent="0.2">
      <c r="A19" t="s">
        <v>94</v>
      </c>
      <c r="B19" t="s">
        <v>97</v>
      </c>
      <c r="C19">
        <v>512</v>
      </c>
      <c r="D19" t="s">
        <v>110</v>
      </c>
      <c r="E19">
        <v>14.191089</v>
      </c>
      <c r="I19">
        <f>I18*2</f>
        <v>262144</v>
      </c>
      <c r="J19">
        <v>139.42053000000001</v>
      </c>
      <c r="Q19" t="s">
        <v>94</v>
      </c>
      <c r="R19" t="s">
        <v>97</v>
      </c>
      <c r="S19">
        <v>512</v>
      </c>
      <c r="T19" t="s">
        <v>110</v>
      </c>
      <c r="U19">
        <v>11.713285000000001</v>
      </c>
      <c r="X19">
        <f>X18*2</f>
        <v>262144</v>
      </c>
      <c r="Y19">
        <v>91.304760000000002</v>
      </c>
      <c r="Z19">
        <f t="shared" si="0"/>
        <v>35.257970622301329</v>
      </c>
      <c r="AA19">
        <f>(Z19-Y19)^2</f>
        <v>3141.2425995481167</v>
      </c>
    </row>
    <row r="20" spans="1:28" x14ac:dyDescent="0.2">
      <c r="A20" t="s">
        <v>94</v>
      </c>
      <c r="B20" t="s">
        <v>97</v>
      </c>
      <c r="C20">
        <v>512</v>
      </c>
      <c r="D20" t="s">
        <v>111</v>
      </c>
      <c r="E20">
        <v>0.1630528</v>
      </c>
      <c r="F20" t="s">
        <v>100</v>
      </c>
      <c r="Q20" t="s">
        <v>94</v>
      </c>
      <c r="R20" t="s">
        <v>97</v>
      </c>
      <c r="S20">
        <v>512</v>
      </c>
      <c r="T20" t="s">
        <v>111</v>
      </c>
      <c r="U20">
        <v>0.1434068</v>
      </c>
      <c r="V20" t="s">
        <v>100</v>
      </c>
      <c r="AA20">
        <f>SUM(AA2:AA19)</f>
        <v>7113.9410682909602</v>
      </c>
    </row>
    <row r="21" spans="1:28" x14ac:dyDescent="0.2">
      <c r="A21" t="s">
        <v>94</v>
      </c>
      <c r="B21" t="s">
        <v>97</v>
      </c>
      <c r="C21">
        <v>1024</v>
      </c>
      <c r="D21" t="s">
        <v>110</v>
      </c>
      <c r="E21">
        <v>18.417888999999999</v>
      </c>
      <c r="Q21" t="s">
        <v>94</v>
      </c>
      <c r="R21" t="s">
        <v>97</v>
      </c>
      <c r="S21">
        <v>1024</v>
      </c>
      <c r="T21" t="s">
        <v>110</v>
      </c>
      <c r="U21">
        <v>11.985154</v>
      </c>
    </row>
    <row r="22" spans="1:28" x14ac:dyDescent="0.2">
      <c r="A22" t="s">
        <v>94</v>
      </c>
      <c r="B22" t="s">
        <v>97</v>
      </c>
      <c r="C22">
        <v>1024</v>
      </c>
      <c r="D22" t="s">
        <v>111</v>
      </c>
      <c r="E22">
        <v>0.30807220000000002</v>
      </c>
      <c r="F22" t="s">
        <v>100</v>
      </c>
      <c r="Q22" t="s">
        <v>94</v>
      </c>
      <c r="R22" t="s">
        <v>97</v>
      </c>
      <c r="S22">
        <v>1024</v>
      </c>
      <c r="T22" t="s">
        <v>111</v>
      </c>
      <c r="U22">
        <v>0.29355199999999998</v>
      </c>
      <c r="V22" t="s">
        <v>100</v>
      </c>
    </row>
    <row r="23" spans="1:28" x14ac:dyDescent="0.2">
      <c r="A23" t="s">
        <v>94</v>
      </c>
      <c r="B23" t="s">
        <v>97</v>
      </c>
      <c r="C23">
        <v>2048</v>
      </c>
      <c r="D23" t="s">
        <v>110</v>
      </c>
      <c r="E23">
        <v>23.028752999999998</v>
      </c>
      <c r="Q23" t="s">
        <v>94</v>
      </c>
      <c r="R23" t="s">
        <v>97</v>
      </c>
      <c r="S23">
        <v>2048</v>
      </c>
      <c r="T23" t="s">
        <v>110</v>
      </c>
      <c r="U23">
        <v>13.972768</v>
      </c>
      <c r="AA23" t="s">
        <v>112</v>
      </c>
    </row>
    <row r="24" spans="1:28" x14ac:dyDescent="0.2">
      <c r="A24" t="s">
        <v>94</v>
      </c>
      <c r="B24" t="s">
        <v>97</v>
      </c>
      <c r="C24">
        <v>2048</v>
      </c>
      <c r="D24" t="s">
        <v>111</v>
      </c>
      <c r="E24">
        <v>0.6824076</v>
      </c>
      <c r="F24" t="s">
        <v>100</v>
      </c>
      <c r="Q24" t="s">
        <v>94</v>
      </c>
      <c r="R24" t="s">
        <v>97</v>
      </c>
      <c r="S24">
        <v>2048</v>
      </c>
      <c r="T24" t="s">
        <v>111</v>
      </c>
      <c r="U24">
        <v>0.61416979999999999</v>
      </c>
      <c r="V24" t="s">
        <v>100</v>
      </c>
      <c r="AA24" t="s">
        <v>91</v>
      </c>
      <c r="AB24">
        <v>0.99495483376798488</v>
      </c>
    </row>
    <row r="25" spans="1:28" x14ac:dyDescent="0.2">
      <c r="A25" t="s">
        <v>94</v>
      </c>
      <c r="B25" t="s">
        <v>97</v>
      </c>
      <c r="C25">
        <v>4096</v>
      </c>
      <c r="D25" t="s">
        <v>110</v>
      </c>
      <c r="E25">
        <v>29.651036999999999</v>
      </c>
      <c r="Q25" t="s">
        <v>94</v>
      </c>
      <c r="R25" t="s">
        <v>97</v>
      </c>
      <c r="S25">
        <v>4096</v>
      </c>
      <c r="T25" t="s">
        <v>110</v>
      </c>
      <c r="U25">
        <v>18.061599999999999</v>
      </c>
      <c r="AA25" t="s">
        <v>92</v>
      </c>
      <c r="AB25">
        <v>0.2836480559004107</v>
      </c>
    </row>
    <row r="26" spans="1:28" x14ac:dyDescent="0.2">
      <c r="A26" t="s">
        <v>94</v>
      </c>
      <c r="B26" t="s">
        <v>97</v>
      </c>
      <c r="C26">
        <v>4096</v>
      </c>
      <c r="D26" t="s">
        <v>111</v>
      </c>
      <c r="E26">
        <v>1.5055528</v>
      </c>
      <c r="F26" t="s">
        <v>100</v>
      </c>
      <c r="Q26" t="s">
        <v>94</v>
      </c>
      <c r="R26" t="s">
        <v>97</v>
      </c>
      <c r="S26">
        <v>4096</v>
      </c>
      <c r="T26" t="s">
        <v>111</v>
      </c>
      <c r="U26">
        <v>1.4574545999999999</v>
      </c>
      <c r="V26" t="s">
        <v>100</v>
      </c>
      <c r="AA26" t="s">
        <v>93</v>
      </c>
      <c r="AB26">
        <v>1</v>
      </c>
    </row>
    <row r="27" spans="1:28" x14ac:dyDescent="0.2">
      <c r="A27" t="s">
        <v>94</v>
      </c>
      <c r="B27" t="s">
        <v>97</v>
      </c>
      <c r="C27">
        <v>8192</v>
      </c>
      <c r="D27" t="s">
        <v>110</v>
      </c>
      <c r="E27">
        <v>37.95478</v>
      </c>
      <c r="Q27" t="s">
        <v>94</v>
      </c>
      <c r="R27" t="s">
        <v>97</v>
      </c>
      <c r="S27">
        <v>8192</v>
      </c>
      <c r="T27" t="s">
        <v>110</v>
      </c>
      <c r="U27">
        <v>23.081657</v>
      </c>
      <c r="AA27" t="s">
        <v>103</v>
      </c>
      <c r="AB27">
        <v>1</v>
      </c>
    </row>
    <row r="28" spans="1:28" x14ac:dyDescent="0.2">
      <c r="A28" t="s">
        <v>94</v>
      </c>
      <c r="B28" t="s">
        <v>97</v>
      </c>
      <c r="C28">
        <v>8192</v>
      </c>
      <c r="D28" t="s">
        <v>111</v>
      </c>
      <c r="E28">
        <v>3.6448569999999898</v>
      </c>
      <c r="F28" t="s">
        <v>100</v>
      </c>
      <c r="Q28" t="s">
        <v>94</v>
      </c>
      <c r="R28" t="s">
        <v>97</v>
      </c>
      <c r="S28">
        <v>8192</v>
      </c>
      <c r="T28" t="s">
        <v>111</v>
      </c>
      <c r="U28">
        <v>3.2144138</v>
      </c>
      <c r="V28" t="s">
        <v>100</v>
      </c>
      <c r="AA28" t="s">
        <v>104</v>
      </c>
      <c r="AB28">
        <v>1</v>
      </c>
    </row>
    <row r="29" spans="1:28" x14ac:dyDescent="0.2">
      <c r="A29" t="s">
        <v>94</v>
      </c>
      <c r="B29" t="s">
        <v>97</v>
      </c>
      <c r="C29">
        <v>16384</v>
      </c>
      <c r="D29" t="s">
        <v>110</v>
      </c>
      <c r="E29">
        <v>47.922843999999998</v>
      </c>
      <c r="Q29" t="s">
        <v>94</v>
      </c>
      <c r="R29" t="s">
        <v>97</v>
      </c>
      <c r="S29">
        <v>16384</v>
      </c>
      <c r="T29" t="s">
        <v>110</v>
      </c>
      <c r="U29">
        <v>31.348545000000001</v>
      </c>
    </row>
    <row r="30" spans="1:28" x14ac:dyDescent="0.2">
      <c r="A30" t="s">
        <v>94</v>
      </c>
      <c r="B30" t="s">
        <v>97</v>
      </c>
      <c r="C30">
        <v>16384</v>
      </c>
      <c r="D30" t="s">
        <v>111</v>
      </c>
      <c r="E30">
        <v>9.4441513999999902</v>
      </c>
      <c r="F30" t="s">
        <v>100</v>
      </c>
      <c r="Q30" t="s">
        <v>94</v>
      </c>
      <c r="R30" t="s">
        <v>97</v>
      </c>
      <c r="S30">
        <v>16384</v>
      </c>
      <c r="T30" t="s">
        <v>111</v>
      </c>
      <c r="U30">
        <v>7.5475209999999997</v>
      </c>
      <c r="V30" t="s">
        <v>100</v>
      </c>
    </row>
    <row r="31" spans="1:28" x14ac:dyDescent="0.2">
      <c r="A31" t="s">
        <v>94</v>
      </c>
      <c r="B31" t="s">
        <v>97</v>
      </c>
      <c r="C31">
        <v>32768</v>
      </c>
      <c r="D31" t="s">
        <v>110</v>
      </c>
      <c r="E31">
        <v>62.582526999999999</v>
      </c>
      <c r="Q31" t="s">
        <v>94</v>
      </c>
      <c r="R31" t="s">
        <v>97</v>
      </c>
      <c r="S31">
        <v>32768</v>
      </c>
      <c r="T31" t="s">
        <v>110</v>
      </c>
      <c r="U31">
        <v>42.764029999999998</v>
      </c>
    </row>
    <row r="32" spans="1:28" x14ac:dyDescent="0.2">
      <c r="A32" t="s">
        <v>94</v>
      </c>
      <c r="B32" t="s">
        <v>97</v>
      </c>
      <c r="C32">
        <v>32768</v>
      </c>
      <c r="D32" t="s">
        <v>111</v>
      </c>
      <c r="E32">
        <v>30.811977599999999</v>
      </c>
      <c r="F32" t="s">
        <v>100</v>
      </c>
      <c r="Q32" t="s">
        <v>94</v>
      </c>
      <c r="R32" t="s">
        <v>97</v>
      </c>
      <c r="S32">
        <v>32768</v>
      </c>
      <c r="T32" t="s">
        <v>111</v>
      </c>
      <c r="U32">
        <v>20.496916200000001</v>
      </c>
      <c r="V32" t="s">
        <v>100</v>
      </c>
    </row>
    <row r="33" spans="1:22" x14ac:dyDescent="0.2">
      <c r="A33" t="s">
        <v>94</v>
      </c>
      <c r="B33" t="s">
        <v>97</v>
      </c>
      <c r="C33">
        <v>65536</v>
      </c>
      <c r="D33" t="s">
        <v>110</v>
      </c>
      <c r="E33">
        <v>82.291120000000006</v>
      </c>
      <c r="Q33" t="s">
        <v>94</v>
      </c>
      <c r="R33" t="s">
        <v>97</v>
      </c>
      <c r="S33">
        <v>65536</v>
      </c>
      <c r="T33" t="s">
        <v>110</v>
      </c>
      <c r="U33">
        <v>56.785133000000002</v>
      </c>
    </row>
    <row r="34" spans="1:22" x14ac:dyDescent="0.2">
      <c r="A34" t="s">
        <v>94</v>
      </c>
      <c r="B34" t="s">
        <v>97</v>
      </c>
      <c r="C34">
        <v>65536</v>
      </c>
      <c r="D34" t="s">
        <v>111</v>
      </c>
      <c r="E34">
        <v>105.5383472</v>
      </c>
      <c r="F34" t="s">
        <v>100</v>
      </c>
      <c r="Q34" t="s">
        <v>94</v>
      </c>
      <c r="R34" t="s">
        <v>97</v>
      </c>
      <c r="S34">
        <v>65536</v>
      </c>
      <c r="T34" t="s">
        <v>111</v>
      </c>
      <c r="U34">
        <v>74.091584400000002</v>
      </c>
      <c r="V34" t="s">
        <v>100</v>
      </c>
    </row>
    <row r="35" spans="1:22" x14ac:dyDescent="0.2">
      <c r="A35" t="s">
        <v>94</v>
      </c>
      <c r="B35" t="s">
        <v>97</v>
      </c>
      <c r="C35">
        <v>131072</v>
      </c>
      <c r="D35" t="s">
        <v>110</v>
      </c>
      <c r="E35">
        <v>105.61072</v>
      </c>
      <c r="Q35" t="s">
        <v>94</v>
      </c>
      <c r="R35" t="s">
        <v>97</v>
      </c>
      <c r="S35">
        <v>131072</v>
      </c>
      <c r="T35" t="s">
        <v>110</v>
      </c>
      <c r="U35">
        <v>71.987229999999997</v>
      </c>
    </row>
    <row r="36" spans="1:22" x14ac:dyDescent="0.2">
      <c r="A36" t="s">
        <v>94</v>
      </c>
      <c r="B36" t="s">
        <v>97</v>
      </c>
      <c r="C36">
        <v>131072</v>
      </c>
      <c r="D36" t="s">
        <v>111</v>
      </c>
      <c r="E36">
        <v>360.81957840000001</v>
      </c>
      <c r="F36" t="s">
        <v>100</v>
      </c>
      <c r="Q36" t="s">
        <v>94</v>
      </c>
      <c r="R36" t="s">
        <v>97</v>
      </c>
      <c r="S36">
        <v>131072</v>
      </c>
      <c r="T36" t="s">
        <v>111</v>
      </c>
      <c r="U36">
        <v>251.81651059999999</v>
      </c>
      <c r="V36" t="s">
        <v>100</v>
      </c>
    </row>
    <row r="37" spans="1:22" x14ac:dyDescent="0.2">
      <c r="A37" t="s">
        <v>94</v>
      </c>
      <c r="B37" t="s">
        <v>97</v>
      </c>
      <c r="C37">
        <v>262144</v>
      </c>
      <c r="D37" t="s">
        <v>110</v>
      </c>
      <c r="E37">
        <v>139.42053000000001</v>
      </c>
      <c r="Q37" t="s">
        <v>94</v>
      </c>
      <c r="R37" t="s">
        <v>97</v>
      </c>
      <c r="S37">
        <v>262144</v>
      </c>
      <c r="T37" t="s">
        <v>110</v>
      </c>
      <c r="U37">
        <v>91.304760000000002</v>
      </c>
    </row>
    <row r="38" spans="1:22" x14ac:dyDescent="0.2">
      <c r="A38" t="s">
        <v>94</v>
      </c>
      <c r="B38" t="s">
        <v>97</v>
      </c>
      <c r="C38">
        <v>262144</v>
      </c>
      <c r="D38" t="s">
        <v>111</v>
      </c>
      <c r="E38">
        <v>1397.3735177999999</v>
      </c>
      <c r="F38" t="s">
        <v>100</v>
      </c>
      <c r="Q38" t="s">
        <v>94</v>
      </c>
      <c r="R38" t="s">
        <v>97</v>
      </c>
      <c r="S38">
        <v>262144</v>
      </c>
      <c r="T38" t="s">
        <v>111</v>
      </c>
      <c r="U38">
        <v>967.86011799999903</v>
      </c>
      <c r="V38" t="s">
        <v>100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05EB5-FCFC-7845-BB55-BA8B9A9D018A}">
  <dimension ref="A1:E19"/>
  <sheetViews>
    <sheetView workbookViewId="0">
      <selection activeCell="T12" sqref="T12"/>
    </sheetView>
  </sheetViews>
  <sheetFormatPr baseColWidth="10" defaultRowHeight="16" x14ac:dyDescent="0.2"/>
  <sheetData>
    <row r="1" spans="1:5" x14ac:dyDescent="0.2">
      <c r="A1" t="s">
        <v>105</v>
      </c>
      <c r="B1" t="s">
        <v>106</v>
      </c>
      <c r="C1" t="s">
        <v>107</v>
      </c>
      <c r="D1" t="s">
        <v>108</v>
      </c>
      <c r="E1" t="s">
        <v>109</v>
      </c>
    </row>
    <row r="2" spans="1:5" x14ac:dyDescent="0.2">
      <c r="A2">
        <v>2</v>
      </c>
      <c r="B2" s="1">
        <v>2.8599999999999898E-4</v>
      </c>
      <c r="C2">
        <v>1.1546E-3</v>
      </c>
      <c r="D2" s="1">
        <v>3.368E-4</v>
      </c>
      <c r="E2" s="1">
        <v>3.5059999999999898E-4</v>
      </c>
    </row>
    <row r="3" spans="1:5" x14ac:dyDescent="0.2">
      <c r="A3">
        <f>A2*2</f>
        <v>4</v>
      </c>
      <c r="B3" s="1">
        <v>1.08E-5</v>
      </c>
      <c r="C3">
        <v>1.3190000000000001E-3</v>
      </c>
      <c r="D3" s="1">
        <v>6.6339999999999997E-4</v>
      </c>
      <c r="E3" s="1">
        <v>7.1539999999999896E-4</v>
      </c>
    </row>
    <row r="4" spans="1:5" x14ac:dyDescent="0.2">
      <c r="A4">
        <f t="shared" ref="A4:A18" si="0">A3*2</f>
        <v>8</v>
      </c>
      <c r="B4" s="1">
        <v>2.0799999999999899E-5</v>
      </c>
      <c r="C4">
        <v>2.565E-3</v>
      </c>
      <c r="D4">
        <v>1.3351999999999999E-3</v>
      </c>
      <c r="E4">
        <v>1.4031999999999901E-3</v>
      </c>
    </row>
    <row r="5" spans="1:5" x14ac:dyDescent="0.2">
      <c r="A5">
        <f t="shared" si="0"/>
        <v>16</v>
      </c>
      <c r="B5" s="1">
        <v>7.08E-5</v>
      </c>
      <c r="C5">
        <v>3.92939999999999E-3</v>
      </c>
      <c r="D5">
        <v>2.6597999999999999E-3</v>
      </c>
      <c r="E5">
        <v>2.7147999999999999E-3</v>
      </c>
    </row>
    <row r="6" spans="1:5" x14ac:dyDescent="0.2">
      <c r="A6">
        <f t="shared" si="0"/>
        <v>32</v>
      </c>
      <c r="B6" s="1">
        <v>2.1919999999999999E-4</v>
      </c>
      <c r="C6">
        <v>8.2202000000000004E-3</v>
      </c>
      <c r="D6">
        <v>5.2598000000000002E-3</v>
      </c>
      <c r="E6">
        <v>5.5112E-3</v>
      </c>
    </row>
    <row r="7" spans="1:5" x14ac:dyDescent="0.2">
      <c r="A7">
        <f t="shared" si="0"/>
        <v>64</v>
      </c>
      <c r="B7" s="1">
        <v>7.1319999999999999E-4</v>
      </c>
      <c r="C7">
        <v>1.7915199999999999E-2</v>
      </c>
      <c r="D7">
        <v>1.13414E-2</v>
      </c>
      <c r="E7">
        <v>1.1516599999999899E-2</v>
      </c>
    </row>
    <row r="8" spans="1:5" x14ac:dyDescent="0.2">
      <c r="A8">
        <f t="shared" si="0"/>
        <v>128</v>
      </c>
      <c r="B8" s="1">
        <v>1.64E-4</v>
      </c>
      <c r="C8">
        <v>4.1255399999999998E-2</v>
      </c>
      <c r="D8">
        <v>2.21218E-2</v>
      </c>
      <c r="E8">
        <v>2.2723799999999999E-2</v>
      </c>
    </row>
    <row r="9" spans="1:5" x14ac:dyDescent="0.2">
      <c r="A9">
        <f t="shared" si="0"/>
        <v>256</v>
      </c>
      <c r="B9" s="1">
        <v>5.0279999999999997E-4</v>
      </c>
      <c r="C9">
        <v>6.9995600000000005E-2</v>
      </c>
      <c r="D9">
        <v>4.39622E-2</v>
      </c>
      <c r="E9">
        <v>4.6567399999999898E-2</v>
      </c>
    </row>
    <row r="10" spans="1:5" x14ac:dyDescent="0.2">
      <c r="A10">
        <f t="shared" si="0"/>
        <v>512</v>
      </c>
      <c r="B10">
        <v>1.554E-3</v>
      </c>
      <c r="C10">
        <v>9.9554000000000004E-2</v>
      </c>
      <c r="D10">
        <v>8.8553400000000004E-2</v>
      </c>
      <c r="E10">
        <v>8.8351600000000002E-2</v>
      </c>
    </row>
    <row r="11" spans="1:5" x14ac:dyDescent="0.2">
      <c r="A11">
        <f t="shared" si="0"/>
        <v>1024</v>
      </c>
      <c r="B11">
        <v>6.2673999999999898E-3</v>
      </c>
      <c r="C11">
        <v>0.15835779999999999</v>
      </c>
      <c r="D11">
        <v>0.179032</v>
      </c>
      <c r="E11">
        <v>0.1887016</v>
      </c>
    </row>
    <row r="12" spans="1:5" x14ac:dyDescent="0.2">
      <c r="A12">
        <f t="shared" si="0"/>
        <v>2048</v>
      </c>
      <c r="B12">
        <v>2.4752400000000001E-2</v>
      </c>
      <c r="C12">
        <v>0.32109259999999901</v>
      </c>
      <c r="D12">
        <v>0.3803222</v>
      </c>
      <c r="E12">
        <v>0.4127924</v>
      </c>
    </row>
    <row r="13" spans="1:5" x14ac:dyDescent="0.2">
      <c r="A13">
        <f t="shared" si="0"/>
        <v>4096</v>
      </c>
      <c r="B13">
        <v>0.1126132</v>
      </c>
      <c r="C13">
        <v>0.69861079999999998</v>
      </c>
      <c r="D13">
        <v>0.87370439999999905</v>
      </c>
      <c r="E13">
        <v>1.013733</v>
      </c>
    </row>
    <row r="14" spans="1:5" x14ac:dyDescent="0.2">
      <c r="A14">
        <f t="shared" si="0"/>
        <v>8192</v>
      </c>
      <c r="B14">
        <v>0.47372939999999902</v>
      </c>
      <c r="C14">
        <v>1.5844179999999899</v>
      </c>
      <c r="D14">
        <v>2.20798939999999</v>
      </c>
      <c r="E14">
        <v>2.7214125999999998</v>
      </c>
    </row>
    <row r="15" spans="1:5" x14ac:dyDescent="0.2">
      <c r="A15">
        <f t="shared" si="0"/>
        <v>16384</v>
      </c>
      <c r="B15">
        <v>2.1829147999999998</v>
      </c>
      <c r="C15">
        <v>4.3271857999999996</v>
      </c>
      <c r="D15">
        <v>6.0741072000000003</v>
      </c>
      <c r="E15">
        <v>8.2037650000000006</v>
      </c>
    </row>
    <row r="16" spans="1:5" x14ac:dyDescent="0.2">
      <c r="A16">
        <f t="shared" si="0"/>
        <v>32768</v>
      </c>
      <c r="B16">
        <v>9.2097085999999901</v>
      </c>
      <c r="C16">
        <v>12.1985452</v>
      </c>
      <c r="D16">
        <v>19.1601678</v>
      </c>
      <c r="E16">
        <v>28.034909999999901</v>
      </c>
    </row>
    <row r="17" spans="1:5" x14ac:dyDescent="0.2">
      <c r="A17">
        <f t="shared" si="0"/>
        <v>65536</v>
      </c>
      <c r="B17">
        <v>35.953679800000003</v>
      </c>
      <c r="C17">
        <v>37.128102800000001</v>
      </c>
      <c r="D17">
        <v>64.825759599999998</v>
      </c>
      <c r="E17">
        <v>98.2804328</v>
      </c>
    </row>
    <row r="18" spans="1:5" x14ac:dyDescent="0.2">
      <c r="A18">
        <f t="shared" si="0"/>
        <v>131072</v>
      </c>
      <c r="B18">
        <v>142.422405</v>
      </c>
      <c r="C18">
        <v>130.0233384</v>
      </c>
      <c r="D18">
        <v>238.521783999999</v>
      </c>
      <c r="E18">
        <v>363.92811399999999</v>
      </c>
    </row>
    <row r="19" spans="1:5" x14ac:dyDescent="0.2">
      <c r="A19">
        <f>A18*2</f>
        <v>262144</v>
      </c>
      <c r="B19">
        <v>572.66825039999901</v>
      </c>
      <c r="C19">
        <v>519.08662500000003</v>
      </c>
      <c r="D19">
        <v>889.86513200000002</v>
      </c>
      <c r="E19">
        <v>1397.2600411999999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1</vt:lpstr>
      <vt:lpstr>Sheet5</vt:lpstr>
      <vt:lpstr>2</vt:lpstr>
      <vt:lpstr>3</vt:lpstr>
      <vt:lpstr>4</vt:lpstr>
      <vt:lpstr>Sheet7</vt:lpstr>
      <vt:lpstr>Running times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2020-02-23T21:27:54Z</dcterms:created>
  <dcterms:modified xsi:type="dcterms:W3CDTF">2020-03-02T02:36:25Z</dcterms:modified>
</cp:coreProperties>
</file>